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15" yWindow="-15" windowWidth="7740" windowHeight="9285" tabRatio="890" firstSheet="1" activeTab="9"/>
  </bookViews>
  <sheets>
    <sheet name="Manual Inputs" sheetId="9" r:id="rId1"/>
    <sheet name="TOD Inputs" sheetId="17" r:id="rId2"/>
    <sheet name="LR Monthly" sheetId="8" r:id="rId3"/>
    <sheet name="LR 8760 Loads" sheetId="1" r:id="rId4"/>
    <sheet name="Expanded kW" sheetId="7" r:id="rId5"/>
    <sheet name="Monthly Data" sheetId="13" r:id="rId6"/>
    <sheet name="Summary" sheetId="11" r:id="rId7"/>
    <sheet name="Peaks" sheetId="10" r:id="rId8"/>
    <sheet name="Load Factors" sheetId="14" r:id="rId9"/>
    <sheet name="On,Off Peak kWh" sheetId="15" r:id="rId10"/>
  </sheets>
  <definedNames>
    <definedName name="_xlnm._FilterDatabase" localSheetId="4" hidden="1">'Expanded kW'!$A$1:$H$8761</definedName>
    <definedName name="CustClass">'Manual Inputs'!$D$3</definedName>
    <definedName name="DST_End">'TOD Inputs'!$B$9</definedName>
    <definedName name="DST_Start">'TOD Inputs'!$B$8</definedName>
    <definedName name="Holidays">'TOD Inputs'!$G$3:$G$9</definedName>
    <definedName name="OPkStart">'TOD Inputs'!$B$4</definedName>
    <definedName name="PkStart">'TOD Inputs'!$B$3</definedName>
    <definedName name="_xlnm.Print_Area" localSheetId="4">'Expanded kW'!$A$1:$H$8761</definedName>
    <definedName name="_xlnm.Print_Titles" localSheetId="4">'Expanded kW'!$1:$1</definedName>
    <definedName name="ReportYr">'Manual Inputs'!$E$5</definedName>
    <definedName name="solver_adj" localSheetId="8" hidden="1">'Load Factors'!$E$26</definedName>
    <definedName name="solver_cvg" localSheetId="8" hidden="1">0.0001</definedName>
    <definedName name="solver_drv" localSheetId="8" hidden="1">1</definedName>
    <definedName name="solver_est" localSheetId="8" hidden="1">1</definedName>
    <definedName name="solver_itr" localSheetId="8" hidden="1">100</definedName>
    <definedName name="solver_lin" localSheetId="8" hidden="1">2</definedName>
    <definedName name="solver_neg" localSheetId="8" hidden="1">2</definedName>
    <definedName name="solver_num" localSheetId="8" hidden="1">0</definedName>
    <definedName name="solver_nwt" localSheetId="8" hidden="1">1</definedName>
    <definedName name="solver_opt" localSheetId="8" hidden="1">'Load Factors'!$F$26</definedName>
    <definedName name="solver_pre" localSheetId="8" hidden="1">0.000001</definedName>
    <definedName name="solver_scl" localSheetId="8" hidden="1">2</definedName>
    <definedName name="solver_sho" localSheetId="8" hidden="1">2</definedName>
    <definedName name="solver_tim" localSheetId="8" hidden="1">100</definedName>
    <definedName name="solver_tol" localSheetId="8" hidden="1">0.05</definedName>
    <definedName name="solver_typ" localSheetId="8" hidden="1">1</definedName>
    <definedName name="solver_val" localSheetId="8" hidden="1">0.5001</definedName>
    <definedName name="TYBegin">'Manual Inputs'!$E$4</definedName>
    <definedName name="TYDays">'Manual Inputs'!$D$6</definedName>
  </definedNames>
  <calcPr calcId="145621" calcMode="manual" iterate="1" calcCompleted="0" calcOnSave="0"/>
</workbook>
</file>

<file path=xl/calcChain.xml><?xml version="1.0" encoding="utf-8"?>
<calcChain xmlns="http://schemas.openxmlformats.org/spreadsheetml/2006/main">
  <c r="G8761" i="7" l="1"/>
  <c r="G8760" i="7"/>
  <c r="G8759" i="7"/>
  <c r="G8758" i="7"/>
  <c r="G8757" i="7"/>
  <c r="G8756" i="7"/>
  <c r="G8755" i="7"/>
  <c r="G8754" i="7"/>
  <c r="G8753" i="7"/>
  <c r="G8752" i="7"/>
  <c r="G8751" i="7"/>
  <c r="G8750" i="7"/>
  <c r="G8749" i="7"/>
  <c r="G8748" i="7"/>
  <c r="G8747" i="7"/>
  <c r="G8746" i="7"/>
  <c r="G8745" i="7"/>
  <c r="G8744" i="7"/>
  <c r="G8743" i="7"/>
  <c r="G8742" i="7"/>
  <c r="G8741" i="7"/>
  <c r="G8740" i="7"/>
  <c r="G8739" i="7"/>
  <c r="G8738" i="7"/>
  <c r="G8737" i="7"/>
  <c r="G8736" i="7"/>
  <c r="G8735" i="7"/>
  <c r="G8734" i="7"/>
  <c r="G8733" i="7"/>
  <c r="G8732" i="7"/>
  <c r="G8731" i="7"/>
  <c r="G8730" i="7"/>
  <c r="G8729" i="7"/>
  <c r="G8728" i="7"/>
  <c r="G8727" i="7"/>
  <c r="G8726" i="7"/>
  <c r="G8725" i="7"/>
  <c r="G8724" i="7"/>
  <c r="G8723" i="7"/>
  <c r="G8722" i="7"/>
  <c r="G8721" i="7"/>
  <c r="G8720" i="7"/>
  <c r="G8719" i="7"/>
  <c r="G8718" i="7"/>
  <c r="G8717" i="7"/>
  <c r="G8716" i="7"/>
  <c r="G8715" i="7"/>
  <c r="G8714" i="7"/>
  <c r="G8713" i="7"/>
  <c r="G8712" i="7"/>
  <c r="G8711" i="7"/>
  <c r="G8710" i="7"/>
  <c r="G8709" i="7"/>
  <c r="G8708" i="7"/>
  <c r="G8707" i="7"/>
  <c r="G8706" i="7"/>
  <c r="G8705" i="7"/>
  <c r="G8704" i="7"/>
  <c r="G8703" i="7"/>
  <c r="G8702" i="7"/>
  <c r="G8701" i="7"/>
  <c r="G8700" i="7"/>
  <c r="G8699" i="7"/>
  <c r="G8698" i="7"/>
  <c r="G8697" i="7"/>
  <c r="G8696" i="7"/>
  <c r="G8695" i="7"/>
  <c r="G8694" i="7"/>
  <c r="G8693" i="7"/>
  <c r="G8692" i="7"/>
  <c r="G8691" i="7"/>
  <c r="G8690" i="7"/>
  <c r="G8689" i="7"/>
  <c r="G8688" i="7"/>
  <c r="G8687" i="7"/>
  <c r="G8686" i="7"/>
  <c r="G8685" i="7"/>
  <c r="G8684" i="7"/>
  <c r="G8683" i="7"/>
  <c r="G8682" i="7"/>
  <c r="G8681" i="7"/>
  <c r="G8680" i="7"/>
  <c r="G8679" i="7"/>
  <c r="G8678" i="7"/>
  <c r="G8677" i="7"/>
  <c r="G8676" i="7"/>
  <c r="G8675" i="7"/>
  <c r="G8674" i="7"/>
  <c r="G8673" i="7"/>
  <c r="G8672" i="7"/>
  <c r="G8671" i="7"/>
  <c r="G8670" i="7"/>
  <c r="G8669" i="7"/>
  <c r="G8668" i="7"/>
  <c r="G8667" i="7"/>
  <c r="G8666" i="7"/>
  <c r="G8665" i="7"/>
  <c r="G8664" i="7"/>
  <c r="G8663" i="7"/>
  <c r="G8662" i="7"/>
  <c r="G8661" i="7"/>
  <c r="G8660" i="7"/>
  <c r="G8659" i="7"/>
  <c r="G8658" i="7"/>
  <c r="G8657" i="7"/>
  <c r="G8656" i="7"/>
  <c r="G8655" i="7"/>
  <c r="G8654" i="7"/>
  <c r="G8653" i="7"/>
  <c r="G8652" i="7"/>
  <c r="G8651" i="7"/>
  <c r="G8650" i="7"/>
  <c r="G8649" i="7"/>
  <c r="G8648" i="7"/>
  <c r="G8647" i="7"/>
  <c r="G8646" i="7"/>
  <c r="G8645" i="7"/>
  <c r="G8644" i="7"/>
  <c r="G8643" i="7"/>
  <c r="G8642" i="7"/>
  <c r="G8641" i="7"/>
  <c r="G8640" i="7"/>
  <c r="G8639" i="7"/>
  <c r="G8638" i="7"/>
  <c r="G8637" i="7"/>
  <c r="G8636" i="7"/>
  <c r="G8635" i="7"/>
  <c r="G8634" i="7"/>
  <c r="G8633" i="7"/>
  <c r="G8632" i="7"/>
  <c r="G8631" i="7"/>
  <c r="G8630" i="7"/>
  <c r="G8629" i="7"/>
  <c r="G8628" i="7"/>
  <c r="G8627" i="7"/>
  <c r="G8626" i="7"/>
  <c r="G8625" i="7"/>
  <c r="G8624" i="7"/>
  <c r="G8623" i="7"/>
  <c r="G8622" i="7"/>
  <c r="G8621" i="7"/>
  <c r="G8620" i="7"/>
  <c r="G8619" i="7"/>
  <c r="G8618" i="7"/>
  <c r="G8617" i="7"/>
  <c r="G8616" i="7"/>
  <c r="G8615" i="7"/>
  <c r="G8614" i="7"/>
  <c r="G8613" i="7"/>
  <c r="G8612" i="7"/>
  <c r="G8611" i="7"/>
  <c r="G8610" i="7"/>
  <c r="G8609" i="7"/>
  <c r="G8608" i="7"/>
  <c r="G8607" i="7"/>
  <c r="G8606" i="7"/>
  <c r="G8605" i="7"/>
  <c r="G8604" i="7"/>
  <c r="G8603" i="7"/>
  <c r="G8602" i="7"/>
  <c r="G8601" i="7"/>
  <c r="G8600" i="7"/>
  <c r="G8599" i="7"/>
  <c r="G8598" i="7"/>
  <c r="G8597" i="7"/>
  <c r="G8596" i="7"/>
  <c r="G8595" i="7"/>
  <c r="G8594" i="7"/>
  <c r="G8593" i="7"/>
  <c r="G8592" i="7"/>
  <c r="G8591" i="7"/>
  <c r="G8590" i="7"/>
  <c r="G8589" i="7"/>
  <c r="G8588" i="7"/>
  <c r="G8587" i="7"/>
  <c r="G8586" i="7"/>
  <c r="G8585" i="7"/>
  <c r="G8584" i="7"/>
  <c r="G8583" i="7"/>
  <c r="G8582" i="7"/>
  <c r="G8581" i="7"/>
  <c r="G8580" i="7"/>
  <c r="G8579" i="7"/>
  <c r="G8578" i="7"/>
  <c r="G8577" i="7"/>
  <c r="G8576" i="7"/>
  <c r="G8575" i="7"/>
  <c r="G8574" i="7"/>
  <c r="G8573" i="7"/>
  <c r="G8572" i="7"/>
  <c r="G8571" i="7"/>
  <c r="G8570" i="7"/>
  <c r="G8569" i="7"/>
  <c r="G8568" i="7"/>
  <c r="G8567" i="7"/>
  <c r="G8566" i="7"/>
  <c r="G8565" i="7"/>
  <c r="G8564" i="7"/>
  <c r="G8563" i="7"/>
  <c r="G8562" i="7"/>
  <c r="G8561" i="7"/>
  <c r="G8560" i="7"/>
  <c r="G8559" i="7"/>
  <c r="G8558" i="7"/>
  <c r="G8557" i="7"/>
  <c r="G8556" i="7"/>
  <c r="G8555" i="7"/>
  <c r="G8554" i="7"/>
  <c r="G8553" i="7"/>
  <c r="G8552" i="7"/>
  <c r="G8551" i="7"/>
  <c r="G8550" i="7"/>
  <c r="G8549" i="7"/>
  <c r="G8548" i="7"/>
  <c r="G8547" i="7"/>
  <c r="G8546" i="7"/>
  <c r="G8545" i="7"/>
  <c r="G8544" i="7"/>
  <c r="G8543" i="7"/>
  <c r="G8542" i="7"/>
  <c r="G8541" i="7"/>
  <c r="G8540" i="7"/>
  <c r="G8539" i="7"/>
  <c r="G8538" i="7"/>
  <c r="G8537" i="7"/>
  <c r="G8536" i="7"/>
  <c r="G8535" i="7"/>
  <c r="G8534" i="7"/>
  <c r="G8533" i="7"/>
  <c r="G8532" i="7"/>
  <c r="G8531" i="7"/>
  <c r="G8530" i="7"/>
  <c r="G8529" i="7"/>
  <c r="G8528" i="7"/>
  <c r="G8527" i="7"/>
  <c r="G8526" i="7"/>
  <c r="G8525" i="7"/>
  <c r="G8524" i="7"/>
  <c r="G8523" i="7"/>
  <c r="G8522" i="7"/>
  <c r="G8521" i="7"/>
  <c r="G8520" i="7"/>
  <c r="G8519" i="7"/>
  <c r="G8518" i="7"/>
  <c r="G8517" i="7"/>
  <c r="G8516" i="7"/>
  <c r="G8515" i="7"/>
  <c r="G8514" i="7"/>
  <c r="G8513" i="7"/>
  <c r="G8512" i="7"/>
  <c r="G8511" i="7"/>
  <c r="G8510" i="7"/>
  <c r="G8509" i="7"/>
  <c r="G8508" i="7"/>
  <c r="G8507" i="7"/>
  <c r="G8506" i="7"/>
  <c r="G8505" i="7"/>
  <c r="G8504" i="7"/>
  <c r="G8503" i="7"/>
  <c r="G8502" i="7"/>
  <c r="G8501" i="7"/>
  <c r="G8500" i="7"/>
  <c r="G8499" i="7"/>
  <c r="G8498" i="7"/>
  <c r="G8497" i="7"/>
  <c r="G8496" i="7"/>
  <c r="G8495" i="7"/>
  <c r="G8494" i="7"/>
  <c r="G8493" i="7"/>
  <c r="G8492" i="7"/>
  <c r="G8491" i="7"/>
  <c r="G8490" i="7"/>
  <c r="G8489" i="7"/>
  <c r="G8488" i="7"/>
  <c r="G8487" i="7"/>
  <c r="G8486" i="7"/>
  <c r="G8485" i="7"/>
  <c r="G8484" i="7"/>
  <c r="G8483" i="7"/>
  <c r="G8482" i="7"/>
  <c r="G8481" i="7"/>
  <c r="G8480" i="7"/>
  <c r="G8479" i="7"/>
  <c r="G8478" i="7"/>
  <c r="G8477" i="7"/>
  <c r="G8476" i="7"/>
  <c r="G8475" i="7"/>
  <c r="G8474" i="7"/>
  <c r="G8473" i="7"/>
  <c r="G8472" i="7"/>
  <c r="G8471" i="7"/>
  <c r="G8470" i="7"/>
  <c r="G8469" i="7"/>
  <c r="G8468" i="7"/>
  <c r="G8467" i="7"/>
  <c r="G8466" i="7"/>
  <c r="G8465" i="7"/>
  <c r="G8464" i="7"/>
  <c r="G8463" i="7"/>
  <c r="G8462" i="7"/>
  <c r="G8461" i="7"/>
  <c r="G8460" i="7"/>
  <c r="G8459" i="7"/>
  <c r="G8458" i="7"/>
  <c r="G8457" i="7"/>
  <c r="G8456" i="7"/>
  <c r="G8455" i="7"/>
  <c r="G8454" i="7"/>
  <c r="G8453" i="7"/>
  <c r="G8452" i="7"/>
  <c r="G8451" i="7"/>
  <c r="G8450" i="7"/>
  <c r="G8449" i="7"/>
  <c r="G8448" i="7"/>
  <c r="G8447" i="7"/>
  <c r="G8446" i="7"/>
  <c r="G8445" i="7"/>
  <c r="G8444" i="7"/>
  <c r="G8443" i="7"/>
  <c r="G8442" i="7"/>
  <c r="G8441" i="7"/>
  <c r="G8440" i="7"/>
  <c r="G8439" i="7"/>
  <c r="G8438" i="7"/>
  <c r="G8437" i="7"/>
  <c r="G8436" i="7"/>
  <c r="G8435" i="7"/>
  <c r="G8434" i="7"/>
  <c r="G8433" i="7"/>
  <c r="G8432" i="7"/>
  <c r="G8431" i="7"/>
  <c r="G8430" i="7"/>
  <c r="G8429" i="7"/>
  <c r="G8428" i="7"/>
  <c r="G8427" i="7"/>
  <c r="G8426" i="7"/>
  <c r="G8425" i="7"/>
  <c r="G8424" i="7"/>
  <c r="G8423" i="7"/>
  <c r="G8422" i="7"/>
  <c r="G8421" i="7"/>
  <c r="G8420" i="7"/>
  <c r="G8419" i="7"/>
  <c r="G8418" i="7"/>
  <c r="G8417" i="7"/>
  <c r="G8416" i="7"/>
  <c r="G8415" i="7"/>
  <c r="G8414" i="7"/>
  <c r="G8413" i="7"/>
  <c r="G8412" i="7"/>
  <c r="G8411" i="7"/>
  <c r="G8410" i="7"/>
  <c r="G8409" i="7"/>
  <c r="G8408" i="7"/>
  <c r="G8407" i="7"/>
  <c r="G8406" i="7"/>
  <c r="G8405" i="7"/>
  <c r="G8404" i="7"/>
  <c r="G8403" i="7"/>
  <c r="G8402" i="7"/>
  <c r="G8401" i="7"/>
  <c r="G8400" i="7"/>
  <c r="G8399" i="7"/>
  <c r="G8398" i="7"/>
  <c r="G8397" i="7"/>
  <c r="G8396" i="7"/>
  <c r="G8395" i="7"/>
  <c r="G8394" i="7"/>
  <c r="G8393" i="7"/>
  <c r="G8392" i="7"/>
  <c r="G8391" i="7"/>
  <c r="G8390" i="7"/>
  <c r="G8389" i="7"/>
  <c r="G8388" i="7"/>
  <c r="G8387" i="7"/>
  <c r="G8386" i="7"/>
  <c r="G8385" i="7"/>
  <c r="G8384" i="7"/>
  <c r="G8383" i="7"/>
  <c r="G8382" i="7"/>
  <c r="G8381" i="7"/>
  <c r="G8380" i="7"/>
  <c r="G8379" i="7"/>
  <c r="G8378" i="7"/>
  <c r="G8377" i="7"/>
  <c r="G8376" i="7"/>
  <c r="G8375" i="7"/>
  <c r="G8374" i="7"/>
  <c r="G8373" i="7"/>
  <c r="G8372" i="7"/>
  <c r="G8371" i="7"/>
  <c r="G8370" i="7"/>
  <c r="G8369" i="7"/>
  <c r="G8368" i="7"/>
  <c r="G8367" i="7"/>
  <c r="G8366" i="7"/>
  <c r="G8365" i="7"/>
  <c r="G8364" i="7"/>
  <c r="G8363" i="7"/>
  <c r="G8362" i="7"/>
  <c r="G8361" i="7"/>
  <c r="G8360" i="7"/>
  <c r="G8359" i="7"/>
  <c r="G8358" i="7"/>
  <c r="G8357" i="7"/>
  <c r="G8356" i="7"/>
  <c r="G8355" i="7"/>
  <c r="G8354" i="7"/>
  <c r="G8353" i="7"/>
  <c r="G8352" i="7"/>
  <c r="G8351" i="7"/>
  <c r="G8350" i="7"/>
  <c r="G8349" i="7"/>
  <c r="G8348" i="7"/>
  <c r="G8347" i="7"/>
  <c r="G8346" i="7"/>
  <c r="G8345" i="7"/>
  <c r="G8344" i="7"/>
  <c r="G8343" i="7"/>
  <c r="G8342" i="7"/>
  <c r="G8341" i="7"/>
  <c r="G8340" i="7"/>
  <c r="G8339" i="7"/>
  <c r="G8338" i="7"/>
  <c r="G8337" i="7"/>
  <c r="G8336" i="7"/>
  <c r="G8335" i="7"/>
  <c r="G8334" i="7"/>
  <c r="G8333" i="7"/>
  <c r="G8332" i="7"/>
  <c r="G8331" i="7"/>
  <c r="G8330" i="7"/>
  <c r="G8329" i="7"/>
  <c r="G8328" i="7"/>
  <c r="G8327" i="7"/>
  <c r="G8326" i="7"/>
  <c r="G8325" i="7"/>
  <c r="G8324" i="7"/>
  <c r="G8323" i="7"/>
  <c r="G8322" i="7"/>
  <c r="G8321" i="7"/>
  <c r="G8320" i="7"/>
  <c r="G8319" i="7"/>
  <c r="G8318" i="7"/>
  <c r="G8317" i="7"/>
  <c r="G8316" i="7"/>
  <c r="G8315" i="7"/>
  <c r="G8314" i="7"/>
  <c r="G8313" i="7"/>
  <c r="G8312" i="7"/>
  <c r="G8311" i="7"/>
  <c r="G8310" i="7"/>
  <c r="G8309" i="7"/>
  <c r="G8308" i="7"/>
  <c r="G8307" i="7"/>
  <c r="G8306" i="7"/>
  <c r="G8305" i="7"/>
  <c r="G8304" i="7"/>
  <c r="G8303" i="7"/>
  <c r="G8302" i="7"/>
  <c r="G8301" i="7"/>
  <c r="G8300" i="7"/>
  <c r="G8299" i="7"/>
  <c r="G8298" i="7"/>
  <c r="G8297" i="7"/>
  <c r="G8296" i="7"/>
  <c r="G8295" i="7"/>
  <c r="G8294" i="7"/>
  <c r="G8293" i="7"/>
  <c r="G8292" i="7"/>
  <c r="G8291" i="7"/>
  <c r="G8290" i="7"/>
  <c r="G8289" i="7"/>
  <c r="G8288" i="7"/>
  <c r="G8287" i="7"/>
  <c r="G8286" i="7"/>
  <c r="G8285" i="7"/>
  <c r="G8284" i="7"/>
  <c r="G8283" i="7"/>
  <c r="G8282" i="7"/>
  <c r="G8281" i="7"/>
  <c r="G8280" i="7"/>
  <c r="G8279" i="7"/>
  <c r="G8278" i="7"/>
  <c r="G8277" i="7"/>
  <c r="G8276" i="7"/>
  <c r="G8275" i="7"/>
  <c r="G8274" i="7"/>
  <c r="G8273" i="7"/>
  <c r="G8272" i="7"/>
  <c r="G8271" i="7"/>
  <c r="G8270" i="7"/>
  <c r="G8269" i="7"/>
  <c r="G8268" i="7"/>
  <c r="G8267" i="7"/>
  <c r="G8266" i="7"/>
  <c r="G8265" i="7"/>
  <c r="G8264" i="7"/>
  <c r="G8263" i="7"/>
  <c r="G8262" i="7"/>
  <c r="G8261" i="7"/>
  <c r="G8260" i="7"/>
  <c r="G8259" i="7"/>
  <c r="G8258" i="7"/>
  <c r="G8257" i="7"/>
  <c r="G8256" i="7"/>
  <c r="G8255" i="7"/>
  <c r="G8254" i="7"/>
  <c r="G8253" i="7"/>
  <c r="G8252" i="7"/>
  <c r="G8251" i="7"/>
  <c r="G8250" i="7"/>
  <c r="G8249" i="7"/>
  <c r="G8248" i="7"/>
  <c r="G8247" i="7"/>
  <c r="G8246" i="7"/>
  <c r="G8245" i="7"/>
  <c r="G8244" i="7"/>
  <c r="G8243" i="7"/>
  <c r="G8242" i="7"/>
  <c r="G8241" i="7"/>
  <c r="G8240" i="7"/>
  <c r="G8239" i="7"/>
  <c r="G8238" i="7"/>
  <c r="G8237" i="7"/>
  <c r="G8236" i="7"/>
  <c r="G8235" i="7"/>
  <c r="G8234" i="7"/>
  <c r="G8233" i="7"/>
  <c r="G8232" i="7"/>
  <c r="G8231" i="7"/>
  <c r="G8230" i="7"/>
  <c r="G8229" i="7"/>
  <c r="G8228" i="7"/>
  <c r="G8227" i="7"/>
  <c r="G8226" i="7"/>
  <c r="G8225" i="7"/>
  <c r="G8224" i="7"/>
  <c r="G8223" i="7"/>
  <c r="G8222" i="7"/>
  <c r="G8221" i="7"/>
  <c r="G8220" i="7"/>
  <c r="G8219" i="7"/>
  <c r="G8218" i="7"/>
  <c r="G8217" i="7"/>
  <c r="G8216" i="7"/>
  <c r="G8215" i="7"/>
  <c r="G8214" i="7"/>
  <c r="G8213" i="7"/>
  <c r="G8212" i="7"/>
  <c r="G8211" i="7"/>
  <c r="G8210" i="7"/>
  <c r="G8209" i="7"/>
  <c r="G8208" i="7"/>
  <c r="G8207" i="7"/>
  <c r="G8206" i="7"/>
  <c r="G8205" i="7"/>
  <c r="G8204" i="7"/>
  <c r="G8203" i="7"/>
  <c r="G8202" i="7"/>
  <c r="G8201" i="7"/>
  <c r="G8200" i="7"/>
  <c r="G8199" i="7"/>
  <c r="G8198" i="7"/>
  <c r="G8197" i="7"/>
  <c r="G8196" i="7"/>
  <c r="G8195" i="7"/>
  <c r="G8194" i="7"/>
  <c r="G8193" i="7"/>
  <c r="G8192" i="7"/>
  <c r="G8191" i="7"/>
  <c r="G8190" i="7"/>
  <c r="G8189" i="7"/>
  <c r="G8188" i="7"/>
  <c r="G8187" i="7"/>
  <c r="G8186" i="7"/>
  <c r="G8185" i="7"/>
  <c r="G8184" i="7"/>
  <c r="G8183" i="7"/>
  <c r="G8182" i="7"/>
  <c r="G8181" i="7"/>
  <c r="G8180" i="7"/>
  <c r="G8179" i="7"/>
  <c r="G8178" i="7"/>
  <c r="G8177" i="7"/>
  <c r="G8176" i="7"/>
  <c r="G8175" i="7"/>
  <c r="G8174" i="7"/>
  <c r="G8173" i="7"/>
  <c r="G8172" i="7"/>
  <c r="G8171" i="7"/>
  <c r="G8170" i="7"/>
  <c r="G8169" i="7"/>
  <c r="G8168" i="7"/>
  <c r="G8167" i="7"/>
  <c r="G8166" i="7"/>
  <c r="G8165" i="7"/>
  <c r="G8164" i="7"/>
  <c r="G8163" i="7"/>
  <c r="G8162" i="7"/>
  <c r="G8161" i="7"/>
  <c r="G8160" i="7"/>
  <c r="G8159" i="7"/>
  <c r="G8158" i="7"/>
  <c r="G8157" i="7"/>
  <c r="G8156" i="7"/>
  <c r="G8155" i="7"/>
  <c r="G8154" i="7"/>
  <c r="G8153" i="7"/>
  <c r="G8152" i="7"/>
  <c r="G8151" i="7"/>
  <c r="G8150" i="7"/>
  <c r="G8149" i="7"/>
  <c r="G8148" i="7"/>
  <c r="G8147" i="7"/>
  <c r="G8146" i="7"/>
  <c r="G8145" i="7"/>
  <c r="G8144" i="7"/>
  <c r="G8143" i="7"/>
  <c r="G8142" i="7"/>
  <c r="G8141" i="7"/>
  <c r="G8140" i="7"/>
  <c r="G8139" i="7"/>
  <c r="G8138" i="7"/>
  <c r="G8137" i="7"/>
  <c r="G8136" i="7"/>
  <c r="G8135" i="7"/>
  <c r="G8134" i="7"/>
  <c r="G8133" i="7"/>
  <c r="G8132" i="7"/>
  <c r="G8131" i="7"/>
  <c r="G8130" i="7"/>
  <c r="G8129" i="7"/>
  <c r="G8128" i="7"/>
  <c r="G8127" i="7"/>
  <c r="G8126" i="7"/>
  <c r="G8125" i="7"/>
  <c r="G8124" i="7"/>
  <c r="G8123" i="7"/>
  <c r="G8122" i="7"/>
  <c r="G8121" i="7"/>
  <c r="G8120" i="7"/>
  <c r="G8119" i="7"/>
  <c r="G8118" i="7"/>
  <c r="G8117" i="7"/>
  <c r="G8116" i="7"/>
  <c r="G8115" i="7"/>
  <c r="G8114" i="7"/>
  <c r="G8113" i="7"/>
  <c r="G8112" i="7"/>
  <c r="G8111" i="7"/>
  <c r="G8110" i="7"/>
  <c r="G8109" i="7"/>
  <c r="G8108" i="7"/>
  <c r="G8107" i="7"/>
  <c r="G8106" i="7"/>
  <c r="G8105" i="7"/>
  <c r="G8104" i="7"/>
  <c r="G8103" i="7"/>
  <c r="G8102" i="7"/>
  <c r="G8101" i="7"/>
  <c r="G8100" i="7"/>
  <c r="G8099" i="7"/>
  <c r="G8098" i="7"/>
  <c r="G8097" i="7"/>
  <c r="G8096" i="7"/>
  <c r="G8095" i="7"/>
  <c r="G8094" i="7"/>
  <c r="G8093" i="7"/>
  <c r="G8092" i="7"/>
  <c r="G8091" i="7"/>
  <c r="G8090" i="7"/>
  <c r="G8089" i="7"/>
  <c r="G8088" i="7"/>
  <c r="G8087" i="7"/>
  <c r="G8086" i="7"/>
  <c r="G8085" i="7"/>
  <c r="G8084" i="7"/>
  <c r="G8083" i="7"/>
  <c r="G8082" i="7"/>
  <c r="G8081" i="7"/>
  <c r="G8080" i="7"/>
  <c r="G8079" i="7"/>
  <c r="G8078" i="7"/>
  <c r="G8077" i="7"/>
  <c r="G8076" i="7"/>
  <c r="G8075" i="7"/>
  <c r="G8074" i="7"/>
  <c r="G8073" i="7"/>
  <c r="G8072" i="7"/>
  <c r="G8071" i="7"/>
  <c r="G8070" i="7"/>
  <c r="G8069" i="7"/>
  <c r="G8068" i="7"/>
  <c r="G8067" i="7"/>
  <c r="G8066" i="7"/>
  <c r="G8065" i="7"/>
  <c r="G8064" i="7"/>
  <c r="G8063" i="7"/>
  <c r="G8062" i="7"/>
  <c r="G8061" i="7"/>
  <c r="G8060" i="7"/>
  <c r="G8059" i="7"/>
  <c r="G8058" i="7"/>
  <c r="G8057" i="7"/>
  <c r="G8056" i="7"/>
  <c r="G8055" i="7"/>
  <c r="G8054" i="7"/>
  <c r="G8053" i="7"/>
  <c r="G8052" i="7"/>
  <c r="G8051" i="7"/>
  <c r="G8050" i="7"/>
  <c r="G8049" i="7"/>
  <c r="G8048" i="7"/>
  <c r="G8047" i="7"/>
  <c r="G8046" i="7"/>
  <c r="G8045" i="7"/>
  <c r="G8044" i="7"/>
  <c r="G8043" i="7"/>
  <c r="G8042" i="7"/>
  <c r="G8041" i="7"/>
  <c r="G8040" i="7"/>
  <c r="G8039" i="7"/>
  <c r="G8038" i="7"/>
  <c r="G8037" i="7"/>
  <c r="G8036" i="7"/>
  <c r="G8035" i="7"/>
  <c r="G8034" i="7"/>
  <c r="G8033" i="7"/>
  <c r="G8032" i="7"/>
  <c r="G8031" i="7"/>
  <c r="G8030" i="7"/>
  <c r="G8029" i="7"/>
  <c r="G8028" i="7"/>
  <c r="G8027" i="7"/>
  <c r="G8026" i="7"/>
  <c r="G8025" i="7"/>
  <c r="G8024" i="7"/>
  <c r="G8023" i="7"/>
  <c r="G8022" i="7"/>
  <c r="G8021" i="7"/>
  <c r="G8020" i="7"/>
  <c r="G8019" i="7"/>
  <c r="G8018" i="7"/>
  <c r="G8017" i="7"/>
  <c r="G8016" i="7"/>
  <c r="G8015" i="7"/>
  <c r="G8014" i="7"/>
  <c r="G8013" i="7"/>
  <c r="G8012" i="7"/>
  <c r="G8011" i="7"/>
  <c r="G8010" i="7"/>
  <c r="G8009" i="7"/>
  <c r="G8008" i="7"/>
  <c r="G8007" i="7"/>
  <c r="G8006" i="7"/>
  <c r="G8005" i="7"/>
  <c r="G8004" i="7"/>
  <c r="G8003" i="7"/>
  <c r="G8002" i="7"/>
  <c r="G8001" i="7"/>
  <c r="G8000" i="7"/>
  <c r="G7999" i="7"/>
  <c r="G7998" i="7"/>
  <c r="G7997" i="7"/>
  <c r="G7996" i="7"/>
  <c r="G7995" i="7"/>
  <c r="G7994" i="7"/>
  <c r="G7993" i="7"/>
  <c r="G7992" i="7"/>
  <c r="G7991" i="7"/>
  <c r="G7990" i="7"/>
  <c r="G7989" i="7"/>
  <c r="G7988" i="7"/>
  <c r="G7987" i="7"/>
  <c r="G7986" i="7"/>
  <c r="G7985" i="7"/>
  <c r="G7984" i="7"/>
  <c r="G7983" i="7"/>
  <c r="G7982" i="7"/>
  <c r="G7981" i="7"/>
  <c r="G7980" i="7"/>
  <c r="G7979" i="7"/>
  <c r="G7978" i="7"/>
  <c r="G7977" i="7"/>
  <c r="G7976" i="7"/>
  <c r="G7975" i="7"/>
  <c r="G7974" i="7"/>
  <c r="G7973" i="7"/>
  <c r="G7972" i="7"/>
  <c r="G7971" i="7"/>
  <c r="G7970" i="7"/>
  <c r="G7969" i="7"/>
  <c r="G7968" i="7"/>
  <c r="G7967" i="7"/>
  <c r="G7966" i="7"/>
  <c r="G7965" i="7"/>
  <c r="G7964" i="7"/>
  <c r="G7963" i="7"/>
  <c r="G7962" i="7"/>
  <c r="G7961" i="7"/>
  <c r="G7960" i="7"/>
  <c r="G7959" i="7"/>
  <c r="G7958" i="7"/>
  <c r="G7957" i="7"/>
  <c r="G7956" i="7"/>
  <c r="G7955" i="7"/>
  <c r="G7954" i="7"/>
  <c r="G7953" i="7"/>
  <c r="G7952" i="7"/>
  <c r="G7951" i="7"/>
  <c r="G7950" i="7"/>
  <c r="G7949" i="7"/>
  <c r="G7948" i="7"/>
  <c r="G7947" i="7"/>
  <c r="G7946" i="7"/>
  <c r="G7945" i="7"/>
  <c r="G7944" i="7"/>
  <c r="G7943" i="7"/>
  <c r="G7942" i="7"/>
  <c r="G7941" i="7"/>
  <c r="G7940" i="7"/>
  <c r="G7939" i="7"/>
  <c r="G7938" i="7"/>
  <c r="G7937" i="7"/>
  <c r="G7936" i="7"/>
  <c r="G7935" i="7"/>
  <c r="G7934" i="7"/>
  <c r="G7933" i="7"/>
  <c r="G7932" i="7"/>
  <c r="G7931" i="7"/>
  <c r="G7930" i="7"/>
  <c r="G7929" i="7"/>
  <c r="G7928" i="7"/>
  <c r="G7927" i="7"/>
  <c r="G7926" i="7"/>
  <c r="G7925" i="7"/>
  <c r="G7924" i="7"/>
  <c r="G7923" i="7"/>
  <c r="G7922" i="7"/>
  <c r="G7921" i="7"/>
  <c r="G7920" i="7"/>
  <c r="G7919" i="7"/>
  <c r="G7918" i="7"/>
  <c r="G7917" i="7"/>
  <c r="G7916" i="7"/>
  <c r="G7915" i="7"/>
  <c r="G7914" i="7"/>
  <c r="G7913" i="7"/>
  <c r="G7912" i="7"/>
  <c r="G7911" i="7"/>
  <c r="G7910" i="7"/>
  <c r="G7909" i="7"/>
  <c r="G7908" i="7"/>
  <c r="G7907" i="7"/>
  <c r="G7906" i="7"/>
  <c r="G7905" i="7"/>
  <c r="G7904" i="7"/>
  <c r="G7903" i="7"/>
  <c r="G7902" i="7"/>
  <c r="G7901" i="7"/>
  <c r="G7900" i="7"/>
  <c r="G7899" i="7"/>
  <c r="G7898" i="7"/>
  <c r="G7897" i="7"/>
  <c r="G7896" i="7"/>
  <c r="G7895" i="7"/>
  <c r="G7894" i="7"/>
  <c r="G7893" i="7"/>
  <c r="G7892" i="7"/>
  <c r="G7891" i="7"/>
  <c r="G7890" i="7"/>
  <c r="G7889" i="7"/>
  <c r="G7888" i="7"/>
  <c r="G7887" i="7"/>
  <c r="G7886" i="7"/>
  <c r="G7885" i="7"/>
  <c r="G7884" i="7"/>
  <c r="G7883" i="7"/>
  <c r="G7882" i="7"/>
  <c r="G7881" i="7"/>
  <c r="G7880" i="7"/>
  <c r="G7879" i="7"/>
  <c r="G7878" i="7"/>
  <c r="G7877" i="7"/>
  <c r="G7876" i="7"/>
  <c r="G7875" i="7"/>
  <c r="G7874" i="7"/>
  <c r="G7873" i="7"/>
  <c r="G7872" i="7"/>
  <c r="G7871" i="7"/>
  <c r="G7870" i="7"/>
  <c r="G7869" i="7"/>
  <c r="G7868" i="7"/>
  <c r="G7867" i="7"/>
  <c r="G7866" i="7"/>
  <c r="G7865" i="7"/>
  <c r="G7864" i="7"/>
  <c r="G7863" i="7"/>
  <c r="G7862" i="7"/>
  <c r="G7861" i="7"/>
  <c r="G7860" i="7"/>
  <c r="G7859" i="7"/>
  <c r="G7858" i="7"/>
  <c r="G7857" i="7"/>
  <c r="G7856" i="7"/>
  <c r="G7855" i="7"/>
  <c r="G7854" i="7"/>
  <c r="G7853" i="7"/>
  <c r="G7852" i="7"/>
  <c r="G7851" i="7"/>
  <c r="G7850" i="7"/>
  <c r="G7849" i="7"/>
  <c r="G7848" i="7"/>
  <c r="G7847" i="7"/>
  <c r="G7846" i="7"/>
  <c r="G7845" i="7"/>
  <c r="G7844" i="7"/>
  <c r="G7843" i="7"/>
  <c r="G7842" i="7"/>
  <c r="G7841" i="7"/>
  <c r="G7840" i="7"/>
  <c r="G7839" i="7"/>
  <c r="G7838" i="7"/>
  <c r="G7837" i="7"/>
  <c r="G7836" i="7"/>
  <c r="G7835" i="7"/>
  <c r="G7834" i="7"/>
  <c r="G7833" i="7"/>
  <c r="G7832" i="7"/>
  <c r="G7831" i="7"/>
  <c r="G7830" i="7"/>
  <c r="G7829" i="7"/>
  <c r="G7828" i="7"/>
  <c r="G7827" i="7"/>
  <c r="G7826" i="7"/>
  <c r="G7825" i="7"/>
  <c r="G7824" i="7"/>
  <c r="G7823" i="7"/>
  <c r="G7822" i="7"/>
  <c r="G7821" i="7"/>
  <c r="G7820" i="7"/>
  <c r="G7819" i="7"/>
  <c r="G7818" i="7"/>
  <c r="G7817" i="7"/>
  <c r="G7816" i="7"/>
  <c r="G7815" i="7"/>
  <c r="G7814" i="7"/>
  <c r="G7813" i="7"/>
  <c r="G7812" i="7"/>
  <c r="G7811" i="7"/>
  <c r="G7810" i="7"/>
  <c r="G7809" i="7"/>
  <c r="G7808" i="7"/>
  <c r="G7807" i="7"/>
  <c r="G7806" i="7"/>
  <c r="G7805" i="7"/>
  <c r="G7804" i="7"/>
  <c r="G7803" i="7"/>
  <c r="G7802" i="7"/>
  <c r="G7801" i="7"/>
  <c r="G7800" i="7"/>
  <c r="G7799" i="7"/>
  <c r="G7798" i="7"/>
  <c r="G7797" i="7"/>
  <c r="G7796" i="7"/>
  <c r="G7795" i="7"/>
  <c r="G7794" i="7"/>
  <c r="G7793" i="7"/>
  <c r="G7792" i="7"/>
  <c r="G7791" i="7"/>
  <c r="G7790" i="7"/>
  <c r="G7789" i="7"/>
  <c r="G7788" i="7"/>
  <c r="G7787" i="7"/>
  <c r="G7786" i="7"/>
  <c r="G7785" i="7"/>
  <c r="G7784" i="7"/>
  <c r="G7783" i="7"/>
  <c r="G7782" i="7"/>
  <c r="G7781" i="7"/>
  <c r="G7780" i="7"/>
  <c r="G7779" i="7"/>
  <c r="G7778" i="7"/>
  <c r="G7777" i="7"/>
  <c r="G7776" i="7"/>
  <c r="G7775" i="7"/>
  <c r="G7774" i="7"/>
  <c r="G7773" i="7"/>
  <c r="G7772" i="7"/>
  <c r="G7771" i="7"/>
  <c r="G7770" i="7"/>
  <c r="G7769" i="7"/>
  <c r="G7768" i="7"/>
  <c r="G7767" i="7"/>
  <c r="G7766" i="7"/>
  <c r="G7765" i="7"/>
  <c r="G7764" i="7"/>
  <c r="G7763" i="7"/>
  <c r="G7762" i="7"/>
  <c r="G7761" i="7"/>
  <c r="G7760" i="7"/>
  <c r="G7759" i="7"/>
  <c r="G7758" i="7"/>
  <c r="G7757" i="7"/>
  <c r="G7756" i="7"/>
  <c r="G7755" i="7"/>
  <c r="G7754" i="7"/>
  <c r="G7753" i="7"/>
  <c r="G7752" i="7"/>
  <c r="G7751" i="7"/>
  <c r="G7750" i="7"/>
  <c r="G7749" i="7"/>
  <c r="G7748" i="7"/>
  <c r="G7747" i="7"/>
  <c r="G7746" i="7"/>
  <c r="G7745" i="7"/>
  <c r="G7744" i="7"/>
  <c r="G7743" i="7"/>
  <c r="G7742" i="7"/>
  <c r="G7741" i="7"/>
  <c r="G7740" i="7"/>
  <c r="G7739" i="7"/>
  <c r="G7738" i="7"/>
  <c r="G7737" i="7"/>
  <c r="G7736" i="7"/>
  <c r="G7735" i="7"/>
  <c r="G7734" i="7"/>
  <c r="G7733" i="7"/>
  <c r="G7732" i="7"/>
  <c r="G7731" i="7"/>
  <c r="G7730" i="7"/>
  <c r="G7729" i="7"/>
  <c r="G7728" i="7"/>
  <c r="G7727" i="7"/>
  <c r="G7726" i="7"/>
  <c r="G7725" i="7"/>
  <c r="G7724" i="7"/>
  <c r="G7723" i="7"/>
  <c r="G7722" i="7"/>
  <c r="G7721" i="7"/>
  <c r="G7720" i="7"/>
  <c r="G7719" i="7"/>
  <c r="G7718" i="7"/>
  <c r="G7717" i="7"/>
  <c r="G7716" i="7"/>
  <c r="G7715" i="7"/>
  <c r="G7714" i="7"/>
  <c r="G7713" i="7"/>
  <c r="G7712" i="7"/>
  <c r="G7711" i="7"/>
  <c r="G7710" i="7"/>
  <c r="G7709" i="7"/>
  <c r="G7708" i="7"/>
  <c r="G7707" i="7"/>
  <c r="G7706" i="7"/>
  <c r="G7705" i="7"/>
  <c r="G7704" i="7"/>
  <c r="G7703" i="7"/>
  <c r="G7702" i="7"/>
  <c r="G7701" i="7"/>
  <c r="G7700" i="7"/>
  <c r="G7699" i="7"/>
  <c r="G7698" i="7"/>
  <c r="G7697" i="7"/>
  <c r="G7696" i="7"/>
  <c r="G7695" i="7"/>
  <c r="G7694" i="7"/>
  <c r="G7693" i="7"/>
  <c r="G7692" i="7"/>
  <c r="G7691" i="7"/>
  <c r="G7690" i="7"/>
  <c r="G7689" i="7"/>
  <c r="G7688" i="7"/>
  <c r="G7687" i="7"/>
  <c r="G7686" i="7"/>
  <c r="G7685" i="7"/>
  <c r="G7684" i="7"/>
  <c r="G7683" i="7"/>
  <c r="G7682" i="7"/>
  <c r="G7681" i="7"/>
  <c r="G7680" i="7"/>
  <c r="G7679" i="7"/>
  <c r="G7678" i="7"/>
  <c r="G7677" i="7"/>
  <c r="G7676" i="7"/>
  <c r="G7675" i="7"/>
  <c r="G7674" i="7"/>
  <c r="G7673" i="7"/>
  <c r="G7672" i="7"/>
  <c r="G7671" i="7"/>
  <c r="G7670" i="7"/>
  <c r="G7669" i="7"/>
  <c r="G7668" i="7"/>
  <c r="G7667" i="7"/>
  <c r="G7666" i="7"/>
  <c r="G7665" i="7"/>
  <c r="G7664" i="7"/>
  <c r="G7663" i="7"/>
  <c r="G7662" i="7"/>
  <c r="G7661" i="7"/>
  <c r="G7660" i="7"/>
  <c r="G7659" i="7"/>
  <c r="G7658" i="7"/>
  <c r="G7657" i="7"/>
  <c r="G7656" i="7"/>
  <c r="G7655" i="7"/>
  <c r="G7654" i="7"/>
  <c r="G7653" i="7"/>
  <c r="G7652" i="7"/>
  <c r="G7651" i="7"/>
  <c r="G7650" i="7"/>
  <c r="G7649" i="7"/>
  <c r="G7648" i="7"/>
  <c r="G7647" i="7"/>
  <c r="G7646" i="7"/>
  <c r="G7645" i="7"/>
  <c r="G7644" i="7"/>
  <c r="G7643" i="7"/>
  <c r="G7642" i="7"/>
  <c r="G7641" i="7"/>
  <c r="G7640" i="7"/>
  <c r="G7639" i="7"/>
  <c r="G7638" i="7"/>
  <c r="G7637" i="7"/>
  <c r="G7636" i="7"/>
  <c r="G7635" i="7"/>
  <c r="G7634" i="7"/>
  <c r="G7633" i="7"/>
  <c r="G7632" i="7"/>
  <c r="G7631" i="7"/>
  <c r="G7630" i="7"/>
  <c r="G7629" i="7"/>
  <c r="G7628" i="7"/>
  <c r="G7627" i="7"/>
  <c r="G7626" i="7"/>
  <c r="G7625" i="7"/>
  <c r="G7624" i="7"/>
  <c r="G7623" i="7"/>
  <c r="G7622" i="7"/>
  <c r="G7621" i="7"/>
  <c r="G7620" i="7"/>
  <c r="G7619" i="7"/>
  <c r="G7618" i="7"/>
  <c r="G7617" i="7"/>
  <c r="G7616" i="7"/>
  <c r="G7615" i="7"/>
  <c r="G7614" i="7"/>
  <c r="G7613" i="7"/>
  <c r="G7612" i="7"/>
  <c r="G7611" i="7"/>
  <c r="G7610" i="7"/>
  <c r="G7609" i="7"/>
  <c r="G7608" i="7"/>
  <c r="G7607" i="7"/>
  <c r="G7606" i="7"/>
  <c r="G7605" i="7"/>
  <c r="G7604" i="7"/>
  <c r="G7603" i="7"/>
  <c r="G7602" i="7"/>
  <c r="G7601" i="7"/>
  <c r="G7600" i="7"/>
  <c r="G7599" i="7"/>
  <c r="G7598" i="7"/>
  <c r="G7597" i="7"/>
  <c r="G7596" i="7"/>
  <c r="G7595" i="7"/>
  <c r="G7594" i="7"/>
  <c r="G7593" i="7"/>
  <c r="G7592" i="7"/>
  <c r="G7591" i="7"/>
  <c r="G7590" i="7"/>
  <c r="G7589" i="7"/>
  <c r="G7588" i="7"/>
  <c r="G7587" i="7"/>
  <c r="G7586" i="7"/>
  <c r="G7585" i="7"/>
  <c r="G7584" i="7"/>
  <c r="G7583" i="7"/>
  <c r="G7582" i="7"/>
  <c r="G7581" i="7"/>
  <c r="G7580" i="7"/>
  <c r="G7579" i="7"/>
  <c r="G7578" i="7"/>
  <c r="G7577" i="7"/>
  <c r="G7576" i="7"/>
  <c r="G7575" i="7"/>
  <c r="G7574" i="7"/>
  <c r="G7573" i="7"/>
  <c r="G7572" i="7"/>
  <c r="G7571" i="7"/>
  <c r="G7570" i="7"/>
  <c r="G7569" i="7"/>
  <c r="G7568" i="7"/>
  <c r="G7567" i="7"/>
  <c r="G7566" i="7"/>
  <c r="G7565" i="7"/>
  <c r="G7564" i="7"/>
  <c r="G7563" i="7"/>
  <c r="G7562" i="7"/>
  <c r="G7561" i="7"/>
  <c r="G7560" i="7"/>
  <c r="G7559" i="7"/>
  <c r="G7558" i="7"/>
  <c r="G7557" i="7"/>
  <c r="G7556" i="7"/>
  <c r="G7555" i="7"/>
  <c r="G7554" i="7"/>
  <c r="G7553" i="7"/>
  <c r="G7552" i="7"/>
  <c r="G7551" i="7"/>
  <c r="G7550" i="7"/>
  <c r="G7549" i="7"/>
  <c r="G7548" i="7"/>
  <c r="G7547" i="7"/>
  <c r="G7546" i="7"/>
  <c r="G7545" i="7"/>
  <c r="G7544" i="7"/>
  <c r="G7543" i="7"/>
  <c r="G7542" i="7"/>
  <c r="G7541" i="7"/>
  <c r="G7540" i="7"/>
  <c r="G7539" i="7"/>
  <c r="G7538" i="7"/>
  <c r="G7537" i="7"/>
  <c r="G7536" i="7"/>
  <c r="G7535" i="7"/>
  <c r="G7534" i="7"/>
  <c r="G7533" i="7"/>
  <c r="G7532" i="7"/>
  <c r="G7531" i="7"/>
  <c r="G7530" i="7"/>
  <c r="G7529" i="7"/>
  <c r="G7528" i="7"/>
  <c r="G7527" i="7"/>
  <c r="G7526" i="7"/>
  <c r="G7525" i="7"/>
  <c r="G7524" i="7"/>
  <c r="G7523" i="7"/>
  <c r="G7522" i="7"/>
  <c r="G7521" i="7"/>
  <c r="G7520" i="7"/>
  <c r="G7519" i="7"/>
  <c r="G7518" i="7"/>
  <c r="G7517" i="7"/>
  <c r="G7516" i="7"/>
  <c r="G7515" i="7"/>
  <c r="G7514" i="7"/>
  <c r="G7513" i="7"/>
  <c r="G7512" i="7"/>
  <c r="G7511" i="7"/>
  <c r="G7510" i="7"/>
  <c r="G7509" i="7"/>
  <c r="G7508" i="7"/>
  <c r="G7507" i="7"/>
  <c r="G7506" i="7"/>
  <c r="G7505" i="7"/>
  <c r="G7504" i="7"/>
  <c r="G7503" i="7"/>
  <c r="G7502" i="7"/>
  <c r="G7501" i="7"/>
  <c r="G7500" i="7"/>
  <c r="G7499" i="7"/>
  <c r="G7498" i="7"/>
  <c r="G7497" i="7"/>
  <c r="G7496" i="7"/>
  <c r="G7495" i="7"/>
  <c r="G7494" i="7"/>
  <c r="G7493" i="7"/>
  <c r="G7492" i="7"/>
  <c r="G7491" i="7"/>
  <c r="G7490" i="7"/>
  <c r="G7489" i="7"/>
  <c r="G7488" i="7"/>
  <c r="G7487" i="7"/>
  <c r="G7486" i="7"/>
  <c r="G7485" i="7"/>
  <c r="G7484" i="7"/>
  <c r="G7483" i="7"/>
  <c r="G7482" i="7"/>
  <c r="G7481" i="7"/>
  <c r="G7480" i="7"/>
  <c r="G7479" i="7"/>
  <c r="G7478" i="7"/>
  <c r="G7477" i="7"/>
  <c r="G7476" i="7"/>
  <c r="G7475" i="7"/>
  <c r="G7474" i="7"/>
  <c r="G7473" i="7"/>
  <c r="G7472" i="7"/>
  <c r="G7471" i="7"/>
  <c r="G7470" i="7"/>
  <c r="G7469" i="7"/>
  <c r="G7468" i="7"/>
  <c r="G7467" i="7"/>
  <c r="G7466" i="7"/>
  <c r="G7465" i="7"/>
  <c r="G7464" i="7"/>
  <c r="G7463" i="7"/>
  <c r="G7462" i="7"/>
  <c r="G7461" i="7"/>
  <c r="G7460" i="7"/>
  <c r="G7459" i="7"/>
  <c r="G7458" i="7"/>
  <c r="G7457" i="7"/>
  <c r="G7456" i="7"/>
  <c r="G7455" i="7"/>
  <c r="G7454" i="7"/>
  <c r="G7453" i="7"/>
  <c r="G7452" i="7"/>
  <c r="G7451" i="7"/>
  <c r="G7450" i="7"/>
  <c r="G7449" i="7"/>
  <c r="G7448" i="7"/>
  <c r="G7447" i="7"/>
  <c r="G7446" i="7"/>
  <c r="G7445" i="7"/>
  <c r="G7444" i="7"/>
  <c r="G7443" i="7"/>
  <c r="G7442" i="7"/>
  <c r="G7441" i="7"/>
  <c r="G7440" i="7"/>
  <c r="G7439" i="7"/>
  <c r="G7438" i="7"/>
  <c r="G7437" i="7"/>
  <c r="G7436" i="7"/>
  <c r="G7435" i="7"/>
  <c r="G7434" i="7"/>
  <c r="G7433" i="7"/>
  <c r="G7432" i="7"/>
  <c r="G7431" i="7"/>
  <c r="G7430" i="7"/>
  <c r="G7429" i="7"/>
  <c r="G7428" i="7"/>
  <c r="G7427" i="7"/>
  <c r="G7426" i="7"/>
  <c r="G7425" i="7"/>
  <c r="G7424" i="7"/>
  <c r="G7423" i="7"/>
  <c r="G7422" i="7"/>
  <c r="G7421" i="7"/>
  <c r="G7420" i="7"/>
  <c r="G7419" i="7"/>
  <c r="G7418" i="7"/>
  <c r="G7417" i="7"/>
  <c r="G7416" i="7"/>
  <c r="G7415" i="7"/>
  <c r="G7414" i="7"/>
  <c r="G7413" i="7"/>
  <c r="G7412" i="7"/>
  <c r="G7411" i="7"/>
  <c r="G7410" i="7"/>
  <c r="G7409" i="7"/>
  <c r="G7408" i="7"/>
  <c r="G7407" i="7"/>
  <c r="G7406" i="7"/>
  <c r="G7405" i="7"/>
  <c r="G7404" i="7"/>
  <c r="G7403" i="7"/>
  <c r="G7402" i="7"/>
  <c r="G7401" i="7"/>
  <c r="G7400" i="7"/>
  <c r="G7399" i="7"/>
  <c r="G7398" i="7"/>
  <c r="G7397" i="7"/>
  <c r="G7396" i="7"/>
  <c r="G7395" i="7"/>
  <c r="G7394" i="7"/>
  <c r="G7393" i="7"/>
  <c r="G7392" i="7"/>
  <c r="G7391" i="7"/>
  <c r="G7390" i="7"/>
  <c r="G7389" i="7"/>
  <c r="G7388" i="7"/>
  <c r="G7387" i="7"/>
  <c r="G7386" i="7"/>
  <c r="G7385" i="7"/>
  <c r="G7384" i="7"/>
  <c r="G7383" i="7"/>
  <c r="G7382" i="7"/>
  <c r="G7381" i="7"/>
  <c r="G7380" i="7"/>
  <c r="G7379" i="7"/>
  <c r="G7378" i="7"/>
  <c r="G7377" i="7"/>
  <c r="G7376" i="7"/>
  <c r="G7375" i="7"/>
  <c r="G7374" i="7"/>
  <c r="G7373" i="7"/>
  <c r="G7372" i="7"/>
  <c r="G7371" i="7"/>
  <c r="G7370" i="7"/>
  <c r="G7369" i="7"/>
  <c r="G7368" i="7"/>
  <c r="G7367" i="7"/>
  <c r="G7366" i="7"/>
  <c r="G7365" i="7"/>
  <c r="G7364" i="7"/>
  <c r="G7363" i="7"/>
  <c r="G7362" i="7"/>
  <c r="G7361" i="7"/>
  <c r="G7360" i="7"/>
  <c r="G7359" i="7"/>
  <c r="G7358" i="7"/>
  <c r="G7357" i="7"/>
  <c r="G7356" i="7"/>
  <c r="G7355" i="7"/>
  <c r="G7354" i="7"/>
  <c r="G7353" i="7"/>
  <c r="G7352" i="7"/>
  <c r="G7351" i="7"/>
  <c r="G7350" i="7"/>
  <c r="G7349" i="7"/>
  <c r="G7348" i="7"/>
  <c r="G7347" i="7"/>
  <c r="G7346" i="7"/>
  <c r="G7345" i="7"/>
  <c r="G7344" i="7"/>
  <c r="G7343" i="7"/>
  <c r="G7342" i="7"/>
  <c r="G7341" i="7"/>
  <c r="G7340" i="7"/>
  <c r="G7339" i="7"/>
  <c r="G7338" i="7"/>
  <c r="G7337" i="7"/>
  <c r="G7336" i="7"/>
  <c r="G7335" i="7"/>
  <c r="G7334" i="7"/>
  <c r="G7333" i="7"/>
  <c r="G7332" i="7"/>
  <c r="G7331" i="7"/>
  <c r="G7330" i="7"/>
  <c r="G7329" i="7"/>
  <c r="G7328" i="7"/>
  <c r="G7327" i="7"/>
  <c r="G7326" i="7"/>
  <c r="G7325" i="7"/>
  <c r="G7324" i="7"/>
  <c r="G7323" i="7"/>
  <c r="G7322" i="7"/>
  <c r="G7321" i="7"/>
  <c r="G7320" i="7"/>
  <c r="G7319" i="7"/>
  <c r="G7318" i="7"/>
  <c r="G7317" i="7"/>
  <c r="G7316" i="7"/>
  <c r="G7315" i="7"/>
  <c r="G7314" i="7"/>
  <c r="G7313" i="7"/>
  <c r="G7312" i="7"/>
  <c r="G7311" i="7"/>
  <c r="G7310" i="7"/>
  <c r="G7309" i="7"/>
  <c r="G7308" i="7"/>
  <c r="G7307" i="7"/>
  <c r="G7306" i="7"/>
  <c r="G7305" i="7"/>
  <c r="G7304" i="7"/>
  <c r="G7303" i="7"/>
  <c r="G7302" i="7"/>
  <c r="G7301" i="7"/>
  <c r="G7300" i="7"/>
  <c r="G7299" i="7"/>
  <c r="G7298" i="7"/>
  <c r="G7297" i="7"/>
  <c r="G7296" i="7"/>
  <c r="G7295" i="7"/>
  <c r="G7294" i="7"/>
  <c r="G7293" i="7"/>
  <c r="G7292" i="7"/>
  <c r="G7291" i="7"/>
  <c r="G7290" i="7"/>
  <c r="G7289" i="7"/>
  <c r="G7288" i="7"/>
  <c r="G7287" i="7"/>
  <c r="G7286" i="7"/>
  <c r="G7285" i="7"/>
  <c r="G7284" i="7"/>
  <c r="G7283" i="7"/>
  <c r="G7282" i="7"/>
  <c r="G7281" i="7"/>
  <c r="G7280" i="7"/>
  <c r="G7279" i="7"/>
  <c r="G7278" i="7"/>
  <c r="G7277" i="7"/>
  <c r="G7276" i="7"/>
  <c r="G7275" i="7"/>
  <c r="G7274" i="7"/>
  <c r="G7273" i="7"/>
  <c r="G7272" i="7"/>
  <c r="G7271" i="7"/>
  <c r="G7270" i="7"/>
  <c r="G7269" i="7"/>
  <c r="G7268" i="7"/>
  <c r="G7267" i="7"/>
  <c r="G7266" i="7"/>
  <c r="G7265" i="7"/>
  <c r="G7264" i="7"/>
  <c r="G7263" i="7"/>
  <c r="G7262" i="7"/>
  <c r="G7261" i="7"/>
  <c r="G7260" i="7"/>
  <c r="G7259" i="7"/>
  <c r="G7258" i="7"/>
  <c r="G7257" i="7"/>
  <c r="G7256" i="7"/>
  <c r="G7255" i="7"/>
  <c r="G7254" i="7"/>
  <c r="G7253" i="7"/>
  <c r="G7252" i="7"/>
  <c r="G7251" i="7"/>
  <c r="G7250" i="7"/>
  <c r="G7249" i="7"/>
  <c r="G7248" i="7"/>
  <c r="G7247" i="7"/>
  <c r="G7246" i="7"/>
  <c r="G7245" i="7"/>
  <c r="G7244" i="7"/>
  <c r="G7243" i="7"/>
  <c r="G7242" i="7"/>
  <c r="G7241" i="7"/>
  <c r="G7240" i="7"/>
  <c r="G7239" i="7"/>
  <c r="G7238" i="7"/>
  <c r="G7237" i="7"/>
  <c r="G7236" i="7"/>
  <c r="G7235" i="7"/>
  <c r="G7234" i="7"/>
  <c r="G7233" i="7"/>
  <c r="G7232" i="7"/>
  <c r="G7231" i="7"/>
  <c r="G7230" i="7"/>
  <c r="G7229" i="7"/>
  <c r="G7228" i="7"/>
  <c r="G7227" i="7"/>
  <c r="G7226" i="7"/>
  <c r="G7225" i="7"/>
  <c r="G7224" i="7"/>
  <c r="G7223" i="7"/>
  <c r="G7222" i="7"/>
  <c r="G7221" i="7"/>
  <c r="G7220" i="7"/>
  <c r="G7219" i="7"/>
  <c r="G7218" i="7"/>
  <c r="G7217" i="7"/>
  <c r="G7216" i="7"/>
  <c r="G7215" i="7"/>
  <c r="G7214" i="7"/>
  <c r="G7213" i="7"/>
  <c r="G7212" i="7"/>
  <c r="G7211" i="7"/>
  <c r="G7210" i="7"/>
  <c r="G7209" i="7"/>
  <c r="G7208" i="7"/>
  <c r="G7207" i="7"/>
  <c r="G7206" i="7"/>
  <c r="G7205" i="7"/>
  <c r="G7204" i="7"/>
  <c r="G7203" i="7"/>
  <c r="G7202" i="7"/>
  <c r="G7201" i="7"/>
  <c r="G7200" i="7"/>
  <c r="G7199" i="7"/>
  <c r="G7198" i="7"/>
  <c r="G7197" i="7"/>
  <c r="G7196" i="7"/>
  <c r="G7195" i="7"/>
  <c r="G7194" i="7"/>
  <c r="G7193" i="7"/>
  <c r="G7192" i="7"/>
  <c r="G7191" i="7"/>
  <c r="G7190" i="7"/>
  <c r="G7189" i="7"/>
  <c r="G7188" i="7"/>
  <c r="G7187" i="7"/>
  <c r="G7186" i="7"/>
  <c r="G7185" i="7"/>
  <c r="G7184" i="7"/>
  <c r="G7183" i="7"/>
  <c r="G7182" i="7"/>
  <c r="G7181" i="7"/>
  <c r="G7180" i="7"/>
  <c r="G7179" i="7"/>
  <c r="G7178" i="7"/>
  <c r="G7177" i="7"/>
  <c r="G7176" i="7"/>
  <c r="G7175" i="7"/>
  <c r="G7174" i="7"/>
  <c r="G7173" i="7"/>
  <c r="G7172" i="7"/>
  <c r="G7171" i="7"/>
  <c r="G7170" i="7"/>
  <c r="G7169" i="7"/>
  <c r="G7168" i="7"/>
  <c r="G7167" i="7"/>
  <c r="G7166" i="7"/>
  <c r="G7165" i="7"/>
  <c r="G7164" i="7"/>
  <c r="G7163" i="7"/>
  <c r="G7162" i="7"/>
  <c r="G7161" i="7"/>
  <c r="G7160" i="7"/>
  <c r="G7159" i="7"/>
  <c r="G7158" i="7"/>
  <c r="G7157" i="7"/>
  <c r="G7156" i="7"/>
  <c r="G7155" i="7"/>
  <c r="G7154" i="7"/>
  <c r="G7153" i="7"/>
  <c r="G7152" i="7"/>
  <c r="G7151" i="7"/>
  <c r="G7150" i="7"/>
  <c r="G7149" i="7"/>
  <c r="G7148" i="7"/>
  <c r="G7147" i="7"/>
  <c r="G7146" i="7"/>
  <c r="G7145" i="7"/>
  <c r="G7144" i="7"/>
  <c r="G7143" i="7"/>
  <c r="G7142" i="7"/>
  <c r="G7141" i="7"/>
  <c r="G7140" i="7"/>
  <c r="G7139" i="7"/>
  <c r="G7138" i="7"/>
  <c r="G7137" i="7"/>
  <c r="G7136" i="7"/>
  <c r="G7135" i="7"/>
  <c r="G7134" i="7"/>
  <c r="G7133" i="7"/>
  <c r="G7132" i="7"/>
  <c r="G7131" i="7"/>
  <c r="G7130" i="7"/>
  <c r="G7129" i="7"/>
  <c r="G7128" i="7"/>
  <c r="G7127" i="7"/>
  <c r="G7126" i="7"/>
  <c r="G7125" i="7"/>
  <c r="G7124" i="7"/>
  <c r="G7123" i="7"/>
  <c r="G7122" i="7"/>
  <c r="G7121" i="7"/>
  <c r="G7120" i="7"/>
  <c r="G7119" i="7"/>
  <c r="G7118" i="7"/>
  <c r="G7117" i="7"/>
  <c r="G7116" i="7"/>
  <c r="G7115" i="7"/>
  <c r="G7114" i="7"/>
  <c r="G7113" i="7"/>
  <c r="G7112" i="7"/>
  <c r="G7111" i="7"/>
  <c r="G7110" i="7"/>
  <c r="G7109" i="7"/>
  <c r="G7108" i="7"/>
  <c r="G7107" i="7"/>
  <c r="G7106" i="7"/>
  <c r="G7105" i="7"/>
  <c r="G7104" i="7"/>
  <c r="G7103" i="7"/>
  <c r="G7102" i="7"/>
  <c r="G7101" i="7"/>
  <c r="G7100" i="7"/>
  <c r="G7099" i="7"/>
  <c r="G7098" i="7"/>
  <c r="G7097" i="7"/>
  <c r="G7096" i="7"/>
  <c r="G7095" i="7"/>
  <c r="G7094" i="7"/>
  <c r="G7093" i="7"/>
  <c r="G7092" i="7"/>
  <c r="G7091" i="7"/>
  <c r="G7090" i="7"/>
  <c r="G7089" i="7"/>
  <c r="G7088" i="7"/>
  <c r="G7087" i="7"/>
  <c r="G7086" i="7"/>
  <c r="G7085" i="7"/>
  <c r="G7084" i="7"/>
  <c r="G7083" i="7"/>
  <c r="G7082" i="7"/>
  <c r="G7081" i="7"/>
  <c r="G7080" i="7"/>
  <c r="G7079" i="7"/>
  <c r="G7078" i="7"/>
  <c r="G7077" i="7"/>
  <c r="G7076" i="7"/>
  <c r="G7075" i="7"/>
  <c r="G7074" i="7"/>
  <c r="G7073" i="7"/>
  <c r="G7072" i="7"/>
  <c r="G7071" i="7"/>
  <c r="G7070" i="7"/>
  <c r="G7069" i="7"/>
  <c r="G7068" i="7"/>
  <c r="G7067" i="7"/>
  <c r="G7066" i="7"/>
  <c r="G7065" i="7"/>
  <c r="G7064" i="7"/>
  <c r="G7063" i="7"/>
  <c r="G7062" i="7"/>
  <c r="G7061" i="7"/>
  <c r="G7060" i="7"/>
  <c r="G7059" i="7"/>
  <c r="G7058" i="7"/>
  <c r="G7057" i="7"/>
  <c r="G7056" i="7"/>
  <c r="G7055" i="7"/>
  <c r="G7054" i="7"/>
  <c r="G7053" i="7"/>
  <c r="G7052" i="7"/>
  <c r="G7051" i="7"/>
  <c r="G7050" i="7"/>
  <c r="G7049" i="7"/>
  <c r="G7048" i="7"/>
  <c r="G7047" i="7"/>
  <c r="G7046" i="7"/>
  <c r="G7045" i="7"/>
  <c r="G7044" i="7"/>
  <c r="G7043" i="7"/>
  <c r="G7042" i="7"/>
  <c r="G7041" i="7"/>
  <c r="G7040" i="7"/>
  <c r="G7039" i="7"/>
  <c r="G7038" i="7"/>
  <c r="G7037" i="7"/>
  <c r="G7036" i="7"/>
  <c r="G7035" i="7"/>
  <c r="G7034" i="7"/>
  <c r="G7033" i="7"/>
  <c r="G7032" i="7"/>
  <c r="G7031" i="7"/>
  <c r="G7030" i="7"/>
  <c r="G7029" i="7"/>
  <c r="G7028" i="7"/>
  <c r="G7027" i="7"/>
  <c r="G7026" i="7"/>
  <c r="G7025" i="7"/>
  <c r="G7024" i="7"/>
  <c r="G7023" i="7"/>
  <c r="G7022" i="7"/>
  <c r="G7021" i="7"/>
  <c r="G7020" i="7"/>
  <c r="G7019" i="7"/>
  <c r="G7018" i="7"/>
  <c r="G7017" i="7"/>
  <c r="G7016" i="7"/>
  <c r="G7015" i="7"/>
  <c r="G7014" i="7"/>
  <c r="G7013" i="7"/>
  <c r="G7012" i="7"/>
  <c r="G7011" i="7"/>
  <c r="G7010" i="7"/>
  <c r="G7009" i="7"/>
  <c r="G7008" i="7"/>
  <c r="G7007" i="7"/>
  <c r="G7006" i="7"/>
  <c r="G7005" i="7"/>
  <c r="G7004" i="7"/>
  <c r="G7003" i="7"/>
  <c r="G7002" i="7"/>
  <c r="G7001" i="7"/>
  <c r="G7000" i="7"/>
  <c r="G6999" i="7"/>
  <c r="G6998" i="7"/>
  <c r="G6997" i="7"/>
  <c r="G6996" i="7"/>
  <c r="G6995" i="7"/>
  <c r="G6994" i="7"/>
  <c r="G6993" i="7"/>
  <c r="G6992" i="7"/>
  <c r="G6991" i="7"/>
  <c r="G6990" i="7"/>
  <c r="G6989" i="7"/>
  <c r="G6988" i="7"/>
  <c r="G6987" i="7"/>
  <c r="G6986" i="7"/>
  <c r="G6985" i="7"/>
  <c r="G6984" i="7"/>
  <c r="G6983" i="7"/>
  <c r="G6982" i="7"/>
  <c r="G6981" i="7"/>
  <c r="G6980" i="7"/>
  <c r="G6979" i="7"/>
  <c r="G6978" i="7"/>
  <c r="G6977" i="7"/>
  <c r="G6976" i="7"/>
  <c r="G6975" i="7"/>
  <c r="G6974" i="7"/>
  <c r="G6973" i="7"/>
  <c r="G6972" i="7"/>
  <c r="G6971" i="7"/>
  <c r="G6970" i="7"/>
  <c r="G6969" i="7"/>
  <c r="G6968" i="7"/>
  <c r="G6967" i="7"/>
  <c r="G6966" i="7"/>
  <c r="G6965" i="7"/>
  <c r="G6964" i="7"/>
  <c r="G6963" i="7"/>
  <c r="G6962" i="7"/>
  <c r="G6961" i="7"/>
  <c r="G6960" i="7"/>
  <c r="G6959" i="7"/>
  <c r="G6958" i="7"/>
  <c r="G6957" i="7"/>
  <c r="G6956" i="7"/>
  <c r="G6955" i="7"/>
  <c r="G6954" i="7"/>
  <c r="G6953" i="7"/>
  <c r="G6952" i="7"/>
  <c r="G6951" i="7"/>
  <c r="G6950" i="7"/>
  <c r="G6949" i="7"/>
  <c r="G6948" i="7"/>
  <c r="G6947" i="7"/>
  <c r="G6946" i="7"/>
  <c r="G6945" i="7"/>
  <c r="G6944" i="7"/>
  <c r="G6943" i="7"/>
  <c r="G6942" i="7"/>
  <c r="G6941" i="7"/>
  <c r="G6940" i="7"/>
  <c r="G6939" i="7"/>
  <c r="G6938" i="7"/>
  <c r="G6937" i="7"/>
  <c r="G6936" i="7"/>
  <c r="G6935" i="7"/>
  <c r="G6934" i="7"/>
  <c r="G6933" i="7"/>
  <c r="G6932" i="7"/>
  <c r="G6931" i="7"/>
  <c r="G6930" i="7"/>
  <c r="G6929" i="7"/>
  <c r="G6928" i="7"/>
  <c r="G6927" i="7"/>
  <c r="G6926" i="7"/>
  <c r="G6925" i="7"/>
  <c r="G6924" i="7"/>
  <c r="G6923" i="7"/>
  <c r="G6922" i="7"/>
  <c r="G6921" i="7"/>
  <c r="G6920" i="7"/>
  <c r="G6919" i="7"/>
  <c r="G6918" i="7"/>
  <c r="G6917" i="7"/>
  <c r="G6916" i="7"/>
  <c r="G6915" i="7"/>
  <c r="G6914" i="7"/>
  <c r="G6913" i="7"/>
  <c r="G6912" i="7"/>
  <c r="G6911" i="7"/>
  <c r="G6910" i="7"/>
  <c r="G6909" i="7"/>
  <c r="G6908" i="7"/>
  <c r="G6907" i="7"/>
  <c r="G6906" i="7"/>
  <c r="G6905" i="7"/>
  <c r="G6904" i="7"/>
  <c r="G6903" i="7"/>
  <c r="G6902" i="7"/>
  <c r="G6901" i="7"/>
  <c r="G6900" i="7"/>
  <c r="G6899" i="7"/>
  <c r="G6898" i="7"/>
  <c r="G6897" i="7"/>
  <c r="G6896" i="7"/>
  <c r="G6895" i="7"/>
  <c r="G6894" i="7"/>
  <c r="G6893" i="7"/>
  <c r="G6892" i="7"/>
  <c r="G6891" i="7"/>
  <c r="G6890" i="7"/>
  <c r="G6889" i="7"/>
  <c r="G6888" i="7"/>
  <c r="G6887" i="7"/>
  <c r="G6886" i="7"/>
  <c r="G6885" i="7"/>
  <c r="G6884" i="7"/>
  <c r="G6883" i="7"/>
  <c r="G6882" i="7"/>
  <c r="G6881" i="7"/>
  <c r="G6880" i="7"/>
  <c r="G6879" i="7"/>
  <c r="G6878" i="7"/>
  <c r="G6877" i="7"/>
  <c r="G6876" i="7"/>
  <c r="G6875" i="7"/>
  <c r="G6874" i="7"/>
  <c r="G6873" i="7"/>
  <c r="G6872" i="7"/>
  <c r="G6871" i="7"/>
  <c r="G6870" i="7"/>
  <c r="G6869" i="7"/>
  <c r="G6868" i="7"/>
  <c r="G6867" i="7"/>
  <c r="G6866" i="7"/>
  <c r="G6865" i="7"/>
  <c r="G6864" i="7"/>
  <c r="G6863" i="7"/>
  <c r="G6862" i="7"/>
  <c r="G6861" i="7"/>
  <c r="G6860" i="7"/>
  <c r="G6859" i="7"/>
  <c r="G6858" i="7"/>
  <c r="G6857" i="7"/>
  <c r="G6856" i="7"/>
  <c r="G6855" i="7"/>
  <c r="G6854" i="7"/>
  <c r="G6853" i="7"/>
  <c r="G6852" i="7"/>
  <c r="G6851" i="7"/>
  <c r="G6850" i="7"/>
  <c r="G6849" i="7"/>
  <c r="G6848" i="7"/>
  <c r="G6847" i="7"/>
  <c r="G6846" i="7"/>
  <c r="G6845" i="7"/>
  <c r="G6844" i="7"/>
  <c r="G6843" i="7"/>
  <c r="G6842" i="7"/>
  <c r="G6841" i="7"/>
  <c r="G6840" i="7"/>
  <c r="G6839" i="7"/>
  <c r="G6838" i="7"/>
  <c r="G6837" i="7"/>
  <c r="G6836" i="7"/>
  <c r="G6835" i="7"/>
  <c r="G6834" i="7"/>
  <c r="G6833" i="7"/>
  <c r="G6832" i="7"/>
  <c r="G6831" i="7"/>
  <c r="G6830" i="7"/>
  <c r="G6829" i="7"/>
  <c r="G6828" i="7"/>
  <c r="G6827" i="7"/>
  <c r="G6826" i="7"/>
  <c r="G6825" i="7"/>
  <c r="G6824" i="7"/>
  <c r="G6823" i="7"/>
  <c r="G6822" i="7"/>
  <c r="G6821" i="7"/>
  <c r="G6820" i="7"/>
  <c r="G6819" i="7"/>
  <c r="G6818" i="7"/>
  <c r="G6817" i="7"/>
  <c r="G6816" i="7"/>
  <c r="G6815" i="7"/>
  <c r="G6814" i="7"/>
  <c r="G6813" i="7"/>
  <c r="G6812" i="7"/>
  <c r="G6811" i="7"/>
  <c r="G6810" i="7"/>
  <c r="G6809" i="7"/>
  <c r="G6808" i="7"/>
  <c r="G6807" i="7"/>
  <c r="G6806" i="7"/>
  <c r="G6805" i="7"/>
  <c r="G6804" i="7"/>
  <c r="G6803" i="7"/>
  <c r="G6802" i="7"/>
  <c r="G6801" i="7"/>
  <c r="G6800" i="7"/>
  <c r="G6799" i="7"/>
  <c r="G6798" i="7"/>
  <c r="G6797" i="7"/>
  <c r="G6796" i="7"/>
  <c r="G6795" i="7"/>
  <c r="G6794" i="7"/>
  <c r="G6793" i="7"/>
  <c r="G6792" i="7"/>
  <c r="G6791" i="7"/>
  <c r="G6790" i="7"/>
  <c r="G6789" i="7"/>
  <c r="G6788" i="7"/>
  <c r="G6787" i="7"/>
  <c r="G6786" i="7"/>
  <c r="G6785" i="7"/>
  <c r="G6784" i="7"/>
  <c r="G6783" i="7"/>
  <c r="G6782" i="7"/>
  <c r="G6781" i="7"/>
  <c r="G6780" i="7"/>
  <c r="G6779" i="7"/>
  <c r="G6778" i="7"/>
  <c r="G6777" i="7"/>
  <c r="G6776" i="7"/>
  <c r="G6775" i="7"/>
  <c r="G6774" i="7"/>
  <c r="G6773" i="7"/>
  <c r="G6772" i="7"/>
  <c r="G6771" i="7"/>
  <c r="G6770" i="7"/>
  <c r="G6769" i="7"/>
  <c r="G6768" i="7"/>
  <c r="G6767" i="7"/>
  <c r="G6766" i="7"/>
  <c r="G6765" i="7"/>
  <c r="G6764" i="7"/>
  <c r="G6763" i="7"/>
  <c r="G6762" i="7"/>
  <c r="G6761" i="7"/>
  <c r="G6760" i="7"/>
  <c r="G6759" i="7"/>
  <c r="G6758" i="7"/>
  <c r="G6757" i="7"/>
  <c r="G6756" i="7"/>
  <c r="G6755" i="7"/>
  <c r="G6754" i="7"/>
  <c r="G6753" i="7"/>
  <c r="G6752" i="7"/>
  <c r="G6751" i="7"/>
  <c r="G6750" i="7"/>
  <c r="G6749" i="7"/>
  <c r="G6748" i="7"/>
  <c r="G6747" i="7"/>
  <c r="G6746" i="7"/>
  <c r="G6745" i="7"/>
  <c r="G6744" i="7"/>
  <c r="G6743" i="7"/>
  <c r="G6742" i="7"/>
  <c r="G6741" i="7"/>
  <c r="G6740" i="7"/>
  <c r="G6739" i="7"/>
  <c r="G6738" i="7"/>
  <c r="G6737" i="7"/>
  <c r="G6736" i="7"/>
  <c r="G6735" i="7"/>
  <c r="G6734" i="7"/>
  <c r="G6733" i="7"/>
  <c r="G6732" i="7"/>
  <c r="G6731" i="7"/>
  <c r="G6730" i="7"/>
  <c r="G6729" i="7"/>
  <c r="G6728" i="7"/>
  <c r="G6727" i="7"/>
  <c r="G6726" i="7"/>
  <c r="G6725" i="7"/>
  <c r="G6724" i="7"/>
  <c r="G6723" i="7"/>
  <c r="G6722" i="7"/>
  <c r="G6721" i="7"/>
  <c r="G6720" i="7"/>
  <c r="G6719" i="7"/>
  <c r="G6718" i="7"/>
  <c r="G6717" i="7"/>
  <c r="G6716" i="7"/>
  <c r="G6715" i="7"/>
  <c r="G6714" i="7"/>
  <c r="G6713" i="7"/>
  <c r="G6712" i="7"/>
  <c r="G6711" i="7"/>
  <c r="G6710" i="7"/>
  <c r="G6709" i="7"/>
  <c r="G6708" i="7"/>
  <c r="G6707" i="7"/>
  <c r="G6706" i="7"/>
  <c r="G6705" i="7"/>
  <c r="G6704" i="7"/>
  <c r="G6703" i="7"/>
  <c r="G6702" i="7"/>
  <c r="G6701" i="7"/>
  <c r="G6700" i="7"/>
  <c r="G6699" i="7"/>
  <c r="G6698" i="7"/>
  <c r="G6697" i="7"/>
  <c r="G6696" i="7"/>
  <c r="G6695" i="7"/>
  <c r="G6694" i="7"/>
  <c r="G6693" i="7"/>
  <c r="G6692" i="7"/>
  <c r="G6691" i="7"/>
  <c r="G6690" i="7"/>
  <c r="G6689" i="7"/>
  <c r="G6688" i="7"/>
  <c r="G6687" i="7"/>
  <c r="G6686" i="7"/>
  <c r="G6685" i="7"/>
  <c r="G6684" i="7"/>
  <c r="G6683" i="7"/>
  <c r="G6682" i="7"/>
  <c r="G6681" i="7"/>
  <c r="G6680" i="7"/>
  <c r="G6679" i="7"/>
  <c r="G6678" i="7"/>
  <c r="G6677" i="7"/>
  <c r="G6676" i="7"/>
  <c r="G6675" i="7"/>
  <c r="G6674" i="7"/>
  <c r="G6673" i="7"/>
  <c r="G6672" i="7"/>
  <c r="G6671" i="7"/>
  <c r="G6670" i="7"/>
  <c r="G6669" i="7"/>
  <c r="G6668" i="7"/>
  <c r="G6667" i="7"/>
  <c r="G6666" i="7"/>
  <c r="G6665" i="7"/>
  <c r="G6664" i="7"/>
  <c r="G6663" i="7"/>
  <c r="G6662" i="7"/>
  <c r="G6661" i="7"/>
  <c r="G6660" i="7"/>
  <c r="G6659" i="7"/>
  <c r="G6658" i="7"/>
  <c r="G6657" i="7"/>
  <c r="G6656" i="7"/>
  <c r="G6655" i="7"/>
  <c r="G6654" i="7"/>
  <c r="G6653" i="7"/>
  <c r="G6652" i="7"/>
  <c r="G6651" i="7"/>
  <c r="G6650" i="7"/>
  <c r="G6649" i="7"/>
  <c r="G6648" i="7"/>
  <c r="G6647" i="7"/>
  <c r="G6646" i="7"/>
  <c r="G6645" i="7"/>
  <c r="G6644" i="7"/>
  <c r="G6643" i="7"/>
  <c r="G6642" i="7"/>
  <c r="G6641" i="7"/>
  <c r="G6640" i="7"/>
  <c r="G6639" i="7"/>
  <c r="G6638" i="7"/>
  <c r="G6637" i="7"/>
  <c r="G6636" i="7"/>
  <c r="G6635" i="7"/>
  <c r="G6634" i="7"/>
  <c r="G6633" i="7"/>
  <c r="G6632" i="7"/>
  <c r="G6631" i="7"/>
  <c r="G6630" i="7"/>
  <c r="G6629" i="7"/>
  <c r="G6628" i="7"/>
  <c r="G6627" i="7"/>
  <c r="G6626" i="7"/>
  <c r="G6625" i="7"/>
  <c r="G6624" i="7"/>
  <c r="G6623" i="7"/>
  <c r="G6622" i="7"/>
  <c r="G6621" i="7"/>
  <c r="G6620" i="7"/>
  <c r="G6619" i="7"/>
  <c r="G6618" i="7"/>
  <c r="G6617" i="7"/>
  <c r="G6616" i="7"/>
  <c r="G6615" i="7"/>
  <c r="G6614" i="7"/>
  <c r="G6613" i="7"/>
  <c r="G6612" i="7"/>
  <c r="G6611" i="7"/>
  <c r="G6610" i="7"/>
  <c r="G6609" i="7"/>
  <c r="G6608" i="7"/>
  <c r="G6607" i="7"/>
  <c r="G6606" i="7"/>
  <c r="G6605" i="7"/>
  <c r="G6604" i="7"/>
  <c r="G6603" i="7"/>
  <c r="G6602" i="7"/>
  <c r="G6601" i="7"/>
  <c r="G6600" i="7"/>
  <c r="G6599" i="7"/>
  <c r="G6598" i="7"/>
  <c r="G6597" i="7"/>
  <c r="G6596" i="7"/>
  <c r="G6595" i="7"/>
  <c r="G6594" i="7"/>
  <c r="G6593" i="7"/>
  <c r="G6592" i="7"/>
  <c r="G6591" i="7"/>
  <c r="G6590" i="7"/>
  <c r="G6589" i="7"/>
  <c r="G6588" i="7"/>
  <c r="G6587" i="7"/>
  <c r="G6586" i="7"/>
  <c r="G6585" i="7"/>
  <c r="G6584" i="7"/>
  <c r="G6583" i="7"/>
  <c r="G6582" i="7"/>
  <c r="G6581" i="7"/>
  <c r="G6580" i="7"/>
  <c r="G6579" i="7"/>
  <c r="G6578" i="7"/>
  <c r="G6577" i="7"/>
  <c r="G6576" i="7"/>
  <c r="G6575" i="7"/>
  <c r="G6574" i="7"/>
  <c r="G6573" i="7"/>
  <c r="G6572" i="7"/>
  <c r="G6571" i="7"/>
  <c r="G6570" i="7"/>
  <c r="G6569" i="7"/>
  <c r="G6568" i="7"/>
  <c r="G6567" i="7"/>
  <c r="G6566" i="7"/>
  <c r="G6565" i="7"/>
  <c r="G6564" i="7"/>
  <c r="G6563" i="7"/>
  <c r="G6562" i="7"/>
  <c r="G6561" i="7"/>
  <c r="G6560" i="7"/>
  <c r="G6559" i="7"/>
  <c r="G6558" i="7"/>
  <c r="G6557" i="7"/>
  <c r="G6556" i="7"/>
  <c r="G6555" i="7"/>
  <c r="G6554" i="7"/>
  <c r="G6553" i="7"/>
  <c r="G6552" i="7"/>
  <c r="G6551" i="7"/>
  <c r="G6550" i="7"/>
  <c r="G6549" i="7"/>
  <c r="G6548" i="7"/>
  <c r="G6547" i="7"/>
  <c r="G6546" i="7"/>
  <c r="G6545" i="7"/>
  <c r="G6544" i="7"/>
  <c r="G6543" i="7"/>
  <c r="G6542" i="7"/>
  <c r="G6541" i="7"/>
  <c r="G6540" i="7"/>
  <c r="G6539" i="7"/>
  <c r="G6538" i="7"/>
  <c r="G6537" i="7"/>
  <c r="G6536" i="7"/>
  <c r="G6535" i="7"/>
  <c r="G6534" i="7"/>
  <c r="G6533" i="7"/>
  <c r="G6532" i="7"/>
  <c r="G6531" i="7"/>
  <c r="G6530" i="7"/>
  <c r="G6529" i="7"/>
  <c r="G6528" i="7"/>
  <c r="G6527" i="7"/>
  <c r="G6526" i="7"/>
  <c r="G6525" i="7"/>
  <c r="G6524" i="7"/>
  <c r="G6523" i="7"/>
  <c r="G6522" i="7"/>
  <c r="G6521" i="7"/>
  <c r="G6520" i="7"/>
  <c r="G6519" i="7"/>
  <c r="G6518" i="7"/>
  <c r="G6517" i="7"/>
  <c r="G6516" i="7"/>
  <c r="G6515" i="7"/>
  <c r="G6514" i="7"/>
  <c r="G6513" i="7"/>
  <c r="G6512" i="7"/>
  <c r="G6511" i="7"/>
  <c r="G6510" i="7"/>
  <c r="G6509" i="7"/>
  <c r="G6508" i="7"/>
  <c r="G6507" i="7"/>
  <c r="G6506" i="7"/>
  <c r="G6505" i="7"/>
  <c r="G6504" i="7"/>
  <c r="G6503" i="7"/>
  <c r="G6502" i="7"/>
  <c r="G6501" i="7"/>
  <c r="G6500" i="7"/>
  <c r="G6499" i="7"/>
  <c r="G6498" i="7"/>
  <c r="G6497" i="7"/>
  <c r="G6496" i="7"/>
  <c r="G6495" i="7"/>
  <c r="G6494" i="7"/>
  <c r="G6493" i="7"/>
  <c r="G6492" i="7"/>
  <c r="G6491" i="7"/>
  <c r="G6490" i="7"/>
  <c r="G6489" i="7"/>
  <c r="G6488" i="7"/>
  <c r="G6487" i="7"/>
  <c r="G6486" i="7"/>
  <c r="G6485" i="7"/>
  <c r="G6484" i="7"/>
  <c r="G6483" i="7"/>
  <c r="G6482" i="7"/>
  <c r="G6481" i="7"/>
  <c r="G6480" i="7"/>
  <c r="G6479" i="7"/>
  <c r="G6478" i="7"/>
  <c r="G6477" i="7"/>
  <c r="G6476" i="7"/>
  <c r="G6475" i="7"/>
  <c r="G6474" i="7"/>
  <c r="G6473" i="7"/>
  <c r="G6472" i="7"/>
  <c r="G6471" i="7"/>
  <c r="G6470" i="7"/>
  <c r="G6469" i="7"/>
  <c r="G6468" i="7"/>
  <c r="G6467" i="7"/>
  <c r="G6466" i="7"/>
  <c r="G6465" i="7"/>
  <c r="G6464" i="7"/>
  <c r="G6463" i="7"/>
  <c r="G6462" i="7"/>
  <c r="G6461" i="7"/>
  <c r="G6460" i="7"/>
  <c r="G6459" i="7"/>
  <c r="G6458" i="7"/>
  <c r="G6457" i="7"/>
  <c r="G6456" i="7"/>
  <c r="G6455" i="7"/>
  <c r="G6454" i="7"/>
  <c r="G6453" i="7"/>
  <c r="G6452" i="7"/>
  <c r="G6451" i="7"/>
  <c r="G6450" i="7"/>
  <c r="G6449" i="7"/>
  <c r="G6448" i="7"/>
  <c r="G6447" i="7"/>
  <c r="G6446" i="7"/>
  <c r="G6445" i="7"/>
  <c r="G6444" i="7"/>
  <c r="G6443" i="7"/>
  <c r="G6442" i="7"/>
  <c r="G6441" i="7"/>
  <c r="G6440" i="7"/>
  <c r="G6439" i="7"/>
  <c r="G6438" i="7"/>
  <c r="G6437" i="7"/>
  <c r="G6436" i="7"/>
  <c r="G6435" i="7"/>
  <c r="G6434" i="7"/>
  <c r="G6433" i="7"/>
  <c r="G6432" i="7"/>
  <c r="G6431" i="7"/>
  <c r="G6430" i="7"/>
  <c r="G6429" i="7"/>
  <c r="G6428" i="7"/>
  <c r="G6427" i="7"/>
  <c r="G6426" i="7"/>
  <c r="G6425" i="7"/>
  <c r="G6424" i="7"/>
  <c r="G6423" i="7"/>
  <c r="G6422" i="7"/>
  <c r="G6421" i="7"/>
  <c r="G6420" i="7"/>
  <c r="G6419" i="7"/>
  <c r="G6418" i="7"/>
  <c r="G6417" i="7"/>
  <c r="G6416" i="7"/>
  <c r="G6415" i="7"/>
  <c r="G6414" i="7"/>
  <c r="G6413" i="7"/>
  <c r="G6412" i="7"/>
  <c r="G6411" i="7"/>
  <c r="G6410" i="7"/>
  <c r="G6409" i="7"/>
  <c r="G6408" i="7"/>
  <c r="G6407" i="7"/>
  <c r="G6406" i="7"/>
  <c r="G6405" i="7"/>
  <c r="G6404" i="7"/>
  <c r="G6403" i="7"/>
  <c r="G6402" i="7"/>
  <c r="G6401" i="7"/>
  <c r="G6400" i="7"/>
  <c r="G6399" i="7"/>
  <c r="G6398" i="7"/>
  <c r="G6397" i="7"/>
  <c r="G6396" i="7"/>
  <c r="G6395" i="7"/>
  <c r="G6394" i="7"/>
  <c r="G6393" i="7"/>
  <c r="G6392" i="7"/>
  <c r="G6391" i="7"/>
  <c r="G6390" i="7"/>
  <c r="G6389" i="7"/>
  <c r="G6388" i="7"/>
  <c r="G6387" i="7"/>
  <c r="G6386" i="7"/>
  <c r="G6385" i="7"/>
  <c r="G6384" i="7"/>
  <c r="G6383" i="7"/>
  <c r="G6382" i="7"/>
  <c r="G6381" i="7"/>
  <c r="G6380" i="7"/>
  <c r="G6379" i="7"/>
  <c r="G6378" i="7"/>
  <c r="G6377" i="7"/>
  <c r="G6376" i="7"/>
  <c r="G6375" i="7"/>
  <c r="G6374" i="7"/>
  <c r="G6373" i="7"/>
  <c r="G6372" i="7"/>
  <c r="G6371" i="7"/>
  <c r="G6370" i="7"/>
  <c r="G6369" i="7"/>
  <c r="G6368" i="7"/>
  <c r="G6367" i="7"/>
  <c r="G6366" i="7"/>
  <c r="G6365" i="7"/>
  <c r="G6364" i="7"/>
  <c r="G6363" i="7"/>
  <c r="G6362" i="7"/>
  <c r="G6361" i="7"/>
  <c r="G6360" i="7"/>
  <c r="G6359" i="7"/>
  <c r="G6358" i="7"/>
  <c r="G6357" i="7"/>
  <c r="G6356" i="7"/>
  <c r="G6355" i="7"/>
  <c r="G6354" i="7"/>
  <c r="G6353" i="7"/>
  <c r="G6352" i="7"/>
  <c r="G6351" i="7"/>
  <c r="G6350" i="7"/>
  <c r="G6349" i="7"/>
  <c r="G6348" i="7"/>
  <c r="G6347" i="7"/>
  <c r="G6346" i="7"/>
  <c r="G6345" i="7"/>
  <c r="G6344" i="7"/>
  <c r="G6343" i="7"/>
  <c r="G6342" i="7"/>
  <c r="G6341" i="7"/>
  <c r="G6340" i="7"/>
  <c r="G6339" i="7"/>
  <c r="G6338" i="7"/>
  <c r="G6337" i="7"/>
  <c r="G6336" i="7"/>
  <c r="G6335" i="7"/>
  <c r="G6334" i="7"/>
  <c r="G6333" i="7"/>
  <c r="G6332" i="7"/>
  <c r="G6331" i="7"/>
  <c r="G6330" i="7"/>
  <c r="G6329" i="7"/>
  <c r="G6328" i="7"/>
  <c r="G6327" i="7"/>
  <c r="G6326" i="7"/>
  <c r="G6325" i="7"/>
  <c r="G6324" i="7"/>
  <c r="G6323" i="7"/>
  <c r="G6322" i="7"/>
  <c r="G6321" i="7"/>
  <c r="G6320" i="7"/>
  <c r="G6319" i="7"/>
  <c r="G6318" i="7"/>
  <c r="G6317" i="7"/>
  <c r="G6316" i="7"/>
  <c r="G6315" i="7"/>
  <c r="G6314" i="7"/>
  <c r="G6313" i="7"/>
  <c r="G6312" i="7"/>
  <c r="G6311" i="7"/>
  <c r="G6310" i="7"/>
  <c r="G6309" i="7"/>
  <c r="G6308" i="7"/>
  <c r="G6307" i="7"/>
  <c r="G6306" i="7"/>
  <c r="G6305" i="7"/>
  <c r="G6304" i="7"/>
  <c r="G6303" i="7"/>
  <c r="G6302" i="7"/>
  <c r="G6301" i="7"/>
  <c r="G6300" i="7"/>
  <c r="G6299" i="7"/>
  <c r="G6298" i="7"/>
  <c r="G6297" i="7"/>
  <c r="G6296" i="7"/>
  <c r="G6295" i="7"/>
  <c r="G6294" i="7"/>
  <c r="G6293" i="7"/>
  <c r="G6292" i="7"/>
  <c r="G6291" i="7"/>
  <c r="G6290" i="7"/>
  <c r="G6289" i="7"/>
  <c r="G6288" i="7"/>
  <c r="G6287" i="7"/>
  <c r="G6286" i="7"/>
  <c r="G6285" i="7"/>
  <c r="G6284" i="7"/>
  <c r="G6283" i="7"/>
  <c r="G6282" i="7"/>
  <c r="G6281" i="7"/>
  <c r="G6280" i="7"/>
  <c r="G6279" i="7"/>
  <c r="G6278" i="7"/>
  <c r="G6277" i="7"/>
  <c r="G6276" i="7"/>
  <c r="G6275" i="7"/>
  <c r="G6274" i="7"/>
  <c r="G6273" i="7"/>
  <c r="G6272" i="7"/>
  <c r="G6271" i="7"/>
  <c r="G6270" i="7"/>
  <c r="G6269" i="7"/>
  <c r="G6268" i="7"/>
  <c r="G6267" i="7"/>
  <c r="G6266" i="7"/>
  <c r="G6265" i="7"/>
  <c r="G6264" i="7"/>
  <c r="G6263" i="7"/>
  <c r="G6262" i="7"/>
  <c r="G6261" i="7"/>
  <c r="G6260" i="7"/>
  <c r="G6259" i="7"/>
  <c r="G6258" i="7"/>
  <c r="G6257" i="7"/>
  <c r="G6256" i="7"/>
  <c r="G6255" i="7"/>
  <c r="G6254" i="7"/>
  <c r="G6253" i="7"/>
  <c r="G6252" i="7"/>
  <c r="G6251" i="7"/>
  <c r="G6250" i="7"/>
  <c r="G6249" i="7"/>
  <c r="G6248" i="7"/>
  <c r="G6247" i="7"/>
  <c r="G6246" i="7"/>
  <c r="G6245" i="7"/>
  <c r="G6244" i="7"/>
  <c r="G6243" i="7"/>
  <c r="G6242" i="7"/>
  <c r="G6241" i="7"/>
  <c r="G6240" i="7"/>
  <c r="G6239" i="7"/>
  <c r="G6238" i="7"/>
  <c r="G6237" i="7"/>
  <c r="G6236" i="7"/>
  <c r="G6235" i="7"/>
  <c r="G6234" i="7"/>
  <c r="G6233" i="7"/>
  <c r="G6232" i="7"/>
  <c r="G6231" i="7"/>
  <c r="G6230" i="7"/>
  <c r="G6229" i="7"/>
  <c r="G6228" i="7"/>
  <c r="G6227" i="7"/>
  <c r="G6226" i="7"/>
  <c r="G6225" i="7"/>
  <c r="G6224" i="7"/>
  <c r="G6223" i="7"/>
  <c r="G6222" i="7"/>
  <c r="G6221" i="7"/>
  <c r="G6220" i="7"/>
  <c r="G6219" i="7"/>
  <c r="G6218" i="7"/>
  <c r="G6217" i="7"/>
  <c r="G6216" i="7"/>
  <c r="G6215" i="7"/>
  <c r="G6214" i="7"/>
  <c r="G6213" i="7"/>
  <c r="G6212" i="7"/>
  <c r="G6211" i="7"/>
  <c r="G6210" i="7"/>
  <c r="G6209" i="7"/>
  <c r="G6208" i="7"/>
  <c r="G6207" i="7"/>
  <c r="G6206" i="7"/>
  <c r="G6205" i="7"/>
  <c r="G6204" i="7"/>
  <c r="G6203" i="7"/>
  <c r="G6202" i="7"/>
  <c r="G6201" i="7"/>
  <c r="G6200" i="7"/>
  <c r="G6199" i="7"/>
  <c r="G6198" i="7"/>
  <c r="G6197" i="7"/>
  <c r="G6196" i="7"/>
  <c r="G6195" i="7"/>
  <c r="G6194" i="7"/>
  <c r="G6193" i="7"/>
  <c r="G6192" i="7"/>
  <c r="G6191" i="7"/>
  <c r="G6190" i="7"/>
  <c r="G6189" i="7"/>
  <c r="G6188" i="7"/>
  <c r="G6187" i="7"/>
  <c r="G6186" i="7"/>
  <c r="G6185" i="7"/>
  <c r="G6184" i="7"/>
  <c r="G6183" i="7"/>
  <c r="G6182" i="7"/>
  <c r="G6181" i="7"/>
  <c r="G6180" i="7"/>
  <c r="G6179" i="7"/>
  <c r="G6178" i="7"/>
  <c r="G6177" i="7"/>
  <c r="G6176" i="7"/>
  <c r="G6175" i="7"/>
  <c r="G6174" i="7"/>
  <c r="G6173" i="7"/>
  <c r="G6172" i="7"/>
  <c r="G6171" i="7"/>
  <c r="G6170" i="7"/>
  <c r="G6169" i="7"/>
  <c r="G6168" i="7"/>
  <c r="G6167" i="7"/>
  <c r="G6166" i="7"/>
  <c r="G6165" i="7"/>
  <c r="G6164" i="7"/>
  <c r="G6163" i="7"/>
  <c r="G6162" i="7"/>
  <c r="G6161" i="7"/>
  <c r="G6160" i="7"/>
  <c r="G6159" i="7"/>
  <c r="G6158" i="7"/>
  <c r="G6157" i="7"/>
  <c r="G6156" i="7"/>
  <c r="G6155" i="7"/>
  <c r="G6154" i="7"/>
  <c r="G6153" i="7"/>
  <c r="G6152" i="7"/>
  <c r="G6151" i="7"/>
  <c r="G6150" i="7"/>
  <c r="G6149" i="7"/>
  <c r="G6148" i="7"/>
  <c r="G6147" i="7"/>
  <c r="G6146" i="7"/>
  <c r="G6145" i="7"/>
  <c r="G6144" i="7"/>
  <c r="G6143" i="7"/>
  <c r="G6142" i="7"/>
  <c r="G6141" i="7"/>
  <c r="G6140" i="7"/>
  <c r="G6139" i="7"/>
  <c r="G6138" i="7"/>
  <c r="G6137" i="7"/>
  <c r="G6136" i="7"/>
  <c r="G6135" i="7"/>
  <c r="G6134" i="7"/>
  <c r="G6133" i="7"/>
  <c r="G6132" i="7"/>
  <c r="G6131" i="7"/>
  <c r="G6130" i="7"/>
  <c r="G6129" i="7"/>
  <c r="G6128" i="7"/>
  <c r="G6127" i="7"/>
  <c r="G6126" i="7"/>
  <c r="G6125" i="7"/>
  <c r="G6124" i="7"/>
  <c r="G6123" i="7"/>
  <c r="G6122" i="7"/>
  <c r="G6121" i="7"/>
  <c r="G6120" i="7"/>
  <c r="G6119" i="7"/>
  <c r="G6118" i="7"/>
  <c r="G6117" i="7"/>
  <c r="G6116" i="7"/>
  <c r="G6115" i="7"/>
  <c r="G6114" i="7"/>
  <c r="G6113" i="7"/>
  <c r="G6112" i="7"/>
  <c r="G6111" i="7"/>
  <c r="G6110" i="7"/>
  <c r="G6109" i="7"/>
  <c r="G6108" i="7"/>
  <c r="G6107" i="7"/>
  <c r="G6106" i="7"/>
  <c r="G6105" i="7"/>
  <c r="G6104" i="7"/>
  <c r="G6103" i="7"/>
  <c r="G6102" i="7"/>
  <c r="G6101" i="7"/>
  <c r="G6100" i="7"/>
  <c r="G6099" i="7"/>
  <c r="G6098" i="7"/>
  <c r="G6097" i="7"/>
  <c r="G6096" i="7"/>
  <c r="G6095" i="7"/>
  <c r="G6094" i="7"/>
  <c r="G6093" i="7"/>
  <c r="G6092" i="7"/>
  <c r="G6091" i="7"/>
  <c r="G6090" i="7"/>
  <c r="G6089" i="7"/>
  <c r="G6088" i="7"/>
  <c r="G6087" i="7"/>
  <c r="G6086" i="7"/>
  <c r="G6085" i="7"/>
  <c r="G6084" i="7"/>
  <c r="G6083" i="7"/>
  <c r="G6082" i="7"/>
  <c r="G6081" i="7"/>
  <c r="G6080" i="7"/>
  <c r="G6079" i="7"/>
  <c r="G6078" i="7"/>
  <c r="G6077" i="7"/>
  <c r="G6076" i="7"/>
  <c r="G6075" i="7"/>
  <c r="G6074" i="7"/>
  <c r="G6073" i="7"/>
  <c r="G6072" i="7"/>
  <c r="G6071" i="7"/>
  <c r="G6070" i="7"/>
  <c r="G6069" i="7"/>
  <c r="G6068" i="7"/>
  <c r="G6067" i="7"/>
  <c r="G6066" i="7"/>
  <c r="G6065" i="7"/>
  <c r="G6064" i="7"/>
  <c r="G6063" i="7"/>
  <c r="G6062" i="7"/>
  <c r="G6061" i="7"/>
  <c r="G6060" i="7"/>
  <c r="G6059" i="7"/>
  <c r="G6058" i="7"/>
  <c r="G6057" i="7"/>
  <c r="G6056" i="7"/>
  <c r="G6055" i="7"/>
  <c r="G6054" i="7"/>
  <c r="G6053" i="7"/>
  <c r="G6052" i="7"/>
  <c r="G6051" i="7"/>
  <c r="G6050" i="7"/>
  <c r="G6049" i="7"/>
  <c r="G6048" i="7"/>
  <c r="G6047" i="7"/>
  <c r="G6046" i="7"/>
  <c r="G6045" i="7"/>
  <c r="G6044" i="7"/>
  <c r="G6043" i="7"/>
  <c r="G6042" i="7"/>
  <c r="G6041" i="7"/>
  <c r="G6040" i="7"/>
  <c r="G6039" i="7"/>
  <c r="G6038" i="7"/>
  <c r="G6037" i="7"/>
  <c r="G6036" i="7"/>
  <c r="G6035" i="7"/>
  <c r="G6034" i="7"/>
  <c r="G6033" i="7"/>
  <c r="G6032" i="7"/>
  <c r="G6031" i="7"/>
  <c r="G6030" i="7"/>
  <c r="G6029" i="7"/>
  <c r="G6028" i="7"/>
  <c r="G6027" i="7"/>
  <c r="G6026" i="7"/>
  <c r="G6025" i="7"/>
  <c r="G6024" i="7"/>
  <c r="G6023" i="7"/>
  <c r="G6022" i="7"/>
  <c r="G6021" i="7"/>
  <c r="G6020" i="7"/>
  <c r="G6019" i="7"/>
  <c r="G6018" i="7"/>
  <c r="G6017" i="7"/>
  <c r="G6016" i="7"/>
  <c r="G6015" i="7"/>
  <c r="G6014" i="7"/>
  <c r="G6013" i="7"/>
  <c r="G6012" i="7"/>
  <c r="G6011" i="7"/>
  <c r="G6010" i="7"/>
  <c r="G6009" i="7"/>
  <c r="G6008" i="7"/>
  <c r="G6007" i="7"/>
  <c r="G6006" i="7"/>
  <c r="G6005" i="7"/>
  <c r="G6004" i="7"/>
  <c r="G6003" i="7"/>
  <c r="G6002" i="7"/>
  <c r="G6001" i="7"/>
  <c r="G6000" i="7"/>
  <c r="G5999" i="7"/>
  <c r="G5998" i="7"/>
  <c r="G5997" i="7"/>
  <c r="G5996" i="7"/>
  <c r="G5995" i="7"/>
  <c r="G5994" i="7"/>
  <c r="G5993" i="7"/>
  <c r="G5992" i="7"/>
  <c r="G5991" i="7"/>
  <c r="G5990" i="7"/>
  <c r="G5989" i="7"/>
  <c r="G5988" i="7"/>
  <c r="G5987" i="7"/>
  <c r="G5986" i="7"/>
  <c r="G5985" i="7"/>
  <c r="G5984" i="7"/>
  <c r="G5983" i="7"/>
  <c r="G5982" i="7"/>
  <c r="G5981" i="7"/>
  <c r="G5980" i="7"/>
  <c r="G5979" i="7"/>
  <c r="G5978" i="7"/>
  <c r="G5977" i="7"/>
  <c r="G5976" i="7"/>
  <c r="G5975" i="7"/>
  <c r="G5974" i="7"/>
  <c r="G5973" i="7"/>
  <c r="G5972" i="7"/>
  <c r="G5971" i="7"/>
  <c r="G5970" i="7"/>
  <c r="G5969" i="7"/>
  <c r="G5968" i="7"/>
  <c r="G5967" i="7"/>
  <c r="G5966" i="7"/>
  <c r="G5965" i="7"/>
  <c r="G5964" i="7"/>
  <c r="G5963" i="7"/>
  <c r="G5962" i="7"/>
  <c r="G5961" i="7"/>
  <c r="G5960" i="7"/>
  <c r="G5959" i="7"/>
  <c r="G5958" i="7"/>
  <c r="G5957" i="7"/>
  <c r="G5956" i="7"/>
  <c r="G5955" i="7"/>
  <c r="G5954" i="7"/>
  <c r="G5953" i="7"/>
  <c r="G5952" i="7"/>
  <c r="G5951" i="7"/>
  <c r="G5950" i="7"/>
  <c r="G5949" i="7"/>
  <c r="G5948" i="7"/>
  <c r="G5947" i="7"/>
  <c r="G5946" i="7"/>
  <c r="G5945" i="7"/>
  <c r="G5944" i="7"/>
  <c r="G5943" i="7"/>
  <c r="G5942" i="7"/>
  <c r="G5941" i="7"/>
  <c r="G5940" i="7"/>
  <c r="G5939" i="7"/>
  <c r="G5938" i="7"/>
  <c r="G5937" i="7"/>
  <c r="G5936" i="7"/>
  <c r="G5935" i="7"/>
  <c r="G5934" i="7"/>
  <c r="G5933" i="7"/>
  <c r="G5932" i="7"/>
  <c r="G5931" i="7"/>
  <c r="G5930" i="7"/>
  <c r="G5929" i="7"/>
  <c r="G5928" i="7"/>
  <c r="G5927" i="7"/>
  <c r="G5926" i="7"/>
  <c r="G5925" i="7"/>
  <c r="G5924" i="7"/>
  <c r="G5923" i="7"/>
  <c r="G5922" i="7"/>
  <c r="G5921" i="7"/>
  <c r="G5920" i="7"/>
  <c r="G5919" i="7"/>
  <c r="G5918" i="7"/>
  <c r="G5917" i="7"/>
  <c r="G5916" i="7"/>
  <c r="G5915" i="7"/>
  <c r="G5914" i="7"/>
  <c r="G5913" i="7"/>
  <c r="G5912" i="7"/>
  <c r="G5911" i="7"/>
  <c r="G5910" i="7"/>
  <c r="G5909" i="7"/>
  <c r="G5908" i="7"/>
  <c r="G5907" i="7"/>
  <c r="G5906" i="7"/>
  <c r="G5905" i="7"/>
  <c r="G5904" i="7"/>
  <c r="G5903" i="7"/>
  <c r="G5902" i="7"/>
  <c r="G5901" i="7"/>
  <c r="G5900" i="7"/>
  <c r="G5899" i="7"/>
  <c r="G5898" i="7"/>
  <c r="G5897" i="7"/>
  <c r="G5896" i="7"/>
  <c r="G5895" i="7"/>
  <c r="G5894" i="7"/>
  <c r="G5893" i="7"/>
  <c r="G5892" i="7"/>
  <c r="G5891" i="7"/>
  <c r="G5890" i="7"/>
  <c r="G5889" i="7"/>
  <c r="G5888" i="7"/>
  <c r="G5887" i="7"/>
  <c r="G5886" i="7"/>
  <c r="G5885" i="7"/>
  <c r="G5884" i="7"/>
  <c r="G5883" i="7"/>
  <c r="G5882" i="7"/>
  <c r="G5881" i="7"/>
  <c r="G5880" i="7"/>
  <c r="G5879" i="7"/>
  <c r="G5878" i="7"/>
  <c r="G5877" i="7"/>
  <c r="G5876" i="7"/>
  <c r="G5875" i="7"/>
  <c r="G5874" i="7"/>
  <c r="G5873" i="7"/>
  <c r="G5872" i="7"/>
  <c r="G5871" i="7"/>
  <c r="G5870" i="7"/>
  <c r="G5869" i="7"/>
  <c r="G5868" i="7"/>
  <c r="G5867" i="7"/>
  <c r="G5866" i="7"/>
  <c r="G5865" i="7"/>
  <c r="G5864" i="7"/>
  <c r="G5863" i="7"/>
  <c r="G5862" i="7"/>
  <c r="G5861" i="7"/>
  <c r="G5860" i="7"/>
  <c r="G5859" i="7"/>
  <c r="G5858" i="7"/>
  <c r="G5857" i="7"/>
  <c r="G5856" i="7"/>
  <c r="G5855" i="7"/>
  <c r="G5854" i="7"/>
  <c r="G5853" i="7"/>
  <c r="G5852" i="7"/>
  <c r="G5851" i="7"/>
  <c r="G5850" i="7"/>
  <c r="G5849" i="7"/>
  <c r="G5848" i="7"/>
  <c r="G5847" i="7"/>
  <c r="G5846" i="7"/>
  <c r="G5845" i="7"/>
  <c r="G5844" i="7"/>
  <c r="G5843" i="7"/>
  <c r="G5842" i="7"/>
  <c r="G5841" i="7"/>
  <c r="G5840" i="7"/>
  <c r="G5839" i="7"/>
  <c r="G5838" i="7"/>
  <c r="G5837" i="7"/>
  <c r="G5836" i="7"/>
  <c r="G5835" i="7"/>
  <c r="G5834" i="7"/>
  <c r="G5833" i="7"/>
  <c r="G5832" i="7"/>
  <c r="G5831" i="7"/>
  <c r="G5830" i="7"/>
  <c r="G5829" i="7"/>
  <c r="G5828" i="7"/>
  <c r="G5827" i="7"/>
  <c r="G5826" i="7"/>
  <c r="G5825" i="7"/>
  <c r="G5824" i="7"/>
  <c r="G5823" i="7"/>
  <c r="G5822" i="7"/>
  <c r="G5821" i="7"/>
  <c r="G5820" i="7"/>
  <c r="G5819" i="7"/>
  <c r="G5818" i="7"/>
  <c r="G5817" i="7"/>
  <c r="G5816" i="7"/>
  <c r="G5815" i="7"/>
  <c r="G5814" i="7"/>
  <c r="G5813" i="7"/>
  <c r="G5812" i="7"/>
  <c r="G5811" i="7"/>
  <c r="G5810" i="7"/>
  <c r="G5809" i="7"/>
  <c r="G5808" i="7"/>
  <c r="G5807" i="7"/>
  <c r="G5806" i="7"/>
  <c r="G5805" i="7"/>
  <c r="G5804" i="7"/>
  <c r="G5803" i="7"/>
  <c r="G5802" i="7"/>
  <c r="G5801" i="7"/>
  <c r="G5800" i="7"/>
  <c r="G5799" i="7"/>
  <c r="G5798" i="7"/>
  <c r="G5797" i="7"/>
  <c r="G5796" i="7"/>
  <c r="G5795" i="7"/>
  <c r="G5794" i="7"/>
  <c r="G5793" i="7"/>
  <c r="G5792" i="7"/>
  <c r="G5791" i="7"/>
  <c r="G5790" i="7"/>
  <c r="G5789" i="7"/>
  <c r="G5788" i="7"/>
  <c r="G5787" i="7"/>
  <c r="G5786" i="7"/>
  <c r="G5785" i="7"/>
  <c r="G5784" i="7"/>
  <c r="G5783" i="7"/>
  <c r="G5782" i="7"/>
  <c r="G5781" i="7"/>
  <c r="G5780" i="7"/>
  <c r="G5779" i="7"/>
  <c r="G5778" i="7"/>
  <c r="G5777" i="7"/>
  <c r="G5776" i="7"/>
  <c r="G5775" i="7"/>
  <c r="G5774" i="7"/>
  <c r="G5773" i="7"/>
  <c r="G5772" i="7"/>
  <c r="G5771" i="7"/>
  <c r="G5770" i="7"/>
  <c r="G5769" i="7"/>
  <c r="G5768" i="7"/>
  <c r="G5767" i="7"/>
  <c r="G5766" i="7"/>
  <c r="G5765" i="7"/>
  <c r="G5764" i="7"/>
  <c r="G5763" i="7"/>
  <c r="G5762" i="7"/>
  <c r="G5761" i="7"/>
  <c r="G5760" i="7"/>
  <c r="G5759" i="7"/>
  <c r="G5758" i="7"/>
  <c r="G5757" i="7"/>
  <c r="G5756" i="7"/>
  <c r="G5755" i="7"/>
  <c r="G5754" i="7"/>
  <c r="G5753" i="7"/>
  <c r="G5752" i="7"/>
  <c r="G5751" i="7"/>
  <c r="G5750" i="7"/>
  <c r="G5749" i="7"/>
  <c r="G5748" i="7"/>
  <c r="G5747" i="7"/>
  <c r="G5746" i="7"/>
  <c r="G5745" i="7"/>
  <c r="G5744" i="7"/>
  <c r="G5743" i="7"/>
  <c r="G5742" i="7"/>
  <c r="G5741" i="7"/>
  <c r="G5740" i="7"/>
  <c r="G5739" i="7"/>
  <c r="G5738" i="7"/>
  <c r="G5737" i="7"/>
  <c r="G5736" i="7"/>
  <c r="G5735" i="7"/>
  <c r="G5734" i="7"/>
  <c r="G5733" i="7"/>
  <c r="G5732" i="7"/>
  <c r="G5731" i="7"/>
  <c r="G5730" i="7"/>
  <c r="G5729" i="7"/>
  <c r="G5728" i="7"/>
  <c r="G5727" i="7"/>
  <c r="G5726" i="7"/>
  <c r="G5725" i="7"/>
  <c r="G5724" i="7"/>
  <c r="G5723" i="7"/>
  <c r="G5722" i="7"/>
  <c r="G5721" i="7"/>
  <c r="G5720" i="7"/>
  <c r="G5719" i="7"/>
  <c r="G5718" i="7"/>
  <c r="G5717" i="7"/>
  <c r="G5716" i="7"/>
  <c r="G5715" i="7"/>
  <c r="G5714" i="7"/>
  <c r="G5713" i="7"/>
  <c r="G5712" i="7"/>
  <c r="G5711" i="7"/>
  <c r="G5710" i="7"/>
  <c r="G5709" i="7"/>
  <c r="G5708" i="7"/>
  <c r="G5707" i="7"/>
  <c r="G5706" i="7"/>
  <c r="G5705" i="7"/>
  <c r="G5704" i="7"/>
  <c r="G5703" i="7"/>
  <c r="G5702" i="7"/>
  <c r="G5701" i="7"/>
  <c r="G5700" i="7"/>
  <c r="G5699" i="7"/>
  <c r="G5698" i="7"/>
  <c r="G5697" i="7"/>
  <c r="G5696" i="7"/>
  <c r="G5695" i="7"/>
  <c r="G5694" i="7"/>
  <c r="G5693" i="7"/>
  <c r="G5692" i="7"/>
  <c r="G5691" i="7"/>
  <c r="G5690" i="7"/>
  <c r="G5689" i="7"/>
  <c r="G5688" i="7"/>
  <c r="G5687" i="7"/>
  <c r="G5686" i="7"/>
  <c r="G5685" i="7"/>
  <c r="G5684" i="7"/>
  <c r="G5683" i="7"/>
  <c r="G5682" i="7"/>
  <c r="G5681" i="7"/>
  <c r="G5680" i="7"/>
  <c r="G5679" i="7"/>
  <c r="G5678" i="7"/>
  <c r="G5677" i="7"/>
  <c r="G5676" i="7"/>
  <c r="G5675" i="7"/>
  <c r="G5674" i="7"/>
  <c r="G5673" i="7"/>
  <c r="G5672" i="7"/>
  <c r="G5671" i="7"/>
  <c r="G5670" i="7"/>
  <c r="G5669" i="7"/>
  <c r="G5668" i="7"/>
  <c r="G5667" i="7"/>
  <c r="G5666" i="7"/>
  <c r="G5665" i="7"/>
  <c r="G5664" i="7"/>
  <c r="G5663" i="7"/>
  <c r="G5662" i="7"/>
  <c r="G5661" i="7"/>
  <c r="G5660" i="7"/>
  <c r="G5659" i="7"/>
  <c r="G5658" i="7"/>
  <c r="G5657" i="7"/>
  <c r="G5656" i="7"/>
  <c r="G5655" i="7"/>
  <c r="G5654" i="7"/>
  <c r="G5653" i="7"/>
  <c r="G5652" i="7"/>
  <c r="G5651" i="7"/>
  <c r="G5650" i="7"/>
  <c r="G5649" i="7"/>
  <c r="G5648" i="7"/>
  <c r="G5647" i="7"/>
  <c r="G5646" i="7"/>
  <c r="G5645" i="7"/>
  <c r="G5644" i="7"/>
  <c r="G5643" i="7"/>
  <c r="G5642" i="7"/>
  <c r="G5641" i="7"/>
  <c r="G5640" i="7"/>
  <c r="G5639" i="7"/>
  <c r="G5638" i="7"/>
  <c r="G5637" i="7"/>
  <c r="G5636" i="7"/>
  <c r="G5635" i="7"/>
  <c r="G5634" i="7"/>
  <c r="G5633" i="7"/>
  <c r="G5632" i="7"/>
  <c r="G5631" i="7"/>
  <c r="G5630" i="7"/>
  <c r="G5629" i="7"/>
  <c r="G5628" i="7"/>
  <c r="G5627" i="7"/>
  <c r="G5626" i="7"/>
  <c r="G5625" i="7"/>
  <c r="G5624" i="7"/>
  <c r="G5623" i="7"/>
  <c r="G5622" i="7"/>
  <c r="G5621" i="7"/>
  <c r="G5620" i="7"/>
  <c r="G5619" i="7"/>
  <c r="G5618" i="7"/>
  <c r="G5617" i="7"/>
  <c r="G5616" i="7"/>
  <c r="G5615" i="7"/>
  <c r="G5614" i="7"/>
  <c r="G5613" i="7"/>
  <c r="G5612" i="7"/>
  <c r="G5611" i="7"/>
  <c r="G5610" i="7"/>
  <c r="G5609" i="7"/>
  <c r="G5608" i="7"/>
  <c r="G5607" i="7"/>
  <c r="G5606" i="7"/>
  <c r="G5605" i="7"/>
  <c r="G5604" i="7"/>
  <c r="G5603" i="7"/>
  <c r="G5602" i="7"/>
  <c r="G5601" i="7"/>
  <c r="G5600" i="7"/>
  <c r="G5599" i="7"/>
  <c r="G5598" i="7"/>
  <c r="G5597" i="7"/>
  <c r="G5596" i="7"/>
  <c r="G5595" i="7"/>
  <c r="G5594" i="7"/>
  <c r="G5593" i="7"/>
  <c r="G5592" i="7"/>
  <c r="G5591" i="7"/>
  <c r="G5590" i="7"/>
  <c r="G5589" i="7"/>
  <c r="G5588" i="7"/>
  <c r="G5587" i="7"/>
  <c r="G5586" i="7"/>
  <c r="G5585" i="7"/>
  <c r="G5584" i="7"/>
  <c r="G5583" i="7"/>
  <c r="G5582" i="7"/>
  <c r="G5581" i="7"/>
  <c r="G5580" i="7"/>
  <c r="G5579" i="7"/>
  <c r="G5578" i="7"/>
  <c r="G5577" i="7"/>
  <c r="G5576" i="7"/>
  <c r="G5575" i="7"/>
  <c r="G5574" i="7"/>
  <c r="G5573" i="7"/>
  <c r="G5572" i="7"/>
  <c r="G5571" i="7"/>
  <c r="G5570" i="7"/>
  <c r="G5569" i="7"/>
  <c r="G5568" i="7"/>
  <c r="G5567" i="7"/>
  <c r="G5566" i="7"/>
  <c r="G5565" i="7"/>
  <c r="G5564" i="7"/>
  <c r="G5563" i="7"/>
  <c r="G5562" i="7"/>
  <c r="G5561" i="7"/>
  <c r="G5560" i="7"/>
  <c r="G5559" i="7"/>
  <c r="G5558" i="7"/>
  <c r="G5557" i="7"/>
  <c r="G5556" i="7"/>
  <c r="G5555" i="7"/>
  <c r="G5554" i="7"/>
  <c r="G5553" i="7"/>
  <c r="G5552" i="7"/>
  <c r="G5551" i="7"/>
  <c r="G5550" i="7"/>
  <c r="G5549" i="7"/>
  <c r="G5548" i="7"/>
  <c r="G5547" i="7"/>
  <c r="G5546" i="7"/>
  <c r="G5545" i="7"/>
  <c r="G5544" i="7"/>
  <c r="G5543" i="7"/>
  <c r="G5542" i="7"/>
  <c r="G5541" i="7"/>
  <c r="G5540" i="7"/>
  <c r="G5539" i="7"/>
  <c r="G5538" i="7"/>
  <c r="G5537" i="7"/>
  <c r="G5536" i="7"/>
  <c r="G5535" i="7"/>
  <c r="G5534" i="7"/>
  <c r="G5533" i="7"/>
  <c r="G5532" i="7"/>
  <c r="G5531" i="7"/>
  <c r="G5530" i="7"/>
  <c r="G5529" i="7"/>
  <c r="G5528" i="7"/>
  <c r="G5527" i="7"/>
  <c r="G5526" i="7"/>
  <c r="G5525" i="7"/>
  <c r="G5524" i="7"/>
  <c r="G5523" i="7"/>
  <c r="G5522" i="7"/>
  <c r="G5521" i="7"/>
  <c r="G5520" i="7"/>
  <c r="G5519" i="7"/>
  <c r="G5518" i="7"/>
  <c r="G5517" i="7"/>
  <c r="G5516" i="7"/>
  <c r="G5515" i="7"/>
  <c r="G5514" i="7"/>
  <c r="G5513" i="7"/>
  <c r="G5512" i="7"/>
  <c r="G5511" i="7"/>
  <c r="G5510" i="7"/>
  <c r="G5509" i="7"/>
  <c r="G5508" i="7"/>
  <c r="G5507" i="7"/>
  <c r="G5506" i="7"/>
  <c r="G5505" i="7"/>
  <c r="G5504" i="7"/>
  <c r="G5503" i="7"/>
  <c r="G5502" i="7"/>
  <c r="G5501" i="7"/>
  <c r="G5500" i="7"/>
  <c r="G5499" i="7"/>
  <c r="G5498" i="7"/>
  <c r="G5497" i="7"/>
  <c r="G5496" i="7"/>
  <c r="G5495" i="7"/>
  <c r="G5494" i="7"/>
  <c r="G5493" i="7"/>
  <c r="G5492" i="7"/>
  <c r="G5491" i="7"/>
  <c r="G5490" i="7"/>
  <c r="G5489" i="7"/>
  <c r="G5488" i="7"/>
  <c r="G5487" i="7"/>
  <c r="G5486" i="7"/>
  <c r="G5485" i="7"/>
  <c r="G5484" i="7"/>
  <c r="G5483" i="7"/>
  <c r="G5482" i="7"/>
  <c r="G5481" i="7"/>
  <c r="G5480" i="7"/>
  <c r="G5479" i="7"/>
  <c r="G5478" i="7"/>
  <c r="G5477" i="7"/>
  <c r="G5476" i="7"/>
  <c r="G5475" i="7"/>
  <c r="G5474" i="7"/>
  <c r="G5473" i="7"/>
  <c r="G5472" i="7"/>
  <c r="G5471" i="7"/>
  <c r="G5470" i="7"/>
  <c r="G5469" i="7"/>
  <c r="G5468" i="7"/>
  <c r="G5467" i="7"/>
  <c r="G5466" i="7"/>
  <c r="G5465" i="7"/>
  <c r="G5464" i="7"/>
  <c r="G5463" i="7"/>
  <c r="G5462" i="7"/>
  <c r="G5461" i="7"/>
  <c r="G5460" i="7"/>
  <c r="G5459" i="7"/>
  <c r="G5458" i="7"/>
  <c r="G5457" i="7"/>
  <c r="G5456" i="7"/>
  <c r="G5455" i="7"/>
  <c r="G5454" i="7"/>
  <c r="G5453" i="7"/>
  <c r="G5452" i="7"/>
  <c r="G5451" i="7"/>
  <c r="G5450" i="7"/>
  <c r="G5449" i="7"/>
  <c r="G5448" i="7"/>
  <c r="G5447" i="7"/>
  <c r="G5446" i="7"/>
  <c r="G5445" i="7"/>
  <c r="G5444" i="7"/>
  <c r="G5443" i="7"/>
  <c r="G5442" i="7"/>
  <c r="G5441" i="7"/>
  <c r="G5440" i="7"/>
  <c r="G5439" i="7"/>
  <c r="G5438" i="7"/>
  <c r="G5437" i="7"/>
  <c r="G5436" i="7"/>
  <c r="G5435" i="7"/>
  <c r="G5434" i="7"/>
  <c r="G5433" i="7"/>
  <c r="G5432" i="7"/>
  <c r="G5431" i="7"/>
  <c r="G5430" i="7"/>
  <c r="G5429" i="7"/>
  <c r="G5428" i="7"/>
  <c r="G5427" i="7"/>
  <c r="G5426" i="7"/>
  <c r="G5425" i="7"/>
  <c r="G5424" i="7"/>
  <c r="G5423" i="7"/>
  <c r="G5422" i="7"/>
  <c r="G5421" i="7"/>
  <c r="G5420" i="7"/>
  <c r="G5419" i="7"/>
  <c r="G5418" i="7"/>
  <c r="G5417" i="7"/>
  <c r="G5416" i="7"/>
  <c r="G5415" i="7"/>
  <c r="G5414" i="7"/>
  <c r="G5413" i="7"/>
  <c r="G5412" i="7"/>
  <c r="G5411" i="7"/>
  <c r="G5410" i="7"/>
  <c r="G5409" i="7"/>
  <c r="G5408" i="7"/>
  <c r="G5407" i="7"/>
  <c r="G5406" i="7"/>
  <c r="G5405" i="7"/>
  <c r="G5404" i="7"/>
  <c r="G5403" i="7"/>
  <c r="G5402" i="7"/>
  <c r="G5401" i="7"/>
  <c r="G5400" i="7"/>
  <c r="G5399" i="7"/>
  <c r="G5398" i="7"/>
  <c r="G5397" i="7"/>
  <c r="G5396" i="7"/>
  <c r="G5395" i="7"/>
  <c r="G5394" i="7"/>
  <c r="G5393" i="7"/>
  <c r="G5392" i="7"/>
  <c r="G5391" i="7"/>
  <c r="G5390" i="7"/>
  <c r="G5389" i="7"/>
  <c r="G5388" i="7"/>
  <c r="G5387" i="7"/>
  <c r="G5386" i="7"/>
  <c r="G5385" i="7"/>
  <c r="G5384" i="7"/>
  <c r="G5383" i="7"/>
  <c r="G5382" i="7"/>
  <c r="G5381" i="7"/>
  <c r="G5380" i="7"/>
  <c r="G5379" i="7"/>
  <c r="G5378" i="7"/>
  <c r="G5377" i="7"/>
  <c r="G5376" i="7"/>
  <c r="G5375" i="7"/>
  <c r="G5374" i="7"/>
  <c r="G5373" i="7"/>
  <c r="G5372" i="7"/>
  <c r="G5371" i="7"/>
  <c r="G5370" i="7"/>
  <c r="G5369" i="7"/>
  <c r="G5368" i="7"/>
  <c r="G5367" i="7"/>
  <c r="G5366" i="7"/>
  <c r="G5365" i="7"/>
  <c r="G5364" i="7"/>
  <c r="G5363" i="7"/>
  <c r="G5362" i="7"/>
  <c r="G5361" i="7"/>
  <c r="G5360" i="7"/>
  <c r="G5359" i="7"/>
  <c r="G5358" i="7"/>
  <c r="G5357" i="7"/>
  <c r="G5356" i="7"/>
  <c r="G5355" i="7"/>
  <c r="G5354" i="7"/>
  <c r="G5353" i="7"/>
  <c r="G5352" i="7"/>
  <c r="G5351" i="7"/>
  <c r="G5350" i="7"/>
  <c r="G5349" i="7"/>
  <c r="G5348" i="7"/>
  <c r="G5347" i="7"/>
  <c r="G5346" i="7"/>
  <c r="G5345" i="7"/>
  <c r="G5344" i="7"/>
  <c r="G5343" i="7"/>
  <c r="G5342" i="7"/>
  <c r="G5341" i="7"/>
  <c r="G5340" i="7"/>
  <c r="G5339" i="7"/>
  <c r="G5338" i="7"/>
  <c r="G5337" i="7"/>
  <c r="G5336" i="7"/>
  <c r="G5335" i="7"/>
  <c r="G5334" i="7"/>
  <c r="G5333" i="7"/>
  <c r="G5332" i="7"/>
  <c r="G5331" i="7"/>
  <c r="G5330" i="7"/>
  <c r="G5329" i="7"/>
  <c r="G5328" i="7"/>
  <c r="G5327" i="7"/>
  <c r="G5326" i="7"/>
  <c r="G5325" i="7"/>
  <c r="G5324" i="7"/>
  <c r="G5323" i="7"/>
  <c r="G5322" i="7"/>
  <c r="G5321" i="7"/>
  <c r="G5320" i="7"/>
  <c r="G5319" i="7"/>
  <c r="G5318" i="7"/>
  <c r="G5317" i="7"/>
  <c r="G5316" i="7"/>
  <c r="G5315" i="7"/>
  <c r="G5314" i="7"/>
  <c r="G5313" i="7"/>
  <c r="G5312" i="7"/>
  <c r="G5311" i="7"/>
  <c r="G5310" i="7"/>
  <c r="G5309" i="7"/>
  <c r="G5308" i="7"/>
  <c r="G5307" i="7"/>
  <c r="G5306" i="7"/>
  <c r="G5305" i="7"/>
  <c r="G5304" i="7"/>
  <c r="G5303" i="7"/>
  <c r="G5302" i="7"/>
  <c r="G5301" i="7"/>
  <c r="G5300" i="7"/>
  <c r="G5299" i="7"/>
  <c r="G5298" i="7"/>
  <c r="G5297" i="7"/>
  <c r="G5296" i="7"/>
  <c r="G5295" i="7"/>
  <c r="G5294" i="7"/>
  <c r="G5293" i="7"/>
  <c r="G5292" i="7"/>
  <c r="G5291" i="7"/>
  <c r="G5290" i="7"/>
  <c r="G5289" i="7"/>
  <c r="G5288" i="7"/>
  <c r="G5287" i="7"/>
  <c r="G5286" i="7"/>
  <c r="G5285" i="7"/>
  <c r="G5284" i="7"/>
  <c r="G5283" i="7"/>
  <c r="G5282" i="7"/>
  <c r="G5281" i="7"/>
  <c r="G5280" i="7"/>
  <c r="G5279" i="7"/>
  <c r="G5278" i="7"/>
  <c r="G5277" i="7"/>
  <c r="G5276" i="7"/>
  <c r="G5275" i="7"/>
  <c r="G5274" i="7"/>
  <c r="G5273" i="7"/>
  <c r="G5272" i="7"/>
  <c r="G5271" i="7"/>
  <c r="G5270" i="7"/>
  <c r="G5269" i="7"/>
  <c r="G5268" i="7"/>
  <c r="G5267" i="7"/>
  <c r="G5266" i="7"/>
  <c r="G5265" i="7"/>
  <c r="G5264" i="7"/>
  <c r="G5263" i="7"/>
  <c r="G5262" i="7"/>
  <c r="G5261" i="7"/>
  <c r="G5260" i="7"/>
  <c r="G5259" i="7"/>
  <c r="G5258" i="7"/>
  <c r="G5257" i="7"/>
  <c r="G5256" i="7"/>
  <c r="G5255" i="7"/>
  <c r="G5254" i="7"/>
  <c r="G5253" i="7"/>
  <c r="G5252" i="7"/>
  <c r="G5251" i="7"/>
  <c r="G5250" i="7"/>
  <c r="G5249" i="7"/>
  <c r="G5248" i="7"/>
  <c r="G5247" i="7"/>
  <c r="G5246" i="7"/>
  <c r="G5245" i="7"/>
  <c r="G5244" i="7"/>
  <c r="G5243" i="7"/>
  <c r="G5242" i="7"/>
  <c r="G5241" i="7"/>
  <c r="G5240" i="7"/>
  <c r="G5239" i="7"/>
  <c r="G5238" i="7"/>
  <c r="G5237" i="7"/>
  <c r="G5236" i="7"/>
  <c r="G5235" i="7"/>
  <c r="G5234" i="7"/>
  <c r="G5233" i="7"/>
  <c r="G5232" i="7"/>
  <c r="G5231" i="7"/>
  <c r="G5230" i="7"/>
  <c r="G5229" i="7"/>
  <c r="G5228" i="7"/>
  <c r="G5227" i="7"/>
  <c r="G5226" i="7"/>
  <c r="G5225" i="7"/>
  <c r="G5224" i="7"/>
  <c r="G5223" i="7"/>
  <c r="G5222" i="7"/>
  <c r="G5221" i="7"/>
  <c r="G5220" i="7"/>
  <c r="G5219" i="7"/>
  <c r="G5218" i="7"/>
  <c r="G5217" i="7"/>
  <c r="G5216" i="7"/>
  <c r="G5215" i="7"/>
  <c r="G5214" i="7"/>
  <c r="G5213" i="7"/>
  <c r="G5212" i="7"/>
  <c r="G5211" i="7"/>
  <c r="G5210" i="7"/>
  <c r="G5209" i="7"/>
  <c r="G5208" i="7"/>
  <c r="G5207" i="7"/>
  <c r="G5206" i="7"/>
  <c r="G5205" i="7"/>
  <c r="G5204" i="7"/>
  <c r="G5203" i="7"/>
  <c r="G5202" i="7"/>
  <c r="G5201" i="7"/>
  <c r="G5200" i="7"/>
  <c r="G5199" i="7"/>
  <c r="G5198" i="7"/>
  <c r="G5197" i="7"/>
  <c r="G5196" i="7"/>
  <c r="G5195" i="7"/>
  <c r="G5194" i="7"/>
  <c r="G5193" i="7"/>
  <c r="G5192" i="7"/>
  <c r="G5191" i="7"/>
  <c r="G5190" i="7"/>
  <c r="G5189" i="7"/>
  <c r="G5188" i="7"/>
  <c r="G5187" i="7"/>
  <c r="G5186" i="7"/>
  <c r="G5185" i="7"/>
  <c r="G5184" i="7"/>
  <c r="G5183" i="7"/>
  <c r="G5182" i="7"/>
  <c r="G5181" i="7"/>
  <c r="G5180" i="7"/>
  <c r="G5179" i="7"/>
  <c r="G5178" i="7"/>
  <c r="G5177" i="7"/>
  <c r="G5176" i="7"/>
  <c r="G5175" i="7"/>
  <c r="G5174" i="7"/>
  <c r="G5173" i="7"/>
  <c r="G5172" i="7"/>
  <c r="G5171" i="7"/>
  <c r="G5170" i="7"/>
  <c r="G5169" i="7"/>
  <c r="G5168" i="7"/>
  <c r="G5167" i="7"/>
  <c r="G5166" i="7"/>
  <c r="G5165" i="7"/>
  <c r="G5164" i="7"/>
  <c r="G5163" i="7"/>
  <c r="G5162" i="7"/>
  <c r="G5161" i="7"/>
  <c r="G5160" i="7"/>
  <c r="G5159" i="7"/>
  <c r="G5158" i="7"/>
  <c r="G5157" i="7"/>
  <c r="G5156" i="7"/>
  <c r="G5155" i="7"/>
  <c r="G5154" i="7"/>
  <c r="G5153" i="7"/>
  <c r="G5152" i="7"/>
  <c r="G5151" i="7"/>
  <c r="G5150" i="7"/>
  <c r="G5149" i="7"/>
  <c r="G5148" i="7"/>
  <c r="G5147" i="7"/>
  <c r="G5146" i="7"/>
  <c r="G5145" i="7"/>
  <c r="G5144" i="7"/>
  <c r="G5143" i="7"/>
  <c r="G5142" i="7"/>
  <c r="G5141" i="7"/>
  <c r="G5140" i="7"/>
  <c r="G5139" i="7"/>
  <c r="G5138" i="7"/>
  <c r="G5137" i="7"/>
  <c r="G5136" i="7"/>
  <c r="G5135" i="7"/>
  <c r="G5134" i="7"/>
  <c r="G5133" i="7"/>
  <c r="G5132" i="7"/>
  <c r="G5131" i="7"/>
  <c r="G5130" i="7"/>
  <c r="G5129" i="7"/>
  <c r="G5128" i="7"/>
  <c r="G5127" i="7"/>
  <c r="G5126" i="7"/>
  <c r="G5125" i="7"/>
  <c r="G5124" i="7"/>
  <c r="G5123" i="7"/>
  <c r="G5122" i="7"/>
  <c r="G5121" i="7"/>
  <c r="G5120" i="7"/>
  <c r="G5119" i="7"/>
  <c r="G5118" i="7"/>
  <c r="G5117" i="7"/>
  <c r="G5116" i="7"/>
  <c r="G5115" i="7"/>
  <c r="G5114" i="7"/>
  <c r="G5113" i="7"/>
  <c r="G5112" i="7"/>
  <c r="G5111" i="7"/>
  <c r="G5110" i="7"/>
  <c r="G5109" i="7"/>
  <c r="G5108" i="7"/>
  <c r="G5107" i="7"/>
  <c r="G5106" i="7"/>
  <c r="G5105" i="7"/>
  <c r="G5104" i="7"/>
  <c r="G5103" i="7"/>
  <c r="G5102" i="7"/>
  <c r="G5101" i="7"/>
  <c r="G5100" i="7"/>
  <c r="G5099" i="7"/>
  <c r="G5098" i="7"/>
  <c r="G5097" i="7"/>
  <c r="G5096" i="7"/>
  <c r="G5095" i="7"/>
  <c r="G5094" i="7"/>
  <c r="G5093" i="7"/>
  <c r="G5092" i="7"/>
  <c r="G5091" i="7"/>
  <c r="G5090" i="7"/>
  <c r="G5089" i="7"/>
  <c r="G5088" i="7"/>
  <c r="G5087" i="7"/>
  <c r="G5086" i="7"/>
  <c r="G5085" i="7"/>
  <c r="G5084" i="7"/>
  <c r="G5083" i="7"/>
  <c r="G5082" i="7"/>
  <c r="G5081" i="7"/>
  <c r="G5080" i="7"/>
  <c r="G5079" i="7"/>
  <c r="G5078" i="7"/>
  <c r="G5077" i="7"/>
  <c r="G5076" i="7"/>
  <c r="G5075" i="7"/>
  <c r="G5074" i="7"/>
  <c r="G5073" i="7"/>
  <c r="G5072" i="7"/>
  <c r="G5071" i="7"/>
  <c r="G5070" i="7"/>
  <c r="G5069" i="7"/>
  <c r="G5068" i="7"/>
  <c r="G5067" i="7"/>
  <c r="G5066" i="7"/>
  <c r="G5065" i="7"/>
  <c r="G5064" i="7"/>
  <c r="G5063" i="7"/>
  <c r="G5062" i="7"/>
  <c r="G5061" i="7"/>
  <c r="G5060" i="7"/>
  <c r="G5059" i="7"/>
  <c r="G5058" i="7"/>
  <c r="G5057" i="7"/>
  <c r="G5056" i="7"/>
  <c r="G5055" i="7"/>
  <c r="G5054" i="7"/>
  <c r="G5053" i="7"/>
  <c r="G5052" i="7"/>
  <c r="G5051" i="7"/>
  <c r="G5050" i="7"/>
  <c r="G5049" i="7"/>
  <c r="G5048" i="7"/>
  <c r="G5047" i="7"/>
  <c r="G5046" i="7"/>
  <c r="G5045" i="7"/>
  <c r="G5044" i="7"/>
  <c r="G5043" i="7"/>
  <c r="G5042" i="7"/>
  <c r="G5041" i="7"/>
  <c r="G5040" i="7"/>
  <c r="G5039" i="7"/>
  <c r="G5038" i="7"/>
  <c r="G5037" i="7"/>
  <c r="G5036" i="7"/>
  <c r="G5035" i="7"/>
  <c r="G5034" i="7"/>
  <c r="G5033" i="7"/>
  <c r="G5032" i="7"/>
  <c r="G5031" i="7"/>
  <c r="G5030" i="7"/>
  <c r="G5029" i="7"/>
  <c r="G5028" i="7"/>
  <c r="G5027" i="7"/>
  <c r="G5026" i="7"/>
  <c r="G5025" i="7"/>
  <c r="G5024" i="7"/>
  <c r="G5023" i="7"/>
  <c r="G5022" i="7"/>
  <c r="G5021" i="7"/>
  <c r="G5020" i="7"/>
  <c r="G5019" i="7"/>
  <c r="G5018" i="7"/>
  <c r="G5017" i="7"/>
  <c r="G5016" i="7"/>
  <c r="G5015" i="7"/>
  <c r="G5014" i="7"/>
  <c r="G5013" i="7"/>
  <c r="G5012" i="7"/>
  <c r="G5011" i="7"/>
  <c r="G5010" i="7"/>
  <c r="G5009" i="7"/>
  <c r="G5008" i="7"/>
  <c r="G5007" i="7"/>
  <c r="G5006" i="7"/>
  <c r="G5005" i="7"/>
  <c r="G5004" i="7"/>
  <c r="G5003" i="7"/>
  <c r="G5002" i="7"/>
  <c r="G5001" i="7"/>
  <c r="G5000" i="7"/>
  <c r="G4999" i="7"/>
  <c r="G4998" i="7"/>
  <c r="G4997" i="7"/>
  <c r="G4996" i="7"/>
  <c r="G4995" i="7"/>
  <c r="G4994" i="7"/>
  <c r="G4993" i="7"/>
  <c r="G4992" i="7"/>
  <c r="G4991" i="7"/>
  <c r="G4990" i="7"/>
  <c r="G4989" i="7"/>
  <c r="G4988" i="7"/>
  <c r="G4987" i="7"/>
  <c r="G4986" i="7"/>
  <c r="G4985" i="7"/>
  <c r="G4984" i="7"/>
  <c r="G4983" i="7"/>
  <c r="G4982" i="7"/>
  <c r="G4981" i="7"/>
  <c r="G4980" i="7"/>
  <c r="G4979" i="7"/>
  <c r="G4978" i="7"/>
  <c r="G4977" i="7"/>
  <c r="G4976" i="7"/>
  <c r="G4975" i="7"/>
  <c r="G4974" i="7"/>
  <c r="G4973" i="7"/>
  <c r="G4972" i="7"/>
  <c r="G4971" i="7"/>
  <c r="G4970" i="7"/>
  <c r="G4969" i="7"/>
  <c r="G4968" i="7"/>
  <c r="G4967" i="7"/>
  <c r="G4966" i="7"/>
  <c r="G4965" i="7"/>
  <c r="G4964" i="7"/>
  <c r="G4963" i="7"/>
  <c r="G4962" i="7"/>
  <c r="G4961" i="7"/>
  <c r="G4960" i="7"/>
  <c r="G4959" i="7"/>
  <c r="G4958" i="7"/>
  <c r="G4957" i="7"/>
  <c r="G4956" i="7"/>
  <c r="G4955" i="7"/>
  <c r="G4954" i="7"/>
  <c r="G4953" i="7"/>
  <c r="G4952" i="7"/>
  <c r="G4951" i="7"/>
  <c r="G4950" i="7"/>
  <c r="G4949" i="7"/>
  <c r="G4948" i="7"/>
  <c r="G4947" i="7"/>
  <c r="G4946" i="7"/>
  <c r="G4945" i="7"/>
  <c r="G4944" i="7"/>
  <c r="G4943" i="7"/>
  <c r="G4942" i="7"/>
  <c r="G4941" i="7"/>
  <c r="G4940" i="7"/>
  <c r="G4939" i="7"/>
  <c r="G4938" i="7"/>
  <c r="G4937" i="7"/>
  <c r="G4936" i="7"/>
  <c r="G4935" i="7"/>
  <c r="G4934" i="7"/>
  <c r="G4933" i="7"/>
  <c r="G4932" i="7"/>
  <c r="G4931" i="7"/>
  <c r="G4930" i="7"/>
  <c r="G4929" i="7"/>
  <c r="G4928" i="7"/>
  <c r="G4927" i="7"/>
  <c r="G4926" i="7"/>
  <c r="G4925" i="7"/>
  <c r="G4924" i="7"/>
  <c r="G4923" i="7"/>
  <c r="G4922" i="7"/>
  <c r="G4921" i="7"/>
  <c r="G4920" i="7"/>
  <c r="G4919" i="7"/>
  <c r="G4918" i="7"/>
  <c r="G4917" i="7"/>
  <c r="G4916" i="7"/>
  <c r="G4915" i="7"/>
  <c r="G4914" i="7"/>
  <c r="G4913" i="7"/>
  <c r="G4912" i="7"/>
  <c r="G4911" i="7"/>
  <c r="G4910" i="7"/>
  <c r="G4909" i="7"/>
  <c r="G4908" i="7"/>
  <c r="G4907" i="7"/>
  <c r="G4906" i="7"/>
  <c r="G4905" i="7"/>
  <c r="G4904" i="7"/>
  <c r="G4903" i="7"/>
  <c r="G4902" i="7"/>
  <c r="G4901" i="7"/>
  <c r="G4900" i="7"/>
  <c r="G4899" i="7"/>
  <c r="G4898" i="7"/>
  <c r="G4897" i="7"/>
  <c r="G4896" i="7"/>
  <c r="G4895" i="7"/>
  <c r="G4894" i="7"/>
  <c r="G4893" i="7"/>
  <c r="G4892" i="7"/>
  <c r="G4891" i="7"/>
  <c r="G4890" i="7"/>
  <c r="G4889" i="7"/>
  <c r="G4888" i="7"/>
  <c r="G4887" i="7"/>
  <c r="G4886" i="7"/>
  <c r="G4885" i="7"/>
  <c r="G4884" i="7"/>
  <c r="G4883" i="7"/>
  <c r="G4882" i="7"/>
  <c r="G4881" i="7"/>
  <c r="G4880" i="7"/>
  <c r="G4879" i="7"/>
  <c r="G4878" i="7"/>
  <c r="G4877" i="7"/>
  <c r="G4876" i="7"/>
  <c r="G4875" i="7"/>
  <c r="G4874" i="7"/>
  <c r="G4873" i="7"/>
  <c r="G4872" i="7"/>
  <c r="G4871" i="7"/>
  <c r="G4870" i="7"/>
  <c r="G4869" i="7"/>
  <c r="G4868" i="7"/>
  <c r="G4867" i="7"/>
  <c r="G4866" i="7"/>
  <c r="G4865" i="7"/>
  <c r="G4864" i="7"/>
  <c r="G4863" i="7"/>
  <c r="G4862" i="7"/>
  <c r="G4861" i="7"/>
  <c r="G4860" i="7"/>
  <c r="G4859" i="7"/>
  <c r="G4858" i="7"/>
  <c r="G4857" i="7"/>
  <c r="G4856" i="7"/>
  <c r="G4855" i="7"/>
  <c r="G4854" i="7"/>
  <c r="G4853" i="7"/>
  <c r="G4852" i="7"/>
  <c r="G4851" i="7"/>
  <c r="G4850" i="7"/>
  <c r="G4849" i="7"/>
  <c r="G4848" i="7"/>
  <c r="G4847" i="7"/>
  <c r="G4846" i="7"/>
  <c r="G4845" i="7"/>
  <c r="G4844" i="7"/>
  <c r="G4843" i="7"/>
  <c r="G4842" i="7"/>
  <c r="G4841" i="7"/>
  <c r="G4840" i="7"/>
  <c r="G4839" i="7"/>
  <c r="G4838" i="7"/>
  <c r="G4837" i="7"/>
  <c r="G4836" i="7"/>
  <c r="G4835" i="7"/>
  <c r="G4834" i="7"/>
  <c r="G4833" i="7"/>
  <c r="G4832" i="7"/>
  <c r="G4831" i="7"/>
  <c r="G4830" i="7"/>
  <c r="G4829" i="7"/>
  <c r="G4828" i="7"/>
  <c r="G4827" i="7"/>
  <c r="G4826" i="7"/>
  <c r="G4825" i="7"/>
  <c r="G4824" i="7"/>
  <c r="G4823" i="7"/>
  <c r="G4822" i="7"/>
  <c r="G4821" i="7"/>
  <c r="G4820" i="7"/>
  <c r="G4819" i="7"/>
  <c r="G4818" i="7"/>
  <c r="G4817" i="7"/>
  <c r="G4816" i="7"/>
  <c r="G4815" i="7"/>
  <c r="G4814" i="7"/>
  <c r="G4813" i="7"/>
  <c r="G4812" i="7"/>
  <c r="G4811" i="7"/>
  <c r="G4810" i="7"/>
  <c r="G4809" i="7"/>
  <c r="G4808" i="7"/>
  <c r="G4807" i="7"/>
  <c r="G4806" i="7"/>
  <c r="G4805" i="7"/>
  <c r="G4804" i="7"/>
  <c r="G4803" i="7"/>
  <c r="G4802" i="7"/>
  <c r="G4801" i="7"/>
  <c r="G4800" i="7"/>
  <c r="G4799" i="7"/>
  <c r="G4798" i="7"/>
  <c r="G4797" i="7"/>
  <c r="G4796" i="7"/>
  <c r="G4795" i="7"/>
  <c r="G4794" i="7"/>
  <c r="G4793" i="7"/>
  <c r="G4792" i="7"/>
  <c r="G4791" i="7"/>
  <c r="G4790" i="7"/>
  <c r="G4789" i="7"/>
  <c r="G4788" i="7"/>
  <c r="G4787" i="7"/>
  <c r="G4786" i="7"/>
  <c r="G4785" i="7"/>
  <c r="G4784" i="7"/>
  <c r="G4783" i="7"/>
  <c r="G4782" i="7"/>
  <c r="G4781" i="7"/>
  <c r="G4780" i="7"/>
  <c r="G4779" i="7"/>
  <c r="G4778" i="7"/>
  <c r="G4777" i="7"/>
  <c r="G4776" i="7"/>
  <c r="G4775" i="7"/>
  <c r="G4774" i="7"/>
  <c r="G4773" i="7"/>
  <c r="G4772" i="7"/>
  <c r="G4771" i="7"/>
  <c r="G4770" i="7"/>
  <c r="G4769" i="7"/>
  <c r="G4768" i="7"/>
  <c r="G4767" i="7"/>
  <c r="G4766" i="7"/>
  <c r="G4765" i="7"/>
  <c r="G4764" i="7"/>
  <c r="G4763" i="7"/>
  <c r="G4762" i="7"/>
  <c r="G4761" i="7"/>
  <c r="G4760" i="7"/>
  <c r="G4759" i="7"/>
  <c r="G4758" i="7"/>
  <c r="G4757" i="7"/>
  <c r="G4756" i="7"/>
  <c r="G4755" i="7"/>
  <c r="G4754" i="7"/>
  <c r="G4753" i="7"/>
  <c r="G4752" i="7"/>
  <c r="G4751" i="7"/>
  <c r="G4750" i="7"/>
  <c r="G4749" i="7"/>
  <c r="G4748" i="7"/>
  <c r="G4747" i="7"/>
  <c r="G4746" i="7"/>
  <c r="G4745" i="7"/>
  <c r="G4744" i="7"/>
  <c r="G4743" i="7"/>
  <c r="G4742" i="7"/>
  <c r="G4741" i="7"/>
  <c r="G4740" i="7"/>
  <c r="G4739" i="7"/>
  <c r="G4738" i="7"/>
  <c r="G4737" i="7"/>
  <c r="G4736" i="7"/>
  <c r="G4735" i="7"/>
  <c r="G4734" i="7"/>
  <c r="G4733" i="7"/>
  <c r="G4732" i="7"/>
  <c r="G4731" i="7"/>
  <c r="G4730" i="7"/>
  <c r="G4729" i="7"/>
  <c r="G4728" i="7"/>
  <c r="G4727" i="7"/>
  <c r="G4726" i="7"/>
  <c r="G4725" i="7"/>
  <c r="G4724" i="7"/>
  <c r="G4723" i="7"/>
  <c r="G4722" i="7"/>
  <c r="G4721" i="7"/>
  <c r="G4720" i="7"/>
  <c r="G4719" i="7"/>
  <c r="G4718" i="7"/>
  <c r="G4717" i="7"/>
  <c r="G4716" i="7"/>
  <c r="G4715" i="7"/>
  <c r="G4714" i="7"/>
  <c r="G4713" i="7"/>
  <c r="G4712" i="7"/>
  <c r="G4711" i="7"/>
  <c r="G4710" i="7"/>
  <c r="G4709" i="7"/>
  <c r="G4708" i="7"/>
  <c r="G4707" i="7"/>
  <c r="G4706" i="7"/>
  <c r="G4705" i="7"/>
  <c r="G4704" i="7"/>
  <c r="G4703" i="7"/>
  <c r="G4702" i="7"/>
  <c r="G4701" i="7"/>
  <c r="G4700" i="7"/>
  <c r="G4699" i="7"/>
  <c r="G4698" i="7"/>
  <c r="G4697" i="7"/>
  <c r="G4696" i="7"/>
  <c r="G4695" i="7"/>
  <c r="G4694" i="7"/>
  <c r="G4693" i="7"/>
  <c r="G4692" i="7"/>
  <c r="G4691" i="7"/>
  <c r="G4690" i="7"/>
  <c r="G4689" i="7"/>
  <c r="G4688" i="7"/>
  <c r="G4687" i="7"/>
  <c r="G4686" i="7"/>
  <c r="G4685" i="7"/>
  <c r="G4684" i="7"/>
  <c r="G4683" i="7"/>
  <c r="G4682" i="7"/>
  <c r="G4681" i="7"/>
  <c r="G4680" i="7"/>
  <c r="G4679" i="7"/>
  <c r="G4678" i="7"/>
  <c r="G4677" i="7"/>
  <c r="G4676" i="7"/>
  <c r="G4675" i="7"/>
  <c r="G4674" i="7"/>
  <c r="G4673" i="7"/>
  <c r="G4672" i="7"/>
  <c r="G4671" i="7"/>
  <c r="G4670" i="7"/>
  <c r="G4669" i="7"/>
  <c r="G4668" i="7"/>
  <c r="G4667" i="7"/>
  <c r="G4666" i="7"/>
  <c r="G4665" i="7"/>
  <c r="G4664" i="7"/>
  <c r="G4663" i="7"/>
  <c r="G4662" i="7"/>
  <c r="G4661" i="7"/>
  <c r="G4660" i="7"/>
  <c r="G4659" i="7"/>
  <c r="G4658" i="7"/>
  <c r="G4657" i="7"/>
  <c r="G4656" i="7"/>
  <c r="G4655" i="7"/>
  <c r="G4654" i="7"/>
  <c r="G4653" i="7"/>
  <c r="G4652" i="7"/>
  <c r="G4651" i="7"/>
  <c r="G4650" i="7"/>
  <c r="G4649" i="7"/>
  <c r="G4648" i="7"/>
  <c r="G4647" i="7"/>
  <c r="G4646" i="7"/>
  <c r="G4645" i="7"/>
  <c r="G4644" i="7"/>
  <c r="G4643" i="7"/>
  <c r="G4642" i="7"/>
  <c r="G4641" i="7"/>
  <c r="G4640" i="7"/>
  <c r="G4639" i="7"/>
  <c r="G4638" i="7"/>
  <c r="G4637" i="7"/>
  <c r="G4636" i="7"/>
  <c r="G4635" i="7"/>
  <c r="G4634" i="7"/>
  <c r="G4633" i="7"/>
  <c r="G4632" i="7"/>
  <c r="G4631" i="7"/>
  <c r="G4630" i="7"/>
  <c r="G4629" i="7"/>
  <c r="G4628" i="7"/>
  <c r="G4627" i="7"/>
  <c r="G4626" i="7"/>
  <c r="G4625" i="7"/>
  <c r="G4624" i="7"/>
  <c r="G4623" i="7"/>
  <c r="G4622" i="7"/>
  <c r="G4621" i="7"/>
  <c r="G4620" i="7"/>
  <c r="G4619" i="7"/>
  <c r="G4618" i="7"/>
  <c r="G4617" i="7"/>
  <c r="G4616" i="7"/>
  <c r="G4615" i="7"/>
  <c r="G4614" i="7"/>
  <c r="G4613" i="7"/>
  <c r="G4612" i="7"/>
  <c r="G4611" i="7"/>
  <c r="G4610" i="7"/>
  <c r="G4609" i="7"/>
  <c r="G4608" i="7"/>
  <c r="G4607" i="7"/>
  <c r="G4606" i="7"/>
  <c r="G4605" i="7"/>
  <c r="G4604" i="7"/>
  <c r="G4603" i="7"/>
  <c r="G4602" i="7"/>
  <c r="G4601" i="7"/>
  <c r="G4600" i="7"/>
  <c r="G4599" i="7"/>
  <c r="G4598" i="7"/>
  <c r="G4597" i="7"/>
  <c r="G4596" i="7"/>
  <c r="G4595" i="7"/>
  <c r="G4594" i="7"/>
  <c r="G4593" i="7"/>
  <c r="G4592" i="7"/>
  <c r="G4591" i="7"/>
  <c r="G4590" i="7"/>
  <c r="G4589" i="7"/>
  <c r="G4588" i="7"/>
  <c r="G4587" i="7"/>
  <c r="G4586" i="7"/>
  <c r="G4585" i="7"/>
  <c r="G4584" i="7"/>
  <c r="G4583" i="7"/>
  <c r="G4582" i="7"/>
  <c r="G4581" i="7"/>
  <c r="G4580" i="7"/>
  <c r="G4579" i="7"/>
  <c r="G4578" i="7"/>
  <c r="G4577" i="7"/>
  <c r="G4576" i="7"/>
  <c r="G4575" i="7"/>
  <c r="G4574" i="7"/>
  <c r="G4573" i="7"/>
  <c r="G4572" i="7"/>
  <c r="G4571" i="7"/>
  <c r="G4570" i="7"/>
  <c r="G4569" i="7"/>
  <c r="G4568" i="7"/>
  <c r="G4567" i="7"/>
  <c r="G4566" i="7"/>
  <c r="G4565" i="7"/>
  <c r="G4564" i="7"/>
  <c r="G4563" i="7"/>
  <c r="G4562" i="7"/>
  <c r="G4561" i="7"/>
  <c r="G4560" i="7"/>
  <c r="G4559" i="7"/>
  <c r="G4558" i="7"/>
  <c r="G4557" i="7"/>
  <c r="G4556" i="7"/>
  <c r="G4555" i="7"/>
  <c r="G4554" i="7"/>
  <c r="G4553" i="7"/>
  <c r="G4552" i="7"/>
  <c r="G4551" i="7"/>
  <c r="G4550" i="7"/>
  <c r="G4549" i="7"/>
  <c r="G4548" i="7"/>
  <c r="G4547" i="7"/>
  <c r="G4546" i="7"/>
  <c r="G4545" i="7"/>
  <c r="G4544" i="7"/>
  <c r="G4543" i="7"/>
  <c r="G4542" i="7"/>
  <c r="G4541" i="7"/>
  <c r="G4540" i="7"/>
  <c r="G4539" i="7"/>
  <c r="G4538" i="7"/>
  <c r="G4537" i="7"/>
  <c r="G4536" i="7"/>
  <c r="G4535" i="7"/>
  <c r="G4534" i="7"/>
  <c r="G4533" i="7"/>
  <c r="G4532" i="7"/>
  <c r="G4531" i="7"/>
  <c r="G4530" i="7"/>
  <c r="G4529" i="7"/>
  <c r="G4528" i="7"/>
  <c r="G4527" i="7"/>
  <c r="G4526" i="7"/>
  <c r="G4525" i="7"/>
  <c r="G4524" i="7"/>
  <c r="G4523" i="7"/>
  <c r="G4522" i="7"/>
  <c r="G4521" i="7"/>
  <c r="G4520" i="7"/>
  <c r="G4519" i="7"/>
  <c r="G4518" i="7"/>
  <c r="G4517" i="7"/>
  <c r="G4516" i="7"/>
  <c r="G4515" i="7"/>
  <c r="G4514" i="7"/>
  <c r="G4513" i="7"/>
  <c r="G4512" i="7"/>
  <c r="G4511" i="7"/>
  <c r="G4510" i="7"/>
  <c r="G4509" i="7"/>
  <c r="G4508" i="7"/>
  <c r="G4507" i="7"/>
  <c r="G4506" i="7"/>
  <c r="G4505" i="7"/>
  <c r="G4504" i="7"/>
  <c r="G4503" i="7"/>
  <c r="G4502" i="7"/>
  <c r="G4501" i="7"/>
  <c r="G4500" i="7"/>
  <c r="G4499" i="7"/>
  <c r="G4498" i="7"/>
  <c r="G4497" i="7"/>
  <c r="G4496" i="7"/>
  <c r="G4495" i="7"/>
  <c r="G4494" i="7"/>
  <c r="G4493" i="7"/>
  <c r="G4492" i="7"/>
  <c r="G4491" i="7"/>
  <c r="G4490" i="7"/>
  <c r="G4489" i="7"/>
  <c r="G4488" i="7"/>
  <c r="G4487" i="7"/>
  <c r="G4486" i="7"/>
  <c r="G4485" i="7"/>
  <c r="G4484" i="7"/>
  <c r="G4483" i="7"/>
  <c r="G4482" i="7"/>
  <c r="G4481" i="7"/>
  <c r="G4480" i="7"/>
  <c r="G4479" i="7"/>
  <c r="G4478" i="7"/>
  <c r="G4477" i="7"/>
  <c r="G4476" i="7"/>
  <c r="G4475" i="7"/>
  <c r="G4474" i="7"/>
  <c r="G4473" i="7"/>
  <c r="G4472" i="7"/>
  <c r="G4471" i="7"/>
  <c r="G4470" i="7"/>
  <c r="G4469" i="7"/>
  <c r="G4468" i="7"/>
  <c r="G4467" i="7"/>
  <c r="G4466" i="7"/>
  <c r="G4465" i="7"/>
  <c r="G4464" i="7"/>
  <c r="G4463" i="7"/>
  <c r="G4462" i="7"/>
  <c r="G4461" i="7"/>
  <c r="G4460" i="7"/>
  <c r="G4459" i="7"/>
  <c r="G4458" i="7"/>
  <c r="G4457" i="7"/>
  <c r="G4456" i="7"/>
  <c r="G4455" i="7"/>
  <c r="G4454" i="7"/>
  <c r="G4453" i="7"/>
  <c r="G4452" i="7"/>
  <c r="G4451" i="7"/>
  <c r="G4450" i="7"/>
  <c r="G4449" i="7"/>
  <c r="G4448" i="7"/>
  <c r="G4447" i="7"/>
  <c r="G4446" i="7"/>
  <c r="G4445" i="7"/>
  <c r="G4444" i="7"/>
  <c r="G4443" i="7"/>
  <c r="G4442" i="7"/>
  <c r="G4441" i="7"/>
  <c r="G4440" i="7"/>
  <c r="G4439" i="7"/>
  <c r="G4438" i="7"/>
  <c r="G4437" i="7"/>
  <c r="G4436" i="7"/>
  <c r="G4435" i="7"/>
  <c r="G4434" i="7"/>
  <c r="G4433" i="7"/>
  <c r="G4432" i="7"/>
  <c r="G4431" i="7"/>
  <c r="G4430" i="7"/>
  <c r="G4429" i="7"/>
  <c r="G4428" i="7"/>
  <c r="G4427" i="7"/>
  <c r="G4426" i="7"/>
  <c r="G4425" i="7"/>
  <c r="G4424" i="7"/>
  <c r="G4423" i="7"/>
  <c r="G4422" i="7"/>
  <c r="G4421" i="7"/>
  <c r="G4420" i="7"/>
  <c r="G4419" i="7"/>
  <c r="G4418" i="7"/>
  <c r="G4417" i="7"/>
  <c r="G4416" i="7"/>
  <c r="G4415" i="7"/>
  <c r="G4414" i="7"/>
  <c r="G4413" i="7"/>
  <c r="G4412" i="7"/>
  <c r="G4411" i="7"/>
  <c r="G4410" i="7"/>
  <c r="G4409" i="7"/>
  <c r="G4408" i="7"/>
  <c r="G4407" i="7"/>
  <c r="G4406" i="7"/>
  <c r="G4405" i="7"/>
  <c r="G4404" i="7"/>
  <c r="G4403" i="7"/>
  <c r="G4402" i="7"/>
  <c r="G4401" i="7"/>
  <c r="G4400" i="7"/>
  <c r="G4399" i="7"/>
  <c r="G4398" i="7"/>
  <c r="G4397" i="7"/>
  <c r="G4396" i="7"/>
  <c r="G4395" i="7"/>
  <c r="G4394" i="7"/>
  <c r="G4393" i="7"/>
  <c r="G4392" i="7"/>
  <c r="G4391" i="7"/>
  <c r="G4390" i="7"/>
  <c r="G4389" i="7"/>
  <c r="G4388" i="7"/>
  <c r="G4387" i="7"/>
  <c r="G4386" i="7"/>
  <c r="G4385" i="7"/>
  <c r="G4384" i="7"/>
  <c r="G4383" i="7"/>
  <c r="G4382" i="7"/>
  <c r="G4381" i="7"/>
  <c r="G4380" i="7"/>
  <c r="G4379" i="7"/>
  <c r="G4378" i="7"/>
  <c r="G4377" i="7"/>
  <c r="G4376" i="7"/>
  <c r="G4375" i="7"/>
  <c r="G4374" i="7"/>
  <c r="G4373" i="7"/>
  <c r="G4372" i="7"/>
  <c r="G4371" i="7"/>
  <c r="G4370" i="7"/>
  <c r="G4369" i="7"/>
  <c r="G4368" i="7"/>
  <c r="G4367" i="7"/>
  <c r="G4366" i="7"/>
  <c r="G4365" i="7"/>
  <c r="G4364" i="7"/>
  <c r="G4363" i="7"/>
  <c r="G4362" i="7"/>
  <c r="G4361" i="7"/>
  <c r="G4360" i="7"/>
  <c r="G4359" i="7"/>
  <c r="G4358" i="7"/>
  <c r="G4357" i="7"/>
  <c r="G4356" i="7"/>
  <c r="G4355" i="7"/>
  <c r="G4354" i="7"/>
  <c r="G4353" i="7"/>
  <c r="G4352" i="7"/>
  <c r="G4351" i="7"/>
  <c r="G4350" i="7"/>
  <c r="G4349" i="7"/>
  <c r="G4348" i="7"/>
  <c r="G4347" i="7"/>
  <c r="G4346" i="7"/>
  <c r="G4345" i="7"/>
  <c r="G4344" i="7"/>
  <c r="G4343" i="7"/>
  <c r="G4342" i="7"/>
  <c r="G4341" i="7"/>
  <c r="G4340" i="7"/>
  <c r="G4339" i="7"/>
  <c r="G4338" i="7"/>
  <c r="G4337" i="7"/>
  <c r="G4336" i="7"/>
  <c r="G4335" i="7"/>
  <c r="G4334" i="7"/>
  <c r="G4333" i="7"/>
  <c r="G4332" i="7"/>
  <c r="G4331" i="7"/>
  <c r="G4330" i="7"/>
  <c r="G4329" i="7"/>
  <c r="G4328" i="7"/>
  <c r="G4327" i="7"/>
  <c r="G4326" i="7"/>
  <c r="G4325" i="7"/>
  <c r="G4324" i="7"/>
  <c r="G4323" i="7"/>
  <c r="G4322" i="7"/>
  <c r="G4321" i="7"/>
  <c r="G4320" i="7"/>
  <c r="G4319" i="7"/>
  <c r="G4318" i="7"/>
  <c r="G4317" i="7"/>
  <c r="G4316" i="7"/>
  <c r="G4315" i="7"/>
  <c r="G4314" i="7"/>
  <c r="G4313" i="7"/>
  <c r="G4312" i="7"/>
  <c r="G4311" i="7"/>
  <c r="G4310" i="7"/>
  <c r="G4309" i="7"/>
  <c r="G4308" i="7"/>
  <c r="G4307" i="7"/>
  <c r="G4306" i="7"/>
  <c r="G4305" i="7"/>
  <c r="G4304" i="7"/>
  <c r="G4303" i="7"/>
  <c r="G4302" i="7"/>
  <c r="G4301" i="7"/>
  <c r="G4300" i="7"/>
  <c r="G4299" i="7"/>
  <c r="G4298" i="7"/>
  <c r="G4297" i="7"/>
  <c r="G4296" i="7"/>
  <c r="G4295" i="7"/>
  <c r="G4294" i="7"/>
  <c r="G4293" i="7"/>
  <c r="G4292" i="7"/>
  <c r="G4291" i="7"/>
  <c r="G4290" i="7"/>
  <c r="G4289" i="7"/>
  <c r="G4288" i="7"/>
  <c r="G4287" i="7"/>
  <c r="G4286" i="7"/>
  <c r="G4285" i="7"/>
  <c r="G4284" i="7"/>
  <c r="G4283" i="7"/>
  <c r="G4282" i="7"/>
  <c r="G4281" i="7"/>
  <c r="G4280" i="7"/>
  <c r="G4279" i="7"/>
  <c r="G4278" i="7"/>
  <c r="G4277" i="7"/>
  <c r="G4276" i="7"/>
  <c r="G4275" i="7"/>
  <c r="G4274" i="7"/>
  <c r="G4273" i="7"/>
  <c r="G4272" i="7"/>
  <c r="G4271" i="7"/>
  <c r="G4270" i="7"/>
  <c r="G4269" i="7"/>
  <c r="G4268" i="7"/>
  <c r="G4267" i="7"/>
  <c r="G4266" i="7"/>
  <c r="G4265" i="7"/>
  <c r="G4264" i="7"/>
  <c r="G4263" i="7"/>
  <c r="G4262" i="7"/>
  <c r="G4261" i="7"/>
  <c r="G4260" i="7"/>
  <c r="G4259" i="7"/>
  <c r="G4258" i="7"/>
  <c r="G4257" i="7"/>
  <c r="G4256" i="7"/>
  <c r="G4255" i="7"/>
  <c r="G4254" i="7"/>
  <c r="G4253" i="7"/>
  <c r="G4252" i="7"/>
  <c r="G4251" i="7"/>
  <c r="G4250" i="7"/>
  <c r="G4249" i="7"/>
  <c r="G4248" i="7"/>
  <c r="G4247" i="7"/>
  <c r="G4246" i="7"/>
  <c r="G4245" i="7"/>
  <c r="G4244" i="7"/>
  <c r="G4243" i="7"/>
  <c r="G4242" i="7"/>
  <c r="G4241" i="7"/>
  <c r="G4240" i="7"/>
  <c r="G4239" i="7"/>
  <c r="G4238" i="7"/>
  <c r="G4237" i="7"/>
  <c r="G4236" i="7"/>
  <c r="G4235" i="7"/>
  <c r="G4234" i="7"/>
  <c r="G4233" i="7"/>
  <c r="G4232" i="7"/>
  <c r="G4231" i="7"/>
  <c r="G4230" i="7"/>
  <c r="G4229" i="7"/>
  <c r="G4228" i="7"/>
  <c r="G4227" i="7"/>
  <c r="G4226" i="7"/>
  <c r="G4225" i="7"/>
  <c r="G4224" i="7"/>
  <c r="G4223" i="7"/>
  <c r="G4222" i="7"/>
  <c r="G4221" i="7"/>
  <c r="G4220" i="7"/>
  <c r="G4219" i="7"/>
  <c r="G4218" i="7"/>
  <c r="G4217" i="7"/>
  <c r="G4216" i="7"/>
  <c r="G4215" i="7"/>
  <c r="G4214" i="7"/>
  <c r="G4213" i="7"/>
  <c r="G4212" i="7"/>
  <c r="G4211" i="7"/>
  <c r="G4210" i="7"/>
  <c r="G4209" i="7"/>
  <c r="G4208" i="7"/>
  <c r="G4207" i="7"/>
  <c r="G4206" i="7"/>
  <c r="G4205" i="7"/>
  <c r="G4204" i="7"/>
  <c r="G4203" i="7"/>
  <c r="G4202" i="7"/>
  <c r="G4201" i="7"/>
  <c r="G4200" i="7"/>
  <c r="G4199" i="7"/>
  <c r="G4198" i="7"/>
  <c r="G4197" i="7"/>
  <c r="G4196" i="7"/>
  <c r="G4195" i="7"/>
  <c r="G4194" i="7"/>
  <c r="G4193" i="7"/>
  <c r="G4192" i="7"/>
  <c r="G4191" i="7"/>
  <c r="G4190" i="7"/>
  <c r="G4189" i="7"/>
  <c r="G4188" i="7"/>
  <c r="G4187" i="7"/>
  <c r="G4186" i="7"/>
  <c r="G4185" i="7"/>
  <c r="G4184" i="7"/>
  <c r="G4183" i="7"/>
  <c r="G4182" i="7"/>
  <c r="G4181" i="7"/>
  <c r="G4180" i="7"/>
  <c r="G4179" i="7"/>
  <c r="G4178" i="7"/>
  <c r="G4177" i="7"/>
  <c r="G4176" i="7"/>
  <c r="G4175" i="7"/>
  <c r="G4174" i="7"/>
  <c r="G4173" i="7"/>
  <c r="G4172" i="7"/>
  <c r="G4171" i="7"/>
  <c r="G4170" i="7"/>
  <c r="G4169" i="7"/>
  <c r="G4168" i="7"/>
  <c r="G4167" i="7"/>
  <c r="G4166" i="7"/>
  <c r="G4165" i="7"/>
  <c r="G4164" i="7"/>
  <c r="G4163" i="7"/>
  <c r="G4162" i="7"/>
  <c r="G4161" i="7"/>
  <c r="G4160" i="7"/>
  <c r="G4159" i="7"/>
  <c r="G4158" i="7"/>
  <c r="G4157" i="7"/>
  <c r="G4156" i="7"/>
  <c r="G4155" i="7"/>
  <c r="G4154" i="7"/>
  <c r="G4153" i="7"/>
  <c r="G4152" i="7"/>
  <c r="G4151" i="7"/>
  <c r="G4150" i="7"/>
  <c r="G4149" i="7"/>
  <c r="G4148" i="7"/>
  <c r="G4147" i="7"/>
  <c r="G4146" i="7"/>
  <c r="G4145" i="7"/>
  <c r="G4144" i="7"/>
  <c r="G4143" i="7"/>
  <c r="G4142" i="7"/>
  <c r="G4141" i="7"/>
  <c r="G4140" i="7"/>
  <c r="G4139" i="7"/>
  <c r="G4138" i="7"/>
  <c r="G4137" i="7"/>
  <c r="G4136" i="7"/>
  <c r="G4135" i="7"/>
  <c r="G4134" i="7"/>
  <c r="G4133" i="7"/>
  <c r="G4132" i="7"/>
  <c r="G4131" i="7"/>
  <c r="G4130" i="7"/>
  <c r="G4129" i="7"/>
  <c r="G4128" i="7"/>
  <c r="G4127" i="7"/>
  <c r="G4126" i="7"/>
  <c r="G4125" i="7"/>
  <c r="G4124" i="7"/>
  <c r="G4123" i="7"/>
  <c r="G4122" i="7"/>
  <c r="G4121" i="7"/>
  <c r="G4120" i="7"/>
  <c r="G4119" i="7"/>
  <c r="G4118" i="7"/>
  <c r="G4117" i="7"/>
  <c r="G4116" i="7"/>
  <c r="G4115" i="7"/>
  <c r="G4114" i="7"/>
  <c r="G4113" i="7"/>
  <c r="G4112" i="7"/>
  <c r="G4111" i="7"/>
  <c r="G4110" i="7"/>
  <c r="G4109" i="7"/>
  <c r="G4108" i="7"/>
  <c r="G4107" i="7"/>
  <c r="G4106" i="7"/>
  <c r="G4105" i="7"/>
  <c r="G4104" i="7"/>
  <c r="G4103" i="7"/>
  <c r="G4102" i="7"/>
  <c r="G4101" i="7"/>
  <c r="G4100" i="7"/>
  <c r="G4099" i="7"/>
  <c r="G4098" i="7"/>
  <c r="G4097" i="7"/>
  <c r="G4096" i="7"/>
  <c r="G4095" i="7"/>
  <c r="G4094" i="7"/>
  <c r="G4093" i="7"/>
  <c r="G4092" i="7"/>
  <c r="G4091" i="7"/>
  <c r="G4090" i="7"/>
  <c r="G4089" i="7"/>
  <c r="G4088" i="7"/>
  <c r="G4087" i="7"/>
  <c r="G4086" i="7"/>
  <c r="G4085" i="7"/>
  <c r="G4084" i="7"/>
  <c r="G4083" i="7"/>
  <c r="G4082" i="7"/>
  <c r="G4081" i="7"/>
  <c r="G4080" i="7"/>
  <c r="G4079" i="7"/>
  <c r="G4078" i="7"/>
  <c r="G4077" i="7"/>
  <c r="G4076" i="7"/>
  <c r="G4075" i="7"/>
  <c r="G4074" i="7"/>
  <c r="G4073" i="7"/>
  <c r="G4072" i="7"/>
  <c r="G4071" i="7"/>
  <c r="G4070" i="7"/>
  <c r="G4069" i="7"/>
  <c r="G4068" i="7"/>
  <c r="G4067" i="7"/>
  <c r="G4066" i="7"/>
  <c r="G4065" i="7"/>
  <c r="G4064" i="7"/>
  <c r="G4063" i="7"/>
  <c r="G4062" i="7"/>
  <c r="G4061" i="7"/>
  <c r="G4060" i="7"/>
  <c r="G4059" i="7"/>
  <c r="G4058" i="7"/>
  <c r="G4057" i="7"/>
  <c r="G4056" i="7"/>
  <c r="G4055" i="7"/>
  <c r="G4054" i="7"/>
  <c r="G4053" i="7"/>
  <c r="G4052" i="7"/>
  <c r="G4051" i="7"/>
  <c r="G4050" i="7"/>
  <c r="G4049" i="7"/>
  <c r="G4048" i="7"/>
  <c r="G4047" i="7"/>
  <c r="G4046" i="7"/>
  <c r="G4045" i="7"/>
  <c r="G4044" i="7"/>
  <c r="G4043" i="7"/>
  <c r="G4042" i="7"/>
  <c r="G4041" i="7"/>
  <c r="G4040" i="7"/>
  <c r="G4039" i="7"/>
  <c r="G4038" i="7"/>
  <c r="G4037" i="7"/>
  <c r="G4036" i="7"/>
  <c r="G4035" i="7"/>
  <c r="G4034" i="7"/>
  <c r="G4033" i="7"/>
  <c r="G4032" i="7"/>
  <c r="G4031" i="7"/>
  <c r="G4030" i="7"/>
  <c r="G4029" i="7"/>
  <c r="G4028" i="7"/>
  <c r="G4027" i="7"/>
  <c r="G4026" i="7"/>
  <c r="G4025" i="7"/>
  <c r="G4024" i="7"/>
  <c r="G4023" i="7"/>
  <c r="G4022" i="7"/>
  <c r="G4021" i="7"/>
  <c r="G4020" i="7"/>
  <c r="G4019" i="7"/>
  <c r="G4018" i="7"/>
  <c r="G4017" i="7"/>
  <c r="G4016" i="7"/>
  <c r="G4015" i="7"/>
  <c r="G4014" i="7"/>
  <c r="G4013" i="7"/>
  <c r="G4012" i="7"/>
  <c r="G4011" i="7"/>
  <c r="G4010" i="7"/>
  <c r="G4009" i="7"/>
  <c r="G4008" i="7"/>
  <c r="G4007" i="7"/>
  <c r="G4006" i="7"/>
  <c r="G4005" i="7"/>
  <c r="G4004" i="7"/>
  <c r="G4003" i="7"/>
  <c r="G4002" i="7"/>
  <c r="G4001" i="7"/>
  <c r="G4000" i="7"/>
  <c r="G3999" i="7"/>
  <c r="G3998" i="7"/>
  <c r="G3997" i="7"/>
  <c r="G3996" i="7"/>
  <c r="G3995" i="7"/>
  <c r="G3994" i="7"/>
  <c r="G3993" i="7"/>
  <c r="G3992" i="7"/>
  <c r="G3991" i="7"/>
  <c r="G3990" i="7"/>
  <c r="G3989" i="7"/>
  <c r="G3988" i="7"/>
  <c r="G3987" i="7"/>
  <c r="G3986" i="7"/>
  <c r="G3985" i="7"/>
  <c r="G3984" i="7"/>
  <c r="G3983" i="7"/>
  <c r="G3982" i="7"/>
  <c r="G3981" i="7"/>
  <c r="G3980" i="7"/>
  <c r="G3979" i="7"/>
  <c r="G3978" i="7"/>
  <c r="G3977" i="7"/>
  <c r="G3976" i="7"/>
  <c r="G3975" i="7"/>
  <c r="G3974" i="7"/>
  <c r="G3973" i="7"/>
  <c r="G3972" i="7"/>
  <c r="G3971" i="7"/>
  <c r="G3970" i="7"/>
  <c r="G3969" i="7"/>
  <c r="G3968" i="7"/>
  <c r="G3967" i="7"/>
  <c r="G3966" i="7"/>
  <c r="G3965" i="7"/>
  <c r="G3964" i="7"/>
  <c r="G3963" i="7"/>
  <c r="G3962" i="7"/>
  <c r="G3961" i="7"/>
  <c r="G3960" i="7"/>
  <c r="G3959" i="7"/>
  <c r="G3958" i="7"/>
  <c r="G3957" i="7"/>
  <c r="G3956" i="7"/>
  <c r="G3955" i="7"/>
  <c r="G3954" i="7"/>
  <c r="G3953" i="7"/>
  <c r="G3952" i="7"/>
  <c r="G3951" i="7"/>
  <c r="G3950" i="7"/>
  <c r="G3949" i="7"/>
  <c r="G3948" i="7"/>
  <c r="G3947" i="7"/>
  <c r="G3946" i="7"/>
  <c r="G3945" i="7"/>
  <c r="G3944" i="7"/>
  <c r="G3943" i="7"/>
  <c r="G3942" i="7"/>
  <c r="G3941" i="7"/>
  <c r="G3940" i="7"/>
  <c r="G3939" i="7"/>
  <c r="G3938" i="7"/>
  <c r="G3937" i="7"/>
  <c r="G3936" i="7"/>
  <c r="G3935" i="7"/>
  <c r="G3934" i="7"/>
  <c r="G3933" i="7"/>
  <c r="G3932" i="7"/>
  <c r="G3931" i="7"/>
  <c r="G3930" i="7"/>
  <c r="G3929" i="7"/>
  <c r="G3928" i="7"/>
  <c r="G3927" i="7"/>
  <c r="G3926" i="7"/>
  <c r="G3925" i="7"/>
  <c r="G3924" i="7"/>
  <c r="G3923" i="7"/>
  <c r="G3922" i="7"/>
  <c r="G3921" i="7"/>
  <c r="G3920" i="7"/>
  <c r="G3919" i="7"/>
  <c r="G3918" i="7"/>
  <c r="G3917" i="7"/>
  <c r="G3916" i="7"/>
  <c r="G3915" i="7"/>
  <c r="G3914" i="7"/>
  <c r="G3913" i="7"/>
  <c r="G3912" i="7"/>
  <c r="G3911" i="7"/>
  <c r="G3910" i="7"/>
  <c r="G3909" i="7"/>
  <c r="G3908" i="7"/>
  <c r="G3907" i="7"/>
  <c r="G3906" i="7"/>
  <c r="G3905" i="7"/>
  <c r="G3904" i="7"/>
  <c r="G3903" i="7"/>
  <c r="G3902" i="7"/>
  <c r="G3901" i="7"/>
  <c r="G3900" i="7"/>
  <c r="G3899" i="7"/>
  <c r="G3898" i="7"/>
  <c r="G3897" i="7"/>
  <c r="G3896" i="7"/>
  <c r="G3895" i="7"/>
  <c r="G3894" i="7"/>
  <c r="G3893" i="7"/>
  <c r="G3892" i="7"/>
  <c r="G3891" i="7"/>
  <c r="G3890" i="7"/>
  <c r="G3889" i="7"/>
  <c r="G3888" i="7"/>
  <c r="G3887" i="7"/>
  <c r="G3886" i="7"/>
  <c r="G3885" i="7"/>
  <c r="G3884" i="7"/>
  <c r="G3883" i="7"/>
  <c r="G3882" i="7"/>
  <c r="G3881" i="7"/>
  <c r="G3880" i="7"/>
  <c r="G3879" i="7"/>
  <c r="G3878" i="7"/>
  <c r="G3877" i="7"/>
  <c r="G3876" i="7"/>
  <c r="G3875" i="7"/>
  <c r="G3874" i="7"/>
  <c r="G3873" i="7"/>
  <c r="G3872" i="7"/>
  <c r="G3871" i="7"/>
  <c r="G3870" i="7"/>
  <c r="G3869" i="7"/>
  <c r="G3868" i="7"/>
  <c r="G3867" i="7"/>
  <c r="G3866" i="7"/>
  <c r="G3865" i="7"/>
  <c r="G3864" i="7"/>
  <c r="G3863" i="7"/>
  <c r="G3862" i="7"/>
  <c r="G3861" i="7"/>
  <c r="G3860" i="7"/>
  <c r="G3859" i="7"/>
  <c r="G3858" i="7"/>
  <c r="G3857" i="7"/>
  <c r="G3856" i="7"/>
  <c r="G3855" i="7"/>
  <c r="G3854" i="7"/>
  <c r="G3853" i="7"/>
  <c r="G3852" i="7"/>
  <c r="G3851" i="7"/>
  <c r="G3850" i="7"/>
  <c r="G3849" i="7"/>
  <c r="G3848" i="7"/>
  <c r="G3847" i="7"/>
  <c r="G3846" i="7"/>
  <c r="G3845" i="7"/>
  <c r="G3844" i="7"/>
  <c r="G3843" i="7"/>
  <c r="G3842" i="7"/>
  <c r="G3841" i="7"/>
  <c r="G3840" i="7"/>
  <c r="G3839" i="7"/>
  <c r="G3838" i="7"/>
  <c r="G3837" i="7"/>
  <c r="G3836" i="7"/>
  <c r="G3835" i="7"/>
  <c r="G3834" i="7"/>
  <c r="G3833" i="7"/>
  <c r="G3832" i="7"/>
  <c r="G3831" i="7"/>
  <c r="G3830" i="7"/>
  <c r="G3829" i="7"/>
  <c r="G3828" i="7"/>
  <c r="G3827" i="7"/>
  <c r="G3826" i="7"/>
  <c r="G3825" i="7"/>
  <c r="G3824" i="7"/>
  <c r="G3823" i="7"/>
  <c r="G3822" i="7"/>
  <c r="G3821" i="7"/>
  <c r="G3820" i="7"/>
  <c r="G3819" i="7"/>
  <c r="G3818" i="7"/>
  <c r="G3817" i="7"/>
  <c r="G3816" i="7"/>
  <c r="G3815" i="7"/>
  <c r="G3814" i="7"/>
  <c r="G3813" i="7"/>
  <c r="G3812" i="7"/>
  <c r="G3811" i="7"/>
  <c r="G3810" i="7"/>
  <c r="G3809" i="7"/>
  <c r="G3808" i="7"/>
  <c r="G3807" i="7"/>
  <c r="G3806" i="7"/>
  <c r="G3805" i="7"/>
  <c r="G3804" i="7"/>
  <c r="G3803" i="7"/>
  <c r="G3802" i="7"/>
  <c r="G3801" i="7"/>
  <c r="G3800" i="7"/>
  <c r="G3799" i="7"/>
  <c r="G3798" i="7"/>
  <c r="G3797" i="7"/>
  <c r="G3796" i="7"/>
  <c r="G3795" i="7"/>
  <c r="G3794" i="7"/>
  <c r="G3793" i="7"/>
  <c r="G3792" i="7"/>
  <c r="G3791" i="7"/>
  <c r="G3790" i="7"/>
  <c r="G3789" i="7"/>
  <c r="G3788" i="7"/>
  <c r="G3787" i="7"/>
  <c r="G3786" i="7"/>
  <c r="G3785" i="7"/>
  <c r="G3784" i="7"/>
  <c r="G3783" i="7"/>
  <c r="G3782" i="7"/>
  <c r="G3781" i="7"/>
  <c r="G3780" i="7"/>
  <c r="G3779" i="7"/>
  <c r="G3778" i="7"/>
  <c r="G3777" i="7"/>
  <c r="G3776" i="7"/>
  <c r="G3775" i="7"/>
  <c r="G3774" i="7"/>
  <c r="G3773" i="7"/>
  <c r="G3772" i="7"/>
  <c r="G3771" i="7"/>
  <c r="G3770" i="7"/>
  <c r="G3769" i="7"/>
  <c r="G3768" i="7"/>
  <c r="G3767" i="7"/>
  <c r="G3766" i="7"/>
  <c r="G3765" i="7"/>
  <c r="G3764" i="7"/>
  <c r="G3763" i="7"/>
  <c r="G3762" i="7"/>
  <c r="G3761" i="7"/>
  <c r="G3760" i="7"/>
  <c r="G3759" i="7"/>
  <c r="G3758" i="7"/>
  <c r="G3757" i="7"/>
  <c r="G3756" i="7"/>
  <c r="G3755" i="7"/>
  <c r="G3754" i="7"/>
  <c r="G3753" i="7"/>
  <c r="G3752" i="7"/>
  <c r="G3751" i="7"/>
  <c r="G3750" i="7"/>
  <c r="G3749" i="7"/>
  <c r="G3748" i="7"/>
  <c r="G3747" i="7"/>
  <c r="G3746" i="7"/>
  <c r="G3745" i="7"/>
  <c r="G3744" i="7"/>
  <c r="G3743" i="7"/>
  <c r="G3742" i="7"/>
  <c r="G3741" i="7"/>
  <c r="G3740" i="7"/>
  <c r="G3739" i="7"/>
  <c r="G3738" i="7"/>
  <c r="G3737" i="7"/>
  <c r="G3736" i="7"/>
  <c r="G3735" i="7"/>
  <c r="G3734" i="7"/>
  <c r="G3733" i="7"/>
  <c r="G3732" i="7"/>
  <c r="G3731" i="7"/>
  <c r="G3730" i="7"/>
  <c r="G3729" i="7"/>
  <c r="G3728" i="7"/>
  <c r="G3727" i="7"/>
  <c r="G3726" i="7"/>
  <c r="G3725" i="7"/>
  <c r="G3724" i="7"/>
  <c r="G3723" i="7"/>
  <c r="G3722" i="7"/>
  <c r="G3721" i="7"/>
  <c r="G3720" i="7"/>
  <c r="G3719" i="7"/>
  <c r="G3718" i="7"/>
  <c r="G3717" i="7"/>
  <c r="G3716" i="7"/>
  <c r="G3715" i="7"/>
  <c r="G3714" i="7"/>
  <c r="G3713" i="7"/>
  <c r="G3712" i="7"/>
  <c r="G3711" i="7"/>
  <c r="G3710" i="7"/>
  <c r="G3709" i="7"/>
  <c r="G3708" i="7"/>
  <c r="G3707" i="7"/>
  <c r="G3706" i="7"/>
  <c r="G3705" i="7"/>
  <c r="G3704" i="7"/>
  <c r="G3703" i="7"/>
  <c r="G3702" i="7"/>
  <c r="G3701" i="7"/>
  <c r="G3700" i="7"/>
  <c r="G3699" i="7"/>
  <c r="G3698" i="7"/>
  <c r="G3697" i="7"/>
  <c r="G3696" i="7"/>
  <c r="G3695" i="7"/>
  <c r="G3694" i="7"/>
  <c r="G3693" i="7"/>
  <c r="G3692" i="7"/>
  <c r="G3691" i="7"/>
  <c r="G3690" i="7"/>
  <c r="G3689" i="7"/>
  <c r="G3688" i="7"/>
  <c r="G3687" i="7"/>
  <c r="G3686" i="7"/>
  <c r="G3685" i="7"/>
  <c r="G3684" i="7"/>
  <c r="G3683" i="7"/>
  <c r="G3682" i="7"/>
  <c r="G3681" i="7"/>
  <c r="G3680" i="7"/>
  <c r="G3679" i="7"/>
  <c r="G3678" i="7"/>
  <c r="G3677" i="7"/>
  <c r="G3676" i="7"/>
  <c r="G3675" i="7"/>
  <c r="G3674" i="7"/>
  <c r="G3673" i="7"/>
  <c r="G3672" i="7"/>
  <c r="G3671" i="7"/>
  <c r="G3670" i="7"/>
  <c r="G3669" i="7"/>
  <c r="G3668" i="7"/>
  <c r="G3667" i="7"/>
  <c r="G3666" i="7"/>
  <c r="G3665" i="7"/>
  <c r="G3664" i="7"/>
  <c r="G3663" i="7"/>
  <c r="G3662" i="7"/>
  <c r="G3661" i="7"/>
  <c r="G3660" i="7"/>
  <c r="G3659" i="7"/>
  <c r="G3658" i="7"/>
  <c r="G3657" i="7"/>
  <c r="G3656" i="7"/>
  <c r="G3655" i="7"/>
  <c r="G3654" i="7"/>
  <c r="G3653" i="7"/>
  <c r="G3652" i="7"/>
  <c r="G3651" i="7"/>
  <c r="G3650" i="7"/>
  <c r="G3649" i="7"/>
  <c r="G3648" i="7"/>
  <c r="G3647" i="7"/>
  <c r="G3646" i="7"/>
  <c r="G3645" i="7"/>
  <c r="G3644" i="7"/>
  <c r="G3643" i="7"/>
  <c r="G3642" i="7"/>
  <c r="G3641" i="7"/>
  <c r="G3640" i="7"/>
  <c r="G3639" i="7"/>
  <c r="G3638" i="7"/>
  <c r="G3637" i="7"/>
  <c r="G3636" i="7"/>
  <c r="G3635" i="7"/>
  <c r="G3634" i="7"/>
  <c r="G3633" i="7"/>
  <c r="G3632" i="7"/>
  <c r="G3631" i="7"/>
  <c r="G3630" i="7"/>
  <c r="G3629" i="7"/>
  <c r="G3628" i="7"/>
  <c r="G3627" i="7"/>
  <c r="G3626" i="7"/>
  <c r="G3625" i="7"/>
  <c r="G3624" i="7"/>
  <c r="G3623" i="7"/>
  <c r="G3622" i="7"/>
  <c r="G3621" i="7"/>
  <c r="G3620" i="7"/>
  <c r="G3619" i="7"/>
  <c r="G3618" i="7"/>
  <c r="G3617" i="7"/>
  <c r="G3616" i="7"/>
  <c r="G3615" i="7"/>
  <c r="G3614" i="7"/>
  <c r="G3613" i="7"/>
  <c r="G3612" i="7"/>
  <c r="G3611" i="7"/>
  <c r="G3610" i="7"/>
  <c r="G3609" i="7"/>
  <c r="G3608" i="7"/>
  <c r="G3607" i="7"/>
  <c r="G3606" i="7"/>
  <c r="G3605" i="7"/>
  <c r="G3604" i="7"/>
  <c r="G3603" i="7"/>
  <c r="G3602" i="7"/>
  <c r="G3601" i="7"/>
  <c r="G3600" i="7"/>
  <c r="G3599" i="7"/>
  <c r="G3598" i="7"/>
  <c r="G3597" i="7"/>
  <c r="G3596" i="7"/>
  <c r="G3595" i="7"/>
  <c r="G3594" i="7"/>
  <c r="G3593" i="7"/>
  <c r="G3592" i="7"/>
  <c r="G3591" i="7"/>
  <c r="G3590" i="7"/>
  <c r="G3589" i="7"/>
  <c r="G3588" i="7"/>
  <c r="G3587" i="7"/>
  <c r="G3586" i="7"/>
  <c r="G3585" i="7"/>
  <c r="G3584" i="7"/>
  <c r="G3583" i="7"/>
  <c r="G3582" i="7"/>
  <c r="G3581" i="7"/>
  <c r="G3580" i="7"/>
  <c r="G3579" i="7"/>
  <c r="G3578" i="7"/>
  <c r="G3577" i="7"/>
  <c r="G3576" i="7"/>
  <c r="G3575" i="7"/>
  <c r="G3574" i="7"/>
  <c r="G3573" i="7"/>
  <c r="G3572" i="7"/>
  <c r="G3571" i="7"/>
  <c r="G3570" i="7"/>
  <c r="G3569" i="7"/>
  <c r="G3568" i="7"/>
  <c r="G3567" i="7"/>
  <c r="G3566" i="7"/>
  <c r="G3565" i="7"/>
  <c r="G3564" i="7"/>
  <c r="G3563" i="7"/>
  <c r="G3562" i="7"/>
  <c r="G3561" i="7"/>
  <c r="G3560" i="7"/>
  <c r="G3559" i="7"/>
  <c r="G3558" i="7"/>
  <c r="G3557" i="7"/>
  <c r="G3556" i="7"/>
  <c r="G3555" i="7"/>
  <c r="G3554" i="7"/>
  <c r="G3553" i="7"/>
  <c r="G3552" i="7"/>
  <c r="G3551" i="7"/>
  <c r="G3550" i="7"/>
  <c r="G3549" i="7"/>
  <c r="G3548" i="7"/>
  <c r="G3547" i="7"/>
  <c r="G3546" i="7"/>
  <c r="G3545" i="7"/>
  <c r="G3544" i="7"/>
  <c r="G3543" i="7"/>
  <c r="G3542" i="7"/>
  <c r="G3541" i="7"/>
  <c r="G3540" i="7"/>
  <c r="G3539" i="7"/>
  <c r="G3538" i="7"/>
  <c r="G3537" i="7"/>
  <c r="G3536" i="7"/>
  <c r="G3535" i="7"/>
  <c r="G3534" i="7"/>
  <c r="G3533" i="7"/>
  <c r="G3532" i="7"/>
  <c r="G3531" i="7"/>
  <c r="G3530" i="7"/>
  <c r="G3529" i="7"/>
  <c r="G3528" i="7"/>
  <c r="G3527" i="7"/>
  <c r="G3526" i="7"/>
  <c r="G3525" i="7"/>
  <c r="G3524" i="7"/>
  <c r="G3523" i="7"/>
  <c r="G3522" i="7"/>
  <c r="G3521" i="7"/>
  <c r="G3520" i="7"/>
  <c r="G3519" i="7"/>
  <c r="G3518" i="7"/>
  <c r="G3517" i="7"/>
  <c r="G3516" i="7"/>
  <c r="G3515" i="7"/>
  <c r="G3514" i="7"/>
  <c r="G3513" i="7"/>
  <c r="G3512" i="7"/>
  <c r="G3511" i="7"/>
  <c r="G3510" i="7"/>
  <c r="G3509" i="7"/>
  <c r="G3508" i="7"/>
  <c r="G3507" i="7"/>
  <c r="G3506" i="7"/>
  <c r="G3505" i="7"/>
  <c r="G3504" i="7"/>
  <c r="G3503" i="7"/>
  <c r="G3502" i="7"/>
  <c r="G3501" i="7"/>
  <c r="G3500" i="7"/>
  <c r="G3499" i="7"/>
  <c r="G3498" i="7"/>
  <c r="G3497" i="7"/>
  <c r="G3496" i="7"/>
  <c r="G3495" i="7"/>
  <c r="G3494" i="7"/>
  <c r="G3493" i="7"/>
  <c r="G3492" i="7"/>
  <c r="G3491" i="7"/>
  <c r="G3490" i="7"/>
  <c r="G3489" i="7"/>
  <c r="G3488" i="7"/>
  <c r="G3487" i="7"/>
  <c r="G3486" i="7"/>
  <c r="G3485" i="7"/>
  <c r="G3484" i="7"/>
  <c r="G3483" i="7"/>
  <c r="G3482" i="7"/>
  <c r="G3481" i="7"/>
  <c r="G3480" i="7"/>
  <c r="G3479" i="7"/>
  <c r="G3478" i="7"/>
  <c r="G3477" i="7"/>
  <c r="G3476" i="7"/>
  <c r="G3475" i="7"/>
  <c r="G3474" i="7"/>
  <c r="G3473" i="7"/>
  <c r="G3472" i="7"/>
  <c r="G3471" i="7"/>
  <c r="G3470" i="7"/>
  <c r="G3469" i="7"/>
  <c r="G3468" i="7"/>
  <c r="G3467" i="7"/>
  <c r="G3466" i="7"/>
  <c r="G3465" i="7"/>
  <c r="G3464" i="7"/>
  <c r="G3463" i="7"/>
  <c r="G3462" i="7"/>
  <c r="G3461" i="7"/>
  <c r="G3460" i="7"/>
  <c r="G3459" i="7"/>
  <c r="G3458" i="7"/>
  <c r="G3457" i="7"/>
  <c r="G3456" i="7"/>
  <c r="G3455" i="7"/>
  <c r="G3454" i="7"/>
  <c r="G3453" i="7"/>
  <c r="G3452" i="7"/>
  <c r="G3451" i="7"/>
  <c r="G3450" i="7"/>
  <c r="G3449" i="7"/>
  <c r="G3448" i="7"/>
  <c r="G3447" i="7"/>
  <c r="G3446" i="7"/>
  <c r="G3445" i="7"/>
  <c r="G3444" i="7"/>
  <c r="G3443" i="7"/>
  <c r="G3442" i="7"/>
  <c r="G3441" i="7"/>
  <c r="G3440" i="7"/>
  <c r="G3439" i="7"/>
  <c r="G3438" i="7"/>
  <c r="G3437" i="7"/>
  <c r="G3436" i="7"/>
  <c r="G3435" i="7"/>
  <c r="G3434" i="7"/>
  <c r="G3433" i="7"/>
  <c r="G3432" i="7"/>
  <c r="G3431" i="7"/>
  <c r="G3430" i="7"/>
  <c r="G3429" i="7"/>
  <c r="G3428" i="7"/>
  <c r="G3427" i="7"/>
  <c r="G3426" i="7"/>
  <c r="G3425" i="7"/>
  <c r="G3424" i="7"/>
  <c r="G3423" i="7"/>
  <c r="G3422" i="7"/>
  <c r="G3421" i="7"/>
  <c r="G3420" i="7"/>
  <c r="G3419" i="7"/>
  <c r="G3418" i="7"/>
  <c r="G3417" i="7"/>
  <c r="G3416" i="7"/>
  <c r="G3415" i="7"/>
  <c r="G3414" i="7"/>
  <c r="G3413" i="7"/>
  <c r="G3412" i="7"/>
  <c r="G3411" i="7"/>
  <c r="G3410" i="7"/>
  <c r="G3409" i="7"/>
  <c r="G3408" i="7"/>
  <c r="G3407" i="7"/>
  <c r="G3406" i="7"/>
  <c r="G3405" i="7"/>
  <c r="G3404" i="7"/>
  <c r="G3403" i="7"/>
  <c r="G3402" i="7"/>
  <c r="G3401" i="7"/>
  <c r="G3400" i="7"/>
  <c r="G3399" i="7"/>
  <c r="G3398" i="7"/>
  <c r="G3397" i="7"/>
  <c r="G3396" i="7"/>
  <c r="G3395" i="7"/>
  <c r="G3394" i="7"/>
  <c r="G3393" i="7"/>
  <c r="G3392" i="7"/>
  <c r="G3391" i="7"/>
  <c r="G3390" i="7"/>
  <c r="G3389" i="7"/>
  <c r="G3388" i="7"/>
  <c r="G3387" i="7"/>
  <c r="G3386" i="7"/>
  <c r="G3385" i="7"/>
  <c r="G3384" i="7"/>
  <c r="G3383" i="7"/>
  <c r="G3382" i="7"/>
  <c r="G3381" i="7"/>
  <c r="G3380" i="7"/>
  <c r="G3379" i="7"/>
  <c r="G3378" i="7"/>
  <c r="G3377" i="7"/>
  <c r="G3376" i="7"/>
  <c r="G3375" i="7"/>
  <c r="G3374" i="7"/>
  <c r="G3373" i="7"/>
  <c r="G3372" i="7"/>
  <c r="G3371" i="7"/>
  <c r="G3370" i="7"/>
  <c r="G3369" i="7"/>
  <c r="G3368" i="7"/>
  <c r="G3367" i="7"/>
  <c r="G3366" i="7"/>
  <c r="G3365" i="7"/>
  <c r="G3364" i="7"/>
  <c r="G3363" i="7"/>
  <c r="G3362" i="7"/>
  <c r="G3361" i="7"/>
  <c r="G3360" i="7"/>
  <c r="G3359" i="7"/>
  <c r="G3358" i="7"/>
  <c r="G3357" i="7"/>
  <c r="G3356" i="7"/>
  <c r="G3355" i="7"/>
  <c r="G3354" i="7"/>
  <c r="G3353" i="7"/>
  <c r="G3352" i="7"/>
  <c r="G3351" i="7"/>
  <c r="G3350" i="7"/>
  <c r="G3349" i="7"/>
  <c r="G3348" i="7"/>
  <c r="G3347" i="7"/>
  <c r="G3346" i="7"/>
  <c r="G3345" i="7"/>
  <c r="G3344" i="7"/>
  <c r="G3343" i="7"/>
  <c r="G3342" i="7"/>
  <c r="G3341" i="7"/>
  <c r="G3340" i="7"/>
  <c r="G3339" i="7"/>
  <c r="G3338" i="7"/>
  <c r="G3337" i="7"/>
  <c r="G3336" i="7"/>
  <c r="G3335" i="7"/>
  <c r="G3334" i="7"/>
  <c r="G3333" i="7"/>
  <c r="G3332" i="7"/>
  <c r="G3331" i="7"/>
  <c r="G3330" i="7"/>
  <c r="G3329" i="7"/>
  <c r="G3328" i="7"/>
  <c r="G3327" i="7"/>
  <c r="G3326" i="7"/>
  <c r="G3325" i="7"/>
  <c r="G3324" i="7"/>
  <c r="G3323" i="7"/>
  <c r="G3322" i="7"/>
  <c r="G3321" i="7"/>
  <c r="G3320" i="7"/>
  <c r="G3319" i="7"/>
  <c r="G3318" i="7"/>
  <c r="G3317" i="7"/>
  <c r="G3316" i="7"/>
  <c r="G3315" i="7"/>
  <c r="G3314" i="7"/>
  <c r="G3313" i="7"/>
  <c r="G3312" i="7"/>
  <c r="G3311" i="7"/>
  <c r="G3310" i="7"/>
  <c r="G3309" i="7"/>
  <c r="G3308" i="7"/>
  <c r="G3307" i="7"/>
  <c r="G3306" i="7"/>
  <c r="G3305" i="7"/>
  <c r="G3304" i="7"/>
  <c r="G3303" i="7"/>
  <c r="G3302" i="7"/>
  <c r="G3301" i="7"/>
  <c r="G3300" i="7"/>
  <c r="G3299" i="7"/>
  <c r="G3298" i="7"/>
  <c r="G3297" i="7"/>
  <c r="G3296" i="7"/>
  <c r="G3295" i="7"/>
  <c r="G3294" i="7"/>
  <c r="G3293" i="7"/>
  <c r="G3292" i="7"/>
  <c r="G3291" i="7"/>
  <c r="G3290" i="7"/>
  <c r="G3289" i="7"/>
  <c r="G3288" i="7"/>
  <c r="G3287" i="7"/>
  <c r="G3286" i="7"/>
  <c r="G3285" i="7"/>
  <c r="G3284" i="7"/>
  <c r="G3283" i="7"/>
  <c r="G3282" i="7"/>
  <c r="G3281" i="7"/>
  <c r="G3280" i="7"/>
  <c r="G3279" i="7"/>
  <c r="G3278" i="7"/>
  <c r="G3277" i="7"/>
  <c r="G3276" i="7"/>
  <c r="G3275" i="7"/>
  <c r="G3274" i="7"/>
  <c r="G3273" i="7"/>
  <c r="G3272" i="7"/>
  <c r="G3271" i="7"/>
  <c r="G3270" i="7"/>
  <c r="G3269" i="7"/>
  <c r="G3268" i="7"/>
  <c r="G3267" i="7"/>
  <c r="G3266" i="7"/>
  <c r="G3265" i="7"/>
  <c r="G3264" i="7"/>
  <c r="G3263" i="7"/>
  <c r="G3262" i="7"/>
  <c r="G3261" i="7"/>
  <c r="G3260" i="7"/>
  <c r="G3259" i="7"/>
  <c r="G3258" i="7"/>
  <c r="G3257" i="7"/>
  <c r="G3256" i="7"/>
  <c r="G3255" i="7"/>
  <c r="G3254" i="7"/>
  <c r="G3253" i="7"/>
  <c r="G3252" i="7"/>
  <c r="G3251" i="7"/>
  <c r="G3250" i="7"/>
  <c r="G3249" i="7"/>
  <c r="G3248" i="7"/>
  <c r="G3247" i="7"/>
  <c r="G3246" i="7"/>
  <c r="G3245" i="7"/>
  <c r="G3244" i="7"/>
  <c r="G3243" i="7"/>
  <c r="G3242" i="7"/>
  <c r="G3241" i="7"/>
  <c r="G3240" i="7"/>
  <c r="G3239" i="7"/>
  <c r="G3238" i="7"/>
  <c r="G3237" i="7"/>
  <c r="G3236" i="7"/>
  <c r="G3235" i="7"/>
  <c r="G3234" i="7"/>
  <c r="G3233" i="7"/>
  <c r="G3232" i="7"/>
  <c r="G3231" i="7"/>
  <c r="G3230" i="7"/>
  <c r="G3229" i="7"/>
  <c r="G3228" i="7"/>
  <c r="G3227" i="7"/>
  <c r="G3226" i="7"/>
  <c r="G3225" i="7"/>
  <c r="G3224" i="7"/>
  <c r="G3223" i="7"/>
  <c r="G3222" i="7"/>
  <c r="G3221" i="7"/>
  <c r="G3220" i="7"/>
  <c r="G3219" i="7"/>
  <c r="G3218" i="7"/>
  <c r="G3217" i="7"/>
  <c r="G3216" i="7"/>
  <c r="G3215" i="7"/>
  <c r="G3214" i="7"/>
  <c r="G3213" i="7"/>
  <c r="G3212" i="7"/>
  <c r="G3211" i="7"/>
  <c r="G3210" i="7"/>
  <c r="G3209" i="7"/>
  <c r="G3208" i="7"/>
  <c r="G3207" i="7"/>
  <c r="G3206" i="7"/>
  <c r="G3205" i="7"/>
  <c r="G3204" i="7"/>
  <c r="G3203" i="7"/>
  <c r="G3202" i="7"/>
  <c r="G3201" i="7"/>
  <c r="G3200" i="7"/>
  <c r="G3199" i="7"/>
  <c r="G3198" i="7"/>
  <c r="G3197" i="7"/>
  <c r="G3196" i="7"/>
  <c r="G3195" i="7"/>
  <c r="G3194" i="7"/>
  <c r="G3193" i="7"/>
  <c r="G3192" i="7"/>
  <c r="G3191" i="7"/>
  <c r="G3190" i="7"/>
  <c r="G3189" i="7"/>
  <c r="G3188" i="7"/>
  <c r="G3187" i="7"/>
  <c r="G3186" i="7"/>
  <c r="G3185" i="7"/>
  <c r="G3184" i="7"/>
  <c r="G3183" i="7"/>
  <c r="G3182" i="7"/>
  <c r="G3181" i="7"/>
  <c r="G3180" i="7"/>
  <c r="G3179" i="7"/>
  <c r="G3178" i="7"/>
  <c r="G3177" i="7"/>
  <c r="G3176" i="7"/>
  <c r="G3175" i="7"/>
  <c r="G3174" i="7"/>
  <c r="G3173" i="7"/>
  <c r="G3172" i="7"/>
  <c r="G3171" i="7"/>
  <c r="G3170" i="7"/>
  <c r="G3169" i="7"/>
  <c r="G3168" i="7"/>
  <c r="G3167" i="7"/>
  <c r="G3166" i="7"/>
  <c r="G3165" i="7"/>
  <c r="G3164" i="7"/>
  <c r="G3163" i="7"/>
  <c r="G3162" i="7"/>
  <c r="G3161" i="7"/>
  <c r="G3160" i="7"/>
  <c r="G3159" i="7"/>
  <c r="G3158" i="7"/>
  <c r="G3157" i="7"/>
  <c r="G3156" i="7"/>
  <c r="G3155" i="7"/>
  <c r="G3154" i="7"/>
  <c r="G3153" i="7"/>
  <c r="G3152" i="7"/>
  <c r="G3151" i="7"/>
  <c r="G3150" i="7"/>
  <c r="G3149" i="7"/>
  <c r="G3148" i="7"/>
  <c r="G3147" i="7"/>
  <c r="G3146" i="7"/>
  <c r="G3145" i="7"/>
  <c r="G3144" i="7"/>
  <c r="G3143" i="7"/>
  <c r="G3142" i="7"/>
  <c r="G3141" i="7"/>
  <c r="G3140" i="7"/>
  <c r="G3139" i="7"/>
  <c r="G3138" i="7"/>
  <c r="G3137" i="7"/>
  <c r="G3136" i="7"/>
  <c r="G3135" i="7"/>
  <c r="G3134" i="7"/>
  <c r="G3133" i="7"/>
  <c r="G3132" i="7"/>
  <c r="G3131" i="7"/>
  <c r="G3130" i="7"/>
  <c r="G3129" i="7"/>
  <c r="G3128" i="7"/>
  <c r="G3127" i="7"/>
  <c r="G3126" i="7"/>
  <c r="G3125" i="7"/>
  <c r="G3124" i="7"/>
  <c r="G3123" i="7"/>
  <c r="G3122" i="7"/>
  <c r="G3121" i="7"/>
  <c r="G3120" i="7"/>
  <c r="G3119" i="7"/>
  <c r="G3118" i="7"/>
  <c r="G3117" i="7"/>
  <c r="G3116" i="7"/>
  <c r="G3115" i="7"/>
  <c r="G3114" i="7"/>
  <c r="G3113" i="7"/>
  <c r="G3112" i="7"/>
  <c r="G3111" i="7"/>
  <c r="G3110" i="7"/>
  <c r="G3109" i="7"/>
  <c r="G3108" i="7"/>
  <c r="G3107" i="7"/>
  <c r="G3106" i="7"/>
  <c r="G3105" i="7"/>
  <c r="G3104" i="7"/>
  <c r="G3103" i="7"/>
  <c r="G3102" i="7"/>
  <c r="G3101" i="7"/>
  <c r="G3100" i="7"/>
  <c r="G3099" i="7"/>
  <c r="G3098" i="7"/>
  <c r="G3097" i="7"/>
  <c r="G3096" i="7"/>
  <c r="G3095" i="7"/>
  <c r="G3094" i="7"/>
  <c r="G3093" i="7"/>
  <c r="G3092" i="7"/>
  <c r="G3091" i="7"/>
  <c r="G3090" i="7"/>
  <c r="G3089" i="7"/>
  <c r="G3088" i="7"/>
  <c r="G3087" i="7"/>
  <c r="G3086" i="7"/>
  <c r="G3085" i="7"/>
  <c r="G3084" i="7"/>
  <c r="G3083" i="7"/>
  <c r="G3082" i="7"/>
  <c r="G3081" i="7"/>
  <c r="G3080" i="7"/>
  <c r="G3079" i="7"/>
  <c r="G3078" i="7"/>
  <c r="G3077" i="7"/>
  <c r="G3076" i="7"/>
  <c r="G3075" i="7"/>
  <c r="G3074" i="7"/>
  <c r="G3073" i="7"/>
  <c r="G3072" i="7"/>
  <c r="G3071" i="7"/>
  <c r="G3070" i="7"/>
  <c r="G3069" i="7"/>
  <c r="G3068" i="7"/>
  <c r="G3067" i="7"/>
  <c r="G3066" i="7"/>
  <c r="G3065" i="7"/>
  <c r="G3064" i="7"/>
  <c r="G3063" i="7"/>
  <c r="G3062" i="7"/>
  <c r="G3061" i="7"/>
  <c r="G3060" i="7"/>
  <c r="G3059" i="7"/>
  <c r="G3058" i="7"/>
  <c r="G3057" i="7"/>
  <c r="G3056" i="7"/>
  <c r="G3055" i="7"/>
  <c r="G3054" i="7"/>
  <c r="G3053" i="7"/>
  <c r="G3052" i="7"/>
  <c r="G3051" i="7"/>
  <c r="G3050" i="7"/>
  <c r="G3049" i="7"/>
  <c r="G3048" i="7"/>
  <c r="G3047" i="7"/>
  <c r="G3046" i="7"/>
  <c r="G3045" i="7"/>
  <c r="G3044" i="7"/>
  <c r="G3043" i="7"/>
  <c r="G3042" i="7"/>
  <c r="G3041" i="7"/>
  <c r="G3040" i="7"/>
  <c r="G3039" i="7"/>
  <c r="G3038" i="7"/>
  <c r="G3037" i="7"/>
  <c r="G3036" i="7"/>
  <c r="G3035" i="7"/>
  <c r="G3034" i="7"/>
  <c r="G3033" i="7"/>
  <c r="G3032" i="7"/>
  <c r="G3031" i="7"/>
  <c r="G3030" i="7"/>
  <c r="G3029" i="7"/>
  <c r="G3028" i="7"/>
  <c r="G3027" i="7"/>
  <c r="G3026" i="7"/>
  <c r="G3025" i="7"/>
  <c r="G3024" i="7"/>
  <c r="G3023" i="7"/>
  <c r="G3022" i="7"/>
  <c r="G3021" i="7"/>
  <c r="G3020" i="7"/>
  <c r="G3019" i="7"/>
  <c r="G3018" i="7"/>
  <c r="G3017" i="7"/>
  <c r="G3016" i="7"/>
  <c r="G3015" i="7"/>
  <c r="G3014" i="7"/>
  <c r="G3013" i="7"/>
  <c r="G3012" i="7"/>
  <c r="G3011" i="7"/>
  <c r="G3010" i="7"/>
  <c r="G3009" i="7"/>
  <c r="G3008" i="7"/>
  <c r="G3007" i="7"/>
  <c r="G3006" i="7"/>
  <c r="G3005" i="7"/>
  <c r="G3004" i="7"/>
  <c r="G3003" i="7"/>
  <c r="G3002" i="7"/>
  <c r="G3001" i="7"/>
  <c r="G3000" i="7"/>
  <c r="G2999" i="7"/>
  <c r="G2998" i="7"/>
  <c r="G2997" i="7"/>
  <c r="G2996" i="7"/>
  <c r="G2995" i="7"/>
  <c r="G2994" i="7"/>
  <c r="G2993" i="7"/>
  <c r="G2992" i="7"/>
  <c r="G2991" i="7"/>
  <c r="G2990" i="7"/>
  <c r="G2989" i="7"/>
  <c r="G2988" i="7"/>
  <c r="G2987" i="7"/>
  <c r="G2986" i="7"/>
  <c r="G2985" i="7"/>
  <c r="G2984" i="7"/>
  <c r="G2983" i="7"/>
  <c r="G2982" i="7"/>
  <c r="G2981" i="7"/>
  <c r="G2980" i="7"/>
  <c r="G2979" i="7"/>
  <c r="G2978" i="7"/>
  <c r="G2977" i="7"/>
  <c r="G2976" i="7"/>
  <c r="G2975" i="7"/>
  <c r="G2974" i="7"/>
  <c r="G2973" i="7"/>
  <c r="G2972" i="7"/>
  <c r="G2971" i="7"/>
  <c r="G2970" i="7"/>
  <c r="G2969" i="7"/>
  <c r="G2968" i="7"/>
  <c r="G2967" i="7"/>
  <c r="G2966" i="7"/>
  <c r="G2965" i="7"/>
  <c r="G2964" i="7"/>
  <c r="G2963" i="7"/>
  <c r="G2962" i="7"/>
  <c r="G2961" i="7"/>
  <c r="G2960" i="7"/>
  <c r="G2959" i="7"/>
  <c r="G2958" i="7"/>
  <c r="G2957" i="7"/>
  <c r="G2956" i="7"/>
  <c r="G2955" i="7"/>
  <c r="G2954" i="7"/>
  <c r="G2953" i="7"/>
  <c r="G2952" i="7"/>
  <c r="G2951" i="7"/>
  <c r="G2950" i="7"/>
  <c r="G2949" i="7"/>
  <c r="G2948" i="7"/>
  <c r="G2947" i="7"/>
  <c r="G2946" i="7"/>
  <c r="G2945" i="7"/>
  <c r="G2944" i="7"/>
  <c r="G2943" i="7"/>
  <c r="G2942" i="7"/>
  <c r="G2941" i="7"/>
  <c r="G2940" i="7"/>
  <c r="G2939" i="7"/>
  <c r="G2938" i="7"/>
  <c r="G2937" i="7"/>
  <c r="G2936" i="7"/>
  <c r="G2935" i="7"/>
  <c r="G2934" i="7"/>
  <c r="G2933" i="7"/>
  <c r="G2932" i="7"/>
  <c r="G2931" i="7"/>
  <c r="G2930" i="7"/>
  <c r="G2929" i="7"/>
  <c r="G2928" i="7"/>
  <c r="G2927" i="7"/>
  <c r="G2926" i="7"/>
  <c r="G2925" i="7"/>
  <c r="G2924" i="7"/>
  <c r="G2923" i="7"/>
  <c r="G2922" i="7"/>
  <c r="G2921" i="7"/>
  <c r="G2920" i="7"/>
  <c r="G2919" i="7"/>
  <c r="G2918" i="7"/>
  <c r="G2917" i="7"/>
  <c r="G2916" i="7"/>
  <c r="G2915" i="7"/>
  <c r="G2914" i="7"/>
  <c r="G2913" i="7"/>
  <c r="G2912" i="7"/>
  <c r="G2911" i="7"/>
  <c r="G2910" i="7"/>
  <c r="G2909" i="7"/>
  <c r="G2908" i="7"/>
  <c r="G2907" i="7"/>
  <c r="G2906" i="7"/>
  <c r="G2905" i="7"/>
  <c r="G2904" i="7"/>
  <c r="G2903" i="7"/>
  <c r="G2902" i="7"/>
  <c r="G2901" i="7"/>
  <c r="G2900" i="7"/>
  <c r="G2899" i="7"/>
  <c r="G2898" i="7"/>
  <c r="G2897" i="7"/>
  <c r="G2896" i="7"/>
  <c r="G2895" i="7"/>
  <c r="G2894" i="7"/>
  <c r="G2893" i="7"/>
  <c r="G2892" i="7"/>
  <c r="G2891" i="7"/>
  <c r="G2890" i="7"/>
  <c r="G2889" i="7"/>
  <c r="G2888" i="7"/>
  <c r="G2887" i="7"/>
  <c r="G2886" i="7"/>
  <c r="G2885" i="7"/>
  <c r="G2884" i="7"/>
  <c r="G2883" i="7"/>
  <c r="G2882" i="7"/>
  <c r="G2881" i="7"/>
  <c r="G2880" i="7"/>
  <c r="G2879" i="7"/>
  <c r="G2878" i="7"/>
  <c r="G2877" i="7"/>
  <c r="G2876" i="7"/>
  <c r="G2875" i="7"/>
  <c r="G2874" i="7"/>
  <c r="G2873" i="7"/>
  <c r="G2872" i="7"/>
  <c r="G2871" i="7"/>
  <c r="G2870" i="7"/>
  <c r="G2869" i="7"/>
  <c r="G2868" i="7"/>
  <c r="G2867" i="7"/>
  <c r="G2866" i="7"/>
  <c r="G2865" i="7"/>
  <c r="G2864" i="7"/>
  <c r="G2863" i="7"/>
  <c r="G2862" i="7"/>
  <c r="G2861" i="7"/>
  <c r="G2860" i="7"/>
  <c r="G2859" i="7"/>
  <c r="G2858" i="7"/>
  <c r="G2857" i="7"/>
  <c r="G2856" i="7"/>
  <c r="G2855" i="7"/>
  <c r="G2854" i="7"/>
  <c r="G2853" i="7"/>
  <c r="G2852" i="7"/>
  <c r="G2851" i="7"/>
  <c r="G2850" i="7"/>
  <c r="G2849" i="7"/>
  <c r="G2848" i="7"/>
  <c r="G2847" i="7"/>
  <c r="G2846" i="7"/>
  <c r="G2845" i="7"/>
  <c r="G2844" i="7"/>
  <c r="G2843" i="7"/>
  <c r="G2842" i="7"/>
  <c r="G2841" i="7"/>
  <c r="G2840" i="7"/>
  <c r="G2839" i="7"/>
  <c r="G2838" i="7"/>
  <c r="G2837" i="7"/>
  <c r="G2836" i="7"/>
  <c r="G2835" i="7"/>
  <c r="G2834" i="7"/>
  <c r="G2833" i="7"/>
  <c r="G2832" i="7"/>
  <c r="G2831" i="7"/>
  <c r="G2830" i="7"/>
  <c r="G2829" i="7"/>
  <c r="G2828" i="7"/>
  <c r="G2827" i="7"/>
  <c r="G2826" i="7"/>
  <c r="G2825" i="7"/>
  <c r="G2824" i="7"/>
  <c r="G2823" i="7"/>
  <c r="G2822" i="7"/>
  <c r="G2821" i="7"/>
  <c r="G2820" i="7"/>
  <c r="G2819" i="7"/>
  <c r="G2818" i="7"/>
  <c r="G2817" i="7"/>
  <c r="G2816" i="7"/>
  <c r="G2815" i="7"/>
  <c r="G2814" i="7"/>
  <c r="G2813" i="7"/>
  <c r="G2812" i="7"/>
  <c r="G2811" i="7"/>
  <c r="G2810" i="7"/>
  <c r="G2809" i="7"/>
  <c r="G2808" i="7"/>
  <c r="G2807" i="7"/>
  <c r="G2806" i="7"/>
  <c r="G2805" i="7"/>
  <c r="G2804" i="7"/>
  <c r="G2803" i="7"/>
  <c r="G2802" i="7"/>
  <c r="G2801" i="7"/>
  <c r="G2800" i="7"/>
  <c r="G2799" i="7"/>
  <c r="G2798" i="7"/>
  <c r="G2797" i="7"/>
  <c r="G2796" i="7"/>
  <c r="G2795" i="7"/>
  <c r="G2794" i="7"/>
  <c r="G2793" i="7"/>
  <c r="G2792" i="7"/>
  <c r="G2791" i="7"/>
  <c r="G2790" i="7"/>
  <c r="G2789" i="7"/>
  <c r="G2788" i="7"/>
  <c r="G2787" i="7"/>
  <c r="G2786" i="7"/>
  <c r="G2785" i="7"/>
  <c r="G2784" i="7"/>
  <c r="G2783" i="7"/>
  <c r="G2782" i="7"/>
  <c r="G2781" i="7"/>
  <c r="G2780" i="7"/>
  <c r="G2779" i="7"/>
  <c r="G2778" i="7"/>
  <c r="G2777" i="7"/>
  <c r="G2776" i="7"/>
  <c r="G2775" i="7"/>
  <c r="G2774" i="7"/>
  <c r="G2773" i="7"/>
  <c r="G2772" i="7"/>
  <c r="G2771" i="7"/>
  <c r="G2770" i="7"/>
  <c r="G2769" i="7"/>
  <c r="G2768" i="7"/>
  <c r="G2767" i="7"/>
  <c r="G2766" i="7"/>
  <c r="G2765" i="7"/>
  <c r="G2764" i="7"/>
  <c r="G2763" i="7"/>
  <c r="G2762" i="7"/>
  <c r="G2761" i="7"/>
  <c r="G2760" i="7"/>
  <c r="G2759" i="7"/>
  <c r="G2758" i="7"/>
  <c r="G2757" i="7"/>
  <c r="G2756" i="7"/>
  <c r="G2755" i="7"/>
  <c r="G2754" i="7"/>
  <c r="G2753" i="7"/>
  <c r="G2752" i="7"/>
  <c r="G2751" i="7"/>
  <c r="G2750" i="7"/>
  <c r="G2749" i="7"/>
  <c r="G2748" i="7"/>
  <c r="G2747" i="7"/>
  <c r="G2746" i="7"/>
  <c r="G2745" i="7"/>
  <c r="G2744" i="7"/>
  <c r="G2743" i="7"/>
  <c r="G2742" i="7"/>
  <c r="G2741" i="7"/>
  <c r="G2740" i="7"/>
  <c r="G2739" i="7"/>
  <c r="G2738" i="7"/>
  <c r="G2737" i="7"/>
  <c r="G2736" i="7"/>
  <c r="G2735" i="7"/>
  <c r="G2734" i="7"/>
  <c r="G2733" i="7"/>
  <c r="G2732" i="7"/>
  <c r="G2731" i="7"/>
  <c r="G2730" i="7"/>
  <c r="G2729" i="7"/>
  <c r="G2728" i="7"/>
  <c r="G2727" i="7"/>
  <c r="G2726" i="7"/>
  <c r="G2725" i="7"/>
  <c r="G2724" i="7"/>
  <c r="G2723" i="7"/>
  <c r="G2722" i="7"/>
  <c r="G2721" i="7"/>
  <c r="G2720" i="7"/>
  <c r="G2719" i="7"/>
  <c r="G2718" i="7"/>
  <c r="G2717" i="7"/>
  <c r="G2716" i="7"/>
  <c r="G2715" i="7"/>
  <c r="G2714" i="7"/>
  <c r="G2713" i="7"/>
  <c r="G2712" i="7"/>
  <c r="G2711" i="7"/>
  <c r="G2710" i="7"/>
  <c r="G2709" i="7"/>
  <c r="G2708" i="7"/>
  <c r="G2707" i="7"/>
  <c r="G2706" i="7"/>
  <c r="G2705" i="7"/>
  <c r="G2704" i="7"/>
  <c r="G2703" i="7"/>
  <c r="G2702" i="7"/>
  <c r="G2701" i="7"/>
  <c r="G2700" i="7"/>
  <c r="G2699" i="7"/>
  <c r="G2698" i="7"/>
  <c r="G2697" i="7"/>
  <c r="G2696" i="7"/>
  <c r="G2695" i="7"/>
  <c r="G2694" i="7"/>
  <c r="G2693" i="7"/>
  <c r="G2692" i="7"/>
  <c r="G2691" i="7"/>
  <c r="G2690" i="7"/>
  <c r="G2689" i="7"/>
  <c r="G2688" i="7"/>
  <c r="G2687" i="7"/>
  <c r="G2686" i="7"/>
  <c r="G2685" i="7"/>
  <c r="G2684" i="7"/>
  <c r="G2683" i="7"/>
  <c r="G2682" i="7"/>
  <c r="G2681" i="7"/>
  <c r="G2680" i="7"/>
  <c r="G2679" i="7"/>
  <c r="G2678" i="7"/>
  <c r="G2677" i="7"/>
  <c r="G2676" i="7"/>
  <c r="G2675" i="7"/>
  <c r="G2674" i="7"/>
  <c r="G2673" i="7"/>
  <c r="G2672" i="7"/>
  <c r="G2671" i="7"/>
  <c r="G2670" i="7"/>
  <c r="G2669" i="7"/>
  <c r="G2668" i="7"/>
  <c r="G2667" i="7"/>
  <c r="G2666" i="7"/>
  <c r="G2665" i="7"/>
  <c r="G2664" i="7"/>
  <c r="G2663" i="7"/>
  <c r="G2662" i="7"/>
  <c r="G2661" i="7"/>
  <c r="G2660" i="7"/>
  <c r="G2659" i="7"/>
  <c r="G2658" i="7"/>
  <c r="G2657" i="7"/>
  <c r="G2656" i="7"/>
  <c r="G2655" i="7"/>
  <c r="G2654" i="7"/>
  <c r="G2653" i="7"/>
  <c r="G2652" i="7"/>
  <c r="G2651" i="7"/>
  <c r="G2650" i="7"/>
  <c r="G2649" i="7"/>
  <c r="G2648" i="7"/>
  <c r="G2647" i="7"/>
  <c r="G2646" i="7"/>
  <c r="G2645" i="7"/>
  <c r="G2644" i="7"/>
  <c r="G2643" i="7"/>
  <c r="G2642" i="7"/>
  <c r="G2641" i="7"/>
  <c r="G2640" i="7"/>
  <c r="G2639" i="7"/>
  <c r="G2638" i="7"/>
  <c r="G2637" i="7"/>
  <c r="G2636" i="7"/>
  <c r="G2635" i="7"/>
  <c r="G2634" i="7"/>
  <c r="G2633" i="7"/>
  <c r="G2632" i="7"/>
  <c r="G2631" i="7"/>
  <c r="G2630" i="7"/>
  <c r="G2629" i="7"/>
  <c r="G2628" i="7"/>
  <c r="G2627" i="7"/>
  <c r="G2626" i="7"/>
  <c r="G2625" i="7"/>
  <c r="G2624" i="7"/>
  <c r="G2623" i="7"/>
  <c r="G2622" i="7"/>
  <c r="G2621" i="7"/>
  <c r="G2620" i="7"/>
  <c r="G2619" i="7"/>
  <c r="G2618" i="7"/>
  <c r="G2617" i="7"/>
  <c r="G2616" i="7"/>
  <c r="G2615" i="7"/>
  <c r="G2614" i="7"/>
  <c r="G2613" i="7"/>
  <c r="G2612" i="7"/>
  <c r="G2611" i="7"/>
  <c r="G2610" i="7"/>
  <c r="G2609" i="7"/>
  <c r="G2608" i="7"/>
  <c r="G2607" i="7"/>
  <c r="G2606" i="7"/>
  <c r="G2605" i="7"/>
  <c r="G2604" i="7"/>
  <c r="G2603" i="7"/>
  <c r="G2602" i="7"/>
  <c r="G2601" i="7"/>
  <c r="G2600" i="7"/>
  <c r="G2599" i="7"/>
  <c r="G2598" i="7"/>
  <c r="G2597" i="7"/>
  <c r="G2596" i="7"/>
  <c r="G2595" i="7"/>
  <c r="G2594" i="7"/>
  <c r="G2593" i="7"/>
  <c r="G2592" i="7"/>
  <c r="G2591" i="7"/>
  <c r="G2590" i="7"/>
  <c r="G2589" i="7"/>
  <c r="G2588" i="7"/>
  <c r="G2587" i="7"/>
  <c r="G2586" i="7"/>
  <c r="G2585" i="7"/>
  <c r="G2584" i="7"/>
  <c r="G2583" i="7"/>
  <c r="G2582" i="7"/>
  <c r="G2581" i="7"/>
  <c r="G2580" i="7"/>
  <c r="G2579" i="7"/>
  <c r="G2578" i="7"/>
  <c r="G2577" i="7"/>
  <c r="G2576" i="7"/>
  <c r="G2575" i="7"/>
  <c r="G2574" i="7"/>
  <c r="G2573" i="7"/>
  <c r="G2572" i="7"/>
  <c r="G2571" i="7"/>
  <c r="G2570" i="7"/>
  <c r="G2569" i="7"/>
  <c r="G2568" i="7"/>
  <c r="G2567" i="7"/>
  <c r="G2566" i="7"/>
  <c r="G2565" i="7"/>
  <c r="G2564" i="7"/>
  <c r="G2563" i="7"/>
  <c r="G2562" i="7"/>
  <c r="G2561" i="7"/>
  <c r="G2560" i="7"/>
  <c r="G2559" i="7"/>
  <c r="G2558" i="7"/>
  <c r="G2557" i="7"/>
  <c r="G2556" i="7"/>
  <c r="G2555" i="7"/>
  <c r="G2554" i="7"/>
  <c r="G2553" i="7"/>
  <c r="G2552" i="7"/>
  <c r="G2551" i="7"/>
  <c r="G2550" i="7"/>
  <c r="G2549" i="7"/>
  <c r="G2548" i="7"/>
  <c r="G2547" i="7"/>
  <c r="G2546" i="7"/>
  <c r="G2545" i="7"/>
  <c r="G2544" i="7"/>
  <c r="G2543" i="7"/>
  <c r="G2542" i="7"/>
  <c r="G2541" i="7"/>
  <c r="G2540" i="7"/>
  <c r="G2539" i="7"/>
  <c r="G2538" i="7"/>
  <c r="G2537" i="7"/>
  <c r="G2536" i="7"/>
  <c r="G2535" i="7"/>
  <c r="G2534" i="7"/>
  <c r="G2533" i="7"/>
  <c r="G2532" i="7"/>
  <c r="G2531" i="7"/>
  <c r="G2530" i="7"/>
  <c r="G2529" i="7"/>
  <c r="G2528" i="7"/>
  <c r="G2527" i="7"/>
  <c r="G2526" i="7"/>
  <c r="G2525" i="7"/>
  <c r="G2524" i="7"/>
  <c r="G2523" i="7"/>
  <c r="G2522" i="7"/>
  <c r="G2521" i="7"/>
  <c r="G2520" i="7"/>
  <c r="G2519" i="7"/>
  <c r="G2518" i="7"/>
  <c r="G2517" i="7"/>
  <c r="G2516" i="7"/>
  <c r="G2515" i="7"/>
  <c r="G2514" i="7"/>
  <c r="G2513" i="7"/>
  <c r="G2512" i="7"/>
  <c r="G2511" i="7"/>
  <c r="G2510" i="7"/>
  <c r="G2509" i="7"/>
  <c r="G2508" i="7"/>
  <c r="G2507" i="7"/>
  <c r="G2506" i="7"/>
  <c r="G2505" i="7"/>
  <c r="G2504" i="7"/>
  <c r="G2503" i="7"/>
  <c r="G2502" i="7"/>
  <c r="G2501" i="7"/>
  <c r="G2500" i="7"/>
  <c r="G2499" i="7"/>
  <c r="G2498" i="7"/>
  <c r="G2497" i="7"/>
  <c r="G2496" i="7"/>
  <c r="G2495" i="7"/>
  <c r="G2494" i="7"/>
  <c r="G2493" i="7"/>
  <c r="G2492" i="7"/>
  <c r="G2491" i="7"/>
  <c r="G2490" i="7"/>
  <c r="G2489" i="7"/>
  <c r="G2488" i="7"/>
  <c r="G2487" i="7"/>
  <c r="G2486" i="7"/>
  <c r="G2485" i="7"/>
  <c r="G2484" i="7"/>
  <c r="G2483" i="7"/>
  <c r="G2482" i="7"/>
  <c r="G2481" i="7"/>
  <c r="G2480" i="7"/>
  <c r="G2479" i="7"/>
  <c r="G2478" i="7"/>
  <c r="G2477" i="7"/>
  <c r="G2476" i="7"/>
  <c r="G2475" i="7"/>
  <c r="G2474" i="7"/>
  <c r="G2473" i="7"/>
  <c r="G2472" i="7"/>
  <c r="G2471" i="7"/>
  <c r="G2470" i="7"/>
  <c r="G2469" i="7"/>
  <c r="G2468" i="7"/>
  <c r="G2467" i="7"/>
  <c r="G2466" i="7"/>
  <c r="G2465" i="7"/>
  <c r="G2464" i="7"/>
  <c r="G2463" i="7"/>
  <c r="G2462" i="7"/>
  <c r="G2461" i="7"/>
  <c r="G2460" i="7"/>
  <c r="G2459" i="7"/>
  <c r="G2458" i="7"/>
  <c r="G2457" i="7"/>
  <c r="G2456" i="7"/>
  <c r="G2455" i="7"/>
  <c r="G2454" i="7"/>
  <c r="G2453" i="7"/>
  <c r="G2452" i="7"/>
  <c r="G2451" i="7"/>
  <c r="G2450" i="7"/>
  <c r="G2449" i="7"/>
  <c r="G2448" i="7"/>
  <c r="G2447" i="7"/>
  <c r="G2446" i="7"/>
  <c r="G2445" i="7"/>
  <c r="G2444" i="7"/>
  <c r="G2443" i="7"/>
  <c r="G2442" i="7"/>
  <c r="G2441" i="7"/>
  <c r="G2440" i="7"/>
  <c r="G2439" i="7"/>
  <c r="G2438" i="7"/>
  <c r="G2437" i="7"/>
  <c r="G2436" i="7"/>
  <c r="G2435" i="7"/>
  <c r="G2434" i="7"/>
  <c r="G2433" i="7"/>
  <c r="G2432" i="7"/>
  <c r="G2431" i="7"/>
  <c r="G2430" i="7"/>
  <c r="G2429" i="7"/>
  <c r="G2428" i="7"/>
  <c r="G2427" i="7"/>
  <c r="G2426" i="7"/>
  <c r="G2425" i="7"/>
  <c r="G2424" i="7"/>
  <c r="G2423" i="7"/>
  <c r="G2422" i="7"/>
  <c r="G2421" i="7"/>
  <c r="G2420" i="7"/>
  <c r="G2419" i="7"/>
  <c r="G2418" i="7"/>
  <c r="G2417" i="7"/>
  <c r="G2416" i="7"/>
  <c r="G2415" i="7"/>
  <c r="G2414" i="7"/>
  <c r="G2413" i="7"/>
  <c r="G2412" i="7"/>
  <c r="G2411" i="7"/>
  <c r="G2410" i="7"/>
  <c r="G2409" i="7"/>
  <c r="G2408" i="7"/>
  <c r="G2407" i="7"/>
  <c r="G2406" i="7"/>
  <c r="G2405" i="7"/>
  <c r="G2404" i="7"/>
  <c r="G2403" i="7"/>
  <c r="G2402" i="7"/>
  <c r="G2401" i="7"/>
  <c r="G2400" i="7"/>
  <c r="G2399" i="7"/>
  <c r="G2398" i="7"/>
  <c r="G2397" i="7"/>
  <c r="G2396" i="7"/>
  <c r="G2395" i="7"/>
  <c r="G2394" i="7"/>
  <c r="G2393" i="7"/>
  <c r="G2392" i="7"/>
  <c r="G2391" i="7"/>
  <c r="G2390" i="7"/>
  <c r="G2389" i="7"/>
  <c r="G2388" i="7"/>
  <c r="G2387" i="7"/>
  <c r="G2386" i="7"/>
  <c r="G2385" i="7"/>
  <c r="G2384" i="7"/>
  <c r="G2383" i="7"/>
  <c r="G2382" i="7"/>
  <c r="G2381" i="7"/>
  <c r="G2380" i="7"/>
  <c r="G2379" i="7"/>
  <c r="G2378" i="7"/>
  <c r="G2377" i="7"/>
  <c r="G2376" i="7"/>
  <c r="G2375" i="7"/>
  <c r="G2374" i="7"/>
  <c r="G2373" i="7"/>
  <c r="G2372" i="7"/>
  <c r="G2371" i="7"/>
  <c r="G2370" i="7"/>
  <c r="G2369" i="7"/>
  <c r="G2368" i="7"/>
  <c r="G2367" i="7"/>
  <c r="G2366" i="7"/>
  <c r="G2365" i="7"/>
  <c r="G2364" i="7"/>
  <c r="G2363" i="7"/>
  <c r="G2362" i="7"/>
  <c r="G2361" i="7"/>
  <c r="G2360" i="7"/>
  <c r="G2359" i="7"/>
  <c r="G2358" i="7"/>
  <c r="G2357" i="7"/>
  <c r="G2356" i="7"/>
  <c r="G2355" i="7"/>
  <c r="G2354" i="7"/>
  <c r="G2353" i="7"/>
  <c r="G2352" i="7"/>
  <c r="G2351" i="7"/>
  <c r="G2350" i="7"/>
  <c r="G2349" i="7"/>
  <c r="G2348" i="7"/>
  <c r="G2347" i="7"/>
  <c r="G2346" i="7"/>
  <c r="G2345" i="7"/>
  <c r="G2344" i="7"/>
  <c r="G2343" i="7"/>
  <c r="G2342" i="7"/>
  <c r="G2341" i="7"/>
  <c r="G2340" i="7"/>
  <c r="G2339" i="7"/>
  <c r="G2338" i="7"/>
  <c r="G2337" i="7"/>
  <c r="G2336" i="7"/>
  <c r="G2335" i="7"/>
  <c r="G2334" i="7"/>
  <c r="G2333" i="7"/>
  <c r="G2332" i="7"/>
  <c r="G2331" i="7"/>
  <c r="G2330" i="7"/>
  <c r="G2329" i="7"/>
  <c r="G2328" i="7"/>
  <c r="G2327" i="7"/>
  <c r="G2326" i="7"/>
  <c r="G2325" i="7"/>
  <c r="G2324" i="7"/>
  <c r="G2323" i="7"/>
  <c r="G2322" i="7"/>
  <c r="G2321" i="7"/>
  <c r="G2320" i="7"/>
  <c r="G2319" i="7"/>
  <c r="G2318" i="7"/>
  <c r="G2317" i="7"/>
  <c r="G2316" i="7"/>
  <c r="G2315" i="7"/>
  <c r="G2314" i="7"/>
  <c r="G2313" i="7"/>
  <c r="G2312" i="7"/>
  <c r="G2311" i="7"/>
  <c r="G2310" i="7"/>
  <c r="G2309" i="7"/>
  <c r="G2308" i="7"/>
  <c r="G2307" i="7"/>
  <c r="G2306" i="7"/>
  <c r="G2305" i="7"/>
  <c r="G2304" i="7"/>
  <c r="G2303" i="7"/>
  <c r="G2302" i="7"/>
  <c r="G2301" i="7"/>
  <c r="G2300" i="7"/>
  <c r="G2299" i="7"/>
  <c r="G2298" i="7"/>
  <c r="G2297" i="7"/>
  <c r="G2296" i="7"/>
  <c r="G2295" i="7"/>
  <c r="G2294" i="7"/>
  <c r="G2293" i="7"/>
  <c r="G2292" i="7"/>
  <c r="G2291" i="7"/>
  <c r="G2290" i="7"/>
  <c r="G2289" i="7"/>
  <c r="G2288" i="7"/>
  <c r="G2287" i="7"/>
  <c r="G2286" i="7"/>
  <c r="G2285" i="7"/>
  <c r="G2284" i="7"/>
  <c r="G2283" i="7"/>
  <c r="G2282" i="7"/>
  <c r="G2281" i="7"/>
  <c r="G2280" i="7"/>
  <c r="G2279" i="7"/>
  <c r="G2278" i="7"/>
  <c r="G2277" i="7"/>
  <c r="G2276" i="7"/>
  <c r="G2275" i="7"/>
  <c r="G2274" i="7"/>
  <c r="G2273" i="7"/>
  <c r="G2272" i="7"/>
  <c r="G2271" i="7"/>
  <c r="G2270" i="7"/>
  <c r="G2269" i="7"/>
  <c r="G2268" i="7"/>
  <c r="G2267" i="7"/>
  <c r="G2266" i="7"/>
  <c r="G2265" i="7"/>
  <c r="G2264" i="7"/>
  <c r="G2263" i="7"/>
  <c r="G2262" i="7"/>
  <c r="G2261" i="7"/>
  <c r="G2260" i="7"/>
  <c r="G2259" i="7"/>
  <c r="G2258" i="7"/>
  <c r="G2257" i="7"/>
  <c r="G2256" i="7"/>
  <c r="G2255" i="7"/>
  <c r="G2254" i="7"/>
  <c r="G2253" i="7"/>
  <c r="G2252" i="7"/>
  <c r="G2251" i="7"/>
  <c r="G2250" i="7"/>
  <c r="G2249" i="7"/>
  <c r="G2248" i="7"/>
  <c r="G2247" i="7"/>
  <c r="G2246" i="7"/>
  <c r="G2245" i="7"/>
  <c r="G2244" i="7"/>
  <c r="G2243" i="7"/>
  <c r="G2242" i="7"/>
  <c r="G2241" i="7"/>
  <c r="G2240" i="7"/>
  <c r="G2239" i="7"/>
  <c r="G2238" i="7"/>
  <c r="G2237" i="7"/>
  <c r="G2236" i="7"/>
  <c r="G2235" i="7"/>
  <c r="G2234" i="7"/>
  <c r="G2233" i="7"/>
  <c r="G2232" i="7"/>
  <c r="G2231" i="7"/>
  <c r="G2230" i="7"/>
  <c r="G2229" i="7"/>
  <c r="G2228" i="7"/>
  <c r="G2227" i="7"/>
  <c r="G2226" i="7"/>
  <c r="G2225" i="7"/>
  <c r="G2224" i="7"/>
  <c r="G2223" i="7"/>
  <c r="G2222" i="7"/>
  <c r="G2221" i="7"/>
  <c r="G2220" i="7"/>
  <c r="G2219" i="7"/>
  <c r="G2218" i="7"/>
  <c r="G2217" i="7"/>
  <c r="G2216" i="7"/>
  <c r="G2215" i="7"/>
  <c r="G2214" i="7"/>
  <c r="G2213" i="7"/>
  <c r="G2212" i="7"/>
  <c r="G2211" i="7"/>
  <c r="G2210" i="7"/>
  <c r="G2209" i="7"/>
  <c r="G2208" i="7"/>
  <c r="G2207" i="7"/>
  <c r="G2206" i="7"/>
  <c r="G2205" i="7"/>
  <c r="G2204" i="7"/>
  <c r="G2203" i="7"/>
  <c r="G2202" i="7"/>
  <c r="G2201" i="7"/>
  <c r="G2200" i="7"/>
  <c r="G2199" i="7"/>
  <c r="G2198" i="7"/>
  <c r="G2197" i="7"/>
  <c r="G2196" i="7"/>
  <c r="G2195" i="7"/>
  <c r="G2194" i="7"/>
  <c r="G2193" i="7"/>
  <c r="G2192" i="7"/>
  <c r="G2191" i="7"/>
  <c r="G2190" i="7"/>
  <c r="G2189" i="7"/>
  <c r="G2188" i="7"/>
  <c r="G2187" i="7"/>
  <c r="G2186" i="7"/>
  <c r="G2185" i="7"/>
  <c r="G2184" i="7"/>
  <c r="G2183" i="7"/>
  <c r="G2182" i="7"/>
  <c r="G2181" i="7"/>
  <c r="G2180" i="7"/>
  <c r="G2179" i="7"/>
  <c r="G2178" i="7"/>
  <c r="G2177" i="7"/>
  <c r="G2176" i="7"/>
  <c r="G2175" i="7"/>
  <c r="G2174" i="7"/>
  <c r="G2173" i="7"/>
  <c r="G2172" i="7"/>
  <c r="G2171" i="7"/>
  <c r="G2170" i="7"/>
  <c r="G2169" i="7"/>
  <c r="G2168" i="7"/>
  <c r="G2167" i="7"/>
  <c r="G2166" i="7"/>
  <c r="G2165" i="7"/>
  <c r="G2164" i="7"/>
  <c r="G2163" i="7"/>
  <c r="G2162" i="7"/>
  <c r="G2161" i="7"/>
  <c r="G2160" i="7"/>
  <c r="G2159" i="7"/>
  <c r="G2158" i="7"/>
  <c r="G2157" i="7"/>
  <c r="G2156" i="7"/>
  <c r="G2155" i="7"/>
  <c r="G2154" i="7"/>
  <c r="G2153" i="7"/>
  <c r="G2152" i="7"/>
  <c r="G2151" i="7"/>
  <c r="G2150" i="7"/>
  <c r="G2149" i="7"/>
  <c r="G2148" i="7"/>
  <c r="G2147" i="7"/>
  <c r="G2146" i="7"/>
  <c r="G2145" i="7"/>
  <c r="G2144" i="7"/>
  <c r="G2143" i="7"/>
  <c r="G2142" i="7"/>
  <c r="G2141" i="7"/>
  <c r="G2140" i="7"/>
  <c r="G2139" i="7"/>
  <c r="G2138" i="7"/>
  <c r="G2137" i="7"/>
  <c r="G2136" i="7"/>
  <c r="G2135" i="7"/>
  <c r="G2134" i="7"/>
  <c r="G2133" i="7"/>
  <c r="G2132" i="7"/>
  <c r="G2131" i="7"/>
  <c r="G2130" i="7"/>
  <c r="G2129" i="7"/>
  <c r="G2128" i="7"/>
  <c r="G2127" i="7"/>
  <c r="G2126" i="7"/>
  <c r="G2125" i="7"/>
  <c r="G2124" i="7"/>
  <c r="G2123" i="7"/>
  <c r="G2122" i="7"/>
  <c r="G2121" i="7"/>
  <c r="G2120" i="7"/>
  <c r="G2119" i="7"/>
  <c r="G2118" i="7"/>
  <c r="G2117" i="7"/>
  <c r="G2116" i="7"/>
  <c r="G2115" i="7"/>
  <c r="G2114" i="7"/>
  <c r="G2113" i="7"/>
  <c r="G2112" i="7"/>
  <c r="G2111" i="7"/>
  <c r="G2110" i="7"/>
  <c r="G2109" i="7"/>
  <c r="G2108" i="7"/>
  <c r="G2107" i="7"/>
  <c r="G2106" i="7"/>
  <c r="G2105" i="7"/>
  <c r="G2104" i="7"/>
  <c r="G2103" i="7"/>
  <c r="G2102" i="7"/>
  <c r="G2101" i="7"/>
  <c r="G2100" i="7"/>
  <c r="G2099" i="7"/>
  <c r="G2098" i="7"/>
  <c r="G2097" i="7"/>
  <c r="G2096" i="7"/>
  <c r="G2095" i="7"/>
  <c r="G2094" i="7"/>
  <c r="G2093" i="7"/>
  <c r="G2092" i="7"/>
  <c r="G2091" i="7"/>
  <c r="G2090" i="7"/>
  <c r="G2089" i="7"/>
  <c r="G2088" i="7"/>
  <c r="G2087" i="7"/>
  <c r="G2086" i="7"/>
  <c r="G2085" i="7"/>
  <c r="G2084" i="7"/>
  <c r="G2083" i="7"/>
  <c r="G2082" i="7"/>
  <c r="G2081" i="7"/>
  <c r="G2080" i="7"/>
  <c r="G2079" i="7"/>
  <c r="G2078" i="7"/>
  <c r="G2077" i="7"/>
  <c r="G2076" i="7"/>
  <c r="G2075" i="7"/>
  <c r="G2074" i="7"/>
  <c r="G2073" i="7"/>
  <c r="G2072" i="7"/>
  <c r="G2071" i="7"/>
  <c r="G2070" i="7"/>
  <c r="G2069" i="7"/>
  <c r="G2068" i="7"/>
  <c r="G2067" i="7"/>
  <c r="G2066" i="7"/>
  <c r="G2065" i="7"/>
  <c r="G2064" i="7"/>
  <c r="G2063" i="7"/>
  <c r="G2062" i="7"/>
  <c r="G2061" i="7"/>
  <c r="G2060" i="7"/>
  <c r="G2059" i="7"/>
  <c r="G2058" i="7"/>
  <c r="G2057" i="7"/>
  <c r="G2056" i="7"/>
  <c r="G2055" i="7"/>
  <c r="G2054" i="7"/>
  <c r="G2053" i="7"/>
  <c r="G2052" i="7"/>
  <c r="G2051" i="7"/>
  <c r="G2050" i="7"/>
  <c r="G2049" i="7"/>
  <c r="G2048" i="7"/>
  <c r="G2047" i="7"/>
  <c r="G2046" i="7"/>
  <c r="G2045" i="7"/>
  <c r="G2044" i="7"/>
  <c r="G2043" i="7"/>
  <c r="G2042" i="7"/>
  <c r="G2041" i="7"/>
  <c r="G2040" i="7"/>
  <c r="G2039" i="7"/>
  <c r="G2038" i="7"/>
  <c r="G2037" i="7"/>
  <c r="G2036" i="7"/>
  <c r="G2035" i="7"/>
  <c r="G2034" i="7"/>
  <c r="G2033" i="7"/>
  <c r="G2032" i="7"/>
  <c r="G2031" i="7"/>
  <c r="G2030" i="7"/>
  <c r="G2029" i="7"/>
  <c r="G2028" i="7"/>
  <c r="G2027" i="7"/>
  <c r="G2026" i="7"/>
  <c r="G2025" i="7"/>
  <c r="G2024" i="7"/>
  <c r="G2023" i="7"/>
  <c r="G2022" i="7"/>
  <c r="G2021" i="7"/>
  <c r="G2020" i="7"/>
  <c r="G2019" i="7"/>
  <c r="G2018" i="7"/>
  <c r="G2017" i="7"/>
  <c r="G2016" i="7"/>
  <c r="G2015" i="7"/>
  <c r="G2014" i="7"/>
  <c r="G2013" i="7"/>
  <c r="G2012" i="7"/>
  <c r="G2011" i="7"/>
  <c r="G2010" i="7"/>
  <c r="G2009" i="7"/>
  <c r="G2008" i="7"/>
  <c r="G2007" i="7"/>
  <c r="G2006" i="7"/>
  <c r="G2005" i="7"/>
  <c r="G2004" i="7"/>
  <c r="G2003" i="7"/>
  <c r="G2002" i="7"/>
  <c r="G2001" i="7"/>
  <c r="G2000" i="7"/>
  <c r="G1999" i="7"/>
  <c r="G1998" i="7"/>
  <c r="G1997" i="7"/>
  <c r="G1996" i="7"/>
  <c r="G1995" i="7"/>
  <c r="G1994" i="7"/>
  <c r="G1993" i="7"/>
  <c r="G1992" i="7"/>
  <c r="G1991" i="7"/>
  <c r="G1990" i="7"/>
  <c r="G1989" i="7"/>
  <c r="G1988" i="7"/>
  <c r="G1987" i="7"/>
  <c r="G1986" i="7"/>
  <c r="G1985" i="7"/>
  <c r="G1984" i="7"/>
  <c r="G1983" i="7"/>
  <c r="G1982" i="7"/>
  <c r="G1981" i="7"/>
  <c r="G1980" i="7"/>
  <c r="G1979" i="7"/>
  <c r="G1978" i="7"/>
  <c r="G1977" i="7"/>
  <c r="G1976" i="7"/>
  <c r="G1975" i="7"/>
  <c r="G1974" i="7"/>
  <c r="G1973" i="7"/>
  <c r="G1972" i="7"/>
  <c r="G1971" i="7"/>
  <c r="G1970" i="7"/>
  <c r="G1969" i="7"/>
  <c r="G1968" i="7"/>
  <c r="G1967" i="7"/>
  <c r="G1966" i="7"/>
  <c r="G1965" i="7"/>
  <c r="G1964" i="7"/>
  <c r="G1963" i="7"/>
  <c r="G1962" i="7"/>
  <c r="G1961" i="7"/>
  <c r="G1960" i="7"/>
  <c r="G1959" i="7"/>
  <c r="G1958" i="7"/>
  <c r="G1957" i="7"/>
  <c r="G1956" i="7"/>
  <c r="G1955" i="7"/>
  <c r="G1954" i="7"/>
  <c r="G1953" i="7"/>
  <c r="G1952" i="7"/>
  <c r="G1951" i="7"/>
  <c r="G1950" i="7"/>
  <c r="G1949" i="7"/>
  <c r="G1948" i="7"/>
  <c r="G1947" i="7"/>
  <c r="G1946" i="7"/>
  <c r="G1945" i="7"/>
  <c r="G1944" i="7"/>
  <c r="G1943" i="7"/>
  <c r="G1942" i="7"/>
  <c r="G1941" i="7"/>
  <c r="G1940" i="7"/>
  <c r="G1939" i="7"/>
  <c r="G1938" i="7"/>
  <c r="G1937" i="7"/>
  <c r="G1936" i="7"/>
  <c r="G1935" i="7"/>
  <c r="G1934" i="7"/>
  <c r="G1933" i="7"/>
  <c r="G1932" i="7"/>
  <c r="G1931" i="7"/>
  <c r="G1930" i="7"/>
  <c r="G1929" i="7"/>
  <c r="G1928" i="7"/>
  <c r="G1927" i="7"/>
  <c r="G1926" i="7"/>
  <c r="G1925" i="7"/>
  <c r="G1924" i="7"/>
  <c r="G1923" i="7"/>
  <c r="G1922" i="7"/>
  <c r="G1921" i="7"/>
  <c r="G1920" i="7"/>
  <c r="G1919" i="7"/>
  <c r="G1918" i="7"/>
  <c r="G1917" i="7"/>
  <c r="G1916" i="7"/>
  <c r="G1915" i="7"/>
  <c r="G1914" i="7"/>
  <c r="G1913" i="7"/>
  <c r="G1912" i="7"/>
  <c r="G1911" i="7"/>
  <c r="G1910" i="7"/>
  <c r="G1909" i="7"/>
  <c r="G1908" i="7"/>
  <c r="G1907" i="7"/>
  <c r="G1906" i="7"/>
  <c r="G1905" i="7"/>
  <c r="G1904" i="7"/>
  <c r="G1903" i="7"/>
  <c r="G1902" i="7"/>
  <c r="G1901" i="7"/>
  <c r="G1900" i="7"/>
  <c r="G1899" i="7"/>
  <c r="G1898" i="7"/>
  <c r="G1897" i="7"/>
  <c r="G1896" i="7"/>
  <c r="G1895" i="7"/>
  <c r="G1894" i="7"/>
  <c r="G1893" i="7"/>
  <c r="G1892" i="7"/>
  <c r="G1891" i="7"/>
  <c r="G1890" i="7"/>
  <c r="G1889" i="7"/>
  <c r="G1888" i="7"/>
  <c r="G1887" i="7"/>
  <c r="G1886" i="7"/>
  <c r="G1885" i="7"/>
  <c r="G1884" i="7"/>
  <c r="G1883" i="7"/>
  <c r="G1882" i="7"/>
  <c r="G1881" i="7"/>
  <c r="G1880" i="7"/>
  <c r="G1879" i="7"/>
  <c r="G1878" i="7"/>
  <c r="G1877" i="7"/>
  <c r="G1876" i="7"/>
  <c r="G1875" i="7"/>
  <c r="G1874" i="7"/>
  <c r="G1873" i="7"/>
  <c r="G1872" i="7"/>
  <c r="G1871" i="7"/>
  <c r="G1870" i="7"/>
  <c r="G1869" i="7"/>
  <c r="G1868" i="7"/>
  <c r="G1867" i="7"/>
  <c r="G1866" i="7"/>
  <c r="G1865" i="7"/>
  <c r="G1864" i="7"/>
  <c r="G1863" i="7"/>
  <c r="G1862" i="7"/>
  <c r="G1861" i="7"/>
  <c r="G1860" i="7"/>
  <c r="G1859" i="7"/>
  <c r="G1858" i="7"/>
  <c r="G1857" i="7"/>
  <c r="G1856" i="7"/>
  <c r="G1855" i="7"/>
  <c r="G1854" i="7"/>
  <c r="G1853" i="7"/>
  <c r="G1852" i="7"/>
  <c r="G1851" i="7"/>
  <c r="G1850" i="7"/>
  <c r="G1849" i="7"/>
  <c r="G1848" i="7"/>
  <c r="G1847" i="7"/>
  <c r="G1846" i="7"/>
  <c r="G1845" i="7"/>
  <c r="G1844" i="7"/>
  <c r="G1843" i="7"/>
  <c r="G1842" i="7"/>
  <c r="G1841" i="7"/>
  <c r="G1840" i="7"/>
  <c r="G1839" i="7"/>
  <c r="G1838" i="7"/>
  <c r="G1837" i="7"/>
  <c r="G1836" i="7"/>
  <c r="G1835" i="7"/>
  <c r="G1834" i="7"/>
  <c r="G1833" i="7"/>
  <c r="G1832" i="7"/>
  <c r="G1831" i="7"/>
  <c r="G1830" i="7"/>
  <c r="G1829" i="7"/>
  <c r="G1828" i="7"/>
  <c r="G1827" i="7"/>
  <c r="G1826" i="7"/>
  <c r="G1825" i="7"/>
  <c r="G1824" i="7"/>
  <c r="G1823" i="7"/>
  <c r="G1822" i="7"/>
  <c r="G1821" i="7"/>
  <c r="G1820" i="7"/>
  <c r="G1819" i="7"/>
  <c r="G1818" i="7"/>
  <c r="G1817" i="7"/>
  <c r="G1816" i="7"/>
  <c r="G1815" i="7"/>
  <c r="G1814" i="7"/>
  <c r="G1813" i="7"/>
  <c r="G1812" i="7"/>
  <c r="G1811" i="7"/>
  <c r="G1810" i="7"/>
  <c r="G1809" i="7"/>
  <c r="G1808" i="7"/>
  <c r="G1807" i="7"/>
  <c r="G1806" i="7"/>
  <c r="G1805" i="7"/>
  <c r="G1804" i="7"/>
  <c r="G1803" i="7"/>
  <c r="G1802" i="7"/>
  <c r="G1801" i="7"/>
  <c r="G1800" i="7"/>
  <c r="G1799" i="7"/>
  <c r="G1798" i="7"/>
  <c r="G1797" i="7"/>
  <c r="G1796" i="7"/>
  <c r="G1795" i="7"/>
  <c r="G1794" i="7"/>
  <c r="G1793" i="7"/>
  <c r="G1792" i="7"/>
  <c r="G1791" i="7"/>
  <c r="G1790" i="7"/>
  <c r="G1789" i="7"/>
  <c r="G1788" i="7"/>
  <c r="G1787" i="7"/>
  <c r="G1786" i="7"/>
  <c r="G1785" i="7"/>
  <c r="G1784" i="7"/>
  <c r="G1783" i="7"/>
  <c r="G1782" i="7"/>
  <c r="G1781" i="7"/>
  <c r="G1780" i="7"/>
  <c r="G1779" i="7"/>
  <c r="G1778" i="7"/>
  <c r="G1777" i="7"/>
  <c r="G1776" i="7"/>
  <c r="G1775" i="7"/>
  <c r="G1774" i="7"/>
  <c r="G1773" i="7"/>
  <c r="G1772" i="7"/>
  <c r="G1771" i="7"/>
  <c r="G1770" i="7"/>
  <c r="G1769" i="7"/>
  <c r="G1768" i="7"/>
  <c r="G1767" i="7"/>
  <c r="G1766" i="7"/>
  <c r="G1765" i="7"/>
  <c r="G1764" i="7"/>
  <c r="G1763" i="7"/>
  <c r="G1762" i="7"/>
  <c r="G1761" i="7"/>
  <c r="G1760" i="7"/>
  <c r="G1759" i="7"/>
  <c r="G1758" i="7"/>
  <c r="G1757" i="7"/>
  <c r="G1756" i="7"/>
  <c r="G1755" i="7"/>
  <c r="G1754" i="7"/>
  <c r="G1753" i="7"/>
  <c r="G1752" i="7"/>
  <c r="G1751" i="7"/>
  <c r="G1750" i="7"/>
  <c r="G1749" i="7"/>
  <c r="G1748" i="7"/>
  <c r="G1747" i="7"/>
  <c r="G1746" i="7"/>
  <c r="G1745" i="7"/>
  <c r="G1744" i="7"/>
  <c r="G1743" i="7"/>
  <c r="G1742" i="7"/>
  <c r="G1741" i="7"/>
  <c r="G1740" i="7"/>
  <c r="G1739" i="7"/>
  <c r="G1738" i="7"/>
  <c r="G1737" i="7"/>
  <c r="G1736" i="7"/>
  <c r="G1735" i="7"/>
  <c r="G1734" i="7"/>
  <c r="G1733" i="7"/>
  <c r="G1732" i="7"/>
  <c r="G1731" i="7"/>
  <c r="G1730" i="7"/>
  <c r="G1729" i="7"/>
  <c r="G1728" i="7"/>
  <c r="G1727" i="7"/>
  <c r="G1726" i="7"/>
  <c r="G1725" i="7"/>
  <c r="G1724" i="7"/>
  <c r="G1723" i="7"/>
  <c r="G1722" i="7"/>
  <c r="G1721" i="7"/>
  <c r="G1720" i="7"/>
  <c r="G1719" i="7"/>
  <c r="G1718" i="7"/>
  <c r="G1717" i="7"/>
  <c r="G1716" i="7"/>
  <c r="G1715" i="7"/>
  <c r="G1714" i="7"/>
  <c r="G1713" i="7"/>
  <c r="G1712" i="7"/>
  <c r="G1711" i="7"/>
  <c r="G1710" i="7"/>
  <c r="G1709" i="7"/>
  <c r="G1708" i="7"/>
  <c r="G1707" i="7"/>
  <c r="G1706" i="7"/>
  <c r="G1705" i="7"/>
  <c r="G1704" i="7"/>
  <c r="G1703" i="7"/>
  <c r="G1702" i="7"/>
  <c r="G1701" i="7"/>
  <c r="G1700" i="7"/>
  <c r="G1699" i="7"/>
  <c r="G1698" i="7"/>
  <c r="G1697" i="7"/>
  <c r="G1696" i="7"/>
  <c r="G1695" i="7"/>
  <c r="G1694" i="7"/>
  <c r="G1693" i="7"/>
  <c r="G1692" i="7"/>
  <c r="G1691" i="7"/>
  <c r="G1690" i="7"/>
  <c r="G1689" i="7"/>
  <c r="G1688" i="7"/>
  <c r="G1687" i="7"/>
  <c r="G1686" i="7"/>
  <c r="G1685" i="7"/>
  <c r="G1684" i="7"/>
  <c r="G1683" i="7"/>
  <c r="G1682" i="7"/>
  <c r="G1681" i="7"/>
  <c r="G1680" i="7"/>
  <c r="G1679" i="7"/>
  <c r="G1678" i="7"/>
  <c r="G1677" i="7"/>
  <c r="G1676" i="7"/>
  <c r="G1675" i="7"/>
  <c r="G1674" i="7"/>
  <c r="G1673" i="7"/>
  <c r="G1672" i="7"/>
  <c r="G1671" i="7"/>
  <c r="G1670" i="7"/>
  <c r="G1669" i="7"/>
  <c r="G1668" i="7"/>
  <c r="G1667" i="7"/>
  <c r="G1666" i="7"/>
  <c r="G1665" i="7"/>
  <c r="G1664" i="7"/>
  <c r="G1663" i="7"/>
  <c r="G1662" i="7"/>
  <c r="G1661" i="7"/>
  <c r="G1660" i="7"/>
  <c r="G1659" i="7"/>
  <c r="G1658" i="7"/>
  <c r="G1657" i="7"/>
  <c r="G1656" i="7"/>
  <c r="G1655" i="7"/>
  <c r="G1654" i="7"/>
  <c r="G1653" i="7"/>
  <c r="G1652" i="7"/>
  <c r="G1651" i="7"/>
  <c r="G1650" i="7"/>
  <c r="G1649" i="7"/>
  <c r="G1648" i="7"/>
  <c r="G1647" i="7"/>
  <c r="G1646" i="7"/>
  <c r="G1645" i="7"/>
  <c r="G1644" i="7"/>
  <c r="G1643" i="7"/>
  <c r="G1642" i="7"/>
  <c r="G1641" i="7"/>
  <c r="G1640" i="7"/>
  <c r="G1639" i="7"/>
  <c r="G1638" i="7"/>
  <c r="G1637" i="7"/>
  <c r="G1636" i="7"/>
  <c r="G1635" i="7"/>
  <c r="G1634" i="7"/>
  <c r="G1633" i="7"/>
  <c r="G1632" i="7"/>
  <c r="G1631" i="7"/>
  <c r="G1630" i="7"/>
  <c r="G1629" i="7"/>
  <c r="G1628" i="7"/>
  <c r="G1627" i="7"/>
  <c r="G1626" i="7"/>
  <c r="G1625" i="7"/>
  <c r="G1624" i="7"/>
  <c r="G1623" i="7"/>
  <c r="G1622" i="7"/>
  <c r="G1621" i="7"/>
  <c r="G1620" i="7"/>
  <c r="G1619" i="7"/>
  <c r="G1618" i="7"/>
  <c r="G1617" i="7"/>
  <c r="G1616" i="7"/>
  <c r="G1615" i="7"/>
  <c r="G1614" i="7"/>
  <c r="G1613" i="7"/>
  <c r="G1612" i="7"/>
  <c r="G1611" i="7"/>
  <c r="G1610" i="7"/>
  <c r="G1609" i="7"/>
  <c r="G1608" i="7"/>
  <c r="G1607" i="7"/>
  <c r="G1606" i="7"/>
  <c r="G1605" i="7"/>
  <c r="G1604" i="7"/>
  <c r="G1603" i="7"/>
  <c r="G1602" i="7"/>
  <c r="G1601" i="7"/>
  <c r="G1600" i="7"/>
  <c r="G1599" i="7"/>
  <c r="G1598" i="7"/>
  <c r="G1597" i="7"/>
  <c r="G1596" i="7"/>
  <c r="G1595" i="7"/>
  <c r="G1594" i="7"/>
  <c r="G1593" i="7"/>
  <c r="G1592" i="7"/>
  <c r="G1591" i="7"/>
  <c r="G1590" i="7"/>
  <c r="G1589" i="7"/>
  <c r="G1588" i="7"/>
  <c r="G1587" i="7"/>
  <c r="G1586" i="7"/>
  <c r="G1585" i="7"/>
  <c r="G1584" i="7"/>
  <c r="G1583" i="7"/>
  <c r="G1582" i="7"/>
  <c r="G1581" i="7"/>
  <c r="G1580" i="7"/>
  <c r="G1579" i="7"/>
  <c r="G1578" i="7"/>
  <c r="G1577" i="7"/>
  <c r="G1576" i="7"/>
  <c r="G1575" i="7"/>
  <c r="G1574" i="7"/>
  <c r="G1573" i="7"/>
  <c r="G1572" i="7"/>
  <c r="G1571" i="7"/>
  <c r="G1570" i="7"/>
  <c r="G1569" i="7"/>
  <c r="G1568" i="7"/>
  <c r="G1567" i="7"/>
  <c r="G1566" i="7"/>
  <c r="G1565" i="7"/>
  <c r="G1564" i="7"/>
  <c r="G1563" i="7"/>
  <c r="G1562" i="7"/>
  <c r="G1561" i="7"/>
  <c r="G1560" i="7"/>
  <c r="G1559" i="7"/>
  <c r="G1558" i="7"/>
  <c r="G1557" i="7"/>
  <c r="G1556" i="7"/>
  <c r="G1555" i="7"/>
  <c r="G1554" i="7"/>
  <c r="G1553" i="7"/>
  <c r="G1552" i="7"/>
  <c r="G1551" i="7"/>
  <c r="G1550" i="7"/>
  <c r="G1549" i="7"/>
  <c r="G1548" i="7"/>
  <c r="G1547" i="7"/>
  <c r="G1546" i="7"/>
  <c r="G1545" i="7"/>
  <c r="G1544" i="7"/>
  <c r="G1543" i="7"/>
  <c r="G1542" i="7"/>
  <c r="G1541" i="7"/>
  <c r="G1540" i="7"/>
  <c r="G1539" i="7"/>
  <c r="G1538" i="7"/>
  <c r="G1537" i="7"/>
  <c r="G1536" i="7"/>
  <c r="G1535" i="7"/>
  <c r="G1534" i="7"/>
  <c r="G1533" i="7"/>
  <c r="G1532" i="7"/>
  <c r="G1531" i="7"/>
  <c r="G1530" i="7"/>
  <c r="G1529" i="7"/>
  <c r="G1528" i="7"/>
  <c r="G1527" i="7"/>
  <c r="G1526" i="7"/>
  <c r="G1525" i="7"/>
  <c r="G1524" i="7"/>
  <c r="G1523" i="7"/>
  <c r="G1522" i="7"/>
  <c r="G1521" i="7"/>
  <c r="G1520" i="7"/>
  <c r="G1519" i="7"/>
  <c r="G1518" i="7"/>
  <c r="G1517" i="7"/>
  <c r="G1516" i="7"/>
  <c r="G1515" i="7"/>
  <c r="G1514" i="7"/>
  <c r="G1513" i="7"/>
  <c r="G1512" i="7"/>
  <c r="G1511" i="7"/>
  <c r="G1510" i="7"/>
  <c r="G1509" i="7"/>
  <c r="G1508" i="7"/>
  <c r="G1507" i="7"/>
  <c r="G1506" i="7"/>
  <c r="G1505" i="7"/>
  <c r="G1504" i="7"/>
  <c r="G1503" i="7"/>
  <c r="G1502" i="7"/>
  <c r="G1501" i="7"/>
  <c r="G1500" i="7"/>
  <c r="G1499" i="7"/>
  <c r="G1498" i="7"/>
  <c r="G1497" i="7"/>
  <c r="G1496" i="7"/>
  <c r="G1495" i="7"/>
  <c r="G1494" i="7"/>
  <c r="G1493" i="7"/>
  <c r="G1492" i="7"/>
  <c r="G1491" i="7"/>
  <c r="G1490" i="7"/>
  <c r="G1489" i="7"/>
  <c r="G1488" i="7"/>
  <c r="G1487" i="7"/>
  <c r="G1486" i="7"/>
  <c r="G1485" i="7"/>
  <c r="G1484" i="7"/>
  <c r="G1483" i="7"/>
  <c r="G1482" i="7"/>
  <c r="G1481" i="7"/>
  <c r="G1480" i="7"/>
  <c r="G1479" i="7"/>
  <c r="G1478" i="7"/>
  <c r="G1477" i="7"/>
  <c r="G1476" i="7"/>
  <c r="G1475" i="7"/>
  <c r="G1474" i="7"/>
  <c r="G1473" i="7"/>
  <c r="G1472" i="7"/>
  <c r="G1471" i="7"/>
  <c r="G1470" i="7"/>
  <c r="G1469" i="7"/>
  <c r="G1468" i="7"/>
  <c r="G1467" i="7"/>
  <c r="G1466" i="7"/>
  <c r="G1465" i="7"/>
  <c r="G1464" i="7"/>
  <c r="G1463" i="7"/>
  <c r="G1462" i="7"/>
  <c r="G1461" i="7"/>
  <c r="G1460" i="7"/>
  <c r="G1459" i="7"/>
  <c r="G1458" i="7"/>
  <c r="G1457" i="7"/>
  <c r="G1456" i="7"/>
  <c r="G1455" i="7"/>
  <c r="G1454" i="7"/>
  <c r="G1453" i="7"/>
  <c r="G1452" i="7"/>
  <c r="G1451" i="7"/>
  <c r="G1450" i="7"/>
  <c r="G1449" i="7"/>
  <c r="G1448" i="7"/>
  <c r="G1447" i="7"/>
  <c r="G1446" i="7"/>
  <c r="G1445" i="7"/>
  <c r="G1444" i="7"/>
  <c r="G1443" i="7"/>
  <c r="G1442" i="7"/>
  <c r="G1441" i="7"/>
  <c r="G1440" i="7"/>
  <c r="G1439" i="7"/>
  <c r="G1438" i="7"/>
  <c r="G1437" i="7"/>
  <c r="G1436" i="7"/>
  <c r="G1435" i="7"/>
  <c r="G1434" i="7"/>
  <c r="G1433" i="7"/>
  <c r="G1432" i="7"/>
  <c r="G1431" i="7"/>
  <c r="G1430" i="7"/>
  <c r="G1429" i="7"/>
  <c r="G1428" i="7"/>
  <c r="G1427" i="7"/>
  <c r="G1426" i="7"/>
  <c r="G1425" i="7"/>
  <c r="G1424" i="7"/>
  <c r="G1423" i="7"/>
  <c r="G1422" i="7"/>
  <c r="G1421" i="7"/>
  <c r="G1420" i="7"/>
  <c r="G1419" i="7"/>
  <c r="G1418" i="7"/>
  <c r="G1417" i="7"/>
  <c r="G1416" i="7"/>
  <c r="G1415" i="7"/>
  <c r="G1414" i="7"/>
  <c r="G1413" i="7"/>
  <c r="G1412" i="7"/>
  <c r="G1411" i="7"/>
  <c r="G1410" i="7"/>
  <c r="G1409" i="7"/>
  <c r="G1408" i="7"/>
  <c r="G1407" i="7"/>
  <c r="G1406" i="7"/>
  <c r="G1405" i="7"/>
  <c r="G1404" i="7"/>
  <c r="G1403" i="7"/>
  <c r="G1402" i="7"/>
  <c r="G1401" i="7"/>
  <c r="G1400" i="7"/>
  <c r="G1399" i="7"/>
  <c r="G1398" i="7"/>
  <c r="G1397" i="7"/>
  <c r="G1396" i="7"/>
  <c r="G1395" i="7"/>
  <c r="G1394" i="7"/>
  <c r="G1393" i="7"/>
  <c r="G1392" i="7"/>
  <c r="G1391" i="7"/>
  <c r="G1390" i="7"/>
  <c r="G1389" i="7"/>
  <c r="G1388" i="7"/>
  <c r="G1387" i="7"/>
  <c r="G1386" i="7"/>
  <c r="G1385" i="7"/>
  <c r="G1384" i="7"/>
  <c r="G1383" i="7"/>
  <c r="G1382" i="7"/>
  <c r="G1381" i="7"/>
  <c r="G1380" i="7"/>
  <c r="G1379" i="7"/>
  <c r="G1378" i="7"/>
  <c r="G1377" i="7"/>
  <c r="G1376" i="7"/>
  <c r="G1375" i="7"/>
  <c r="G1374" i="7"/>
  <c r="G1373" i="7"/>
  <c r="G1372" i="7"/>
  <c r="G1371" i="7"/>
  <c r="G1370" i="7"/>
  <c r="G1369" i="7"/>
  <c r="G1368" i="7"/>
  <c r="G1367" i="7"/>
  <c r="G1366" i="7"/>
  <c r="G1365" i="7"/>
  <c r="G1364" i="7"/>
  <c r="G1363" i="7"/>
  <c r="G1362" i="7"/>
  <c r="G1361" i="7"/>
  <c r="G1360" i="7"/>
  <c r="G1359" i="7"/>
  <c r="G1358" i="7"/>
  <c r="G1357" i="7"/>
  <c r="G1356" i="7"/>
  <c r="G1355" i="7"/>
  <c r="G1354" i="7"/>
  <c r="G1353" i="7"/>
  <c r="G1352" i="7"/>
  <c r="G1351" i="7"/>
  <c r="G1350" i="7"/>
  <c r="G1349" i="7"/>
  <c r="G1348" i="7"/>
  <c r="G1347" i="7"/>
  <c r="G1346" i="7"/>
  <c r="G1345" i="7"/>
  <c r="G1344" i="7"/>
  <c r="G1343" i="7"/>
  <c r="G1342" i="7"/>
  <c r="G1341" i="7"/>
  <c r="G1340" i="7"/>
  <c r="G1339" i="7"/>
  <c r="G1338" i="7"/>
  <c r="G1337" i="7"/>
  <c r="G1336" i="7"/>
  <c r="G1335" i="7"/>
  <c r="G1334" i="7"/>
  <c r="G1333" i="7"/>
  <c r="G1332" i="7"/>
  <c r="G1331" i="7"/>
  <c r="G1330" i="7"/>
  <c r="G1329" i="7"/>
  <c r="G1328" i="7"/>
  <c r="G1327" i="7"/>
  <c r="G1326" i="7"/>
  <c r="G1325" i="7"/>
  <c r="G1324" i="7"/>
  <c r="G1323" i="7"/>
  <c r="G1322" i="7"/>
  <c r="G1321" i="7"/>
  <c r="G1320" i="7"/>
  <c r="G1319" i="7"/>
  <c r="G1318" i="7"/>
  <c r="G1317" i="7"/>
  <c r="G1316" i="7"/>
  <c r="G1315" i="7"/>
  <c r="G1314" i="7"/>
  <c r="G1313" i="7"/>
  <c r="G1312" i="7"/>
  <c r="G1311" i="7"/>
  <c r="G1310" i="7"/>
  <c r="G1309" i="7"/>
  <c r="G1308" i="7"/>
  <c r="G1307" i="7"/>
  <c r="G1306" i="7"/>
  <c r="G1305" i="7"/>
  <c r="G1304" i="7"/>
  <c r="G1303" i="7"/>
  <c r="G1302" i="7"/>
  <c r="G1301" i="7"/>
  <c r="G1300" i="7"/>
  <c r="G1299" i="7"/>
  <c r="G1298" i="7"/>
  <c r="G1297" i="7"/>
  <c r="G1296" i="7"/>
  <c r="G1295" i="7"/>
  <c r="G1294" i="7"/>
  <c r="G1293" i="7"/>
  <c r="G1292" i="7"/>
  <c r="G1291" i="7"/>
  <c r="G1290" i="7"/>
  <c r="G1289" i="7"/>
  <c r="G1288" i="7"/>
  <c r="G1287" i="7"/>
  <c r="G1286" i="7"/>
  <c r="G1285" i="7"/>
  <c r="G1284" i="7"/>
  <c r="G1283" i="7"/>
  <c r="G1282" i="7"/>
  <c r="G1281" i="7"/>
  <c r="G1280" i="7"/>
  <c r="G1279" i="7"/>
  <c r="G1278" i="7"/>
  <c r="G1277" i="7"/>
  <c r="G1276" i="7"/>
  <c r="G1275" i="7"/>
  <c r="G1274" i="7"/>
  <c r="G1273" i="7"/>
  <c r="G1272" i="7"/>
  <c r="G1271" i="7"/>
  <c r="G1270" i="7"/>
  <c r="G1269" i="7"/>
  <c r="G1268" i="7"/>
  <c r="G1267" i="7"/>
  <c r="G1266" i="7"/>
  <c r="G1265" i="7"/>
  <c r="G1264" i="7"/>
  <c r="G1263" i="7"/>
  <c r="G1262" i="7"/>
  <c r="G1261" i="7"/>
  <c r="G1260" i="7"/>
  <c r="G1259" i="7"/>
  <c r="G1258" i="7"/>
  <c r="G1257" i="7"/>
  <c r="G1256" i="7"/>
  <c r="G1255" i="7"/>
  <c r="G1254" i="7"/>
  <c r="G1253" i="7"/>
  <c r="G1252" i="7"/>
  <c r="G1251" i="7"/>
  <c r="G1250" i="7"/>
  <c r="G1249" i="7"/>
  <c r="G1248" i="7"/>
  <c r="G1247" i="7"/>
  <c r="G1246" i="7"/>
  <c r="G1245" i="7"/>
  <c r="G1244" i="7"/>
  <c r="G1243" i="7"/>
  <c r="G1242" i="7"/>
  <c r="G1241" i="7"/>
  <c r="G1240" i="7"/>
  <c r="G1239" i="7"/>
  <c r="G1238" i="7"/>
  <c r="G1237" i="7"/>
  <c r="G1236" i="7"/>
  <c r="G1235" i="7"/>
  <c r="G1234" i="7"/>
  <c r="G1233" i="7"/>
  <c r="G1232" i="7"/>
  <c r="G1231" i="7"/>
  <c r="G1230" i="7"/>
  <c r="G1229" i="7"/>
  <c r="G1228" i="7"/>
  <c r="G1227" i="7"/>
  <c r="G1226" i="7"/>
  <c r="G1225" i="7"/>
  <c r="G1224" i="7"/>
  <c r="G1223" i="7"/>
  <c r="G1222" i="7"/>
  <c r="G1221" i="7"/>
  <c r="G1220" i="7"/>
  <c r="G1219" i="7"/>
  <c r="G1218" i="7"/>
  <c r="G1217" i="7"/>
  <c r="G1216" i="7"/>
  <c r="G1215" i="7"/>
  <c r="G1214" i="7"/>
  <c r="G1213" i="7"/>
  <c r="G1212" i="7"/>
  <c r="G1211" i="7"/>
  <c r="G1210" i="7"/>
  <c r="G1209" i="7"/>
  <c r="G1208" i="7"/>
  <c r="G1207" i="7"/>
  <c r="G1206" i="7"/>
  <c r="G1205" i="7"/>
  <c r="G1204" i="7"/>
  <c r="G1203" i="7"/>
  <c r="G1202" i="7"/>
  <c r="G1201" i="7"/>
  <c r="G1200" i="7"/>
  <c r="G1199" i="7"/>
  <c r="G1198" i="7"/>
  <c r="G1197" i="7"/>
  <c r="G1196" i="7"/>
  <c r="G1195" i="7"/>
  <c r="G1194" i="7"/>
  <c r="G1193" i="7"/>
  <c r="G1192" i="7"/>
  <c r="G1191" i="7"/>
  <c r="G1190" i="7"/>
  <c r="G1189" i="7"/>
  <c r="G1188" i="7"/>
  <c r="G1187" i="7"/>
  <c r="G1186" i="7"/>
  <c r="G1185" i="7"/>
  <c r="G1184" i="7"/>
  <c r="G1183" i="7"/>
  <c r="G1182" i="7"/>
  <c r="G1181" i="7"/>
  <c r="G1180" i="7"/>
  <c r="G1179" i="7"/>
  <c r="G1178" i="7"/>
  <c r="G1177" i="7"/>
  <c r="G1176" i="7"/>
  <c r="G1175" i="7"/>
  <c r="G1174" i="7"/>
  <c r="G1173" i="7"/>
  <c r="G1172" i="7"/>
  <c r="G1171" i="7"/>
  <c r="G1170" i="7"/>
  <c r="G1169" i="7"/>
  <c r="G1168" i="7"/>
  <c r="G1167" i="7"/>
  <c r="G1166" i="7"/>
  <c r="G1165" i="7"/>
  <c r="G1164" i="7"/>
  <c r="G1163" i="7"/>
  <c r="G1162" i="7"/>
  <c r="G1161" i="7"/>
  <c r="G1160" i="7"/>
  <c r="G1159" i="7"/>
  <c r="G1158" i="7"/>
  <c r="G1157" i="7"/>
  <c r="G1156" i="7"/>
  <c r="G1155" i="7"/>
  <c r="G1154" i="7"/>
  <c r="G1153" i="7"/>
  <c r="G1152" i="7"/>
  <c r="G1151" i="7"/>
  <c r="G1150" i="7"/>
  <c r="G1149" i="7"/>
  <c r="G1148" i="7"/>
  <c r="G1147" i="7"/>
  <c r="G1146" i="7"/>
  <c r="G1145" i="7"/>
  <c r="G1144" i="7"/>
  <c r="G1143" i="7"/>
  <c r="G1142" i="7"/>
  <c r="G1141" i="7"/>
  <c r="G1140" i="7"/>
  <c r="G1139" i="7"/>
  <c r="G1138" i="7"/>
  <c r="G1137" i="7"/>
  <c r="G1136" i="7"/>
  <c r="G1135" i="7"/>
  <c r="G1134" i="7"/>
  <c r="G1133" i="7"/>
  <c r="G1132" i="7"/>
  <c r="G1131" i="7"/>
  <c r="G1130" i="7"/>
  <c r="G1129" i="7"/>
  <c r="G1128" i="7"/>
  <c r="G1127" i="7"/>
  <c r="G1126" i="7"/>
  <c r="G1125" i="7"/>
  <c r="G1124" i="7"/>
  <c r="G1123" i="7"/>
  <c r="G1122" i="7"/>
  <c r="G1121" i="7"/>
  <c r="G1120" i="7"/>
  <c r="G1119" i="7"/>
  <c r="G1118" i="7"/>
  <c r="G1117" i="7"/>
  <c r="G1116" i="7"/>
  <c r="G1115" i="7"/>
  <c r="G1114" i="7"/>
  <c r="G1113" i="7"/>
  <c r="G1112" i="7"/>
  <c r="G1111" i="7"/>
  <c r="G1110" i="7"/>
  <c r="G1109" i="7"/>
  <c r="G1108" i="7"/>
  <c r="G1107" i="7"/>
  <c r="G1106" i="7"/>
  <c r="G1105" i="7"/>
  <c r="G1104" i="7"/>
  <c r="G1103" i="7"/>
  <c r="G1102" i="7"/>
  <c r="G1101" i="7"/>
  <c r="G1100" i="7"/>
  <c r="G1099" i="7"/>
  <c r="G1098" i="7"/>
  <c r="G1097" i="7"/>
  <c r="G1096" i="7"/>
  <c r="G1095" i="7"/>
  <c r="G1094" i="7"/>
  <c r="G1093" i="7"/>
  <c r="G1092" i="7"/>
  <c r="G1091" i="7"/>
  <c r="G1090" i="7"/>
  <c r="G1089" i="7"/>
  <c r="G1088" i="7"/>
  <c r="G1087" i="7"/>
  <c r="G1086" i="7"/>
  <c r="G1085" i="7"/>
  <c r="G1084" i="7"/>
  <c r="G1083" i="7"/>
  <c r="G1082" i="7"/>
  <c r="G1081" i="7"/>
  <c r="G1080" i="7"/>
  <c r="G1079" i="7"/>
  <c r="G1078" i="7"/>
  <c r="G1077" i="7"/>
  <c r="G1076" i="7"/>
  <c r="G1075" i="7"/>
  <c r="G1074" i="7"/>
  <c r="G1073" i="7"/>
  <c r="G1072" i="7"/>
  <c r="G1071" i="7"/>
  <c r="G1070" i="7"/>
  <c r="G1069" i="7"/>
  <c r="G1068" i="7"/>
  <c r="G1067" i="7"/>
  <c r="G1066" i="7"/>
  <c r="G1065" i="7"/>
  <c r="G1064" i="7"/>
  <c r="G1063" i="7"/>
  <c r="G1062" i="7"/>
  <c r="G1061" i="7"/>
  <c r="G1060" i="7"/>
  <c r="G1059" i="7"/>
  <c r="G1058" i="7"/>
  <c r="G1057" i="7"/>
  <c r="G1056" i="7"/>
  <c r="G1055" i="7"/>
  <c r="G1054" i="7"/>
  <c r="G1053" i="7"/>
  <c r="G1052" i="7"/>
  <c r="G1051" i="7"/>
  <c r="G1050" i="7"/>
  <c r="G1049" i="7"/>
  <c r="G1048" i="7"/>
  <c r="G1047" i="7"/>
  <c r="G1046" i="7"/>
  <c r="G1045" i="7"/>
  <c r="G1044" i="7"/>
  <c r="G1043" i="7"/>
  <c r="G1042" i="7"/>
  <c r="G1041" i="7"/>
  <c r="G1040" i="7"/>
  <c r="G1039" i="7"/>
  <c r="G1038" i="7"/>
  <c r="G1037" i="7"/>
  <c r="G1036" i="7"/>
  <c r="G1035" i="7"/>
  <c r="G1034" i="7"/>
  <c r="G1033" i="7"/>
  <c r="G1032" i="7"/>
  <c r="G1031" i="7"/>
  <c r="G1030" i="7"/>
  <c r="G1029" i="7"/>
  <c r="G1028" i="7"/>
  <c r="G1027" i="7"/>
  <c r="G1026" i="7"/>
  <c r="G1025" i="7"/>
  <c r="G1024" i="7"/>
  <c r="G1023" i="7"/>
  <c r="G1022" i="7"/>
  <c r="G1021" i="7"/>
  <c r="G1020" i="7"/>
  <c r="G1019" i="7"/>
  <c r="G1018" i="7"/>
  <c r="G1017" i="7"/>
  <c r="G1016" i="7"/>
  <c r="G1015" i="7"/>
  <c r="G1014" i="7"/>
  <c r="G1013" i="7"/>
  <c r="G1012" i="7"/>
  <c r="G1011" i="7"/>
  <c r="G1010" i="7"/>
  <c r="G1009" i="7"/>
  <c r="G1008" i="7"/>
  <c r="G1007" i="7"/>
  <c r="G1006" i="7"/>
  <c r="G1005" i="7"/>
  <c r="G1004" i="7"/>
  <c r="G1003" i="7"/>
  <c r="G1002" i="7"/>
  <c r="G1001" i="7"/>
  <c r="G1000" i="7"/>
  <c r="G999" i="7"/>
  <c r="G998" i="7"/>
  <c r="G997" i="7"/>
  <c r="G996" i="7"/>
  <c r="G995" i="7"/>
  <c r="G994" i="7"/>
  <c r="G993" i="7"/>
  <c r="G992" i="7"/>
  <c r="G991" i="7"/>
  <c r="G990" i="7"/>
  <c r="G989" i="7"/>
  <c r="G988" i="7"/>
  <c r="G987" i="7"/>
  <c r="G986" i="7"/>
  <c r="G985" i="7"/>
  <c r="G984" i="7"/>
  <c r="G983" i="7"/>
  <c r="G982" i="7"/>
  <c r="G981" i="7"/>
  <c r="G980" i="7"/>
  <c r="G979" i="7"/>
  <c r="G978" i="7"/>
  <c r="G977" i="7"/>
  <c r="G976" i="7"/>
  <c r="G975" i="7"/>
  <c r="G974" i="7"/>
  <c r="G973" i="7"/>
  <c r="G972" i="7"/>
  <c r="G971" i="7"/>
  <c r="G970" i="7"/>
  <c r="G969" i="7"/>
  <c r="G968" i="7"/>
  <c r="G967" i="7"/>
  <c r="G966" i="7"/>
  <c r="G965" i="7"/>
  <c r="G964" i="7"/>
  <c r="G963" i="7"/>
  <c r="G962" i="7"/>
  <c r="G961" i="7"/>
  <c r="G960" i="7"/>
  <c r="G959" i="7"/>
  <c r="G958" i="7"/>
  <c r="G957" i="7"/>
  <c r="G956" i="7"/>
  <c r="G955" i="7"/>
  <c r="G954" i="7"/>
  <c r="G953" i="7"/>
  <c r="G952" i="7"/>
  <c r="G951" i="7"/>
  <c r="G950" i="7"/>
  <c r="G949" i="7"/>
  <c r="G948" i="7"/>
  <c r="G947" i="7"/>
  <c r="G946" i="7"/>
  <c r="G945" i="7"/>
  <c r="G944" i="7"/>
  <c r="G943" i="7"/>
  <c r="G942" i="7"/>
  <c r="G941" i="7"/>
  <c r="G940" i="7"/>
  <c r="G939" i="7"/>
  <c r="G938" i="7"/>
  <c r="G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G911" i="7"/>
  <c r="G910" i="7"/>
  <c r="G909" i="7"/>
  <c r="G908" i="7"/>
  <c r="G907" i="7"/>
  <c r="G906" i="7"/>
  <c r="G905" i="7"/>
  <c r="G904" i="7"/>
  <c r="G903" i="7"/>
  <c r="G902" i="7"/>
  <c r="G901" i="7"/>
  <c r="G900" i="7"/>
  <c r="G899" i="7"/>
  <c r="G898" i="7"/>
  <c r="G897" i="7"/>
  <c r="G896" i="7"/>
  <c r="G895" i="7"/>
  <c r="G894" i="7"/>
  <c r="G893" i="7"/>
  <c r="G892" i="7"/>
  <c r="G891" i="7"/>
  <c r="G890" i="7"/>
  <c r="G889" i="7"/>
  <c r="G888" i="7"/>
  <c r="G887" i="7"/>
  <c r="G886" i="7"/>
  <c r="G885" i="7"/>
  <c r="G884" i="7"/>
  <c r="G883" i="7"/>
  <c r="G882" i="7"/>
  <c r="G881" i="7"/>
  <c r="G880" i="7"/>
  <c r="G879" i="7"/>
  <c r="G878" i="7"/>
  <c r="G877" i="7"/>
  <c r="G876" i="7"/>
  <c r="G875" i="7"/>
  <c r="G874" i="7"/>
  <c r="G873" i="7"/>
  <c r="G872" i="7"/>
  <c r="G871" i="7"/>
  <c r="G870" i="7"/>
  <c r="G869" i="7"/>
  <c r="G868" i="7"/>
  <c r="G867" i="7"/>
  <c r="G866" i="7"/>
  <c r="G865" i="7"/>
  <c r="G864" i="7"/>
  <c r="G863" i="7"/>
  <c r="G862" i="7"/>
  <c r="G861" i="7"/>
  <c r="G860" i="7"/>
  <c r="G859" i="7"/>
  <c r="G858" i="7"/>
  <c r="G857" i="7"/>
  <c r="G856" i="7"/>
  <c r="G855" i="7"/>
  <c r="G854" i="7"/>
  <c r="G853" i="7"/>
  <c r="G852" i="7"/>
  <c r="G851" i="7"/>
  <c r="G850" i="7"/>
  <c r="G849" i="7"/>
  <c r="G848" i="7"/>
  <c r="G847" i="7"/>
  <c r="G846" i="7"/>
  <c r="G845" i="7"/>
  <c r="G844" i="7"/>
  <c r="G843" i="7"/>
  <c r="G842" i="7"/>
  <c r="G841" i="7"/>
  <c r="G840" i="7"/>
  <c r="G839" i="7"/>
  <c r="G838" i="7"/>
  <c r="G837" i="7"/>
  <c r="G836" i="7"/>
  <c r="G835" i="7"/>
  <c r="G834" i="7"/>
  <c r="G833" i="7"/>
  <c r="G832" i="7"/>
  <c r="G831" i="7"/>
  <c r="G830" i="7"/>
  <c r="G829" i="7"/>
  <c r="G828" i="7"/>
  <c r="G827" i="7"/>
  <c r="G826" i="7"/>
  <c r="G825" i="7"/>
  <c r="G824" i="7"/>
  <c r="G823" i="7"/>
  <c r="G822" i="7"/>
  <c r="G821" i="7"/>
  <c r="G820" i="7"/>
  <c r="G819" i="7"/>
  <c r="G818" i="7"/>
  <c r="G817" i="7"/>
  <c r="G816" i="7"/>
  <c r="G815" i="7"/>
  <c r="G814" i="7"/>
  <c r="G813" i="7"/>
  <c r="G812" i="7"/>
  <c r="G811" i="7"/>
  <c r="G810" i="7"/>
  <c r="G809" i="7"/>
  <c r="G808" i="7"/>
  <c r="G807" i="7"/>
  <c r="G806" i="7"/>
  <c r="G805" i="7"/>
  <c r="G804" i="7"/>
  <c r="G803" i="7"/>
  <c r="G802" i="7"/>
  <c r="G801" i="7"/>
  <c r="G800" i="7"/>
  <c r="G799" i="7"/>
  <c r="G798" i="7"/>
  <c r="G797" i="7"/>
  <c r="G796" i="7"/>
  <c r="G795" i="7"/>
  <c r="G794" i="7"/>
  <c r="G793" i="7"/>
  <c r="G792" i="7"/>
  <c r="G791" i="7"/>
  <c r="G790" i="7"/>
  <c r="G789" i="7"/>
  <c r="G788" i="7"/>
  <c r="G787" i="7"/>
  <c r="G786" i="7"/>
  <c r="G785" i="7"/>
  <c r="G784" i="7"/>
  <c r="G783" i="7"/>
  <c r="G782" i="7"/>
  <c r="G781" i="7"/>
  <c r="G780" i="7"/>
  <c r="G779" i="7"/>
  <c r="G778" i="7"/>
  <c r="G777" i="7"/>
  <c r="G776" i="7"/>
  <c r="G775" i="7"/>
  <c r="G774" i="7"/>
  <c r="G773" i="7"/>
  <c r="G772" i="7"/>
  <c r="G771" i="7"/>
  <c r="G770" i="7"/>
  <c r="G769" i="7"/>
  <c r="G768" i="7"/>
  <c r="G767" i="7"/>
  <c r="G766" i="7"/>
  <c r="G765" i="7"/>
  <c r="G764" i="7"/>
  <c r="G763" i="7"/>
  <c r="G762" i="7"/>
  <c r="G761" i="7"/>
  <c r="G760" i="7"/>
  <c r="G759" i="7"/>
  <c r="G758" i="7"/>
  <c r="G757" i="7"/>
  <c r="G756" i="7"/>
  <c r="G755" i="7"/>
  <c r="G754" i="7"/>
  <c r="G753" i="7"/>
  <c r="G752" i="7"/>
  <c r="G751" i="7"/>
  <c r="G750" i="7"/>
  <c r="G749" i="7"/>
  <c r="G748" i="7"/>
  <c r="G747" i="7"/>
  <c r="G746" i="7"/>
  <c r="G745" i="7"/>
  <c r="G744" i="7"/>
  <c r="G743" i="7"/>
  <c r="G742" i="7"/>
  <c r="G741" i="7"/>
  <c r="G740" i="7"/>
  <c r="G739" i="7"/>
  <c r="G738" i="7"/>
  <c r="G737" i="7"/>
  <c r="G736" i="7"/>
  <c r="G735" i="7"/>
  <c r="G734" i="7"/>
  <c r="G733" i="7"/>
  <c r="G732" i="7"/>
  <c r="G731" i="7"/>
  <c r="G730" i="7"/>
  <c r="G729" i="7"/>
  <c r="G728" i="7"/>
  <c r="G727" i="7"/>
  <c r="G726" i="7"/>
  <c r="G725" i="7"/>
  <c r="G724" i="7"/>
  <c r="G723" i="7"/>
  <c r="G722" i="7"/>
  <c r="G721" i="7"/>
  <c r="G720" i="7"/>
  <c r="G719" i="7"/>
  <c r="G718" i="7"/>
  <c r="G717" i="7"/>
  <c r="G716" i="7"/>
  <c r="G715" i="7"/>
  <c r="G714" i="7"/>
  <c r="G713" i="7"/>
  <c r="G712" i="7"/>
  <c r="G711" i="7"/>
  <c r="G710" i="7"/>
  <c r="G709" i="7"/>
  <c r="G708" i="7"/>
  <c r="G707" i="7"/>
  <c r="G706" i="7"/>
  <c r="G705" i="7"/>
  <c r="G704" i="7"/>
  <c r="G703" i="7"/>
  <c r="G702" i="7"/>
  <c r="G701" i="7"/>
  <c r="G700" i="7"/>
  <c r="G699" i="7"/>
  <c r="G698" i="7"/>
  <c r="G697" i="7"/>
  <c r="G696" i="7"/>
  <c r="G695" i="7"/>
  <c r="G694" i="7"/>
  <c r="G693" i="7"/>
  <c r="G692" i="7"/>
  <c r="G691" i="7"/>
  <c r="G690" i="7"/>
  <c r="G689" i="7"/>
  <c r="G688" i="7"/>
  <c r="G687" i="7"/>
  <c r="G686" i="7"/>
  <c r="G685" i="7"/>
  <c r="G684" i="7"/>
  <c r="G683" i="7"/>
  <c r="G682" i="7"/>
  <c r="G681" i="7"/>
  <c r="G680" i="7"/>
  <c r="G679" i="7"/>
  <c r="G678" i="7"/>
  <c r="G677" i="7"/>
  <c r="G676" i="7"/>
  <c r="G675" i="7"/>
  <c r="G674" i="7"/>
  <c r="G673" i="7"/>
  <c r="G672" i="7"/>
  <c r="G671" i="7"/>
  <c r="G670" i="7"/>
  <c r="G669" i="7"/>
  <c r="G668" i="7"/>
  <c r="G667" i="7"/>
  <c r="G666" i="7"/>
  <c r="G665" i="7"/>
  <c r="G664" i="7"/>
  <c r="G663" i="7"/>
  <c r="G662" i="7"/>
  <c r="G661" i="7"/>
  <c r="G660" i="7"/>
  <c r="G659" i="7"/>
  <c r="G658" i="7"/>
  <c r="G657" i="7"/>
  <c r="G656" i="7"/>
  <c r="G655" i="7"/>
  <c r="G654" i="7"/>
  <c r="G653" i="7"/>
  <c r="G652" i="7"/>
  <c r="G651" i="7"/>
  <c r="G650" i="7"/>
  <c r="G649" i="7"/>
  <c r="G648" i="7"/>
  <c r="G647" i="7"/>
  <c r="G646" i="7"/>
  <c r="G645" i="7"/>
  <c r="G644" i="7"/>
  <c r="G643" i="7"/>
  <c r="G642" i="7"/>
  <c r="G641" i="7"/>
  <c r="G640" i="7"/>
  <c r="G639" i="7"/>
  <c r="G638" i="7"/>
  <c r="G637" i="7"/>
  <c r="G636" i="7"/>
  <c r="G635" i="7"/>
  <c r="G634" i="7"/>
  <c r="G633" i="7"/>
  <c r="G632" i="7"/>
  <c r="G631" i="7"/>
  <c r="G630" i="7"/>
  <c r="G629" i="7"/>
  <c r="G628" i="7"/>
  <c r="G627" i="7"/>
  <c r="G626" i="7"/>
  <c r="G625" i="7"/>
  <c r="G624" i="7"/>
  <c r="G623" i="7"/>
  <c r="G622" i="7"/>
  <c r="G621" i="7"/>
  <c r="G620" i="7"/>
  <c r="G619" i="7"/>
  <c r="G618" i="7"/>
  <c r="G617" i="7"/>
  <c r="G616" i="7"/>
  <c r="G615" i="7"/>
  <c r="G614" i="7"/>
  <c r="G613" i="7"/>
  <c r="G612" i="7"/>
  <c r="G611" i="7"/>
  <c r="G610" i="7"/>
  <c r="G609" i="7"/>
  <c r="G608" i="7"/>
  <c r="G607" i="7"/>
  <c r="G606" i="7"/>
  <c r="G605" i="7"/>
  <c r="G604" i="7"/>
  <c r="G603" i="7"/>
  <c r="G602" i="7"/>
  <c r="G601" i="7"/>
  <c r="G600" i="7"/>
  <c r="G599" i="7"/>
  <c r="G598" i="7"/>
  <c r="G597" i="7"/>
  <c r="G596" i="7"/>
  <c r="G595" i="7"/>
  <c r="G594" i="7"/>
  <c r="G593" i="7"/>
  <c r="G592" i="7"/>
  <c r="G591" i="7"/>
  <c r="G590" i="7"/>
  <c r="G589" i="7"/>
  <c r="G588" i="7"/>
  <c r="G587" i="7"/>
  <c r="G586" i="7"/>
  <c r="G585" i="7"/>
  <c r="G584" i="7"/>
  <c r="G583" i="7"/>
  <c r="G582" i="7"/>
  <c r="G581" i="7"/>
  <c r="G580" i="7"/>
  <c r="G579" i="7"/>
  <c r="G578" i="7"/>
  <c r="G577" i="7"/>
  <c r="G576" i="7"/>
  <c r="G575" i="7"/>
  <c r="G574" i="7"/>
  <c r="G573" i="7"/>
  <c r="G572" i="7"/>
  <c r="G571" i="7"/>
  <c r="G570" i="7"/>
  <c r="G569" i="7"/>
  <c r="G568" i="7"/>
  <c r="G567" i="7"/>
  <c r="G566" i="7"/>
  <c r="G565" i="7"/>
  <c r="G564" i="7"/>
  <c r="G563" i="7"/>
  <c r="G562" i="7"/>
  <c r="G561" i="7"/>
  <c r="G560" i="7"/>
  <c r="G559" i="7"/>
  <c r="G558" i="7"/>
  <c r="G557" i="7"/>
  <c r="G556" i="7"/>
  <c r="G555" i="7"/>
  <c r="G554" i="7"/>
  <c r="G553" i="7"/>
  <c r="G552" i="7"/>
  <c r="G551" i="7"/>
  <c r="G550" i="7"/>
  <c r="G549" i="7"/>
  <c r="G548" i="7"/>
  <c r="G547" i="7"/>
  <c r="G546" i="7"/>
  <c r="G545" i="7"/>
  <c r="G544" i="7"/>
  <c r="G543" i="7"/>
  <c r="G542" i="7"/>
  <c r="G541" i="7"/>
  <c r="G540" i="7"/>
  <c r="G539" i="7"/>
  <c r="G538" i="7"/>
  <c r="G537" i="7"/>
  <c r="G536" i="7"/>
  <c r="G535" i="7"/>
  <c r="G534" i="7"/>
  <c r="G533" i="7"/>
  <c r="G532" i="7"/>
  <c r="G531" i="7"/>
  <c r="G530" i="7"/>
  <c r="G529" i="7"/>
  <c r="G528" i="7"/>
  <c r="G527" i="7"/>
  <c r="G526" i="7"/>
  <c r="G525" i="7"/>
  <c r="G524" i="7"/>
  <c r="G523" i="7"/>
  <c r="G522" i="7"/>
  <c r="G521" i="7"/>
  <c r="G520" i="7"/>
  <c r="G519" i="7"/>
  <c r="G518" i="7"/>
  <c r="G517" i="7"/>
  <c r="G516" i="7"/>
  <c r="G515" i="7"/>
  <c r="G514" i="7"/>
  <c r="G513" i="7"/>
  <c r="G512" i="7"/>
  <c r="G511" i="7"/>
  <c r="G510" i="7"/>
  <c r="G509" i="7"/>
  <c r="G508" i="7"/>
  <c r="G507" i="7"/>
  <c r="G506" i="7"/>
  <c r="G505" i="7"/>
  <c r="G504" i="7"/>
  <c r="G503" i="7"/>
  <c r="G502" i="7"/>
  <c r="G501" i="7"/>
  <c r="G500" i="7"/>
  <c r="G499" i="7"/>
  <c r="G498" i="7"/>
  <c r="G497" i="7"/>
  <c r="G496" i="7"/>
  <c r="G495" i="7"/>
  <c r="G494" i="7"/>
  <c r="G493" i="7"/>
  <c r="G492" i="7"/>
  <c r="G491" i="7"/>
  <c r="G490" i="7"/>
  <c r="G489" i="7"/>
  <c r="G488" i="7"/>
  <c r="G487" i="7"/>
  <c r="G486" i="7"/>
  <c r="G485" i="7"/>
  <c r="G484" i="7"/>
  <c r="G483" i="7"/>
  <c r="G482" i="7"/>
  <c r="G481" i="7"/>
  <c r="G480" i="7"/>
  <c r="G479" i="7"/>
  <c r="G478" i="7"/>
  <c r="G477" i="7"/>
  <c r="G476" i="7"/>
  <c r="G475" i="7"/>
  <c r="G474" i="7"/>
  <c r="G473" i="7"/>
  <c r="G472" i="7"/>
  <c r="G471" i="7"/>
  <c r="G470" i="7"/>
  <c r="G469" i="7"/>
  <c r="G468" i="7"/>
  <c r="G467" i="7"/>
  <c r="G466" i="7"/>
  <c r="G465" i="7"/>
  <c r="G464" i="7"/>
  <c r="G463" i="7"/>
  <c r="G462" i="7"/>
  <c r="G461" i="7"/>
  <c r="G460" i="7"/>
  <c r="G459" i="7"/>
  <c r="G458" i="7"/>
  <c r="G457" i="7"/>
  <c r="G456" i="7"/>
  <c r="G455" i="7"/>
  <c r="G454" i="7"/>
  <c r="G453" i="7"/>
  <c r="G452" i="7"/>
  <c r="G451" i="7"/>
  <c r="G450" i="7"/>
  <c r="G449" i="7"/>
  <c r="G448" i="7"/>
  <c r="G447" i="7"/>
  <c r="G446" i="7"/>
  <c r="G445" i="7"/>
  <c r="G444" i="7"/>
  <c r="G443" i="7"/>
  <c r="G442" i="7"/>
  <c r="G441" i="7"/>
  <c r="G440" i="7"/>
  <c r="G439" i="7"/>
  <c r="G438" i="7"/>
  <c r="G437" i="7"/>
  <c r="G436" i="7"/>
  <c r="G435" i="7"/>
  <c r="G434" i="7"/>
  <c r="G433" i="7"/>
  <c r="G432" i="7"/>
  <c r="G431" i="7"/>
  <c r="G430" i="7"/>
  <c r="G429" i="7"/>
  <c r="G428" i="7"/>
  <c r="G427" i="7"/>
  <c r="G426" i="7"/>
  <c r="G425" i="7"/>
  <c r="G424" i="7"/>
  <c r="G423" i="7"/>
  <c r="G422" i="7"/>
  <c r="G421" i="7"/>
  <c r="G420" i="7"/>
  <c r="G419" i="7"/>
  <c r="G418" i="7"/>
  <c r="G417" i="7"/>
  <c r="G416" i="7"/>
  <c r="G415" i="7"/>
  <c r="G414" i="7"/>
  <c r="G413" i="7"/>
  <c r="G412" i="7"/>
  <c r="G411" i="7"/>
  <c r="G410" i="7"/>
  <c r="G409" i="7"/>
  <c r="G408" i="7"/>
  <c r="G407" i="7"/>
  <c r="G406" i="7"/>
  <c r="G405" i="7"/>
  <c r="G404" i="7"/>
  <c r="G403" i="7"/>
  <c r="G402" i="7"/>
  <c r="G401" i="7"/>
  <c r="G400" i="7"/>
  <c r="G399" i="7"/>
  <c r="G398" i="7"/>
  <c r="G397" i="7"/>
  <c r="G396" i="7"/>
  <c r="G395" i="7"/>
  <c r="G394" i="7"/>
  <c r="G393" i="7"/>
  <c r="G392" i="7"/>
  <c r="G391" i="7"/>
  <c r="G390" i="7"/>
  <c r="G389" i="7"/>
  <c r="G388" i="7"/>
  <c r="G387" i="7"/>
  <c r="G386" i="7"/>
  <c r="G385" i="7"/>
  <c r="G384" i="7"/>
  <c r="G383" i="7"/>
  <c r="G382" i="7"/>
  <c r="G381" i="7"/>
  <c r="G380" i="7"/>
  <c r="G379" i="7"/>
  <c r="G378" i="7"/>
  <c r="G377" i="7"/>
  <c r="G376" i="7"/>
  <c r="G375" i="7"/>
  <c r="G374" i="7"/>
  <c r="G373" i="7"/>
  <c r="G372" i="7"/>
  <c r="G371" i="7"/>
  <c r="G370" i="7"/>
  <c r="G369" i="7"/>
  <c r="G368" i="7"/>
  <c r="G367" i="7"/>
  <c r="G366" i="7"/>
  <c r="G365" i="7"/>
  <c r="G364" i="7"/>
  <c r="G363" i="7"/>
  <c r="G362" i="7"/>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G3" i="7"/>
  <c r="G2" i="7"/>
  <c r="E4" i="9" l="1"/>
  <c r="D2" i="7" s="1"/>
  <c r="A2" i="7" s="1"/>
  <c r="B11" i="9"/>
  <c r="B12" i="9" s="1"/>
  <c r="B13" i="9" s="1"/>
  <c r="B12" i="14" s="1"/>
  <c r="B14" i="11"/>
  <c r="J12" i="13"/>
  <c r="J13" i="13"/>
  <c r="J14" i="13"/>
  <c r="J15" i="13"/>
  <c r="J16" i="13"/>
  <c r="J17" i="13"/>
  <c r="J18" i="13"/>
  <c r="J19" i="13"/>
  <c r="J20" i="13"/>
  <c r="J21" i="13"/>
  <c r="J22" i="13"/>
  <c r="J11" i="13"/>
  <c r="H12" i="13"/>
  <c r="H13" i="13"/>
  <c r="H14" i="13"/>
  <c r="H15" i="13"/>
  <c r="H16" i="13"/>
  <c r="H17" i="13"/>
  <c r="H18" i="13"/>
  <c r="H19" i="13"/>
  <c r="H20" i="13"/>
  <c r="H21" i="13"/>
  <c r="H22" i="13"/>
  <c r="H11" i="13"/>
  <c r="E2" i="7"/>
  <c r="E3" i="7" s="1"/>
  <c r="E4" i="7" s="1"/>
  <c r="E5" i="7" s="1"/>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E98" i="7" s="1"/>
  <c r="E99" i="7" s="1"/>
  <c r="E100" i="7" s="1"/>
  <c r="E101" i="7" s="1"/>
  <c r="E102" i="7" s="1"/>
  <c r="E103" i="7" s="1"/>
  <c r="E104" i="7" s="1"/>
  <c r="E105" i="7" s="1"/>
  <c r="E106" i="7" s="1"/>
  <c r="E107" i="7" s="1"/>
  <c r="E108" i="7" s="1"/>
  <c r="E109" i="7" s="1"/>
  <c r="E110" i="7" s="1"/>
  <c r="E111" i="7" s="1"/>
  <c r="E112" i="7" s="1"/>
  <c r="E113" i="7" s="1"/>
  <c r="E114" i="7" s="1"/>
  <c r="E115" i="7" s="1"/>
  <c r="E116" i="7" s="1"/>
  <c r="E117" i="7" s="1"/>
  <c r="E118" i="7" s="1"/>
  <c r="E119" i="7" s="1"/>
  <c r="E120" i="7" s="1"/>
  <c r="E121" i="7" s="1"/>
  <c r="E122" i="7" s="1"/>
  <c r="E123" i="7" s="1"/>
  <c r="E124" i="7" s="1"/>
  <c r="E125" i="7" s="1"/>
  <c r="E126" i="7" s="1"/>
  <c r="E127" i="7" s="1"/>
  <c r="E128" i="7" s="1"/>
  <c r="E129" i="7" s="1"/>
  <c r="E130" i="7" s="1"/>
  <c r="E131" i="7" s="1"/>
  <c r="E132" i="7" s="1"/>
  <c r="E133" i="7" s="1"/>
  <c r="E134" i="7" s="1"/>
  <c r="E135" i="7" s="1"/>
  <c r="E136" i="7" s="1"/>
  <c r="E137" i="7" s="1"/>
  <c r="E138" i="7" s="1"/>
  <c r="E139" i="7" s="1"/>
  <c r="E140" i="7" s="1"/>
  <c r="E141" i="7" s="1"/>
  <c r="E142" i="7" s="1"/>
  <c r="E143" i="7" s="1"/>
  <c r="E144" i="7" s="1"/>
  <c r="E145" i="7" s="1"/>
  <c r="E146" i="7" s="1"/>
  <c r="E147" i="7" s="1"/>
  <c r="E148" i="7" s="1"/>
  <c r="E149" i="7" s="1"/>
  <c r="E150" i="7" s="1"/>
  <c r="E151" i="7" s="1"/>
  <c r="E152" i="7" s="1"/>
  <c r="E153" i="7" s="1"/>
  <c r="E154" i="7" s="1"/>
  <c r="E155" i="7" s="1"/>
  <c r="E156" i="7" s="1"/>
  <c r="E157" i="7" s="1"/>
  <c r="E158" i="7" s="1"/>
  <c r="E159" i="7" s="1"/>
  <c r="E160" i="7" s="1"/>
  <c r="E161" i="7" s="1"/>
  <c r="E162" i="7" s="1"/>
  <c r="E163" i="7" s="1"/>
  <c r="E164" i="7" s="1"/>
  <c r="E165" i="7" s="1"/>
  <c r="E166" i="7" s="1"/>
  <c r="E167" i="7" s="1"/>
  <c r="E168" i="7" s="1"/>
  <c r="E169" i="7" s="1"/>
  <c r="E170" i="7" s="1"/>
  <c r="E171" i="7" s="1"/>
  <c r="E172" i="7" s="1"/>
  <c r="E173" i="7" s="1"/>
  <c r="E174" i="7" s="1"/>
  <c r="E175" i="7" s="1"/>
  <c r="E176" i="7" s="1"/>
  <c r="E177" i="7" s="1"/>
  <c r="E178" i="7" s="1"/>
  <c r="E179" i="7" s="1"/>
  <c r="E180" i="7" s="1"/>
  <c r="E181" i="7" s="1"/>
  <c r="E182" i="7" s="1"/>
  <c r="E183" i="7" s="1"/>
  <c r="E184" i="7" s="1"/>
  <c r="E185" i="7" s="1"/>
  <c r="E186" i="7" s="1"/>
  <c r="E187" i="7" s="1"/>
  <c r="E188" i="7" s="1"/>
  <c r="E189" i="7" s="1"/>
  <c r="E190" i="7" s="1"/>
  <c r="E191" i="7" s="1"/>
  <c r="E192" i="7" s="1"/>
  <c r="E193" i="7" s="1"/>
  <c r="E194" i="7" s="1"/>
  <c r="E195" i="7" s="1"/>
  <c r="E196" i="7" s="1"/>
  <c r="E197" i="7" s="1"/>
  <c r="E198" i="7" s="1"/>
  <c r="E199" i="7" s="1"/>
  <c r="E200" i="7" s="1"/>
  <c r="E201" i="7" s="1"/>
  <c r="E202" i="7" s="1"/>
  <c r="E203" i="7" s="1"/>
  <c r="E204" i="7" s="1"/>
  <c r="E205" i="7" s="1"/>
  <c r="E206" i="7" s="1"/>
  <c r="E207" i="7" s="1"/>
  <c r="E208" i="7" s="1"/>
  <c r="E209" i="7" s="1"/>
  <c r="E210" i="7" s="1"/>
  <c r="E211" i="7" s="1"/>
  <c r="E212" i="7" s="1"/>
  <c r="E213" i="7" s="1"/>
  <c r="E214" i="7" s="1"/>
  <c r="E215" i="7" s="1"/>
  <c r="E216" i="7" s="1"/>
  <c r="E217" i="7" s="1"/>
  <c r="E218" i="7" s="1"/>
  <c r="E219" i="7" s="1"/>
  <c r="E220" i="7" s="1"/>
  <c r="E221" i="7" s="1"/>
  <c r="E222" i="7" s="1"/>
  <c r="E223" i="7" s="1"/>
  <c r="E224" i="7" s="1"/>
  <c r="E225" i="7" s="1"/>
  <c r="E226" i="7" s="1"/>
  <c r="E227" i="7" s="1"/>
  <c r="E228" i="7" s="1"/>
  <c r="E229" i="7" s="1"/>
  <c r="E230" i="7" s="1"/>
  <c r="E231" i="7" s="1"/>
  <c r="E232" i="7" s="1"/>
  <c r="E233" i="7" s="1"/>
  <c r="E234" i="7" s="1"/>
  <c r="E235" i="7" s="1"/>
  <c r="E236" i="7" s="1"/>
  <c r="E237" i="7" s="1"/>
  <c r="E238" i="7" s="1"/>
  <c r="E239" i="7" s="1"/>
  <c r="E240" i="7" s="1"/>
  <c r="E241" i="7" s="1"/>
  <c r="E242" i="7" s="1"/>
  <c r="E243" i="7" s="1"/>
  <c r="E244" i="7" s="1"/>
  <c r="E245" i="7" s="1"/>
  <c r="E246" i="7" s="1"/>
  <c r="E247" i="7" s="1"/>
  <c r="E248" i="7" s="1"/>
  <c r="E249" i="7" s="1"/>
  <c r="E250" i="7" s="1"/>
  <c r="E251" i="7" s="1"/>
  <c r="E252" i="7" s="1"/>
  <c r="E253" i="7" s="1"/>
  <c r="E254" i="7" s="1"/>
  <c r="E255" i="7" s="1"/>
  <c r="E256" i="7" s="1"/>
  <c r="E257" i="7" s="1"/>
  <c r="E258" i="7" s="1"/>
  <c r="E259" i="7" s="1"/>
  <c r="E260" i="7" s="1"/>
  <c r="E261" i="7" s="1"/>
  <c r="E262" i="7" s="1"/>
  <c r="E263" i="7" s="1"/>
  <c r="E264" i="7" s="1"/>
  <c r="E265" i="7" s="1"/>
  <c r="E266" i="7" s="1"/>
  <c r="E267" i="7" s="1"/>
  <c r="E268" i="7" s="1"/>
  <c r="E269" i="7" s="1"/>
  <c r="E270" i="7" s="1"/>
  <c r="E271" i="7" s="1"/>
  <c r="E272" i="7" s="1"/>
  <c r="E273" i="7" s="1"/>
  <c r="E274" i="7" s="1"/>
  <c r="E275" i="7" s="1"/>
  <c r="E276" i="7" s="1"/>
  <c r="E277" i="7" s="1"/>
  <c r="E278" i="7" s="1"/>
  <c r="E279" i="7" s="1"/>
  <c r="E280" i="7" s="1"/>
  <c r="E281" i="7" s="1"/>
  <c r="E282" i="7" s="1"/>
  <c r="E283" i="7" s="1"/>
  <c r="E284" i="7" s="1"/>
  <c r="E285" i="7" s="1"/>
  <c r="E286" i="7" s="1"/>
  <c r="E287" i="7" s="1"/>
  <c r="E288" i="7" s="1"/>
  <c r="E289" i="7" s="1"/>
  <c r="E290" i="7" s="1"/>
  <c r="E291" i="7" s="1"/>
  <c r="E292" i="7" s="1"/>
  <c r="E293" i="7" s="1"/>
  <c r="E294" i="7" s="1"/>
  <c r="E295" i="7" s="1"/>
  <c r="E296" i="7" s="1"/>
  <c r="E297" i="7" s="1"/>
  <c r="E298" i="7" s="1"/>
  <c r="E299" i="7" s="1"/>
  <c r="E300" i="7" s="1"/>
  <c r="E301" i="7" s="1"/>
  <c r="E302" i="7" s="1"/>
  <c r="E303" i="7" s="1"/>
  <c r="E304" i="7" s="1"/>
  <c r="E305" i="7" s="1"/>
  <c r="E306" i="7" s="1"/>
  <c r="E307" i="7" s="1"/>
  <c r="E308" i="7" s="1"/>
  <c r="E309" i="7" s="1"/>
  <c r="E310" i="7" s="1"/>
  <c r="E311" i="7" s="1"/>
  <c r="E312" i="7" s="1"/>
  <c r="E313" i="7" s="1"/>
  <c r="E314" i="7" s="1"/>
  <c r="E315" i="7" s="1"/>
  <c r="E316" i="7" s="1"/>
  <c r="E317" i="7" s="1"/>
  <c r="E318" i="7" s="1"/>
  <c r="E319" i="7" s="1"/>
  <c r="E320" i="7" s="1"/>
  <c r="E321" i="7" s="1"/>
  <c r="E322" i="7" s="1"/>
  <c r="E323" i="7" s="1"/>
  <c r="E324" i="7" s="1"/>
  <c r="E325" i="7" s="1"/>
  <c r="E326" i="7" s="1"/>
  <c r="E327" i="7" s="1"/>
  <c r="E328" i="7" s="1"/>
  <c r="E329" i="7" s="1"/>
  <c r="E330" i="7" s="1"/>
  <c r="E331" i="7" s="1"/>
  <c r="E332" i="7" s="1"/>
  <c r="E333" i="7" s="1"/>
  <c r="E334" i="7" s="1"/>
  <c r="E335" i="7" s="1"/>
  <c r="E336" i="7" s="1"/>
  <c r="E337" i="7" s="1"/>
  <c r="E338" i="7" s="1"/>
  <c r="E339" i="7" s="1"/>
  <c r="E340" i="7" s="1"/>
  <c r="E341" i="7" s="1"/>
  <c r="E342" i="7" s="1"/>
  <c r="E343" i="7" s="1"/>
  <c r="E344" i="7" s="1"/>
  <c r="E345" i="7" s="1"/>
  <c r="E346" i="7" s="1"/>
  <c r="E347" i="7" s="1"/>
  <c r="E348" i="7" s="1"/>
  <c r="E349" i="7" s="1"/>
  <c r="E350" i="7" s="1"/>
  <c r="E351" i="7" s="1"/>
  <c r="E352" i="7" s="1"/>
  <c r="E353" i="7" s="1"/>
  <c r="E354" i="7" s="1"/>
  <c r="E355" i="7" s="1"/>
  <c r="E356" i="7" s="1"/>
  <c r="E357" i="7" s="1"/>
  <c r="E358" i="7" s="1"/>
  <c r="E359" i="7" s="1"/>
  <c r="E360" i="7" s="1"/>
  <c r="E361" i="7" s="1"/>
  <c r="E362" i="7" s="1"/>
  <c r="E363" i="7" s="1"/>
  <c r="E364" i="7" s="1"/>
  <c r="E365" i="7" s="1"/>
  <c r="E366" i="7" s="1"/>
  <c r="E367" i="7" s="1"/>
  <c r="E368" i="7" s="1"/>
  <c r="E369" i="7" s="1"/>
  <c r="E370" i="7" s="1"/>
  <c r="E371" i="7" s="1"/>
  <c r="E372" i="7" s="1"/>
  <c r="E373" i="7" s="1"/>
  <c r="E374" i="7" s="1"/>
  <c r="E375" i="7" s="1"/>
  <c r="E376" i="7" s="1"/>
  <c r="E377" i="7" s="1"/>
  <c r="E378" i="7" s="1"/>
  <c r="E379" i="7" s="1"/>
  <c r="E380" i="7" s="1"/>
  <c r="E381" i="7" s="1"/>
  <c r="E382" i="7" s="1"/>
  <c r="E383" i="7" s="1"/>
  <c r="E384" i="7" s="1"/>
  <c r="E385" i="7" s="1"/>
  <c r="E386" i="7" s="1"/>
  <c r="E387" i="7" s="1"/>
  <c r="E388" i="7" s="1"/>
  <c r="E389" i="7" s="1"/>
  <c r="E390" i="7" s="1"/>
  <c r="E391" i="7" s="1"/>
  <c r="E392" i="7" s="1"/>
  <c r="E393" i="7" s="1"/>
  <c r="E394" i="7" s="1"/>
  <c r="E395" i="7" s="1"/>
  <c r="E396" i="7" s="1"/>
  <c r="E397" i="7" s="1"/>
  <c r="E398" i="7" s="1"/>
  <c r="E399" i="7" s="1"/>
  <c r="E400" i="7" s="1"/>
  <c r="E401" i="7" s="1"/>
  <c r="E402" i="7" s="1"/>
  <c r="E403" i="7" s="1"/>
  <c r="E404" i="7" s="1"/>
  <c r="E405" i="7" s="1"/>
  <c r="E406" i="7" s="1"/>
  <c r="E407" i="7" s="1"/>
  <c r="E408" i="7" s="1"/>
  <c r="E409" i="7" s="1"/>
  <c r="E410" i="7" s="1"/>
  <c r="E411" i="7" s="1"/>
  <c r="E412" i="7" s="1"/>
  <c r="E413" i="7" s="1"/>
  <c r="E414" i="7" s="1"/>
  <c r="E415" i="7" s="1"/>
  <c r="E416" i="7" s="1"/>
  <c r="E417" i="7" s="1"/>
  <c r="E418" i="7" s="1"/>
  <c r="E419" i="7" s="1"/>
  <c r="E420" i="7" s="1"/>
  <c r="E421" i="7" s="1"/>
  <c r="E422" i="7" s="1"/>
  <c r="E423" i="7" s="1"/>
  <c r="E424" i="7" s="1"/>
  <c r="E425" i="7" s="1"/>
  <c r="E426" i="7" s="1"/>
  <c r="E427" i="7" s="1"/>
  <c r="E428" i="7" s="1"/>
  <c r="E429" i="7" s="1"/>
  <c r="E430" i="7" s="1"/>
  <c r="E431" i="7" s="1"/>
  <c r="E432" i="7" s="1"/>
  <c r="E433" i="7" s="1"/>
  <c r="E434" i="7" s="1"/>
  <c r="E435" i="7" s="1"/>
  <c r="E436" i="7" s="1"/>
  <c r="E437" i="7" s="1"/>
  <c r="E438" i="7" s="1"/>
  <c r="E439" i="7" s="1"/>
  <c r="E440" i="7" s="1"/>
  <c r="E441" i="7" s="1"/>
  <c r="E442" i="7" s="1"/>
  <c r="E443" i="7" s="1"/>
  <c r="E444" i="7" s="1"/>
  <c r="E445" i="7" s="1"/>
  <c r="E446" i="7" s="1"/>
  <c r="E447" i="7" s="1"/>
  <c r="E448" i="7" s="1"/>
  <c r="E449" i="7" s="1"/>
  <c r="E450" i="7" s="1"/>
  <c r="E451" i="7" s="1"/>
  <c r="E452" i="7" s="1"/>
  <c r="E453" i="7" s="1"/>
  <c r="E454" i="7" s="1"/>
  <c r="E455" i="7" s="1"/>
  <c r="E456" i="7" s="1"/>
  <c r="E457" i="7" s="1"/>
  <c r="E458" i="7" s="1"/>
  <c r="E459" i="7" s="1"/>
  <c r="E460" i="7" s="1"/>
  <c r="E461" i="7" s="1"/>
  <c r="E462" i="7" s="1"/>
  <c r="E463" i="7" s="1"/>
  <c r="E464" i="7" s="1"/>
  <c r="E465" i="7" s="1"/>
  <c r="E466" i="7" s="1"/>
  <c r="E467" i="7" s="1"/>
  <c r="E468" i="7" s="1"/>
  <c r="E469" i="7" s="1"/>
  <c r="E470" i="7" s="1"/>
  <c r="E471" i="7" s="1"/>
  <c r="E472" i="7" s="1"/>
  <c r="E473" i="7" s="1"/>
  <c r="E474" i="7" s="1"/>
  <c r="E475" i="7" s="1"/>
  <c r="E476" i="7" s="1"/>
  <c r="E477" i="7" s="1"/>
  <c r="E478" i="7" s="1"/>
  <c r="E479" i="7" s="1"/>
  <c r="E480" i="7" s="1"/>
  <c r="E481" i="7" s="1"/>
  <c r="E482" i="7" s="1"/>
  <c r="E483" i="7" s="1"/>
  <c r="E484" i="7" s="1"/>
  <c r="E485" i="7" s="1"/>
  <c r="E486" i="7" s="1"/>
  <c r="E487" i="7" s="1"/>
  <c r="E488" i="7" s="1"/>
  <c r="E489" i="7" s="1"/>
  <c r="E490" i="7" s="1"/>
  <c r="E491" i="7" s="1"/>
  <c r="E492" i="7" s="1"/>
  <c r="E493" i="7" s="1"/>
  <c r="E494" i="7" s="1"/>
  <c r="E495" i="7" s="1"/>
  <c r="E496" i="7" s="1"/>
  <c r="E497" i="7" s="1"/>
  <c r="E498" i="7" s="1"/>
  <c r="E499" i="7" s="1"/>
  <c r="E500" i="7" s="1"/>
  <c r="E501" i="7" s="1"/>
  <c r="E502" i="7" s="1"/>
  <c r="E503" i="7" s="1"/>
  <c r="E504" i="7" s="1"/>
  <c r="E505" i="7" s="1"/>
  <c r="E506" i="7" s="1"/>
  <c r="E507" i="7" s="1"/>
  <c r="E508" i="7" s="1"/>
  <c r="E509" i="7" s="1"/>
  <c r="E510" i="7" s="1"/>
  <c r="E511" i="7" s="1"/>
  <c r="E512" i="7" s="1"/>
  <c r="E513" i="7" s="1"/>
  <c r="E514" i="7" s="1"/>
  <c r="E515" i="7" s="1"/>
  <c r="E516" i="7" s="1"/>
  <c r="E517" i="7" s="1"/>
  <c r="E518" i="7" s="1"/>
  <c r="E519" i="7" s="1"/>
  <c r="E520" i="7" s="1"/>
  <c r="E521" i="7" s="1"/>
  <c r="E522" i="7" s="1"/>
  <c r="E523" i="7" s="1"/>
  <c r="E524" i="7" s="1"/>
  <c r="E525" i="7" s="1"/>
  <c r="E526" i="7" s="1"/>
  <c r="E527" i="7" s="1"/>
  <c r="E528" i="7" s="1"/>
  <c r="E529" i="7" s="1"/>
  <c r="E530" i="7" s="1"/>
  <c r="E531" i="7" s="1"/>
  <c r="E532" i="7" s="1"/>
  <c r="E533" i="7" s="1"/>
  <c r="E534" i="7" s="1"/>
  <c r="E535" i="7" s="1"/>
  <c r="E536" i="7" s="1"/>
  <c r="E537" i="7" s="1"/>
  <c r="E538" i="7" s="1"/>
  <c r="E539" i="7" s="1"/>
  <c r="E540" i="7" s="1"/>
  <c r="E541" i="7" s="1"/>
  <c r="E542" i="7" s="1"/>
  <c r="E543" i="7" s="1"/>
  <c r="E544" i="7" s="1"/>
  <c r="E545" i="7" s="1"/>
  <c r="E546" i="7" s="1"/>
  <c r="E547" i="7" s="1"/>
  <c r="E548" i="7" s="1"/>
  <c r="E549" i="7" s="1"/>
  <c r="E550" i="7" s="1"/>
  <c r="E551" i="7" s="1"/>
  <c r="E552" i="7" s="1"/>
  <c r="E553" i="7" s="1"/>
  <c r="E554" i="7" s="1"/>
  <c r="E555" i="7" s="1"/>
  <c r="E556" i="7" s="1"/>
  <c r="E557" i="7" s="1"/>
  <c r="E558" i="7" s="1"/>
  <c r="E559" i="7" s="1"/>
  <c r="E560" i="7" s="1"/>
  <c r="E561" i="7" s="1"/>
  <c r="E562" i="7" s="1"/>
  <c r="E563" i="7" s="1"/>
  <c r="E564" i="7" s="1"/>
  <c r="E565" i="7" s="1"/>
  <c r="E566" i="7" s="1"/>
  <c r="E567" i="7" s="1"/>
  <c r="E568" i="7" s="1"/>
  <c r="E569" i="7" s="1"/>
  <c r="E570" i="7" s="1"/>
  <c r="E571" i="7" s="1"/>
  <c r="E572" i="7" s="1"/>
  <c r="E573" i="7" s="1"/>
  <c r="E574" i="7" s="1"/>
  <c r="E575" i="7" s="1"/>
  <c r="E576" i="7" s="1"/>
  <c r="E577" i="7" s="1"/>
  <c r="E578" i="7" s="1"/>
  <c r="E579" i="7" s="1"/>
  <c r="E580" i="7" s="1"/>
  <c r="E581" i="7" s="1"/>
  <c r="E582" i="7" s="1"/>
  <c r="E583" i="7" s="1"/>
  <c r="E584" i="7" s="1"/>
  <c r="E585" i="7" s="1"/>
  <c r="E586" i="7" s="1"/>
  <c r="E587" i="7" s="1"/>
  <c r="E588" i="7" s="1"/>
  <c r="E589" i="7" s="1"/>
  <c r="E590" i="7" s="1"/>
  <c r="E591" i="7" s="1"/>
  <c r="E592" i="7" s="1"/>
  <c r="E593" i="7" s="1"/>
  <c r="E594" i="7" s="1"/>
  <c r="E595" i="7" s="1"/>
  <c r="E596" i="7" s="1"/>
  <c r="E597" i="7" s="1"/>
  <c r="E598" i="7" s="1"/>
  <c r="E599" i="7" s="1"/>
  <c r="E600" i="7" s="1"/>
  <c r="E601" i="7" s="1"/>
  <c r="E602" i="7" s="1"/>
  <c r="E603" i="7" s="1"/>
  <c r="E604" i="7" s="1"/>
  <c r="E605" i="7" s="1"/>
  <c r="E606" i="7" s="1"/>
  <c r="E607" i="7" s="1"/>
  <c r="E608" i="7" s="1"/>
  <c r="E609" i="7" s="1"/>
  <c r="E610" i="7" s="1"/>
  <c r="E611" i="7" s="1"/>
  <c r="E612" i="7" s="1"/>
  <c r="E613" i="7" s="1"/>
  <c r="E614" i="7" s="1"/>
  <c r="E615" i="7" s="1"/>
  <c r="E616" i="7" s="1"/>
  <c r="E617" i="7" s="1"/>
  <c r="E618" i="7" s="1"/>
  <c r="E619" i="7" s="1"/>
  <c r="E620" i="7" s="1"/>
  <c r="E621" i="7" s="1"/>
  <c r="E622" i="7" s="1"/>
  <c r="E623" i="7" s="1"/>
  <c r="E624" i="7" s="1"/>
  <c r="E625" i="7" s="1"/>
  <c r="E626" i="7" s="1"/>
  <c r="E627" i="7" s="1"/>
  <c r="E628" i="7" s="1"/>
  <c r="E629" i="7" s="1"/>
  <c r="E630" i="7" s="1"/>
  <c r="E631" i="7" s="1"/>
  <c r="E632" i="7" s="1"/>
  <c r="E633" i="7" s="1"/>
  <c r="E634" i="7" s="1"/>
  <c r="E635" i="7" s="1"/>
  <c r="E636" i="7" s="1"/>
  <c r="E637" i="7" s="1"/>
  <c r="E638" i="7" s="1"/>
  <c r="E639" i="7" s="1"/>
  <c r="E640" i="7" s="1"/>
  <c r="E641" i="7" s="1"/>
  <c r="E642" i="7" s="1"/>
  <c r="E643" i="7" s="1"/>
  <c r="E644" i="7" s="1"/>
  <c r="E645" i="7" s="1"/>
  <c r="E646" i="7" s="1"/>
  <c r="E647" i="7" s="1"/>
  <c r="E648" i="7" s="1"/>
  <c r="E649" i="7" s="1"/>
  <c r="E650" i="7" s="1"/>
  <c r="E651" i="7" s="1"/>
  <c r="E652" i="7" s="1"/>
  <c r="E653" i="7" s="1"/>
  <c r="E654" i="7" s="1"/>
  <c r="E655" i="7" s="1"/>
  <c r="E656" i="7" s="1"/>
  <c r="E657" i="7" s="1"/>
  <c r="E658" i="7" s="1"/>
  <c r="E659" i="7" s="1"/>
  <c r="E660" i="7" s="1"/>
  <c r="E661" i="7" s="1"/>
  <c r="E662" i="7" s="1"/>
  <c r="E663" i="7" s="1"/>
  <c r="E664" i="7" s="1"/>
  <c r="E665" i="7" s="1"/>
  <c r="E666" i="7" s="1"/>
  <c r="E667" i="7" s="1"/>
  <c r="E668" i="7" s="1"/>
  <c r="E669" i="7" s="1"/>
  <c r="E670" i="7" s="1"/>
  <c r="E671" i="7" s="1"/>
  <c r="E672" i="7" s="1"/>
  <c r="E673" i="7" s="1"/>
  <c r="E674" i="7" s="1"/>
  <c r="E675" i="7" s="1"/>
  <c r="E676" i="7" s="1"/>
  <c r="E677" i="7" s="1"/>
  <c r="E678" i="7" s="1"/>
  <c r="E679" i="7" s="1"/>
  <c r="E680" i="7" s="1"/>
  <c r="E681" i="7" s="1"/>
  <c r="E682" i="7" s="1"/>
  <c r="E683" i="7" s="1"/>
  <c r="E684" i="7" s="1"/>
  <c r="E685" i="7" s="1"/>
  <c r="E686" i="7" s="1"/>
  <c r="E687" i="7" s="1"/>
  <c r="E688" i="7" s="1"/>
  <c r="E689" i="7" s="1"/>
  <c r="E690" i="7" s="1"/>
  <c r="E691" i="7" s="1"/>
  <c r="E692" i="7" s="1"/>
  <c r="E693" i="7" s="1"/>
  <c r="E694" i="7" s="1"/>
  <c r="E695" i="7" s="1"/>
  <c r="E696" i="7" s="1"/>
  <c r="E697" i="7" s="1"/>
  <c r="E698" i="7" s="1"/>
  <c r="E699" i="7" s="1"/>
  <c r="E700" i="7" s="1"/>
  <c r="E701" i="7" s="1"/>
  <c r="E702" i="7" s="1"/>
  <c r="E703" i="7" s="1"/>
  <c r="E704" i="7" s="1"/>
  <c r="E705" i="7" s="1"/>
  <c r="E706" i="7" s="1"/>
  <c r="E707" i="7" s="1"/>
  <c r="E708" i="7" s="1"/>
  <c r="E709" i="7" s="1"/>
  <c r="E710" i="7" s="1"/>
  <c r="E711" i="7" s="1"/>
  <c r="E712" i="7" s="1"/>
  <c r="E713" i="7" s="1"/>
  <c r="E714" i="7" s="1"/>
  <c r="E715" i="7" s="1"/>
  <c r="E716" i="7" s="1"/>
  <c r="E717" i="7" s="1"/>
  <c r="E718" i="7" s="1"/>
  <c r="E719" i="7" s="1"/>
  <c r="E720" i="7" s="1"/>
  <c r="E721" i="7" s="1"/>
  <c r="E722" i="7" s="1"/>
  <c r="E723" i="7" s="1"/>
  <c r="E724" i="7" s="1"/>
  <c r="E725" i="7" s="1"/>
  <c r="E726" i="7" s="1"/>
  <c r="E727" i="7" s="1"/>
  <c r="E728" i="7" s="1"/>
  <c r="E729" i="7" s="1"/>
  <c r="E730" i="7" s="1"/>
  <c r="E731" i="7" s="1"/>
  <c r="E732" i="7" s="1"/>
  <c r="E733" i="7" s="1"/>
  <c r="E734" i="7" s="1"/>
  <c r="E735" i="7" s="1"/>
  <c r="E736" i="7" s="1"/>
  <c r="E737" i="7" s="1"/>
  <c r="E738" i="7" s="1"/>
  <c r="E739" i="7" s="1"/>
  <c r="E740" i="7" s="1"/>
  <c r="E741" i="7" s="1"/>
  <c r="E742" i="7" s="1"/>
  <c r="E743" i="7" s="1"/>
  <c r="E744" i="7" s="1"/>
  <c r="E745" i="7" s="1"/>
  <c r="E746" i="7" s="1"/>
  <c r="E747" i="7" s="1"/>
  <c r="E748" i="7" s="1"/>
  <c r="E749" i="7" s="1"/>
  <c r="E750" i="7" s="1"/>
  <c r="E751" i="7" s="1"/>
  <c r="E752" i="7" s="1"/>
  <c r="E753" i="7" s="1"/>
  <c r="E754" i="7" s="1"/>
  <c r="E755" i="7" s="1"/>
  <c r="E756" i="7" s="1"/>
  <c r="E757" i="7" s="1"/>
  <c r="E758" i="7" s="1"/>
  <c r="E759" i="7" s="1"/>
  <c r="E760" i="7" s="1"/>
  <c r="E761" i="7" s="1"/>
  <c r="E762" i="7" s="1"/>
  <c r="E763" i="7" s="1"/>
  <c r="E764" i="7" s="1"/>
  <c r="E765" i="7" s="1"/>
  <c r="E766" i="7" s="1"/>
  <c r="E767" i="7" s="1"/>
  <c r="E768" i="7" s="1"/>
  <c r="E769" i="7" s="1"/>
  <c r="E770" i="7" s="1"/>
  <c r="E771" i="7" s="1"/>
  <c r="E772" i="7" s="1"/>
  <c r="E773" i="7" s="1"/>
  <c r="E774" i="7" s="1"/>
  <c r="E775" i="7" s="1"/>
  <c r="E776" i="7" s="1"/>
  <c r="E777" i="7" s="1"/>
  <c r="E778" i="7" s="1"/>
  <c r="E779" i="7" s="1"/>
  <c r="E780" i="7" s="1"/>
  <c r="E781" i="7" s="1"/>
  <c r="E782" i="7" s="1"/>
  <c r="E783" i="7" s="1"/>
  <c r="E784" i="7" s="1"/>
  <c r="E785" i="7" s="1"/>
  <c r="E786" i="7" s="1"/>
  <c r="E787" i="7" s="1"/>
  <c r="E788" i="7" s="1"/>
  <c r="E789" i="7" s="1"/>
  <c r="E790" i="7" s="1"/>
  <c r="E791" i="7" s="1"/>
  <c r="E792" i="7" s="1"/>
  <c r="E793" i="7" s="1"/>
  <c r="E794" i="7" s="1"/>
  <c r="E795" i="7" s="1"/>
  <c r="E796" i="7" s="1"/>
  <c r="E797" i="7" s="1"/>
  <c r="E798" i="7" s="1"/>
  <c r="E799" i="7" s="1"/>
  <c r="E800" i="7" s="1"/>
  <c r="E801" i="7" s="1"/>
  <c r="E802" i="7" s="1"/>
  <c r="E803" i="7" s="1"/>
  <c r="E804" i="7" s="1"/>
  <c r="E805" i="7" s="1"/>
  <c r="E806" i="7" s="1"/>
  <c r="E807" i="7" s="1"/>
  <c r="E808" i="7" s="1"/>
  <c r="E809" i="7" s="1"/>
  <c r="E810" i="7" s="1"/>
  <c r="E811" i="7" s="1"/>
  <c r="E812" i="7" s="1"/>
  <c r="E813" i="7" s="1"/>
  <c r="E814" i="7" s="1"/>
  <c r="E815" i="7" s="1"/>
  <c r="E816" i="7" s="1"/>
  <c r="E817" i="7" s="1"/>
  <c r="E818" i="7" s="1"/>
  <c r="E819" i="7" s="1"/>
  <c r="E820" i="7" s="1"/>
  <c r="E821" i="7" s="1"/>
  <c r="E822" i="7" s="1"/>
  <c r="E823" i="7" s="1"/>
  <c r="E824" i="7" s="1"/>
  <c r="E825" i="7" s="1"/>
  <c r="E826" i="7" s="1"/>
  <c r="E827" i="7" s="1"/>
  <c r="E828" i="7" s="1"/>
  <c r="E829" i="7" s="1"/>
  <c r="E830" i="7" s="1"/>
  <c r="E831" i="7" s="1"/>
  <c r="E832" i="7" s="1"/>
  <c r="E833" i="7" s="1"/>
  <c r="E834" i="7" s="1"/>
  <c r="E835" i="7" s="1"/>
  <c r="E836" i="7" s="1"/>
  <c r="E837" i="7" s="1"/>
  <c r="E838" i="7" s="1"/>
  <c r="E839" i="7" s="1"/>
  <c r="E840" i="7" s="1"/>
  <c r="E841" i="7" s="1"/>
  <c r="E842" i="7" s="1"/>
  <c r="E843" i="7" s="1"/>
  <c r="E844" i="7" s="1"/>
  <c r="E845" i="7" s="1"/>
  <c r="E846" i="7" s="1"/>
  <c r="E847" i="7" s="1"/>
  <c r="E848" i="7" s="1"/>
  <c r="E849" i="7" s="1"/>
  <c r="E850" i="7" s="1"/>
  <c r="E851" i="7" s="1"/>
  <c r="E852" i="7" s="1"/>
  <c r="E853" i="7" s="1"/>
  <c r="E854" i="7" s="1"/>
  <c r="E855" i="7" s="1"/>
  <c r="E856" i="7" s="1"/>
  <c r="E857" i="7" s="1"/>
  <c r="E858" i="7" s="1"/>
  <c r="E859" i="7" s="1"/>
  <c r="E860" i="7" s="1"/>
  <c r="E861" i="7" s="1"/>
  <c r="E862" i="7" s="1"/>
  <c r="E863" i="7" s="1"/>
  <c r="E864" i="7" s="1"/>
  <c r="E865" i="7" s="1"/>
  <c r="E866" i="7" s="1"/>
  <c r="E867" i="7" s="1"/>
  <c r="E868" i="7" s="1"/>
  <c r="E869" i="7" s="1"/>
  <c r="E870" i="7" s="1"/>
  <c r="E871" i="7" s="1"/>
  <c r="E872" i="7" s="1"/>
  <c r="E873" i="7" s="1"/>
  <c r="E874" i="7" s="1"/>
  <c r="E875" i="7" s="1"/>
  <c r="E876" i="7" s="1"/>
  <c r="E877" i="7" s="1"/>
  <c r="E878" i="7" s="1"/>
  <c r="E879" i="7" s="1"/>
  <c r="E880" i="7" s="1"/>
  <c r="E881" i="7" s="1"/>
  <c r="E882" i="7" s="1"/>
  <c r="E883" i="7" s="1"/>
  <c r="E884" i="7" s="1"/>
  <c r="E885" i="7" s="1"/>
  <c r="E886" i="7" s="1"/>
  <c r="E887" i="7" s="1"/>
  <c r="E888" i="7" s="1"/>
  <c r="E889" i="7" s="1"/>
  <c r="E890" i="7" s="1"/>
  <c r="E891" i="7" s="1"/>
  <c r="E892" i="7" s="1"/>
  <c r="E893" i="7" s="1"/>
  <c r="E894" i="7" s="1"/>
  <c r="E895" i="7" s="1"/>
  <c r="E896" i="7" s="1"/>
  <c r="E897" i="7" s="1"/>
  <c r="E898" i="7" s="1"/>
  <c r="E899" i="7" s="1"/>
  <c r="E900" i="7" s="1"/>
  <c r="E901" i="7" s="1"/>
  <c r="E902" i="7" s="1"/>
  <c r="E903" i="7" s="1"/>
  <c r="E904" i="7" s="1"/>
  <c r="E905" i="7" s="1"/>
  <c r="E906" i="7" s="1"/>
  <c r="E907" i="7" s="1"/>
  <c r="E908" i="7" s="1"/>
  <c r="E909" i="7" s="1"/>
  <c r="E910" i="7" s="1"/>
  <c r="E911" i="7" s="1"/>
  <c r="E912" i="7" s="1"/>
  <c r="E913" i="7" s="1"/>
  <c r="E914" i="7" s="1"/>
  <c r="E915" i="7" s="1"/>
  <c r="E916" i="7" s="1"/>
  <c r="E917" i="7" s="1"/>
  <c r="E918" i="7" s="1"/>
  <c r="E919" i="7" s="1"/>
  <c r="E920" i="7" s="1"/>
  <c r="E921" i="7" s="1"/>
  <c r="E922" i="7" s="1"/>
  <c r="E923" i="7" s="1"/>
  <c r="E924" i="7" s="1"/>
  <c r="E925" i="7" s="1"/>
  <c r="E926" i="7" s="1"/>
  <c r="E927" i="7" s="1"/>
  <c r="E928" i="7" s="1"/>
  <c r="E929" i="7" s="1"/>
  <c r="E930" i="7" s="1"/>
  <c r="E931" i="7" s="1"/>
  <c r="E932" i="7" s="1"/>
  <c r="E933" i="7" s="1"/>
  <c r="E934" i="7" s="1"/>
  <c r="E935" i="7" s="1"/>
  <c r="E936" i="7" s="1"/>
  <c r="E937" i="7" s="1"/>
  <c r="E938" i="7" s="1"/>
  <c r="E939" i="7" s="1"/>
  <c r="E940" i="7" s="1"/>
  <c r="E941" i="7" s="1"/>
  <c r="E942" i="7" s="1"/>
  <c r="E943" i="7" s="1"/>
  <c r="E944" i="7" s="1"/>
  <c r="E945" i="7" s="1"/>
  <c r="E946" i="7" s="1"/>
  <c r="E947" i="7" s="1"/>
  <c r="E948" i="7" s="1"/>
  <c r="E949" i="7" s="1"/>
  <c r="E950" i="7" s="1"/>
  <c r="E951" i="7" s="1"/>
  <c r="E952" i="7" s="1"/>
  <c r="E953" i="7" s="1"/>
  <c r="E954" i="7" s="1"/>
  <c r="E955" i="7" s="1"/>
  <c r="E956" i="7" s="1"/>
  <c r="E957" i="7" s="1"/>
  <c r="E958" i="7" s="1"/>
  <c r="E959" i="7" s="1"/>
  <c r="E960" i="7" s="1"/>
  <c r="E961" i="7" s="1"/>
  <c r="E962" i="7" s="1"/>
  <c r="E963" i="7" s="1"/>
  <c r="E964" i="7" s="1"/>
  <c r="E965" i="7" s="1"/>
  <c r="E966" i="7" s="1"/>
  <c r="E967" i="7" s="1"/>
  <c r="E968" i="7" s="1"/>
  <c r="E969" i="7" s="1"/>
  <c r="E970" i="7" s="1"/>
  <c r="E971" i="7" s="1"/>
  <c r="E972" i="7" s="1"/>
  <c r="E973" i="7" s="1"/>
  <c r="E974" i="7" s="1"/>
  <c r="E975" i="7" s="1"/>
  <c r="E976" i="7" s="1"/>
  <c r="E977" i="7" s="1"/>
  <c r="E978" i="7" s="1"/>
  <c r="E979" i="7" s="1"/>
  <c r="E980" i="7" s="1"/>
  <c r="E981" i="7" s="1"/>
  <c r="E982" i="7" s="1"/>
  <c r="E983" i="7" s="1"/>
  <c r="E984" i="7" s="1"/>
  <c r="E985" i="7" s="1"/>
  <c r="E986" i="7" s="1"/>
  <c r="E987" i="7" s="1"/>
  <c r="E988" i="7" s="1"/>
  <c r="E989" i="7" s="1"/>
  <c r="E990" i="7" s="1"/>
  <c r="E991" i="7" s="1"/>
  <c r="E992" i="7" s="1"/>
  <c r="E993" i="7" s="1"/>
  <c r="E994" i="7" s="1"/>
  <c r="E995" i="7" s="1"/>
  <c r="E996" i="7" s="1"/>
  <c r="E997" i="7" s="1"/>
  <c r="E998" i="7" s="1"/>
  <c r="E999" i="7" s="1"/>
  <c r="E1000" i="7" s="1"/>
  <c r="E1001" i="7" s="1"/>
  <c r="E1002" i="7" s="1"/>
  <c r="E1003" i="7" s="1"/>
  <c r="E1004" i="7" s="1"/>
  <c r="E1005" i="7" s="1"/>
  <c r="E1006" i="7" s="1"/>
  <c r="E1007" i="7" s="1"/>
  <c r="E1008" i="7" s="1"/>
  <c r="E1009" i="7" s="1"/>
  <c r="E1010" i="7" s="1"/>
  <c r="E1011" i="7" s="1"/>
  <c r="E1012" i="7" s="1"/>
  <c r="E1013" i="7" s="1"/>
  <c r="E1014" i="7" s="1"/>
  <c r="E1015" i="7" s="1"/>
  <c r="E1016" i="7" s="1"/>
  <c r="E1017" i="7" s="1"/>
  <c r="E1018" i="7" s="1"/>
  <c r="E1019" i="7" s="1"/>
  <c r="E1020" i="7" s="1"/>
  <c r="E1021" i="7" s="1"/>
  <c r="E1022" i="7" s="1"/>
  <c r="E1023" i="7" s="1"/>
  <c r="E1024" i="7" s="1"/>
  <c r="E1025" i="7" s="1"/>
  <c r="E1026" i="7" s="1"/>
  <c r="E1027" i="7" s="1"/>
  <c r="E1028" i="7" s="1"/>
  <c r="E1029" i="7" s="1"/>
  <c r="E1030" i="7" s="1"/>
  <c r="E1031" i="7" s="1"/>
  <c r="E1032" i="7" s="1"/>
  <c r="E1033" i="7" s="1"/>
  <c r="E1034" i="7" s="1"/>
  <c r="E1035" i="7" s="1"/>
  <c r="E1036" i="7" s="1"/>
  <c r="E1037" i="7" s="1"/>
  <c r="E1038" i="7" s="1"/>
  <c r="E1039" i="7" s="1"/>
  <c r="E1040" i="7" s="1"/>
  <c r="E1041" i="7" s="1"/>
  <c r="E1042" i="7" s="1"/>
  <c r="E1043" i="7" s="1"/>
  <c r="E1044" i="7" s="1"/>
  <c r="E1045" i="7" s="1"/>
  <c r="E1046" i="7" s="1"/>
  <c r="E1047" i="7" s="1"/>
  <c r="E1048" i="7" s="1"/>
  <c r="E1049" i="7" s="1"/>
  <c r="E1050" i="7" s="1"/>
  <c r="E1051" i="7" s="1"/>
  <c r="E1052" i="7" s="1"/>
  <c r="E1053" i="7" s="1"/>
  <c r="E1054" i="7" s="1"/>
  <c r="E1055" i="7" s="1"/>
  <c r="E1056" i="7" s="1"/>
  <c r="E1057" i="7" s="1"/>
  <c r="E1058" i="7" s="1"/>
  <c r="E1059" i="7" s="1"/>
  <c r="E1060" i="7" s="1"/>
  <c r="E1061" i="7" s="1"/>
  <c r="E1062" i="7" s="1"/>
  <c r="E1063" i="7" s="1"/>
  <c r="E1064" i="7" s="1"/>
  <c r="E1065" i="7" s="1"/>
  <c r="E1066" i="7" s="1"/>
  <c r="E1067" i="7" s="1"/>
  <c r="E1068" i="7" s="1"/>
  <c r="E1069" i="7" s="1"/>
  <c r="E1070" i="7" s="1"/>
  <c r="E1071" i="7" s="1"/>
  <c r="E1072" i="7" s="1"/>
  <c r="E1073" i="7" s="1"/>
  <c r="E1074" i="7" s="1"/>
  <c r="E1075" i="7" s="1"/>
  <c r="E1076" i="7" s="1"/>
  <c r="E1077" i="7" s="1"/>
  <c r="E1078" i="7" s="1"/>
  <c r="E1079" i="7" s="1"/>
  <c r="E1080" i="7" s="1"/>
  <c r="E1081" i="7" s="1"/>
  <c r="E1082" i="7" s="1"/>
  <c r="E1083" i="7" s="1"/>
  <c r="E1084" i="7" s="1"/>
  <c r="E1085" i="7" s="1"/>
  <c r="E1086" i="7" s="1"/>
  <c r="E1087" i="7" s="1"/>
  <c r="E1088" i="7" s="1"/>
  <c r="E1089" i="7" s="1"/>
  <c r="E1090" i="7" s="1"/>
  <c r="E1091" i="7" s="1"/>
  <c r="E1092" i="7" s="1"/>
  <c r="E1093" i="7" s="1"/>
  <c r="E1094" i="7" s="1"/>
  <c r="E1095" i="7" s="1"/>
  <c r="E1096" i="7" s="1"/>
  <c r="E1097" i="7" s="1"/>
  <c r="E1098" i="7" s="1"/>
  <c r="E1099" i="7" s="1"/>
  <c r="E1100" i="7" s="1"/>
  <c r="E1101" i="7" s="1"/>
  <c r="E1102" i="7" s="1"/>
  <c r="E1103" i="7" s="1"/>
  <c r="E1104" i="7" s="1"/>
  <c r="E1105" i="7" s="1"/>
  <c r="E1106" i="7" s="1"/>
  <c r="E1107" i="7" s="1"/>
  <c r="E1108" i="7" s="1"/>
  <c r="E1109" i="7" s="1"/>
  <c r="E1110" i="7" s="1"/>
  <c r="E1111" i="7" s="1"/>
  <c r="E1112" i="7" s="1"/>
  <c r="E1113" i="7" s="1"/>
  <c r="E1114" i="7" s="1"/>
  <c r="E1115" i="7" s="1"/>
  <c r="E1116" i="7" s="1"/>
  <c r="E1117" i="7" s="1"/>
  <c r="E1118" i="7" s="1"/>
  <c r="E1119" i="7" s="1"/>
  <c r="E1120" i="7" s="1"/>
  <c r="E1121" i="7" s="1"/>
  <c r="E1122" i="7" s="1"/>
  <c r="E1123" i="7" s="1"/>
  <c r="E1124" i="7" s="1"/>
  <c r="E1125" i="7" s="1"/>
  <c r="E1126" i="7" s="1"/>
  <c r="E1127" i="7" s="1"/>
  <c r="E1128" i="7" s="1"/>
  <c r="E1129" i="7" s="1"/>
  <c r="E1130" i="7" s="1"/>
  <c r="E1131" i="7" s="1"/>
  <c r="E1132" i="7" s="1"/>
  <c r="E1133" i="7" s="1"/>
  <c r="E1134" i="7" s="1"/>
  <c r="E1135" i="7" s="1"/>
  <c r="E1136" i="7" s="1"/>
  <c r="E1137" i="7" s="1"/>
  <c r="E1138" i="7" s="1"/>
  <c r="E1139" i="7" s="1"/>
  <c r="E1140" i="7" s="1"/>
  <c r="E1141" i="7" s="1"/>
  <c r="E1142" i="7" s="1"/>
  <c r="E1143" i="7" s="1"/>
  <c r="E1144" i="7" s="1"/>
  <c r="E1145" i="7" s="1"/>
  <c r="E1146" i="7" s="1"/>
  <c r="E1147" i="7" s="1"/>
  <c r="E1148" i="7" s="1"/>
  <c r="E1149" i="7" s="1"/>
  <c r="E1150" i="7" s="1"/>
  <c r="E1151" i="7" s="1"/>
  <c r="E1152" i="7" s="1"/>
  <c r="E1153" i="7" s="1"/>
  <c r="E1154" i="7" s="1"/>
  <c r="E1155" i="7" s="1"/>
  <c r="E1156" i="7" s="1"/>
  <c r="E1157" i="7" s="1"/>
  <c r="E1158" i="7" s="1"/>
  <c r="E1159" i="7" s="1"/>
  <c r="E1160" i="7" s="1"/>
  <c r="E1161" i="7" s="1"/>
  <c r="E1162" i="7" s="1"/>
  <c r="E1163" i="7" s="1"/>
  <c r="E1164" i="7" s="1"/>
  <c r="E1165" i="7" s="1"/>
  <c r="E1166" i="7" s="1"/>
  <c r="E1167" i="7" s="1"/>
  <c r="E1168" i="7" s="1"/>
  <c r="E1169" i="7" s="1"/>
  <c r="E1170" i="7" s="1"/>
  <c r="E1171" i="7" s="1"/>
  <c r="E1172" i="7" s="1"/>
  <c r="E1173" i="7" s="1"/>
  <c r="E1174" i="7" s="1"/>
  <c r="E1175" i="7" s="1"/>
  <c r="E1176" i="7" s="1"/>
  <c r="E1177" i="7" s="1"/>
  <c r="E1178" i="7" s="1"/>
  <c r="E1179" i="7" s="1"/>
  <c r="E1180" i="7" s="1"/>
  <c r="E1181" i="7" s="1"/>
  <c r="E1182" i="7" s="1"/>
  <c r="E1183" i="7" s="1"/>
  <c r="E1184" i="7" s="1"/>
  <c r="E1185" i="7" s="1"/>
  <c r="E1186" i="7" s="1"/>
  <c r="E1187" i="7" s="1"/>
  <c r="E1188" i="7" s="1"/>
  <c r="E1189" i="7" s="1"/>
  <c r="E1190" i="7" s="1"/>
  <c r="E1191" i="7" s="1"/>
  <c r="E1192" i="7" s="1"/>
  <c r="E1193" i="7" s="1"/>
  <c r="E1194" i="7" s="1"/>
  <c r="E1195" i="7" s="1"/>
  <c r="E1196" i="7" s="1"/>
  <c r="E1197" i="7" s="1"/>
  <c r="E1198" i="7" s="1"/>
  <c r="E1199" i="7" s="1"/>
  <c r="E1200" i="7" s="1"/>
  <c r="E1201" i="7" s="1"/>
  <c r="E1202" i="7" s="1"/>
  <c r="E1203" i="7" s="1"/>
  <c r="E1204" i="7" s="1"/>
  <c r="E1205" i="7" s="1"/>
  <c r="E1206" i="7" s="1"/>
  <c r="E1207" i="7" s="1"/>
  <c r="E1208" i="7" s="1"/>
  <c r="E1209" i="7" s="1"/>
  <c r="E1210" i="7" s="1"/>
  <c r="E1211" i="7" s="1"/>
  <c r="E1212" i="7" s="1"/>
  <c r="E1213" i="7" s="1"/>
  <c r="E1214" i="7" s="1"/>
  <c r="E1215" i="7" s="1"/>
  <c r="E1216" i="7" s="1"/>
  <c r="E1217" i="7" s="1"/>
  <c r="E1218" i="7" s="1"/>
  <c r="E1219" i="7" s="1"/>
  <c r="E1220" i="7" s="1"/>
  <c r="E1221" i="7" s="1"/>
  <c r="E1222" i="7" s="1"/>
  <c r="E1223" i="7" s="1"/>
  <c r="E1224" i="7" s="1"/>
  <c r="E1225" i="7" s="1"/>
  <c r="E1226" i="7" s="1"/>
  <c r="E1227" i="7" s="1"/>
  <c r="E1228" i="7" s="1"/>
  <c r="E1229" i="7" s="1"/>
  <c r="E1230" i="7" s="1"/>
  <c r="E1231" i="7" s="1"/>
  <c r="E1232" i="7" s="1"/>
  <c r="E1233" i="7" s="1"/>
  <c r="E1234" i="7" s="1"/>
  <c r="E1235" i="7" s="1"/>
  <c r="E1236" i="7" s="1"/>
  <c r="E1237" i="7" s="1"/>
  <c r="E1238" i="7" s="1"/>
  <c r="E1239" i="7" s="1"/>
  <c r="E1240" i="7" s="1"/>
  <c r="E1241" i="7" s="1"/>
  <c r="E1242" i="7" s="1"/>
  <c r="E1243" i="7" s="1"/>
  <c r="E1244" i="7" s="1"/>
  <c r="E1245" i="7" s="1"/>
  <c r="E1246" i="7" s="1"/>
  <c r="E1247" i="7" s="1"/>
  <c r="E1248" i="7" s="1"/>
  <c r="E1249" i="7" s="1"/>
  <c r="E1250" i="7" s="1"/>
  <c r="E1251" i="7" s="1"/>
  <c r="E1252" i="7" s="1"/>
  <c r="E1253" i="7" s="1"/>
  <c r="E1254" i="7" s="1"/>
  <c r="E1255" i="7" s="1"/>
  <c r="E1256" i="7" s="1"/>
  <c r="E1257" i="7" s="1"/>
  <c r="E1258" i="7" s="1"/>
  <c r="E1259" i="7" s="1"/>
  <c r="E1260" i="7" s="1"/>
  <c r="E1261" i="7" s="1"/>
  <c r="E1262" i="7" s="1"/>
  <c r="E1263" i="7" s="1"/>
  <c r="E1264" i="7" s="1"/>
  <c r="E1265" i="7" s="1"/>
  <c r="E1266" i="7" s="1"/>
  <c r="E1267" i="7" s="1"/>
  <c r="E1268" i="7" s="1"/>
  <c r="E1269" i="7" s="1"/>
  <c r="E1270" i="7" s="1"/>
  <c r="E1271" i="7" s="1"/>
  <c r="E1272" i="7" s="1"/>
  <c r="E1273" i="7" s="1"/>
  <c r="E1274" i="7" s="1"/>
  <c r="E1275" i="7" s="1"/>
  <c r="E1276" i="7" s="1"/>
  <c r="E1277" i="7" s="1"/>
  <c r="E1278" i="7" s="1"/>
  <c r="E1279" i="7" s="1"/>
  <c r="E1280" i="7" s="1"/>
  <c r="E1281" i="7" s="1"/>
  <c r="E1282" i="7" s="1"/>
  <c r="E1283" i="7" s="1"/>
  <c r="E1284" i="7" s="1"/>
  <c r="E1285" i="7" s="1"/>
  <c r="E1286" i="7" s="1"/>
  <c r="E1287" i="7" s="1"/>
  <c r="E1288" i="7" s="1"/>
  <c r="E1289" i="7" s="1"/>
  <c r="E1290" i="7" s="1"/>
  <c r="E1291" i="7" s="1"/>
  <c r="E1292" i="7" s="1"/>
  <c r="E1293" i="7" s="1"/>
  <c r="E1294" i="7" s="1"/>
  <c r="E1295" i="7" s="1"/>
  <c r="E1296" i="7" s="1"/>
  <c r="E1297" i="7" s="1"/>
  <c r="E1298" i="7" s="1"/>
  <c r="E1299" i="7" s="1"/>
  <c r="E1300" i="7" s="1"/>
  <c r="E1301" i="7" s="1"/>
  <c r="E1302" i="7" s="1"/>
  <c r="E1303" i="7" s="1"/>
  <c r="E1304" i="7" s="1"/>
  <c r="E1305" i="7" s="1"/>
  <c r="E1306" i="7" s="1"/>
  <c r="E1307" i="7" s="1"/>
  <c r="E1308" i="7" s="1"/>
  <c r="E1309" i="7" s="1"/>
  <c r="E1310" i="7" s="1"/>
  <c r="E1311" i="7" s="1"/>
  <c r="E1312" i="7" s="1"/>
  <c r="E1313" i="7" s="1"/>
  <c r="E1314" i="7" s="1"/>
  <c r="E1315" i="7" s="1"/>
  <c r="E1316" i="7" s="1"/>
  <c r="E1317" i="7" s="1"/>
  <c r="E1318" i="7" s="1"/>
  <c r="E1319" i="7" s="1"/>
  <c r="E1320" i="7" s="1"/>
  <c r="E1321" i="7" s="1"/>
  <c r="E1322" i="7" s="1"/>
  <c r="E1323" i="7" s="1"/>
  <c r="E1324" i="7" s="1"/>
  <c r="E1325" i="7" s="1"/>
  <c r="E1326" i="7" s="1"/>
  <c r="E1327" i="7" s="1"/>
  <c r="E1328" i="7" s="1"/>
  <c r="E1329" i="7" s="1"/>
  <c r="E1330" i="7" s="1"/>
  <c r="E1331" i="7" s="1"/>
  <c r="E1332" i="7" s="1"/>
  <c r="E1333" i="7" s="1"/>
  <c r="E1334" i="7" s="1"/>
  <c r="E1335" i="7" s="1"/>
  <c r="E1336" i="7" s="1"/>
  <c r="E1337" i="7" s="1"/>
  <c r="E1338" i="7" s="1"/>
  <c r="E1339" i="7" s="1"/>
  <c r="E1340" i="7" s="1"/>
  <c r="E1341" i="7" s="1"/>
  <c r="E1342" i="7" s="1"/>
  <c r="E1343" i="7" s="1"/>
  <c r="E1344" i="7" s="1"/>
  <c r="E1345" i="7" s="1"/>
  <c r="E1346" i="7" s="1"/>
  <c r="E1347" i="7" s="1"/>
  <c r="E1348" i="7" s="1"/>
  <c r="E1349" i="7" s="1"/>
  <c r="E1350" i="7" s="1"/>
  <c r="E1351" i="7" s="1"/>
  <c r="E1352" i="7" s="1"/>
  <c r="E1353" i="7" s="1"/>
  <c r="E1354" i="7" s="1"/>
  <c r="E1355" i="7" s="1"/>
  <c r="E1356" i="7" s="1"/>
  <c r="E1357" i="7" s="1"/>
  <c r="E1358" i="7" s="1"/>
  <c r="E1359" i="7" s="1"/>
  <c r="E1360" i="7" s="1"/>
  <c r="E1361" i="7" s="1"/>
  <c r="E1362" i="7" s="1"/>
  <c r="E1363" i="7" s="1"/>
  <c r="E1364" i="7" s="1"/>
  <c r="E1365" i="7" s="1"/>
  <c r="E1366" i="7" s="1"/>
  <c r="E1367" i="7" s="1"/>
  <c r="E1368" i="7" s="1"/>
  <c r="E1369" i="7" s="1"/>
  <c r="E1370" i="7" s="1"/>
  <c r="E1371" i="7" s="1"/>
  <c r="E1372" i="7" s="1"/>
  <c r="E1373" i="7" s="1"/>
  <c r="E1374" i="7" s="1"/>
  <c r="E1375" i="7" s="1"/>
  <c r="E1376" i="7" s="1"/>
  <c r="E1377" i="7" s="1"/>
  <c r="E1378" i="7" s="1"/>
  <c r="E1379" i="7" s="1"/>
  <c r="E1380" i="7" s="1"/>
  <c r="E1381" i="7" s="1"/>
  <c r="E1382" i="7" s="1"/>
  <c r="E1383" i="7" s="1"/>
  <c r="E1384" i="7" s="1"/>
  <c r="E1385" i="7" s="1"/>
  <c r="E1386" i="7" s="1"/>
  <c r="E1387" i="7" s="1"/>
  <c r="E1388" i="7" s="1"/>
  <c r="E1389" i="7" s="1"/>
  <c r="E1390" i="7" s="1"/>
  <c r="E1391" i="7" s="1"/>
  <c r="E1392" i="7" s="1"/>
  <c r="E1393" i="7" s="1"/>
  <c r="E1394" i="7" s="1"/>
  <c r="E1395" i="7" s="1"/>
  <c r="E1396" i="7" s="1"/>
  <c r="E1397" i="7" s="1"/>
  <c r="E1398" i="7" s="1"/>
  <c r="E1399" i="7" s="1"/>
  <c r="E1400" i="7" s="1"/>
  <c r="E1401" i="7" s="1"/>
  <c r="E1402" i="7" s="1"/>
  <c r="E1403" i="7" s="1"/>
  <c r="E1404" i="7" s="1"/>
  <c r="E1405" i="7" s="1"/>
  <c r="E1406" i="7" s="1"/>
  <c r="E1407" i="7" s="1"/>
  <c r="E1408" i="7" s="1"/>
  <c r="E1409" i="7" s="1"/>
  <c r="E1410" i="7" s="1"/>
  <c r="E1411" i="7" s="1"/>
  <c r="E1412" i="7" s="1"/>
  <c r="E1413" i="7" s="1"/>
  <c r="E1414" i="7" s="1"/>
  <c r="E1415" i="7" s="1"/>
  <c r="E1416" i="7" s="1"/>
  <c r="E1417" i="7" s="1"/>
  <c r="E1418" i="7" s="1"/>
  <c r="E1419" i="7" s="1"/>
  <c r="E1420" i="7" s="1"/>
  <c r="E1421" i="7" s="1"/>
  <c r="E1422" i="7" s="1"/>
  <c r="E1423" i="7" s="1"/>
  <c r="E1424" i="7" s="1"/>
  <c r="E1425" i="7" s="1"/>
  <c r="E1426" i="7" s="1"/>
  <c r="E1427" i="7" s="1"/>
  <c r="E1428" i="7" s="1"/>
  <c r="E1429" i="7" s="1"/>
  <c r="E1430" i="7" s="1"/>
  <c r="E1431" i="7" s="1"/>
  <c r="E1432" i="7" s="1"/>
  <c r="E1433" i="7" s="1"/>
  <c r="E1434" i="7" s="1"/>
  <c r="E1435" i="7" s="1"/>
  <c r="E1436" i="7" s="1"/>
  <c r="E1437" i="7" s="1"/>
  <c r="E1438" i="7" s="1"/>
  <c r="E1439" i="7" s="1"/>
  <c r="E1440" i="7" s="1"/>
  <c r="E1441" i="7" s="1"/>
  <c r="E1442" i="7" s="1"/>
  <c r="E1443" i="7" s="1"/>
  <c r="E1444" i="7" s="1"/>
  <c r="E1445" i="7" s="1"/>
  <c r="E1446" i="7" s="1"/>
  <c r="E1447" i="7" s="1"/>
  <c r="E1448" i="7" s="1"/>
  <c r="E1449" i="7" s="1"/>
  <c r="E1450" i="7" s="1"/>
  <c r="E1451" i="7" s="1"/>
  <c r="E1452" i="7" s="1"/>
  <c r="E1453" i="7" s="1"/>
  <c r="E1454" i="7" s="1"/>
  <c r="E1455" i="7" s="1"/>
  <c r="E1456" i="7" s="1"/>
  <c r="E1457" i="7" s="1"/>
  <c r="E1458" i="7" s="1"/>
  <c r="E1459" i="7" s="1"/>
  <c r="E1460" i="7" s="1"/>
  <c r="E1461" i="7" s="1"/>
  <c r="E1462" i="7" s="1"/>
  <c r="E1463" i="7" s="1"/>
  <c r="E1464" i="7" s="1"/>
  <c r="E1465" i="7" s="1"/>
  <c r="E1466" i="7" s="1"/>
  <c r="E1467" i="7" s="1"/>
  <c r="E1468" i="7" s="1"/>
  <c r="E1469" i="7" s="1"/>
  <c r="E1470" i="7" s="1"/>
  <c r="E1471" i="7" s="1"/>
  <c r="E1472" i="7" s="1"/>
  <c r="E1473" i="7" s="1"/>
  <c r="E1474" i="7" s="1"/>
  <c r="E1475" i="7" s="1"/>
  <c r="E1476" i="7" s="1"/>
  <c r="E1477" i="7" s="1"/>
  <c r="E1478" i="7" s="1"/>
  <c r="E1479" i="7" s="1"/>
  <c r="E1480" i="7" s="1"/>
  <c r="E1481" i="7" s="1"/>
  <c r="E1482" i="7" s="1"/>
  <c r="E1483" i="7" s="1"/>
  <c r="E1484" i="7" s="1"/>
  <c r="E1485" i="7" s="1"/>
  <c r="E1486" i="7" s="1"/>
  <c r="E1487" i="7" s="1"/>
  <c r="E1488" i="7" s="1"/>
  <c r="E1489" i="7" s="1"/>
  <c r="E1490" i="7" s="1"/>
  <c r="E1491" i="7" s="1"/>
  <c r="E1492" i="7" s="1"/>
  <c r="E1493" i="7" s="1"/>
  <c r="E1494" i="7" s="1"/>
  <c r="E1495" i="7" s="1"/>
  <c r="E1496" i="7" s="1"/>
  <c r="E1497" i="7" s="1"/>
  <c r="E1498" i="7" s="1"/>
  <c r="E1499" i="7" s="1"/>
  <c r="E1500" i="7" s="1"/>
  <c r="E1501" i="7" s="1"/>
  <c r="E1502" i="7" s="1"/>
  <c r="E1503" i="7" s="1"/>
  <c r="E1504" i="7" s="1"/>
  <c r="E1505" i="7" s="1"/>
  <c r="E1506" i="7" s="1"/>
  <c r="E1507" i="7" s="1"/>
  <c r="E1508" i="7" s="1"/>
  <c r="E1509" i="7" s="1"/>
  <c r="E1510" i="7" s="1"/>
  <c r="E1511" i="7" s="1"/>
  <c r="E1512" i="7" s="1"/>
  <c r="E1513" i="7" s="1"/>
  <c r="E1514" i="7" s="1"/>
  <c r="E1515" i="7" s="1"/>
  <c r="E1516" i="7" s="1"/>
  <c r="E1517" i="7" s="1"/>
  <c r="E1518" i="7" s="1"/>
  <c r="E1519" i="7" s="1"/>
  <c r="E1520" i="7" s="1"/>
  <c r="E1521" i="7" s="1"/>
  <c r="E1522" i="7" s="1"/>
  <c r="E1523" i="7" s="1"/>
  <c r="E1524" i="7" s="1"/>
  <c r="E1525" i="7" s="1"/>
  <c r="E1526" i="7" s="1"/>
  <c r="E1527" i="7" s="1"/>
  <c r="E1528" i="7" s="1"/>
  <c r="E1529" i="7" s="1"/>
  <c r="E1530" i="7" s="1"/>
  <c r="E1531" i="7" s="1"/>
  <c r="E1532" i="7" s="1"/>
  <c r="E1533" i="7" s="1"/>
  <c r="E1534" i="7" s="1"/>
  <c r="E1535" i="7" s="1"/>
  <c r="E1536" i="7" s="1"/>
  <c r="E1537" i="7" s="1"/>
  <c r="E1538" i="7" s="1"/>
  <c r="E1539" i="7" s="1"/>
  <c r="E1540" i="7" s="1"/>
  <c r="E1541" i="7" s="1"/>
  <c r="E1542" i="7" s="1"/>
  <c r="E1543" i="7" s="1"/>
  <c r="E1544" i="7" s="1"/>
  <c r="E1545" i="7" s="1"/>
  <c r="E1546" i="7" s="1"/>
  <c r="E1547" i="7" s="1"/>
  <c r="E1548" i="7" s="1"/>
  <c r="E1549" i="7" s="1"/>
  <c r="E1550" i="7" s="1"/>
  <c r="E1551" i="7" s="1"/>
  <c r="E1552" i="7" s="1"/>
  <c r="E1553" i="7" s="1"/>
  <c r="E1554" i="7" s="1"/>
  <c r="E1555" i="7" s="1"/>
  <c r="E1556" i="7" s="1"/>
  <c r="E1557" i="7" s="1"/>
  <c r="E1558" i="7" s="1"/>
  <c r="E1559" i="7" s="1"/>
  <c r="E1560" i="7" s="1"/>
  <c r="E1561" i="7" s="1"/>
  <c r="E1562" i="7" s="1"/>
  <c r="E1563" i="7" s="1"/>
  <c r="E1564" i="7" s="1"/>
  <c r="E1565" i="7" s="1"/>
  <c r="E1566" i="7" s="1"/>
  <c r="E1567" i="7" s="1"/>
  <c r="E1568" i="7" s="1"/>
  <c r="E1569" i="7" s="1"/>
  <c r="E1570" i="7" s="1"/>
  <c r="E1571" i="7" s="1"/>
  <c r="E1572" i="7" s="1"/>
  <c r="E1573" i="7" s="1"/>
  <c r="E1574" i="7" s="1"/>
  <c r="E1575" i="7" s="1"/>
  <c r="E1576" i="7" s="1"/>
  <c r="E1577" i="7" s="1"/>
  <c r="E1578" i="7" s="1"/>
  <c r="E1579" i="7" s="1"/>
  <c r="E1580" i="7" s="1"/>
  <c r="E1581" i="7" s="1"/>
  <c r="E1582" i="7" s="1"/>
  <c r="E1583" i="7" s="1"/>
  <c r="E1584" i="7" s="1"/>
  <c r="E1585" i="7" s="1"/>
  <c r="E1586" i="7" s="1"/>
  <c r="E1587" i="7" s="1"/>
  <c r="E1588" i="7" s="1"/>
  <c r="E1589" i="7" s="1"/>
  <c r="E1590" i="7" s="1"/>
  <c r="E1591" i="7" s="1"/>
  <c r="E1592" i="7" s="1"/>
  <c r="E1593" i="7" s="1"/>
  <c r="E1594" i="7" s="1"/>
  <c r="E1595" i="7" s="1"/>
  <c r="E1596" i="7" s="1"/>
  <c r="E1597" i="7" s="1"/>
  <c r="E1598" i="7" s="1"/>
  <c r="E1599" i="7" s="1"/>
  <c r="E1600" i="7" s="1"/>
  <c r="E1601" i="7" s="1"/>
  <c r="E1602" i="7" s="1"/>
  <c r="E1603" i="7" s="1"/>
  <c r="E1604" i="7" s="1"/>
  <c r="E1605" i="7" s="1"/>
  <c r="E1606" i="7" s="1"/>
  <c r="E1607" i="7" s="1"/>
  <c r="E1608" i="7" s="1"/>
  <c r="E1609" i="7" s="1"/>
  <c r="E1610" i="7" s="1"/>
  <c r="E1611" i="7" s="1"/>
  <c r="E1612" i="7" s="1"/>
  <c r="E1613" i="7" s="1"/>
  <c r="E1614" i="7" s="1"/>
  <c r="E1615" i="7" s="1"/>
  <c r="E1616" i="7" s="1"/>
  <c r="E1617" i="7" s="1"/>
  <c r="E1618" i="7" s="1"/>
  <c r="E1619" i="7" s="1"/>
  <c r="E1620" i="7" s="1"/>
  <c r="E1621" i="7" s="1"/>
  <c r="E1622" i="7" s="1"/>
  <c r="E1623" i="7" s="1"/>
  <c r="E1624" i="7" s="1"/>
  <c r="E1625" i="7" s="1"/>
  <c r="E1626" i="7" s="1"/>
  <c r="E1627" i="7" s="1"/>
  <c r="E1628" i="7" s="1"/>
  <c r="E1629" i="7" s="1"/>
  <c r="E1630" i="7" s="1"/>
  <c r="E1631" i="7" s="1"/>
  <c r="E1632" i="7" s="1"/>
  <c r="E1633" i="7" s="1"/>
  <c r="E1634" i="7" s="1"/>
  <c r="E1635" i="7" s="1"/>
  <c r="E1636" i="7" s="1"/>
  <c r="E1637" i="7" s="1"/>
  <c r="E1638" i="7" s="1"/>
  <c r="E1639" i="7" s="1"/>
  <c r="E1640" i="7" s="1"/>
  <c r="E1641" i="7" s="1"/>
  <c r="E1642" i="7" s="1"/>
  <c r="E1643" i="7" s="1"/>
  <c r="E1644" i="7" s="1"/>
  <c r="E1645" i="7" s="1"/>
  <c r="E1646" i="7" s="1"/>
  <c r="E1647" i="7" s="1"/>
  <c r="E1648" i="7" s="1"/>
  <c r="E1649" i="7" s="1"/>
  <c r="E1650" i="7" s="1"/>
  <c r="E1651" i="7" s="1"/>
  <c r="E1652" i="7" s="1"/>
  <c r="E1653" i="7" s="1"/>
  <c r="E1654" i="7" s="1"/>
  <c r="E1655" i="7" s="1"/>
  <c r="E1656" i="7" s="1"/>
  <c r="E1657" i="7" s="1"/>
  <c r="E1658" i="7" s="1"/>
  <c r="E1659" i="7" s="1"/>
  <c r="E1660" i="7" s="1"/>
  <c r="E1661" i="7" s="1"/>
  <c r="E1662" i="7" s="1"/>
  <c r="E1663" i="7" s="1"/>
  <c r="E1664" i="7" s="1"/>
  <c r="E1665" i="7" s="1"/>
  <c r="E1666" i="7" s="1"/>
  <c r="E1667" i="7" s="1"/>
  <c r="E1668" i="7" s="1"/>
  <c r="E1669" i="7" s="1"/>
  <c r="E1670" i="7" s="1"/>
  <c r="E1671" i="7" s="1"/>
  <c r="E1672" i="7" s="1"/>
  <c r="E1673" i="7" s="1"/>
  <c r="E1674" i="7" s="1"/>
  <c r="E1675" i="7" s="1"/>
  <c r="E1676" i="7" s="1"/>
  <c r="E1677" i="7" s="1"/>
  <c r="E1678" i="7" s="1"/>
  <c r="E1679" i="7" s="1"/>
  <c r="E1680" i="7" s="1"/>
  <c r="E1681" i="7" s="1"/>
  <c r="E1682" i="7" s="1"/>
  <c r="E1683" i="7" s="1"/>
  <c r="E1684" i="7" s="1"/>
  <c r="E1685" i="7" s="1"/>
  <c r="E1686" i="7" s="1"/>
  <c r="E1687" i="7" s="1"/>
  <c r="E1688" i="7" s="1"/>
  <c r="E1689" i="7" s="1"/>
  <c r="E1690" i="7" s="1"/>
  <c r="E1691" i="7" s="1"/>
  <c r="E1692" i="7" s="1"/>
  <c r="E1693" i="7" s="1"/>
  <c r="E1694" i="7" s="1"/>
  <c r="E1695" i="7" s="1"/>
  <c r="E1696" i="7" s="1"/>
  <c r="E1697" i="7" s="1"/>
  <c r="E1698" i="7" s="1"/>
  <c r="E1699" i="7" s="1"/>
  <c r="E1700" i="7" s="1"/>
  <c r="E1701" i="7" s="1"/>
  <c r="E1702" i="7" s="1"/>
  <c r="E1703" i="7" s="1"/>
  <c r="E1704" i="7" s="1"/>
  <c r="E1705" i="7" s="1"/>
  <c r="E1706" i="7" s="1"/>
  <c r="E1707" i="7" s="1"/>
  <c r="E1708" i="7" s="1"/>
  <c r="E1709" i="7" s="1"/>
  <c r="E1710" i="7" s="1"/>
  <c r="E1711" i="7" s="1"/>
  <c r="E1712" i="7" s="1"/>
  <c r="E1713" i="7" s="1"/>
  <c r="E1714" i="7" s="1"/>
  <c r="E1715" i="7" s="1"/>
  <c r="E1716" i="7" s="1"/>
  <c r="E1717" i="7" s="1"/>
  <c r="E1718" i="7" s="1"/>
  <c r="E1719" i="7" s="1"/>
  <c r="E1720" i="7" s="1"/>
  <c r="E1721" i="7" s="1"/>
  <c r="E1722" i="7" s="1"/>
  <c r="E1723" i="7" s="1"/>
  <c r="E1724" i="7" s="1"/>
  <c r="E1725" i="7" s="1"/>
  <c r="E1726" i="7" s="1"/>
  <c r="E1727" i="7" s="1"/>
  <c r="E1728" i="7" s="1"/>
  <c r="E1729" i="7" s="1"/>
  <c r="E1730" i="7" s="1"/>
  <c r="E1731" i="7" s="1"/>
  <c r="E1732" i="7" s="1"/>
  <c r="E1733" i="7" s="1"/>
  <c r="E1734" i="7" s="1"/>
  <c r="E1735" i="7" s="1"/>
  <c r="E1736" i="7" s="1"/>
  <c r="E1737" i="7" s="1"/>
  <c r="E1738" i="7" s="1"/>
  <c r="E1739" i="7" s="1"/>
  <c r="E1740" i="7" s="1"/>
  <c r="E1741" i="7" s="1"/>
  <c r="E1742" i="7" s="1"/>
  <c r="E1743" i="7" s="1"/>
  <c r="E1744" i="7" s="1"/>
  <c r="E1745" i="7" s="1"/>
  <c r="E1746" i="7" s="1"/>
  <c r="E1747" i="7" s="1"/>
  <c r="E1748" i="7" s="1"/>
  <c r="E1749" i="7" s="1"/>
  <c r="E1750" i="7" s="1"/>
  <c r="E1751" i="7" s="1"/>
  <c r="E1752" i="7" s="1"/>
  <c r="E1753" i="7" s="1"/>
  <c r="E1754" i="7" s="1"/>
  <c r="E1755" i="7" s="1"/>
  <c r="E1756" i="7" s="1"/>
  <c r="E1757" i="7" s="1"/>
  <c r="E1758" i="7" s="1"/>
  <c r="E1759" i="7" s="1"/>
  <c r="E1760" i="7" s="1"/>
  <c r="E1761" i="7" s="1"/>
  <c r="E1762" i="7" s="1"/>
  <c r="E1763" i="7" s="1"/>
  <c r="E1764" i="7" s="1"/>
  <c r="E1765" i="7" s="1"/>
  <c r="E1766" i="7" s="1"/>
  <c r="E1767" i="7" s="1"/>
  <c r="E1768" i="7" s="1"/>
  <c r="E1769" i="7" s="1"/>
  <c r="E1770" i="7" s="1"/>
  <c r="E1771" i="7" s="1"/>
  <c r="E1772" i="7" s="1"/>
  <c r="E1773" i="7" s="1"/>
  <c r="E1774" i="7" s="1"/>
  <c r="E1775" i="7" s="1"/>
  <c r="E1776" i="7" s="1"/>
  <c r="E1777" i="7" s="1"/>
  <c r="E1778" i="7" s="1"/>
  <c r="E1779" i="7" s="1"/>
  <c r="E1780" i="7" s="1"/>
  <c r="E1781" i="7" s="1"/>
  <c r="E1782" i="7" s="1"/>
  <c r="E1783" i="7" s="1"/>
  <c r="E1784" i="7" s="1"/>
  <c r="E1785" i="7" s="1"/>
  <c r="E1786" i="7" s="1"/>
  <c r="E1787" i="7" s="1"/>
  <c r="E1788" i="7" s="1"/>
  <c r="E1789" i="7" s="1"/>
  <c r="E1790" i="7" s="1"/>
  <c r="E1791" i="7" s="1"/>
  <c r="E1792" i="7" s="1"/>
  <c r="E1793" i="7" s="1"/>
  <c r="E1794" i="7" s="1"/>
  <c r="E1795" i="7" s="1"/>
  <c r="E1796" i="7" s="1"/>
  <c r="E1797" i="7" s="1"/>
  <c r="E1798" i="7" s="1"/>
  <c r="E1799" i="7" s="1"/>
  <c r="E1800" i="7" s="1"/>
  <c r="E1801" i="7" s="1"/>
  <c r="E1802" i="7" s="1"/>
  <c r="E1803" i="7" s="1"/>
  <c r="E1804" i="7" s="1"/>
  <c r="E1805" i="7" s="1"/>
  <c r="E1806" i="7" s="1"/>
  <c r="E1807" i="7" s="1"/>
  <c r="E1808" i="7" s="1"/>
  <c r="E1809" i="7" s="1"/>
  <c r="E1810" i="7" s="1"/>
  <c r="E1811" i="7" s="1"/>
  <c r="E1812" i="7" s="1"/>
  <c r="E1813" i="7" s="1"/>
  <c r="E1814" i="7" s="1"/>
  <c r="E1815" i="7" s="1"/>
  <c r="E1816" i="7" s="1"/>
  <c r="E1817" i="7" s="1"/>
  <c r="E1818" i="7" s="1"/>
  <c r="E1819" i="7" s="1"/>
  <c r="E1820" i="7" s="1"/>
  <c r="E1821" i="7" s="1"/>
  <c r="E1822" i="7" s="1"/>
  <c r="E1823" i="7" s="1"/>
  <c r="E1824" i="7" s="1"/>
  <c r="E1825" i="7" s="1"/>
  <c r="E1826" i="7" s="1"/>
  <c r="E1827" i="7" s="1"/>
  <c r="E1828" i="7" s="1"/>
  <c r="E1829" i="7" s="1"/>
  <c r="E1830" i="7" s="1"/>
  <c r="E1831" i="7" s="1"/>
  <c r="E1832" i="7" s="1"/>
  <c r="E1833" i="7" s="1"/>
  <c r="E1834" i="7" s="1"/>
  <c r="E1835" i="7" s="1"/>
  <c r="E1836" i="7" s="1"/>
  <c r="E1837" i="7" s="1"/>
  <c r="E1838" i="7" s="1"/>
  <c r="E1839" i="7" s="1"/>
  <c r="E1840" i="7" s="1"/>
  <c r="E1841" i="7" s="1"/>
  <c r="E1842" i="7" s="1"/>
  <c r="E1843" i="7" s="1"/>
  <c r="E1844" i="7" s="1"/>
  <c r="E1845" i="7" s="1"/>
  <c r="E1846" i="7" s="1"/>
  <c r="E1847" i="7" s="1"/>
  <c r="E1848" i="7" s="1"/>
  <c r="E1849" i="7" s="1"/>
  <c r="E1850" i="7" s="1"/>
  <c r="E1851" i="7" s="1"/>
  <c r="E1852" i="7" s="1"/>
  <c r="E1853" i="7" s="1"/>
  <c r="E1854" i="7" s="1"/>
  <c r="E1855" i="7" s="1"/>
  <c r="E1856" i="7" s="1"/>
  <c r="E1857" i="7" s="1"/>
  <c r="E1858" i="7" s="1"/>
  <c r="E1859" i="7" s="1"/>
  <c r="E1860" i="7" s="1"/>
  <c r="E1861" i="7" s="1"/>
  <c r="E1862" i="7" s="1"/>
  <c r="E1863" i="7" s="1"/>
  <c r="E1864" i="7" s="1"/>
  <c r="E1865" i="7" s="1"/>
  <c r="E1866" i="7" s="1"/>
  <c r="E1867" i="7" s="1"/>
  <c r="E1868" i="7" s="1"/>
  <c r="E1869" i="7" s="1"/>
  <c r="E1870" i="7" s="1"/>
  <c r="E1871" i="7" s="1"/>
  <c r="E1872" i="7" s="1"/>
  <c r="E1873" i="7" s="1"/>
  <c r="E1874" i="7" s="1"/>
  <c r="E1875" i="7" s="1"/>
  <c r="E1876" i="7" s="1"/>
  <c r="E1877" i="7" s="1"/>
  <c r="E1878" i="7" s="1"/>
  <c r="E1879" i="7" s="1"/>
  <c r="E1880" i="7" s="1"/>
  <c r="E1881" i="7" s="1"/>
  <c r="E1882" i="7" s="1"/>
  <c r="E1883" i="7" s="1"/>
  <c r="E1884" i="7" s="1"/>
  <c r="E1885" i="7" s="1"/>
  <c r="E1886" i="7" s="1"/>
  <c r="E1887" i="7" s="1"/>
  <c r="E1888" i="7" s="1"/>
  <c r="E1889" i="7" s="1"/>
  <c r="E1890" i="7" s="1"/>
  <c r="E1891" i="7" s="1"/>
  <c r="E1892" i="7" s="1"/>
  <c r="E1893" i="7" s="1"/>
  <c r="E1894" i="7" s="1"/>
  <c r="E1895" i="7" s="1"/>
  <c r="E1896" i="7" s="1"/>
  <c r="E1897" i="7" s="1"/>
  <c r="E1898" i="7" s="1"/>
  <c r="E1899" i="7" s="1"/>
  <c r="E1900" i="7" s="1"/>
  <c r="E1901" i="7" s="1"/>
  <c r="E1902" i="7" s="1"/>
  <c r="E1903" i="7" s="1"/>
  <c r="E1904" i="7" s="1"/>
  <c r="E1905" i="7" s="1"/>
  <c r="E1906" i="7" s="1"/>
  <c r="E1907" i="7" s="1"/>
  <c r="E1908" i="7" s="1"/>
  <c r="E1909" i="7" s="1"/>
  <c r="E1910" i="7" s="1"/>
  <c r="E1911" i="7" s="1"/>
  <c r="E1912" i="7" s="1"/>
  <c r="E1913" i="7" s="1"/>
  <c r="E1914" i="7" s="1"/>
  <c r="E1915" i="7" s="1"/>
  <c r="E1916" i="7" s="1"/>
  <c r="E1917" i="7" s="1"/>
  <c r="E1918" i="7" s="1"/>
  <c r="E1919" i="7" s="1"/>
  <c r="E1920" i="7" s="1"/>
  <c r="E1921" i="7" s="1"/>
  <c r="E1922" i="7" s="1"/>
  <c r="E1923" i="7" s="1"/>
  <c r="E1924" i="7" s="1"/>
  <c r="E1925" i="7" s="1"/>
  <c r="E1926" i="7" s="1"/>
  <c r="E1927" i="7" s="1"/>
  <c r="E1928" i="7" s="1"/>
  <c r="E1929" i="7" s="1"/>
  <c r="E1930" i="7" s="1"/>
  <c r="E1931" i="7" s="1"/>
  <c r="E1932" i="7" s="1"/>
  <c r="E1933" i="7" s="1"/>
  <c r="E1934" i="7" s="1"/>
  <c r="E1935" i="7" s="1"/>
  <c r="E1936" i="7" s="1"/>
  <c r="E1937" i="7" s="1"/>
  <c r="E1938" i="7" s="1"/>
  <c r="E1939" i="7" s="1"/>
  <c r="E1940" i="7" s="1"/>
  <c r="E1941" i="7" s="1"/>
  <c r="E1942" i="7" s="1"/>
  <c r="E1943" i="7" s="1"/>
  <c r="E1944" i="7" s="1"/>
  <c r="E1945" i="7" s="1"/>
  <c r="E1946" i="7" s="1"/>
  <c r="E1947" i="7" s="1"/>
  <c r="E1948" i="7" s="1"/>
  <c r="E1949" i="7" s="1"/>
  <c r="E1950" i="7" s="1"/>
  <c r="E1951" i="7" s="1"/>
  <c r="E1952" i="7" s="1"/>
  <c r="E1953" i="7" s="1"/>
  <c r="E1954" i="7" s="1"/>
  <c r="E1955" i="7" s="1"/>
  <c r="E1956" i="7" s="1"/>
  <c r="E1957" i="7" s="1"/>
  <c r="E1958" i="7" s="1"/>
  <c r="E1959" i="7" s="1"/>
  <c r="E1960" i="7" s="1"/>
  <c r="E1961" i="7" s="1"/>
  <c r="E1962" i="7" s="1"/>
  <c r="E1963" i="7" s="1"/>
  <c r="E1964" i="7" s="1"/>
  <c r="E1965" i="7" s="1"/>
  <c r="E1966" i="7" s="1"/>
  <c r="E1967" i="7" s="1"/>
  <c r="E1968" i="7" s="1"/>
  <c r="E1969" i="7" s="1"/>
  <c r="E1970" i="7" s="1"/>
  <c r="E1971" i="7" s="1"/>
  <c r="E1972" i="7" s="1"/>
  <c r="E1973" i="7" s="1"/>
  <c r="E1974" i="7" s="1"/>
  <c r="E1975" i="7" s="1"/>
  <c r="E1976" i="7" s="1"/>
  <c r="E1977" i="7" s="1"/>
  <c r="E1978" i="7" s="1"/>
  <c r="E1979" i="7" s="1"/>
  <c r="E1980" i="7" s="1"/>
  <c r="E1981" i="7" s="1"/>
  <c r="E1982" i="7" s="1"/>
  <c r="E1983" i="7" s="1"/>
  <c r="E1984" i="7" s="1"/>
  <c r="E1985" i="7" s="1"/>
  <c r="E1986" i="7" s="1"/>
  <c r="E1987" i="7" s="1"/>
  <c r="E1988" i="7" s="1"/>
  <c r="E1989" i="7" s="1"/>
  <c r="E1990" i="7" s="1"/>
  <c r="E1991" i="7" s="1"/>
  <c r="E1992" i="7" s="1"/>
  <c r="E1993" i="7" s="1"/>
  <c r="E1994" i="7" s="1"/>
  <c r="E1995" i="7" s="1"/>
  <c r="E1996" i="7" s="1"/>
  <c r="E1997" i="7" s="1"/>
  <c r="E1998" i="7" s="1"/>
  <c r="E1999" i="7" s="1"/>
  <c r="E2000" i="7" s="1"/>
  <c r="E2001" i="7" s="1"/>
  <c r="E2002" i="7" s="1"/>
  <c r="E2003" i="7" s="1"/>
  <c r="E2004" i="7" s="1"/>
  <c r="E2005" i="7" s="1"/>
  <c r="E2006" i="7" s="1"/>
  <c r="E2007" i="7" s="1"/>
  <c r="E2008" i="7" s="1"/>
  <c r="E2009" i="7" s="1"/>
  <c r="E2010" i="7" s="1"/>
  <c r="E2011" i="7" s="1"/>
  <c r="E2012" i="7" s="1"/>
  <c r="E2013" i="7" s="1"/>
  <c r="E2014" i="7" s="1"/>
  <c r="E2015" i="7" s="1"/>
  <c r="E2016" i="7" s="1"/>
  <c r="E2017" i="7" s="1"/>
  <c r="E2018" i="7" s="1"/>
  <c r="E2019" i="7" s="1"/>
  <c r="E2020" i="7" s="1"/>
  <c r="E2021" i="7" s="1"/>
  <c r="E2022" i="7" s="1"/>
  <c r="E2023" i="7" s="1"/>
  <c r="E2024" i="7" s="1"/>
  <c r="E2025" i="7" s="1"/>
  <c r="E2026" i="7" s="1"/>
  <c r="E2027" i="7" s="1"/>
  <c r="E2028" i="7" s="1"/>
  <c r="E2029" i="7" s="1"/>
  <c r="E2030" i="7" s="1"/>
  <c r="E2031" i="7" s="1"/>
  <c r="E2032" i="7" s="1"/>
  <c r="E2033" i="7" s="1"/>
  <c r="E2034" i="7" s="1"/>
  <c r="E2035" i="7" s="1"/>
  <c r="E2036" i="7" s="1"/>
  <c r="E2037" i="7" s="1"/>
  <c r="E2038" i="7" s="1"/>
  <c r="E2039" i="7" s="1"/>
  <c r="E2040" i="7" s="1"/>
  <c r="E2041" i="7" s="1"/>
  <c r="E2042" i="7" s="1"/>
  <c r="E2043" i="7" s="1"/>
  <c r="E2044" i="7" s="1"/>
  <c r="E2045" i="7" s="1"/>
  <c r="E2046" i="7" s="1"/>
  <c r="E2047" i="7" s="1"/>
  <c r="E2048" i="7" s="1"/>
  <c r="E2049" i="7" s="1"/>
  <c r="E2050" i="7" s="1"/>
  <c r="E2051" i="7" s="1"/>
  <c r="E2052" i="7" s="1"/>
  <c r="E2053" i="7" s="1"/>
  <c r="E2054" i="7" s="1"/>
  <c r="E2055" i="7" s="1"/>
  <c r="E2056" i="7" s="1"/>
  <c r="E2057" i="7" s="1"/>
  <c r="E2058" i="7" s="1"/>
  <c r="E2059" i="7" s="1"/>
  <c r="E2060" i="7" s="1"/>
  <c r="E2061" i="7" s="1"/>
  <c r="E2062" i="7" s="1"/>
  <c r="E2063" i="7" s="1"/>
  <c r="E2064" i="7" s="1"/>
  <c r="E2065" i="7" s="1"/>
  <c r="E2066" i="7" s="1"/>
  <c r="E2067" i="7" s="1"/>
  <c r="E2068" i="7" s="1"/>
  <c r="E2069" i="7" s="1"/>
  <c r="E2070" i="7" s="1"/>
  <c r="E2071" i="7" s="1"/>
  <c r="E2072" i="7" s="1"/>
  <c r="E2073" i="7" s="1"/>
  <c r="E2074" i="7" s="1"/>
  <c r="E2075" i="7" s="1"/>
  <c r="E2076" i="7" s="1"/>
  <c r="E2077" i="7" s="1"/>
  <c r="E2078" i="7" s="1"/>
  <c r="E2079" i="7" s="1"/>
  <c r="E2080" i="7" s="1"/>
  <c r="E2081" i="7" s="1"/>
  <c r="E2082" i="7" s="1"/>
  <c r="E2083" i="7" s="1"/>
  <c r="E2084" i="7" s="1"/>
  <c r="E2085" i="7" s="1"/>
  <c r="E2086" i="7" s="1"/>
  <c r="E2087" i="7" s="1"/>
  <c r="E2088" i="7" s="1"/>
  <c r="E2089" i="7" s="1"/>
  <c r="E2090" i="7" s="1"/>
  <c r="E2091" i="7" s="1"/>
  <c r="E2092" i="7" s="1"/>
  <c r="E2093" i="7" s="1"/>
  <c r="E2094" i="7" s="1"/>
  <c r="E2095" i="7" s="1"/>
  <c r="E2096" i="7" s="1"/>
  <c r="E2097" i="7" s="1"/>
  <c r="E2098" i="7" s="1"/>
  <c r="E2099" i="7" s="1"/>
  <c r="E2100" i="7" s="1"/>
  <c r="E2101" i="7" s="1"/>
  <c r="E2102" i="7" s="1"/>
  <c r="E2103" i="7" s="1"/>
  <c r="E2104" i="7" s="1"/>
  <c r="E2105" i="7" s="1"/>
  <c r="E2106" i="7" s="1"/>
  <c r="E2107" i="7" s="1"/>
  <c r="E2108" i="7" s="1"/>
  <c r="E2109" i="7" s="1"/>
  <c r="E2110" i="7" s="1"/>
  <c r="E2111" i="7" s="1"/>
  <c r="E2112" i="7" s="1"/>
  <c r="E2113" i="7" s="1"/>
  <c r="E2114" i="7" s="1"/>
  <c r="E2115" i="7" s="1"/>
  <c r="E2116" i="7" s="1"/>
  <c r="E2117" i="7" s="1"/>
  <c r="E2118" i="7" s="1"/>
  <c r="E2119" i="7" s="1"/>
  <c r="E2120" i="7" s="1"/>
  <c r="E2121" i="7" s="1"/>
  <c r="E2122" i="7" s="1"/>
  <c r="E2123" i="7" s="1"/>
  <c r="E2124" i="7" s="1"/>
  <c r="E2125" i="7" s="1"/>
  <c r="E2126" i="7" s="1"/>
  <c r="E2127" i="7" s="1"/>
  <c r="E2128" i="7" s="1"/>
  <c r="E2129" i="7" s="1"/>
  <c r="E2130" i="7" s="1"/>
  <c r="E2131" i="7" s="1"/>
  <c r="E2132" i="7" s="1"/>
  <c r="E2133" i="7" s="1"/>
  <c r="E2134" i="7" s="1"/>
  <c r="E2135" i="7" s="1"/>
  <c r="E2136" i="7" s="1"/>
  <c r="E2137" i="7" s="1"/>
  <c r="E2138" i="7" s="1"/>
  <c r="E2139" i="7" s="1"/>
  <c r="E2140" i="7" s="1"/>
  <c r="E2141" i="7" s="1"/>
  <c r="E2142" i="7" s="1"/>
  <c r="E2143" i="7" s="1"/>
  <c r="E2144" i="7" s="1"/>
  <c r="E2145" i="7" s="1"/>
  <c r="E2146" i="7" s="1"/>
  <c r="E2147" i="7" s="1"/>
  <c r="E2148" i="7" s="1"/>
  <c r="E2149" i="7" s="1"/>
  <c r="E2150" i="7" s="1"/>
  <c r="E2151" i="7" s="1"/>
  <c r="E2152" i="7" s="1"/>
  <c r="E2153" i="7" s="1"/>
  <c r="E2154" i="7" s="1"/>
  <c r="E2155" i="7" s="1"/>
  <c r="E2156" i="7" s="1"/>
  <c r="E2157" i="7" s="1"/>
  <c r="E2158" i="7" s="1"/>
  <c r="E2159" i="7" s="1"/>
  <c r="E2160" i="7" s="1"/>
  <c r="E2161" i="7" s="1"/>
  <c r="E2162" i="7" s="1"/>
  <c r="E2163" i="7" s="1"/>
  <c r="E2164" i="7" s="1"/>
  <c r="E2165" i="7" s="1"/>
  <c r="E2166" i="7" s="1"/>
  <c r="E2167" i="7" s="1"/>
  <c r="E2168" i="7" s="1"/>
  <c r="E2169" i="7" s="1"/>
  <c r="E2170" i="7" s="1"/>
  <c r="E2171" i="7" s="1"/>
  <c r="E2172" i="7" s="1"/>
  <c r="E2173" i="7" s="1"/>
  <c r="E2174" i="7" s="1"/>
  <c r="E2175" i="7" s="1"/>
  <c r="E2176" i="7" s="1"/>
  <c r="E2177" i="7" s="1"/>
  <c r="E2178" i="7" s="1"/>
  <c r="E2179" i="7" s="1"/>
  <c r="E2180" i="7" s="1"/>
  <c r="E2181" i="7" s="1"/>
  <c r="E2182" i="7" s="1"/>
  <c r="E2183" i="7" s="1"/>
  <c r="E2184" i="7" s="1"/>
  <c r="E2185" i="7" s="1"/>
  <c r="E2186" i="7" s="1"/>
  <c r="E2187" i="7" s="1"/>
  <c r="E2188" i="7" s="1"/>
  <c r="E2189" i="7" s="1"/>
  <c r="E2190" i="7" s="1"/>
  <c r="E2191" i="7" s="1"/>
  <c r="E2192" i="7" s="1"/>
  <c r="E2193" i="7" s="1"/>
  <c r="E2194" i="7" s="1"/>
  <c r="E2195" i="7" s="1"/>
  <c r="E2196" i="7" s="1"/>
  <c r="E2197" i="7" s="1"/>
  <c r="E2198" i="7" s="1"/>
  <c r="E2199" i="7" s="1"/>
  <c r="E2200" i="7" s="1"/>
  <c r="E2201" i="7" s="1"/>
  <c r="E2202" i="7" s="1"/>
  <c r="E2203" i="7" s="1"/>
  <c r="E2204" i="7" s="1"/>
  <c r="E2205" i="7" s="1"/>
  <c r="E2206" i="7" s="1"/>
  <c r="E2207" i="7" s="1"/>
  <c r="E2208" i="7" s="1"/>
  <c r="E2209" i="7" s="1"/>
  <c r="E2210" i="7" s="1"/>
  <c r="E2211" i="7" s="1"/>
  <c r="E2212" i="7" s="1"/>
  <c r="E2213" i="7" s="1"/>
  <c r="E2214" i="7" s="1"/>
  <c r="E2215" i="7" s="1"/>
  <c r="E2216" i="7" s="1"/>
  <c r="E2217" i="7" s="1"/>
  <c r="E2218" i="7" s="1"/>
  <c r="E2219" i="7" s="1"/>
  <c r="E2220" i="7" s="1"/>
  <c r="E2221" i="7" s="1"/>
  <c r="E2222" i="7" s="1"/>
  <c r="E2223" i="7" s="1"/>
  <c r="E2224" i="7" s="1"/>
  <c r="E2225" i="7" s="1"/>
  <c r="E2226" i="7" s="1"/>
  <c r="E2227" i="7" s="1"/>
  <c r="E2228" i="7" s="1"/>
  <c r="E2229" i="7" s="1"/>
  <c r="E2230" i="7" s="1"/>
  <c r="E2231" i="7" s="1"/>
  <c r="E2232" i="7" s="1"/>
  <c r="E2233" i="7" s="1"/>
  <c r="E2234" i="7" s="1"/>
  <c r="E2235" i="7" s="1"/>
  <c r="E2236" i="7" s="1"/>
  <c r="E2237" i="7" s="1"/>
  <c r="E2238" i="7" s="1"/>
  <c r="E2239" i="7" s="1"/>
  <c r="E2240" i="7" s="1"/>
  <c r="E2241" i="7" s="1"/>
  <c r="E2242" i="7" s="1"/>
  <c r="E2243" i="7" s="1"/>
  <c r="E2244" i="7" s="1"/>
  <c r="E2245" i="7" s="1"/>
  <c r="E2246" i="7" s="1"/>
  <c r="E2247" i="7" s="1"/>
  <c r="E2248" i="7" s="1"/>
  <c r="E2249" i="7" s="1"/>
  <c r="E2250" i="7" s="1"/>
  <c r="E2251" i="7" s="1"/>
  <c r="E2252" i="7" s="1"/>
  <c r="E2253" i="7" s="1"/>
  <c r="E2254" i="7" s="1"/>
  <c r="E2255" i="7" s="1"/>
  <c r="E2256" i="7" s="1"/>
  <c r="E2257" i="7" s="1"/>
  <c r="E2258" i="7" s="1"/>
  <c r="E2259" i="7" s="1"/>
  <c r="E2260" i="7" s="1"/>
  <c r="E2261" i="7" s="1"/>
  <c r="E2262" i="7" s="1"/>
  <c r="E2263" i="7" s="1"/>
  <c r="E2264" i="7" s="1"/>
  <c r="E2265" i="7" s="1"/>
  <c r="E2266" i="7" s="1"/>
  <c r="E2267" i="7" s="1"/>
  <c r="E2268" i="7" s="1"/>
  <c r="E2269" i="7" s="1"/>
  <c r="E2270" i="7" s="1"/>
  <c r="E2271" i="7" s="1"/>
  <c r="E2272" i="7" s="1"/>
  <c r="E2273" i="7" s="1"/>
  <c r="E2274" i="7" s="1"/>
  <c r="E2275" i="7" s="1"/>
  <c r="E2276" i="7" s="1"/>
  <c r="E2277" i="7" s="1"/>
  <c r="E2278" i="7" s="1"/>
  <c r="E2279" i="7" s="1"/>
  <c r="E2280" i="7" s="1"/>
  <c r="E2281" i="7" s="1"/>
  <c r="E2282" i="7" s="1"/>
  <c r="E2283" i="7" s="1"/>
  <c r="E2284" i="7" s="1"/>
  <c r="E2285" i="7" s="1"/>
  <c r="E2286" i="7" s="1"/>
  <c r="E2287" i="7" s="1"/>
  <c r="E2288" i="7" s="1"/>
  <c r="E2289" i="7" s="1"/>
  <c r="E2290" i="7" s="1"/>
  <c r="E2291" i="7" s="1"/>
  <c r="E2292" i="7" s="1"/>
  <c r="E2293" i="7" s="1"/>
  <c r="E2294" i="7" s="1"/>
  <c r="E2295" i="7" s="1"/>
  <c r="E2296" i="7" s="1"/>
  <c r="E2297" i="7" s="1"/>
  <c r="E2298" i="7" s="1"/>
  <c r="E2299" i="7" s="1"/>
  <c r="E2300" i="7" s="1"/>
  <c r="E2301" i="7" s="1"/>
  <c r="E2302" i="7" s="1"/>
  <c r="E2303" i="7" s="1"/>
  <c r="E2304" i="7" s="1"/>
  <c r="E2305" i="7" s="1"/>
  <c r="E2306" i="7" s="1"/>
  <c r="E2307" i="7" s="1"/>
  <c r="E2308" i="7" s="1"/>
  <c r="E2309" i="7" s="1"/>
  <c r="E2310" i="7" s="1"/>
  <c r="E2311" i="7" s="1"/>
  <c r="E2312" i="7" s="1"/>
  <c r="E2313" i="7" s="1"/>
  <c r="E2314" i="7" s="1"/>
  <c r="E2315" i="7" s="1"/>
  <c r="E2316" i="7" s="1"/>
  <c r="E2317" i="7" s="1"/>
  <c r="E2318" i="7" s="1"/>
  <c r="E2319" i="7" s="1"/>
  <c r="E2320" i="7" s="1"/>
  <c r="E2321" i="7" s="1"/>
  <c r="E2322" i="7" s="1"/>
  <c r="E2323" i="7" s="1"/>
  <c r="E2324" i="7" s="1"/>
  <c r="E2325" i="7" s="1"/>
  <c r="E2326" i="7" s="1"/>
  <c r="E2327" i="7" s="1"/>
  <c r="E2328" i="7" s="1"/>
  <c r="E2329" i="7" s="1"/>
  <c r="E2330" i="7" s="1"/>
  <c r="E2331" i="7" s="1"/>
  <c r="E2332" i="7" s="1"/>
  <c r="E2333" i="7" s="1"/>
  <c r="E2334" i="7" s="1"/>
  <c r="E2335" i="7" s="1"/>
  <c r="E2336" i="7" s="1"/>
  <c r="E2337" i="7" s="1"/>
  <c r="E2338" i="7" s="1"/>
  <c r="E2339" i="7" s="1"/>
  <c r="E2340" i="7" s="1"/>
  <c r="E2341" i="7" s="1"/>
  <c r="E2342" i="7" s="1"/>
  <c r="E2343" i="7" s="1"/>
  <c r="E2344" i="7" s="1"/>
  <c r="E2345" i="7" s="1"/>
  <c r="E2346" i="7" s="1"/>
  <c r="E2347" i="7" s="1"/>
  <c r="E2348" i="7" s="1"/>
  <c r="E2349" i="7" s="1"/>
  <c r="E2350" i="7" s="1"/>
  <c r="E2351" i="7" s="1"/>
  <c r="E2352" i="7" s="1"/>
  <c r="E2353" i="7" s="1"/>
  <c r="E2354" i="7" s="1"/>
  <c r="E2355" i="7" s="1"/>
  <c r="E2356" i="7" s="1"/>
  <c r="E2357" i="7" s="1"/>
  <c r="E2358" i="7" s="1"/>
  <c r="E2359" i="7" s="1"/>
  <c r="E2360" i="7" s="1"/>
  <c r="E2361" i="7" s="1"/>
  <c r="E2362" i="7" s="1"/>
  <c r="E2363" i="7" s="1"/>
  <c r="E2364" i="7" s="1"/>
  <c r="E2365" i="7" s="1"/>
  <c r="E2366" i="7" s="1"/>
  <c r="E2367" i="7" s="1"/>
  <c r="E2368" i="7" s="1"/>
  <c r="E2369" i="7" s="1"/>
  <c r="E2370" i="7" s="1"/>
  <c r="E2371" i="7" s="1"/>
  <c r="E2372" i="7" s="1"/>
  <c r="E2373" i="7" s="1"/>
  <c r="E2374" i="7" s="1"/>
  <c r="E2375" i="7" s="1"/>
  <c r="E2376" i="7" s="1"/>
  <c r="E2377" i="7" s="1"/>
  <c r="E2378" i="7" s="1"/>
  <c r="E2379" i="7" s="1"/>
  <c r="E2380" i="7" s="1"/>
  <c r="E2381" i="7" s="1"/>
  <c r="E2382" i="7" s="1"/>
  <c r="E2383" i="7" s="1"/>
  <c r="E2384" i="7" s="1"/>
  <c r="E2385" i="7" s="1"/>
  <c r="E2386" i="7" s="1"/>
  <c r="E2387" i="7" s="1"/>
  <c r="E2388" i="7" s="1"/>
  <c r="E2389" i="7" s="1"/>
  <c r="E2390" i="7" s="1"/>
  <c r="E2391" i="7" s="1"/>
  <c r="E2392" i="7" s="1"/>
  <c r="E2393" i="7" s="1"/>
  <c r="E2394" i="7" s="1"/>
  <c r="E2395" i="7" s="1"/>
  <c r="E2396" i="7" s="1"/>
  <c r="E2397" i="7" s="1"/>
  <c r="E2398" i="7" s="1"/>
  <c r="E2399" i="7" s="1"/>
  <c r="E2400" i="7" s="1"/>
  <c r="E2401" i="7" s="1"/>
  <c r="E2402" i="7" s="1"/>
  <c r="E2403" i="7" s="1"/>
  <c r="E2404" i="7" s="1"/>
  <c r="E2405" i="7" s="1"/>
  <c r="E2406" i="7" s="1"/>
  <c r="E2407" i="7" s="1"/>
  <c r="E2408" i="7" s="1"/>
  <c r="E2409" i="7" s="1"/>
  <c r="E2410" i="7" s="1"/>
  <c r="E2411" i="7" s="1"/>
  <c r="E2412" i="7" s="1"/>
  <c r="E2413" i="7" s="1"/>
  <c r="E2414" i="7" s="1"/>
  <c r="E2415" i="7" s="1"/>
  <c r="E2416" i="7" s="1"/>
  <c r="E2417" i="7" s="1"/>
  <c r="E2418" i="7" s="1"/>
  <c r="E2419" i="7" s="1"/>
  <c r="E2420" i="7" s="1"/>
  <c r="E2421" i="7" s="1"/>
  <c r="E2422" i="7" s="1"/>
  <c r="E2423" i="7" s="1"/>
  <c r="E2424" i="7" s="1"/>
  <c r="E2425" i="7" s="1"/>
  <c r="E2426" i="7" s="1"/>
  <c r="E2427" i="7" s="1"/>
  <c r="E2428" i="7" s="1"/>
  <c r="E2429" i="7" s="1"/>
  <c r="E2430" i="7" s="1"/>
  <c r="E2431" i="7" s="1"/>
  <c r="E2432" i="7" s="1"/>
  <c r="E2433" i="7" s="1"/>
  <c r="E2434" i="7" s="1"/>
  <c r="E2435" i="7" s="1"/>
  <c r="E2436" i="7" s="1"/>
  <c r="E2437" i="7" s="1"/>
  <c r="E2438" i="7" s="1"/>
  <c r="E2439" i="7" s="1"/>
  <c r="E2440" i="7" s="1"/>
  <c r="E2441" i="7" s="1"/>
  <c r="E2442" i="7" s="1"/>
  <c r="E2443" i="7" s="1"/>
  <c r="E2444" i="7" s="1"/>
  <c r="E2445" i="7" s="1"/>
  <c r="E2446" i="7" s="1"/>
  <c r="E2447" i="7" s="1"/>
  <c r="E2448" i="7" s="1"/>
  <c r="E2449" i="7" s="1"/>
  <c r="E2450" i="7" s="1"/>
  <c r="E2451" i="7" s="1"/>
  <c r="E2452" i="7" s="1"/>
  <c r="E2453" i="7" s="1"/>
  <c r="E2454" i="7" s="1"/>
  <c r="E2455" i="7" s="1"/>
  <c r="E2456" i="7" s="1"/>
  <c r="E2457" i="7" s="1"/>
  <c r="E2458" i="7" s="1"/>
  <c r="E2459" i="7" s="1"/>
  <c r="E2460" i="7" s="1"/>
  <c r="E2461" i="7" s="1"/>
  <c r="E2462" i="7" s="1"/>
  <c r="E2463" i="7" s="1"/>
  <c r="E2464" i="7" s="1"/>
  <c r="E2465" i="7" s="1"/>
  <c r="E2466" i="7" s="1"/>
  <c r="E2467" i="7" s="1"/>
  <c r="E2468" i="7" s="1"/>
  <c r="E2469" i="7" s="1"/>
  <c r="E2470" i="7" s="1"/>
  <c r="E2471" i="7" s="1"/>
  <c r="E2472" i="7" s="1"/>
  <c r="E2473" i="7" s="1"/>
  <c r="E2474" i="7" s="1"/>
  <c r="E2475" i="7" s="1"/>
  <c r="E2476" i="7" s="1"/>
  <c r="E2477" i="7" s="1"/>
  <c r="E2478" i="7" s="1"/>
  <c r="E2479" i="7" s="1"/>
  <c r="E2480" i="7" s="1"/>
  <c r="E2481" i="7" s="1"/>
  <c r="E2482" i="7" s="1"/>
  <c r="E2483" i="7" s="1"/>
  <c r="E2484" i="7" s="1"/>
  <c r="E2485" i="7" s="1"/>
  <c r="E2486" i="7" s="1"/>
  <c r="E2487" i="7" s="1"/>
  <c r="E2488" i="7" s="1"/>
  <c r="E2489" i="7" s="1"/>
  <c r="E2490" i="7" s="1"/>
  <c r="E2491" i="7" s="1"/>
  <c r="E2492" i="7" s="1"/>
  <c r="E2493" i="7" s="1"/>
  <c r="E2494" i="7" s="1"/>
  <c r="E2495" i="7" s="1"/>
  <c r="E2496" i="7" s="1"/>
  <c r="E2497" i="7" s="1"/>
  <c r="E2498" i="7" s="1"/>
  <c r="E2499" i="7" s="1"/>
  <c r="E2500" i="7" s="1"/>
  <c r="E2501" i="7" s="1"/>
  <c r="E2502" i="7" s="1"/>
  <c r="E2503" i="7" s="1"/>
  <c r="E2504" i="7" s="1"/>
  <c r="E2505" i="7" s="1"/>
  <c r="E2506" i="7" s="1"/>
  <c r="E2507" i="7" s="1"/>
  <c r="E2508" i="7" s="1"/>
  <c r="E2509" i="7" s="1"/>
  <c r="E2510" i="7" s="1"/>
  <c r="E2511" i="7" s="1"/>
  <c r="E2512" i="7" s="1"/>
  <c r="E2513" i="7" s="1"/>
  <c r="E2514" i="7" s="1"/>
  <c r="E2515" i="7" s="1"/>
  <c r="E2516" i="7" s="1"/>
  <c r="E2517" i="7" s="1"/>
  <c r="E2518" i="7" s="1"/>
  <c r="E2519" i="7" s="1"/>
  <c r="E2520" i="7" s="1"/>
  <c r="E2521" i="7" s="1"/>
  <c r="E2522" i="7" s="1"/>
  <c r="E2523" i="7" s="1"/>
  <c r="E2524" i="7" s="1"/>
  <c r="E2525" i="7" s="1"/>
  <c r="E2526" i="7" s="1"/>
  <c r="E2527" i="7" s="1"/>
  <c r="E2528" i="7" s="1"/>
  <c r="E2529" i="7" s="1"/>
  <c r="E2530" i="7" s="1"/>
  <c r="E2531" i="7" s="1"/>
  <c r="E2532" i="7" s="1"/>
  <c r="E2533" i="7" s="1"/>
  <c r="E2534" i="7" s="1"/>
  <c r="E2535" i="7" s="1"/>
  <c r="E2536" i="7" s="1"/>
  <c r="E2537" i="7" s="1"/>
  <c r="E2538" i="7" s="1"/>
  <c r="E2539" i="7" s="1"/>
  <c r="E2540" i="7" s="1"/>
  <c r="E2541" i="7" s="1"/>
  <c r="E2542" i="7" s="1"/>
  <c r="E2543" i="7" s="1"/>
  <c r="E2544" i="7" s="1"/>
  <c r="E2545" i="7" s="1"/>
  <c r="E2546" i="7" s="1"/>
  <c r="E2547" i="7" s="1"/>
  <c r="E2548" i="7" s="1"/>
  <c r="E2549" i="7" s="1"/>
  <c r="E2550" i="7" s="1"/>
  <c r="E2551" i="7" s="1"/>
  <c r="E2552" i="7" s="1"/>
  <c r="E2553" i="7" s="1"/>
  <c r="E2554" i="7" s="1"/>
  <c r="E2555" i="7" s="1"/>
  <c r="E2556" i="7" s="1"/>
  <c r="E2557" i="7" s="1"/>
  <c r="E2558" i="7" s="1"/>
  <c r="E2559" i="7" s="1"/>
  <c r="E2560" i="7" s="1"/>
  <c r="E2561" i="7" s="1"/>
  <c r="E2562" i="7" s="1"/>
  <c r="E2563" i="7" s="1"/>
  <c r="E2564" i="7" s="1"/>
  <c r="E2565" i="7" s="1"/>
  <c r="E2566" i="7" s="1"/>
  <c r="E2567" i="7" s="1"/>
  <c r="E2568" i="7" s="1"/>
  <c r="E2569" i="7" s="1"/>
  <c r="E2570" i="7" s="1"/>
  <c r="E2571" i="7" s="1"/>
  <c r="E2572" i="7" s="1"/>
  <c r="E2573" i="7" s="1"/>
  <c r="E2574" i="7" s="1"/>
  <c r="E2575" i="7" s="1"/>
  <c r="E2576" i="7" s="1"/>
  <c r="E2577" i="7" s="1"/>
  <c r="E2578" i="7" s="1"/>
  <c r="E2579" i="7" s="1"/>
  <c r="E2580" i="7" s="1"/>
  <c r="E2581" i="7" s="1"/>
  <c r="E2582" i="7" s="1"/>
  <c r="E2583" i="7" s="1"/>
  <c r="E2584" i="7" s="1"/>
  <c r="E2585" i="7" s="1"/>
  <c r="E2586" i="7" s="1"/>
  <c r="E2587" i="7" s="1"/>
  <c r="E2588" i="7" s="1"/>
  <c r="E2589" i="7" s="1"/>
  <c r="E2590" i="7" s="1"/>
  <c r="E2591" i="7" s="1"/>
  <c r="E2592" i="7" s="1"/>
  <c r="E2593" i="7" s="1"/>
  <c r="E2594" i="7" s="1"/>
  <c r="E2595" i="7" s="1"/>
  <c r="E2596" i="7" s="1"/>
  <c r="E2597" i="7" s="1"/>
  <c r="E2598" i="7" s="1"/>
  <c r="E2599" i="7" s="1"/>
  <c r="E2600" i="7" s="1"/>
  <c r="E2601" i="7" s="1"/>
  <c r="E2602" i="7" s="1"/>
  <c r="E2603" i="7" s="1"/>
  <c r="E2604" i="7" s="1"/>
  <c r="E2605" i="7" s="1"/>
  <c r="E2606" i="7" s="1"/>
  <c r="E2607" i="7" s="1"/>
  <c r="E2608" i="7" s="1"/>
  <c r="E2609" i="7" s="1"/>
  <c r="E2610" i="7" s="1"/>
  <c r="E2611" i="7" s="1"/>
  <c r="E2612" i="7" s="1"/>
  <c r="E2613" i="7" s="1"/>
  <c r="E2614" i="7" s="1"/>
  <c r="E2615" i="7" s="1"/>
  <c r="E2616" i="7" s="1"/>
  <c r="E2617" i="7" s="1"/>
  <c r="E2618" i="7" s="1"/>
  <c r="E2619" i="7" s="1"/>
  <c r="E2620" i="7" s="1"/>
  <c r="E2621" i="7" s="1"/>
  <c r="E2622" i="7" s="1"/>
  <c r="E2623" i="7" s="1"/>
  <c r="E2624" i="7" s="1"/>
  <c r="E2625" i="7" s="1"/>
  <c r="E2626" i="7" s="1"/>
  <c r="E2627" i="7" s="1"/>
  <c r="E2628" i="7" s="1"/>
  <c r="E2629" i="7" s="1"/>
  <c r="E2630" i="7" s="1"/>
  <c r="E2631" i="7" s="1"/>
  <c r="E2632" i="7" s="1"/>
  <c r="E2633" i="7" s="1"/>
  <c r="E2634" i="7" s="1"/>
  <c r="E2635" i="7" s="1"/>
  <c r="E2636" i="7" s="1"/>
  <c r="E2637" i="7" s="1"/>
  <c r="E2638" i="7" s="1"/>
  <c r="E2639" i="7" s="1"/>
  <c r="E2640" i="7" s="1"/>
  <c r="E2641" i="7" s="1"/>
  <c r="E2642" i="7" s="1"/>
  <c r="E2643" i="7" s="1"/>
  <c r="E2644" i="7" s="1"/>
  <c r="E2645" i="7" s="1"/>
  <c r="E2646" i="7" s="1"/>
  <c r="E2647" i="7" s="1"/>
  <c r="E2648" i="7" s="1"/>
  <c r="E2649" i="7" s="1"/>
  <c r="E2650" i="7" s="1"/>
  <c r="E2651" i="7" s="1"/>
  <c r="E2652" i="7" s="1"/>
  <c r="E2653" i="7" s="1"/>
  <c r="E2654" i="7" s="1"/>
  <c r="E2655" i="7" s="1"/>
  <c r="E2656" i="7" s="1"/>
  <c r="E2657" i="7" s="1"/>
  <c r="E2658" i="7" s="1"/>
  <c r="E2659" i="7" s="1"/>
  <c r="E2660" i="7" s="1"/>
  <c r="E2661" i="7" s="1"/>
  <c r="E2662" i="7" s="1"/>
  <c r="E2663" i="7" s="1"/>
  <c r="E2664" i="7" s="1"/>
  <c r="E2665" i="7" s="1"/>
  <c r="E2666" i="7" s="1"/>
  <c r="E2667" i="7" s="1"/>
  <c r="E2668" i="7" s="1"/>
  <c r="E2669" i="7" s="1"/>
  <c r="E2670" i="7" s="1"/>
  <c r="E2671" i="7" s="1"/>
  <c r="E2672" i="7" s="1"/>
  <c r="E2673" i="7" s="1"/>
  <c r="E2674" i="7" s="1"/>
  <c r="E2675" i="7" s="1"/>
  <c r="E2676" i="7" s="1"/>
  <c r="E2677" i="7" s="1"/>
  <c r="E2678" i="7" s="1"/>
  <c r="E2679" i="7" s="1"/>
  <c r="E2680" i="7" s="1"/>
  <c r="E2681" i="7" s="1"/>
  <c r="E2682" i="7" s="1"/>
  <c r="E2683" i="7" s="1"/>
  <c r="E2684" i="7" s="1"/>
  <c r="E2685" i="7" s="1"/>
  <c r="E2686" i="7" s="1"/>
  <c r="E2687" i="7" s="1"/>
  <c r="E2688" i="7" s="1"/>
  <c r="E2689" i="7" s="1"/>
  <c r="E2690" i="7" s="1"/>
  <c r="E2691" i="7" s="1"/>
  <c r="E2692" i="7" s="1"/>
  <c r="E2693" i="7" s="1"/>
  <c r="E2694" i="7" s="1"/>
  <c r="E2695" i="7" s="1"/>
  <c r="E2696" i="7" s="1"/>
  <c r="E2697" i="7" s="1"/>
  <c r="E2698" i="7" s="1"/>
  <c r="E2699" i="7" s="1"/>
  <c r="E2700" i="7" s="1"/>
  <c r="E2701" i="7" s="1"/>
  <c r="E2702" i="7" s="1"/>
  <c r="E2703" i="7" s="1"/>
  <c r="E2704" i="7" s="1"/>
  <c r="E2705" i="7" s="1"/>
  <c r="E2706" i="7" s="1"/>
  <c r="E2707" i="7" s="1"/>
  <c r="E2708" i="7" s="1"/>
  <c r="E2709" i="7" s="1"/>
  <c r="E2710" i="7" s="1"/>
  <c r="E2711" i="7" s="1"/>
  <c r="E2712" i="7" s="1"/>
  <c r="E2713" i="7" s="1"/>
  <c r="E2714" i="7" s="1"/>
  <c r="E2715" i="7" s="1"/>
  <c r="E2716" i="7" s="1"/>
  <c r="E2717" i="7" s="1"/>
  <c r="E2718" i="7" s="1"/>
  <c r="E2719" i="7" s="1"/>
  <c r="E2720" i="7" s="1"/>
  <c r="E2721" i="7" s="1"/>
  <c r="E2722" i="7" s="1"/>
  <c r="E2723" i="7" s="1"/>
  <c r="E2724" i="7" s="1"/>
  <c r="E2725" i="7" s="1"/>
  <c r="E2726" i="7" s="1"/>
  <c r="E2727" i="7" s="1"/>
  <c r="E2728" i="7" s="1"/>
  <c r="E2729" i="7" s="1"/>
  <c r="E2730" i="7" s="1"/>
  <c r="E2731" i="7" s="1"/>
  <c r="E2732" i="7" s="1"/>
  <c r="E2733" i="7" s="1"/>
  <c r="E2734" i="7" s="1"/>
  <c r="E2735" i="7" s="1"/>
  <c r="E2736" i="7" s="1"/>
  <c r="E2737" i="7" s="1"/>
  <c r="E2738" i="7" s="1"/>
  <c r="E2739" i="7" s="1"/>
  <c r="E2740" i="7" s="1"/>
  <c r="E2741" i="7" s="1"/>
  <c r="E2742" i="7" s="1"/>
  <c r="E2743" i="7" s="1"/>
  <c r="E2744" i="7" s="1"/>
  <c r="E2745" i="7" s="1"/>
  <c r="E2746" i="7" s="1"/>
  <c r="E2747" i="7" s="1"/>
  <c r="E2748" i="7" s="1"/>
  <c r="E2749" i="7" s="1"/>
  <c r="E2750" i="7" s="1"/>
  <c r="E2751" i="7" s="1"/>
  <c r="E2752" i="7" s="1"/>
  <c r="E2753" i="7" s="1"/>
  <c r="E2754" i="7" s="1"/>
  <c r="E2755" i="7" s="1"/>
  <c r="E2756" i="7" s="1"/>
  <c r="E2757" i="7" s="1"/>
  <c r="E2758" i="7" s="1"/>
  <c r="E2759" i="7" s="1"/>
  <c r="E2760" i="7" s="1"/>
  <c r="E2761" i="7" s="1"/>
  <c r="E2762" i="7" s="1"/>
  <c r="E2763" i="7" s="1"/>
  <c r="E2764" i="7" s="1"/>
  <c r="E2765" i="7" s="1"/>
  <c r="E2766" i="7" s="1"/>
  <c r="E2767" i="7" s="1"/>
  <c r="E2768" i="7" s="1"/>
  <c r="E2769" i="7" s="1"/>
  <c r="E2770" i="7" s="1"/>
  <c r="E2771" i="7" s="1"/>
  <c r="E2772" i="7" s="1"/>
  <c r="E2773" i="7" s="1"/>
  <c r="E2774" i="7" s="1"/>
  <c r="E2775" i="7" s="1"/>
  <c r="E2776" i="7" s="1"/>
  <c r="E2777" i="7" s="1"/>
  <c r="E2778" i="7" s="1"/>
  <c r="E2779" i="7" s="1"/>
  <c r="E2780" i="7" s="1"/>
  <c r="E2781" i="7" s="1"/>
  <c r="E2782" i="7" s="1"/>
  <c r="E2783" i="7" s="1"/>
  <c r="E2784" i="7" s="1"/>
  <c r="E2785" i="7" s="1"/>
  <c r="E2786" i="7" s="1"/>
  <c r="E2787" i="7" s="1"/>
  <c r="E2788" i="7" s="1"/>
  <c r="E2789" i="7" s="1"/>
  <c r="E2790" i="7" s="1"/>
  <c r="E2791" i="7" s="1"/>
  <c r="E2792" i="7" s="1"/>
  <c r="E2793" i="7" s="1"/>
  <c r="E2794" i="7" s="1"/>
  <c r="E2795" i="7" s="1"/>
  <c r="E2796" i="7" s="1"/>
  <c r="E2797" i="7" s="1"/>
  <c r="E2798" i="7" s="1"/>
  <c r="E2799" i="7" s="1"/>
  <c r="E2800" i="7" s="1"/>
  <c r="E2801" i="7" s="1"/>
  <c r="E2802" i="7" s="1"/>
  <c r="E2803" i="7" s="1"/>
  <c r="E2804" i="7" s="1"/>
  <c r="E2805" i="7" s="1"/>
  <c r="E2806" i="7" s="1"/>
  <c r="E2807" i="7" s="1"/>
  <c r="E2808" i="7" s="1"/>
  <c r="E2809" i="7" s="1"/>
  <c r="E2810" i="7" s="1"/>
  <c r="E2811" i="7" s="1"/>
  <c r="E2812" i="7" s="1"/>
  <c r="E2813" i="7" s="1"/>
  <c r="E2814" i="7" s="1"/>
  <c r="E2815" i="7" s="1"/>
  <c r="E2816" i="7" s="1"/>
  <c r="E2817" i="7" s="1"/>
  <c r="E2818" i="7" s="1"/>
  <c r="E2819" i="7" s="1"/>
  <c r="E2820" i="7" s="1"/>
  <c r="E2821" i="7" s="1"/>
  <c r="E2822" i="7" s="1"/>
  <c r="E2823" i="7" s="1"/>
  <c r="E2824" i="7" s="1"/>
  <c r="E2825" i="7" s="1"/>
  <c r="E2826" i="7" s="1"/>
  <c r="E2827" i="7" s="1"/>
  <c r="E2828" i="7" s="1"/>
  <c r="E2829" i="7" s="1"/>
  <c r="E2830" i="7" s="1"/>
  <c r="E2831" i="7" s="1"/>
  <c r="E2832" i="7" s="1"/>
  <c r="E2833" i="7" s="1"/>
  <c r="E2834" i="7" s="1"/>
  <c r="E2835" i="7" s="1"/>
  <c r="E2836" i="7" s="1"/>
  <c r="E2837" i="7" s="1"/>
  <c r="E2838" i="7" s="1"/>
  <c r="E2839" i="7" s="1"/>
  <c r="E2840" i="7" s="1"/>
  <c r="E2841" i="7" s="1"/>
  <c r="E2842" i="7" s="1"/>
  <c r="E2843" i="7" s="1"/>
  <c r="E2844" i="7" s="1"/>
  <c r="E2845" i="7" s="1"/>
  <c r="E2846" i="7" s="1"/>
  <c r="E2847" i="7" s="1"/>
  <c r="E2848" i="7" s="1"/>
  <c r="E2849" i="7" s="1"/>
  <c r="E2850" i="7" s="1"/>
  <c r="E2851" i="7" s="1"/>
  <c r="E2852" i="7" s="1"/>
  <c r="E2853" i="7" s="1"/>
  <c r="E2854" i="7" s="1"/>
  <c r="E2855" i="7" s="1"/>
  <c r="E2856" i="7" s="1"/>
  <c r="E2857" i="7" s="1"/>
  <c r="E2858" i="7" s="1"/>
  <c r="E2859" i="7" s="1"/>
  <c r="E2860" i="7" s="1"/>
  <c r="E2861" i="7" s="1"/>
  <c r="E2862" i="7" s="1"/>
  <c r="E2863" i="7" s="1"/>
  <c r="E2864" i="7" s="1"/>
  <c r="E2865" i="7" s="1"/>
  <c r="E2866" i="7" s="1"/>
  <c r="E2867" i="7" s="1"/>
  <c r="E2868" i="7" s="1"/>
  <c r="E2869" i="7" s="1"/>
  <c r="E2870" i="7" s="1"/>
  <c r="E2871" i="7" s="1"/>
  <c r="E2872" i="7" s="1"/>
  <c r="E2873" i="7" s="1"/>
  <c r="E2874" i="7" s="1"/>
  <c r="E2875" i="7" s="1"/>
  <c r="E2876" i="7" s="1"/>
  <c r="E2877" i="7" s="1"/>
  <c r="E2878" i="7" s="1"/>
  <c r="E2879" i="7" s="1"/>
  <c r="E2880" i="7" s="1"/>
  <c r="E2881" i="7" s="1"/>
  <c r="E2882" i="7" s="1"/>
  <c r="E2883" i="7" s="1"/>
  <c r="E2884" i="7" s="1"/>
  <c r="E2885" i="7" s="1"/>
  <c r="E2886" i="7" s="1"/>
  <c r="E2887" i="7" s="1"/>
  <c r="E2888" i="7" s="1"/>
  <c r="E2889" i="7" s="1"/>
  <c r="E2890" i="7" s="1"/>
  <c r="E2891" i="7" s="1"/>
  <c r="E2892" i="7" s="1"/>
  <c r="E2893" i="7" s="1"/>
  <c r="E2894" i="7" s="1"/>
  <c r="E2895" i="7" s="1"/>
  <c r="E2896" i="7" s="1"/>
  <c r="E2897" i="7" s="1"/>
  <c r="E2898" i="7" s="1"/>
  <c r="E2899" i="7" s="1"/>
  <c r="E2900" i="7" s="1"/>
  <c r="E2901" i="7" s="1"/>
  <c r="E2902" i="7" s="1"/>
  <c r="E2903" i="7" s="1"/>
  <c r="E2904" i="7" s="1"/>
  <c r="E2905" i="7" s="1"/>
  <c r="E2906" i="7" s="1"/>
  <c r="E2907" i="7" s="1"/>
  <c r="E2908" i="7" s="1"/>
  <c r="E2909" i="7" s="1"/>
  <c r="E2910" i="7" s="1"/>
  <c r="E2911" i="7" s="1"/>
  <c r="E2912" i="7" s="1"/>
  <c r="E2913" i="7" s="1"/>
  <c r="E2914" i="7" s="1"/>
  <c r="E2915" i="7" s="1"/>
  <c r="E2916" i="7" s="1"/>
  <c r="E2917" i="7" s="1"/>
  <c r="E2918" i="7" s="1"/>
  <c r="E2919" i="7" s="1"/>
  <c r="E2920" i="7" s="1"/>
  <c r="E2921" i="7" s="1"/>
  <c r="E2922" i="7" s="1"/>
  <c r="E2923" i="7" s="1"/>
  <c r="E2924" i="7" s="1"/>
  <c r="E2925" i="7" s="1"/>
  <c r="E2926" i="7" s="1"/>
  <c r="E2927" i="7" s="1"/>
  <c r="E2928" i="7" s="1"/>
  <c r="E2929" i="7" s="1"/>
  <c r="E2930" i="7" s="1"/>
  <c r="E2931" i="7" s="1"/>
  <c r="E2932" i="7" s="1"/>
  <c r="E2933" i="7" s="1"/>
  <c r="E2934" i="7" s="1"/>
  <c r="E2935" i="7" s="1"/>
  <c r="E2936" i="7" s="1"/>
  <c r="E2937" i="7" s="1"/>
  <c r="E2938" i="7" s="1"/>
  <c r="E2939" i="7" s="1"/>
  <c r="E2940" i="7" s="1"/>
  <c r="E2941" i="7" s="1"/>
  <c r="E2942" i="7" s="1"/>
  <c r="E2943" i="7" s="1"/>
  <c r="E2944" i="7" s="1"/>
  <c r="E2945" i="7" s="1"/>
  <c r="E2946" i="7" s="1"/>
  <c r="E2947" i="7" s="1"/>
  <c r="E2948" i="7" s="1"/>
  <c r="E2949" i="7" s="1"/>
  <c r="E2950" i="7" s="1"/>
  <c r="E2951" i="7" s="1"/>
  <c r="E2952" i="7" s="1"/>
  <c r="E2953" i="7" s="1"/>
  <c r="E2954" i="7" s="1"/>
  <c r="E2955" i="7" s="1"/>
  <c r="E2956" i="7" s="1"/>
  <c r="E2957" i="7" s="1"/>
  <c r="E2958" i="7" s="1"/>
  <c r="E2959" i="7" s="1"/>
  <c r="E2960" i="7" s="1"/>
  <c r="E2961" i="7" s="1"/>
  <c r="E2962" i="7" s="1"/>
  <c r="E2963" i="7" s="1"/>
  <c r="E2964" i="7" s="1"/>
  <c r="E2965" i="7" s="1"/>
  <c r="E2966" i="7" s="1"/>
  <c r="E2967" i="7" s="1"/>
  <c r="E2968" i="7" s="1"/>
  <c r="E2969" i="7" s="1"/>
  <c r="E2970" i="7" s="1"/>
  <c r="E2971" i="7" s="1"/>
  <c r="E2972" i="7" s="1"/>
  <c r="E2973" i="7" s="1"/>
  <c r="E2974" i="7" s="1"/>
  <c r="E2975" i="7" s="1"/>
  <c r="E2976" i="7" s="1"/>
  <c r="E2977" i="7" s="1"/>
  <c r="E2978" i="7" s="1"/>
  <c r="E2979" i="7" s="1"/>
  <c r="E2980" i="7" s="1"/>
  <c r="E2981" i="7" s="1"/>
  <c r="E2982" i="7" s="1"/>
  <c r="E2983" i="7" s="1"/>
  <c r="E2984" i="7" s="1"/>
  <c r="E2985" i="7" s="1"/>
  <c r="E2986" i="7" s="1"/>
  <c r="E2987" i="7" s="1"/>
  <c r="E2988" i="7" s="1"/>
  <c r="E2989" i="7" s="1"/>
  <c r="E2990" i="7" s="1"/>
  <c r="E2991" i="7" s="1"/>
  <c r="E2992" i="7" s="1"/>
  <c r="E2993" i="7" s="1"/>
  <c r="E2994" i="7" s="1"/>
  <c r="E2995" i="7" s="1"/>
  <c r="E2996" i="7" s="1"/>
  <c r="E2997" i="7" s="1"/>
  <c r="E2998" i="7" s="1"/>
  <c r="E2999" i="7" s="1"/>
  <c r="E3000" i="7" s="1"/>
  <c r="E3001" i="7" s="1"/>
  <c r="E3002" i="7" s="1"/>
  <c r="E3003" i="7" s="1"/>
  <c r="E3004" i="7" s="1"/>
  <c r="E3005" i="7" s="1"/>
  <c r="E3006" i="7" s="1"/>
  <c r="E3007" i="7" s="1"/>
  <c r="E3008" i="7" s="1"/>
  <c r="E3009" i="7" s="1"/>
  <c r="E3010" i="7" s="1"/>
  <c r="E3011" i="7" s="1"/>
  <c r="E3012" i="7" s="1"/>
  <c r="E3013" i="7" s="1"/>
  <c r="E3014" i="7" s="1"/>
  <c r="E3015" i="7" s="1"/>
  <c r="E3016" i="7" s="1"/>
  <c r="E3017" i="7" s="1"/>
  <c r="E3018" i="7" s="1"/>
  <c r="E3019" i="7" s="1"/>
  <c r="E3020" i="7" s="1"/>
  <c r="E3021" i="7" s="1"/>
  <c r="E3022" i="7" s="1"/>
  <c r="E3023" i="7" s="1"/>
  <c r="E3024" i="7" s="1"/>
  <c r="E3025" i="7" s="1"/>
  <c r="E3026" i="7" s="1"/>
  <c r="E3027" i="7" s="1"/>
  <c r="E3028" i="7" s="1"/>
  <c r="E3029" i="7" s="1"/>
  <c r="E3030" i="7" s="1"/>
  <c r="E3031" i="7" s="1"/>
  <c r="E3032" i="7" s="1"/>
  <c r="E3033" i="7" s="1"/>
  <c r="E3034" i="7" s="1"/>
  <c r="E3035" i="7" s="1"/>
  <c r="E3036" i="7" s="1"/>
  <c r="E3037" i="7" s="1"/>
  <c r="E3038" i="7" s="1"/>
  <c r="E3039" i="7" s="1"/>
  <c r="E3040" i="7" s="1"/>
  <c r="E3041" i="7" s="1"/>
  <c r="E3042" i="7" s="1"/>
  <c r="E3043" i="7" s="1"/>
  <c r="E3044" i="7" s="1"/>
  <c r="E3045" i="7" s="1"/>
  <c r="E3046" i="7" s="1"/>
  <c r="E3047" i="7" s="1"/>
  <c r="E3048" i="7" s="1"/>
  <c r="E3049" i="7" s="1"/>
  <c r="E3050" i="7" s="1"/>
  <c r="E3051" i="7" s="1"/>
  <c r="E3052" i="7" s="1"/>
  <c r="E3053" i="7" s="1"/>
  <c r="E3054" i="7" s="1"/>
  <c r="E3055" i="7" s="1"/>
  <c r="E3056" i="7" s="1"/>
  <c r="E3057" i="7" s="1"/>
  <c r="E3058" i="7" s="1"/>
  <c r="E3059" i="7" s="1"/>
  <c r="E3060" i="7" s="1"/>
  <c r="E3061" i="7" s="1"/>
  <c r="E3062" i="7" s="1"/>
  <c r="E3063" i="7" s="1"/>
  <c r="E3064" i="7" s="1"/>
  <c r="E3065" i="7" s="1"/>
  <c r="E3066" i="7" s="1"/>
  <c r="E3067" i="7" s="1"/>
  <c r="E3068" i="7" s="1"/>
  <c r="E3069" i="7" s="1"/>
  <c r="E3070" i="7" s="1"/>
  <c r="E3071" i="7" s="1"/>
  <c r="E3072" i="7" s="1"/>
  <c r="E3073" i="7" s="1"/>
  <c r="E3074" i="7" s="1"/>
  <c r="E3075" i="7" s="1"/>
  <c r="E3076" i="7" s="1"/>
  <c r="E3077" i="7" s="1"/>
  <c r="E3078" i="7" s="1"/>
  <c r="E3079" i="7" s="1"/>
  <c r="E3080" i="7" s="1"/>
  <c r="E3081" i="7" s="1"/>
  <c r="E3082" i="7" s="1"/>
  <c r="E3083" i="7" s="1"/>
  <c r="E3084" i="7" s="1"/>
  <c r="E3085" i="7" s="1"/>
  <c r="E3086" i="7" s="1"/>
  <c r="E3087" i="7" s="1"/>
  <c r="E3088" i="7" s="1"/>
  <c r="E3089" i="7" s="1"/>
  <c r="E3090" i="7" s="1"/>
  <c r="E3091" i="7" s="1"/>
  <c r="E3092" i="7" s="1"/>
  <c r="E3093" i="7" s="1"/>
  <c r="E3094" i="7" s="1"/>
  <c r="E3095" i="7" s="1"/>
  <c r="E3096" i="7" s="1"/>
  <c r="E3097" i="7" s="1"/>
  <c r="E3098" i="7" s="1"/>
  <c r="E3099" i="7" s="1"/>
  <c r="E3100" i="7" s="1"/>
  <c r="E3101" i="7" s="1"/>
  <c r="E3102" i="7" s="1"/>
  <c r="E3103" i="7" s="1"/>
  <c r="E3104" i="7" s="1"/>
  <c r="E3105" i="7" s="1"/>
  <c r="E3106" i="7" s="1"/>
  <c r="E3107" i="7" s="1"/>
  <c r="E3108" i="7" s="1"/>
  <c r="E3109" i="7" s="1"/>
  <c r="E3110" i="7" s="1"/>
  <c r="E3111" i="7" s="1"/>
  <c r="E3112" i="7" s="1"/>
  <c r="E3113" i="7" s="1"/>
  <c r="E3114" i="7" s="1"/>
  <c r="E3115" i="7" s="1"/>
  <c r="E3116" i="7" s="1"/>
  <c r="E3117" i="7" s="1"/>
  <c r="E3118" i="7" s="1"/>
  <c r="E3119" i="7" s="1"/>
  <c r="E3120" i="7" s="1"/>
  <c r="E3121" i="7" s="1"/>
  <c r="E3122" i="7" s="1"/>
  <c r="E3123" i="7" s="1"/>
  <c r="E3124" i="7" s="1"/>
  <c r="E3125" i="7" s="1"/>
  <c r="E3126" i="7" s="1"/>
  <c r="E3127" i="7" s="1"/>
  <c r="E3128" i="7" s="1"/>
  <c r="E3129" i="7" s="1"/>
  <c r="E3130" i="7" s="1"/>
  <c r="E3131" i="7" s="1"/>
  <c r="E3132" i="7" s="1"/>
  <c r="E3133" i="7" s="1"/>
  <c r="E3134" i="7" s="1"/>
  <c r="E3135" i="7" s="1"/>
  <c r="E3136" i="7" s="1"/>
  <c r="E3137" i="7" s="1"/>
  <c r="E3138" i="7" s="1"/>
  <c r="E3139" i="7" s="1"/>
  <c r="E3140" i="7" s="1"/>
  <c r="E3141" i="7" s="1"/>
  <c r="E3142" i="7" s="1"/>
  <c r="E3143" i="7" s="1"/>
  <c r="E3144" i="7" s="1"/>
  <c r="E3145" i="7" s="1"/>
  <c r="E3146" i="7" s="1"/>
  <c r="E3147" i="7" s="1"/>
  <c r="E3148" i="7" s="1"/>
  <c r="E3149" i="7" s="1"/>
  <c r="E3150" i="7" s="1"/>
  <c r="E3151" i="7" s="1"/>
  <c r="E3152" i="7" s="1"/>
  <c r="E3153" i="7" s="1"/>
  <c r="E3154" i="7" s="1"/>
  <c r="E3155" i="7" s="1"/>
  <c r="E3156" i="7" s="1"/>
  <c r="E3157" i="7" s="1"/>
  <c r="E3158" i="7" s="1"/>
  <c r="E3159" i="7" s="1"/>
  <c r="E3160" i="7" s="1"/>
  <c r="E3161" i="7" s="1"/>
  <c r="E3162" i="7" s="1"/>
  <c r="E3163" i="7" s="1"/>
  <c r="E3164" i="7" s="1"/>
  <c r="E3165" i="7" s="1"/>
  <c r="E3166" i="7" s="1"/>
  <c r="E3167" i="7" s="1"/>
  <c r="E3168" i="7" s="1"/>
  <c r="E3169" i="7" s="1"/>
  <c r="E3170" i="7" s="1"/>
  <c r="E3171" i="7" s="1"/>
  <c r="E3172" i="7" s="1"/>
  <c r="E3173" i="7" s="1"/>
  <c r="E3174" i="7" s="1"/>
  <c r="E3175" i="7" s="1"/>
  <c r="E3176" i="7" s="1"/>
  <c r="E3177" i="7" s="1"/>
  <c r="E3178" i="7" s="1"/>
  <c r="E3179" i="7" s="1"/>
  <c r="E3180" i="7" s="1"/>
  <c r="E3181" i="7" s="1"/>
  <c r="E3182" i="7" s="1"/>
  <c r="E3183" i="7" s="1"/>
  <c r="E3184" i="7" s="1"/>
  <c r="E3185" i="7" s="1"/>
  <c r="E3186" i="7" s="1"/>
  <c r="E3187" i="7" s="1"/>
  <c r="E3188" i="7" s="1"/>
  <c r="E3189" i="7" s="1"/>
  <c r="E3190" i="7" s="1"/>
  <c r="E3191" i="7" s="1"/>
  <c r="E3192" i="7" s="1"/>
  <c r="E3193" i="7" s="1"/>
  <c r="E3194" i="7" s="1"/>
  <c r="E3195" i="7" s="1"/>
  <c r="E3196" i="7" s="1"/>
  <c r="E3197" i="7" s="1"/>
  <c r="E3198" i="7" s="1"/>
  <c r="E3199" i="7" s="1"/>
  <c r="E3200" i="7" s="1"/>
  <c r="E3201" i="7" s="1"/>
  <c r="E3202" i="7" s="1"/>
  <c r="E3203" i="7" s="1"/>
  <c r="E3204" i="7" s="1"/>
  <c r="E3205" i="7" s="1"/>
  <c r="E3206" i="7" s="1"/>
  <c r="E3207" i="7" s="1"/>
  <c r="E3208" i="7" s="1"/>
  <c r="E3209" i="7" s="1"/>
  <c r="E3210" i="7" s="1"/>
  <c r="E3211" i="7" s="1"/>
  <c r="E3212" i="7" s="1"/>
  <c r="E3213" i="7" s="1"/>
  <c r="E3214" i="7" s="1"/>
  <c r="E3215" i="7" s="1"/>
  <c r="E3216" i="7" s="1"/>
  <c r="E3217" i="7" s="1"/>
  <c r="E3218" i="7" s="1"/>
  <c r="E3219" i="7" s="1"/>
  <c r="E3220" i="7" s="1"/>
  <c r="E3221" i="7" s="1"/>
  <c r="E3222" i="7" s="1"/>
  <c r="E3223" i="7" s="1"/>
  <c r="E3224" i="7" s="1"/>
  <c r="E3225" i="7" s="1"/>
  <c r="E3226" i="7" s="1"/>
  <c r="E3227" i="7" s="1"/>
  <c r="E3228" i="7" s="1"/>
  <c r="E3229" i="7" s="1"/>
  <c r="E3230" i="7" s="1"/>
  <c r="E3231" i="7" s="1"/>
  <c r="E3232" i="7" s="1"/>
  <c r="E3233" i="7" s="1"/>
  <c r="E3234" i="7" s="1"/>
  <c r="E3235" i="7" s="1"/>
  <c r="E3236" i="7" s="1"/>
  <c r="E3237" i="7" s="1"/>
  <c r="E3238" i="7" s="1"/>
  <c r="E3239" i="7" s="1"/>
  <c r="E3240" i="7" s="1"/>
  <c r="E3241" i="7" s="1"/>
  <c r="E3242" i="7" s="1"/>
  <c r="E3243" i="7" s="1"/>
  <c r="E3244" i="7" s="1"/>
  <c r="E3245" i="7" s="1"/>
  <c r="E3246" i="7" s="1"/>
  <c r="E3247" i="7" s="1"/>
  <c r="E3248" i="7" s="1"/>
  <c r="E3249" i="7" s="1"/>
  <c r="E3250" i="7" s="1"/>
  <c r="E3251" i="7" s="1"/>
  <c r="E3252" i="7" s="1"/>
  <c r="E3253" i="7" s="1"/>
  <c r="E3254" i="7" s="1"/>
  <c r="E3255" i="7" s="1"/>
  <c r="E3256" i="7" s="1"/>
  <c r="E3257" i="7" s="1"/>
  <c r="E3258" i="7" s="1"/>
  <c r="E3259" i="7" s="1"/>
  <c r="E3260" i="7" s="1"/>
  <c r="E3261" i="7" s="1"/>
  <c r="E3262" i="7" s="1"/>
  <c r="E3263" i="7" s="1"/>
  <c r="E3264" i="7" s="1"/>
  <c r="E3265" i="7" s="1"/>
  <c r="E3266" i="7" s="1"/>
  <c r="E3267" i="7" s="1"/>
  <c r="E3268" i="7" s="1"/>
  <c r="E3269" i="7" s="1"/>
  <c r="E3270" i="7" s="1"/>
  <c r="E3271" i="7" s="1"/>
  <c r="E3272" i="7" s="1"/>
  <c r="E3273" i="7" s="1"/>
  <c r="E3274" i="7" s="1"/>
  <c r="E3275" i="7" s="1"/>
  <c r="E3276" i="7" s="1"/>
  <c r="E3277" i="7" s="1"/>
  <c r="E3278" i="7" s="1"/>
  <c r="E3279" i="7" s="1"/>
  <c r="E3280" i="7" s="1"/>
  <c r="E3281" i="7" s="1"/>
  <c r="E3282" i="7" s="1"/>
  <c r="E3283" i="7" s="1"/>
  <c r="E3284" i="7" s="1"/>
  <c r="E3285" i="7" s="1"/>
  <c r="E3286" i="7" s="1"/>
  <c r="E3287" i="7" s="1"/>
  <c r="E3288" i="7" s="1"/>
  <c r="E3289" i="7" s="1"/>
  <c r="E3290" i="7" s="1"/>
  <c r="E3291" i="7" s="1"/>
  <c r="E3292" i="7" s="1"/>
  <c r="E3293" i="7" s="1"/>
  <c r="E3294" i="7" s="1"/>
  <c r="E3295" i="7" s="1"/>
  <c r="E3296" i="7" s="1"/>
  <c r="E3297" i="7" s="1"/>
  <c r="E3298" i="7" s="1"/>
  <c r="E3299" i="7" s="1"/>
  <c r="E3300" i="7" s="1"/>
  <c r="E3301" i="7" s="1"/>
  <c r="E3302" i="7" s="1"/>
  <c r="E3303" i="7" s="1"/>
  <c r="E3304" i="7" s="1"/>
  <c r="E3305" i="7" s="1"/>
  <c r="E3306" i="7" s="1"/>
  <c r="E3307" i="7" s="1"/>
  <c r="E3308" i="7" s="1"/>
  <c r="E3309" i="7" s="1"/>
  <c r="E3310" i="7" s="1"/>
  <c r="E3311" i="7" s="1"/>
  <c r="E3312" i="7" s="1"/>
  <c r="E3313" i="7" s="1"/>
  <c r="E3314" i="7" s="1"/>
  <c r="E3315" i="7" s="1"/>
  <c r="E3316" i="7" s="1"/>
  <c r="E3317" i="7" s="1"/>
  <c r="E3318" i="7" s="1"/>
  <c r="E3319" i="7" s="1"/>
  <c r="E3320" i="7" s="1"/>
  <c r="E3321" i="7" s="1"/>
  <c r="E3322" i="7" s="1"/>
  <c r="E3323" i="7" s="1"/>
  <c r="E3324" i="7" s="1"/>
  <c r="E3325" i="7" s="1"/>
  <c r="E3326" i="7" s="1"/>
  <c r="E3327" i="7" s="1"/>
  <c r="E3328" i="7" s="1"/>
  <c r="E3329" i="7" s="1"/>
  <c r="E3330" i="7" s="1"/>
  <c r="E3331" i="7" s="1"/>
  <c r="E3332" i="7" s="1"/>
  <c r="E3333" i="7" s="1"/>
  <c r="E3334" i="7" s="1"/>
  <c r="E3335" i="7" s="1"/>
  <c r="E3336" i="7" s="1"/>
  <c r="E3337" i="7" s="1"/>
  <c r="E3338" i="7" s="1"/>
  <c r="E3339" i="7" s="1"/>
  <c r="E3340" i="7" s="1"/>
  <c r="E3341" i="7" s="1"/>
  <c r="E3342" i="7" s="1"/>
  <c r="E3343" i="7" s="1"/>
  <c r="E3344" i="7" s="1"/>
  <c r="E3345" i="7" s="1"/>
  <c r="E3346" i="7" s="1"/>
  <c r="E3347" i="7" s="1"/>
  <c r="E3348" i="7" s="1"/>
  <c r="E3349" i="7" s="1"/>
  <c r="E3350" i="7" s="1"/>
  <c r="E3351" i="7" s="1"/>
  <c r="E3352" i="7" s="1"/>
  <c r="E3353" i="7" s="1"/>
  <c r="E3354" i="7" s="1"/>
  <c r="E3355" i="7" s="1"/>
  <c r="E3356" i="7" s="1"/>
  <c r="E3357" i="7" s="1"/>
  <c r="E3358" i="7" s="1"/>
  <c r="E3359" i="7" s="1"/>
  <c r="E3360" i="7" s="1"/>
  <c r="E3361" i="7" s="1"/>
  <c r="E3362" i="7" s="1"/>
  <c r="E3363" i="7" s="1"/>
  <c r="E3364" i="7" s="1"/>
  <c r="E3365" i="7" s="1"/>
  <c r="E3366" i="7" s="1"/>
  <c r="E3367" i="7" s="1"/>
  <c r="E3368" i="7" s="1"/>
  <c r="E3369" i="7" s="1"/>
  <c r="E3370" i="7" s="1"/>
  <c r="E3371" i="7" s="1"/>
  <c r="E3372" i="7" s="1"/>
  <c r="E3373" i="7" s="1"/>
  <c r="E3374" i="7" s="1"/>
  <c r="E3375" i="7" s="1"/>
  <c r="E3376" i="7" s="1"/>
  <c r="E3377" i="7" s="1"/>
  <c r="E3378" i="7" s="1"/>
  <c r="E3379" i="7" s="1"/>
  <c r="E3380" i="7" s="1"/>
  <c r="E3381" i="7" s="1"/>
  <c r="E3382" i="7" s="1"/>
  <c r="E3383" i="7" s="1"/>
  <c r="E3384" i="7" s="1"/>
  <c r="E3385" i="7" s="1"/>
  <c r="E3386" i="7" s="1"/>
  <c r="E3387" i="7" s="1"/>
  <c r="E3388" i="7" s="1"/>
  <c r="E3389" i="7" s="1"/>
  <c r="E3390" i="7" s="1"/>
  <c r="E3391" i="7" s="1"/>
  <c r="E3392" i="7" s="1"/>
  <c r="E3393" i="7" s="1"/>
  <c r="E3394" i="7" s="1"/>
  <c r="E3395" i="7" s="1"/>
  <c r="E3396" i="7" s="1"/>
  <c r="E3397" i="7" s="1"/>
  <c r="E3398" i="7" s="1"/>
  <c r="E3399" i="7" s="1"/>
  <c r="E3400" i="7" s="1"/>
  <c r="E3401" i="7" s="1"/>
  <c r="E3402" i="7" s="1"/>
  <c r="E3403" i="7" s="1"/>
  <c r="E3404" i="7" s="1"/>
  <c r="E3405" i="7" s="1"/>
  <c r="E3406" i="7" s="1"/>
  <c r="E3407" i="7" s="1"/>
  <c r="E3408" i="7" s="1"/>
  <c r="E3409" i="7" s="1"/>
  <c r="E3410" i="7" s="1"/>
  <c r="E3411" i="7" s="1"/>
  <c r="E3412" i="7" s="1"/>
  <c r="E3413" i="7" s="1"/>
  <c r="E3414" i="7" s="1"/>
  <c r="E3415" i="7" s="1"/>
  <c r="E3416" i="7" s="1"/>
  <c r="E3417" i="7" s="1"/>
  <c r="E3418" i="7" s="1"/>
  <c r="E3419" i="7" s="1"/>
  <c r="E3420" i="7" s="1"/>
  <c r="E3421" i="7" s="1"/>
  <c r="E3422" i="7" s="1"/>
  <c r="E3423" i="7" s="1"/>
  <c r="E3424" i="7" s="1"/>
  <c r="E3425" i="7" s="1"/>
  <c r="E3426" i="7" s="1"/>
  <c r="E3427" i="7" s="1"/>
  <c r="E3428" i="7" s="1"/>
  <c r="E3429" i="7" s="1"/>
  <c r="E3430" i="7" s="1"/>
  <c r="E3431" i="7" s="1"/>
  <c r="E3432" i="7" s="1"/>
  <c r="E3433" i="7" s="1"/>
  <c r="E3434" i="7" s="1"/>
  <c r="E3435" i="7" s="1"/>
  <c r="E3436" i="7" s="1"/>
  <c r="E3437" i="7" s="1"/>
  <c r="E3438" i="7" s="1"/>
  <c r="E3439" i="7" s="1"/>
  <c r="E3440" i="7" s="1"/>
  <c r="E3441" i="7" s="1"/>
  <c r="E3442" i="7" s="1"/>
  <c r="E3443" i="7" s="1"/>
  <c r="E3444" i="7" s="1"/>
  <c r="E3445" i="7" s="1"/>
  <c r="E3446" i="7" s="1"/>
  <c r="E3447" i="7" s="1"/>
  <c r="E3448" i="7" s="1"/>
  <c r="E3449" i="7" s="1"/>
  <c r="E3450" i="7" s="1"/>
  <c r="E3451" i="7" s="1"/>
  <c r="E3452" i="7" s="1"/>
  <c r="E3453" i="7" s="1"/>
  <c r="E3454" i="7" s="1"/>
  <c r="E3455" i="7" s="1"/>
  <c r="E3456" i="7" s="1"/>
  <c r="E3457" i="7" s="1"/>
  <c r="E3458" i="7" s="1"/>
  <c r="E3459" i="7" s="1"/>
  <c r="E3460" i="7" s="1"/>
  <c r="E3461" i="7" s="1"/>
  <c r="E3462" i="7" s="1"/>
  <c r="E3463" i="7" s="1"/>
  <c r="E3464" i="7" s="1"/>
  <c r="E3465" i="7" s="1"/>
  <c r="E3466" i="7" s="1"/>
  <c r="E3467" i="7" s="1"/>
  <c r="E3468" i="7" s="1"/>
  <c r="E3469" i="7" s="1"/>
  <c r="E3470" i="7" s="1"/>
  <c r="E3471" i="7" s="1"/>
  <c r="E3472" i="7" s="1"/>
  <c r="E3473" i="7" s="1"/>
  <c r="E3474" i="7" s="1"/>
  <c r="E3475" i="7" s="1"/>
  <c r="E3476" i="7" s="1"/>
  <c r="E3477" i="7" s="1"/>
  <c r="E3478" i="7" s="1"/>
  <c r="E3479" i="7" s="1"/>
  <c r="E3480" i="7" s="1"/>
  <c r="E3481" i="7" s="1"/>
  <c r="E3482" i="7" s="1"/>
  <c r="E3483" i="7" s="1"/>
  <c r="E3484" i="7" s="1"/>
  <c r="E3485" i="7" s="1"/>
  <c r="E3486" i="7" s="1"/>
  <c r="E3487" i="7" s="1"/>
  <c r="E3488" i="7" s="1"/>
  <c r="E3489" i="7" s="1"/>
  <c r="E3490" i="7" s="1"/>
  <c r="E3491" i="7" s="1"/>
  <c r="E3492" i="7" s="1"/>
  <c r="E3493" i="7" s="1"/>
  <c r="E3494" i="7" s="1"/>
  <c r="E3495" i="7" s="1"/>
  <c r="E3496" i="7" s="1"/>
  <c r="E3497" i="7" s="1"/>
  <c r="E3498" i="7" s="1"/>
  <c r="E3499" i="7" s="1"/>
  <c r="E3500" i="7" s="1"/>
  <c r="E3501" i="7" s="1"/>
  <c r="E3502" i="7" s="1"/>
  <c r="E3503" i="7" s="1"/>
  <c r="E3504" i="7" s="1"/>
  <c r="E3505" i="7" s="1"/>
  <c r="E3506" i="7" s="1"/>
  <c r="E3507" i="7" s="1"/>
  <c r="E3508" i="7" s="1"/>
  <c r="E3509" i="7" s="1"/>
  <c r="E3510" i="7" s="1"/>
  <c r="E3511" i="7" s="1"/>
  <c r="E3512" i="7" s="1"/>
  <c r="E3513" i="7" s="1"/>
  <c r="E3514" i="7" s="1"/>
  <c r="E3515" i="7" s="1"/>
  <c r="E3516" i="7" s="1"/>
  <c r="E3517" i="7" s="1"/>
  <c r="E3518" i="7" s="1"/>
  <c r="E3519" i="7" s="1"/>
  <c r="E3520" i="7" s="1"/>
  <c r="E3521" i="7" s="1"/>
  <c r="E3522" i="7" s="1"/>
  <c r="E3523" i="7" s="1"/>
  <c r="E3524" i="7" s="1"/>
  <c r="E3525" i="7" s="1"/>
  <c r="E3526" i="7" s="1"/>
  <c r="E3527" i="7" s="1"/>
  <c r="E3528" i="7" s="1"/>
  <c r="E3529" i="7" s="1"/>
  <c r="E3530" i="7" s="1"/>
  <c r="E3531" i="7" s="1"/>
  <c r="E3532" i="7" s="1"/>
  <c r="E3533" i="7" s="1"/>
  <c r="E3534" i="7" s="1"/>
  <c r="E3535" i="7" s="1"/>
  <c r="E3536" i="7" s="1"/>
  <c r="E3537" i="7" s="1"/>
  <c r="E3538" i="7" s="1"/>
  <c r="E3539" i="7" s="1"/>
  <c r="E3540" i="7" s="1"/>
  <c r="E3541" i="7" s="1"/>
  <c r="E3542" i="7" s="1"/>
  <c r="E3543" i="7" s="1"/>
  <c r="E3544" i="7" s="1"/>
  <c r="E3545" i="7" s="1"/>
  <c r="E3546" i="7" s="1"/>
  <c r="E3547" i="7" s="1"/>
  <c r="E3548" i="7" s="1"/>
  <c r="E3549" i="7" s="1"/>
  <c r="E3550" i="7" s="1"/>
  <c r="E3551" i="7" s="1"/>
  <c r="E3552" i="7" s="1"/>
  <c r="E3553" i="7" s="1"/>
  <c r="E3554" i="7" s="1"/>
  <c r="E3555" i="7" s="1"/>
  <c r="E3556" i="7" s="1"/>
  <c r="E3557" i="7" s="1"/>
  <c r="E3558" i="7" s="1"/>
  <c r="E3559" i="7" s="1"/>
  <c r="E3560" i="7" s="1"/>
  <c r="E3561" i="7" s="1"/>
  <c r="E3562" i="7" s="1"/>
  <c r="E3563" i="7" s="1"/>
  <c r="E3564" i="7" s="1"/>
  <c r="E3565" i="7" s="1"/>
  <c r="E3566" i="7" s="1"/>
  <c r="E3567" i="7" s="1"/>
  <c r="E3568" i="7" s="1"/>
  <c r="E3569" i="7" s="1"/>
  <c r="E3570" i="7" s="1"/>
  <c r="E3571" i="7" s="1"/>
  <c r="E3572" i="7" s="1"/>
  <c r="E3573" i="7" s="1"/>
  <c r="E3574" i="7" s="1"/>
  <c r="E3575" i="7" s="1"/>
  <c r="E3576" i="7" s="1"/>
  <c r="E3577" i="7" s="1"/>
  <c r="E3578" i="7" s="1"/>
  <c r="E3579" i="7" s="1"/>
  <c r="E3580" i="7" s="1"/>
  <c r="E3581" i="7" s="1"/>
  <c r="E3582" i="7" s="1"/>
  <c r="E3583" i="7" s="1"/>
  <c r="E3584" i="7" s="1"/>
  <c r="E3585" i="7" s="1"/>
  <c r="E3586" i="7" s="1"/>
  <c r="E3587" i="7" s="1"/>
  <c r="E3588" i="7" s="1"/>
  <c r="E3589" i="7" s="1"/>
  <c r="E3590" i="7" s="1"/>
  <c r="E3591" i="7" s="1"/>
  <c r="E3592" i="7" s="1"/>
  <c r="E3593" i="7" s="1"/>
  <c r="E3594" i="7" s="1"/>
  <c r="E3595" i="7" s="1"/>
  <c r="E3596" i="7" s="1"/>
  <c r="E3597" i="7" s="1"/>
  <c r="E3598" i="7" s="1"/>
  <c r="E3599" i="7" s="1"/>
  <c r="E3600" i="7" s="1"/>
  <c r="E3601" i="7" s="1"/>
  <c r="E3602" i="7" s="1"/>
  <c r="E3603" i="7" s="1"/>
  <c r="E3604" i="7" s="1"/>
  <c r="E3605" i="7" s="1"/>
  <c r="E3606" i="7" s="1"/>
  <c r="E3607" i="7" s="1"/>
  <c r="E3608" i="7" s="1"/>
  <c r="E3609" i="7" s="1"/>
  <c r="E3610" i="7" s="1"/>
  <c r="E3611" i="7" s="1"/>
  <c r="E3612" i="7" s="1"/>
  <c r="E3613" i="7" s="1"/>
  <c r="E3614" i="7" s="1"/>
  <c r="E3615" i="7" s="1"/>
  <c r="E3616" i="7" s="1"/>
  <c r="E3617" i="7" s="1"/>
  <c r="E3618" i="7" s="1"/>
  <c r="E3619" i="7" s="1"/>
  <c r="E3620" i="7" s="1"/>
  <c r="E3621" i="7" s="1"/>
  <c r="E3622" i="7" s="1"/>
  <c r="E3623" i="7" s="1"/>
  <c r="E3624" i="7" s="1"/>
  <c r="E3625" i="7" s="1"/>
  <c r="E3626" i="7" s="1"/>
  <c r="E3627" i="7" s="1"/>
  <c r="E3628" i="7" s="1"/>
  <c r="E3629" i="7" s="1"/>
  <c r="E3630" i="7" s="1"/>
  <c r="E3631" i="7" s="1"/>
  <c r="E3632" i="7" s="1"/>
  <c r="E3633" i="7" s="1"/>
  <c r="E3634" i="7" s="1"/>
  <c r="E3635" i="7" s="1"/>
  <c r="E3636" i="7" s="1"/>
  <c r="E3637" i="7" s="1"/>
  <c r="E3638" i="7" s="1"/>
  <c r="E3639" i="7" s="1"/>
  <c r="E3640" i="7" s="1"/>
  <c r="E3641" i="7" s="1"/>
  <c r="E3642" i="7" s="1"/>
  <c r="E3643" i="7" s="1"/>
  <c r="E3644" i="7" s="1"/>
  <c r="E3645" i="7" s="1"/>
  <c r="E3646" i="7" s="1"/>
  <c r="E3647" i="7" s="1"/>
  <c r="E3648" i="7" s="1"/>
  <c r="E3649" i="7" s="1"/>
  <c r="E3650" i="7" s="1"/>
  <c r="E3651" i="7" s="1"/>
  <c r="E3652" i="7" s="1"/>
  <c r="E3653" i="7" s="1"/>
  <c r="E3654" i="7" s="1"/>
  <c r="E3655" i="7" s="1"/>
  <c r="E3656" i="7" s="1"/>
  <c r="E3657" i="7" s="1"/>
  <c r="E3658" i="7" s="1"/>
  <c r="E3659" i="7" s="1"/>
  <c r="E3660" i="7" s="1"/>
  <c r="E3661" i="7" s="1"/>
  <c r="E3662" i="7" s="1"/>
  <c r="E3663" i="7" s="1"/>
  <c r="E3664" i="7" s="1"/>
  <c r="E3665" i="7" s="1"/>
  <c r="E3666" i="7" s="1"/>
  <c r="E3667" i="7" s="1"/>
  <c r="E3668" i="7" s="1"/>
  <c r="E3669" i="7" s="1"/>
  <c r="E3670" i="7" s="1"/>
  <c r="E3671" i="7" s="1"/>
  <c r="E3672" i="7" s="1"/>
  <c r="E3673" i="7" s="1"/>
  <c r="E3674" i="7" s="1"/>
  <c r="E3675" i="7" s="1"/>
  <c r="E3676" i="7" s="1"/>
  <c r="E3677" i="7" s="1"/>
  <c r="E3678" i="7" s="1"/>
  <c r="E3679" i="7" s="1"/>
  <c r="E3680" i="7" s="1"/>
  <c r="E3681" i="7" s="1"/>
  <c r="E3682" i="7" s="1"/>
  <c r="E3683" i="7" s="1"/>
  <c r="E3684" i="7" s="1"/>
  <c r="E3685" i="7" s="1"/>
  <c r="E3686" i="7" s="1"/>
  <c r="E3687" i="7" s="1"/>
  <c r="E3688" i="7" s="1"/>
  <c r="E3689" i="7" s="1"/>
  <c r="E3690" i="7" s="1"/>
  <c r="E3691" i="7" s="1"/>
  <c r="E3692" i="7" s="1"/>
  <c r="E3693" i="7" s="1"/>
  <c r="E3694" i="7" s="1"/>
  <c r="E3695" i="7" s="1"/>
  <c r="E3696" i="7" s="1"/>
  <c r="E3697" i="7" s="1"/>
  <c r="E3698" i="7" s="1"/>
  <c r="E3699" i="7" s="1"/>
  <c r="E3700" i="7" s="1"/>
  <c r="E3701" i="7" s="1"/>
  <c r="E3702" i="7" s="1"/>
  <c r="E3703" i="7" s="1"/>
  <c r="E3704" i="7" s="1"/>
  <c r="E3705" i="7" s="1"/>
  <c r="E3706" i="7" s="1"/>
  <c r="E3707" i="7" s="1"/>
  <c r="E3708" i="7" s="1"/>
  <c r="E3709" i="7" s="1"/>
  <c r="E3710" i="7" s="1"/>
  <c r="E3711" i="7" s="1"/>
  <c r="E3712" i="7" s="1"/>
  <c r="E3713" i="7" s="1"/>
  <c r="E3714" i="7" s="1"/>
  <c r="E3715" i="7" s="1"/>
  <c r="E3716" i="7" s="1"/>
  <c r="E3717" i="7" s="1"/>
  <c r="E3718" i="7" s="1"/>
  <c r="E3719" i="7" s="1"/>
  <c r="E3720" i="7" s="1"/>
  <c r="E3721" i="7" s="1"/>
  <c r="E3722" i="7" s="1"/>
  <c r="E3723" i="7" s="1"/>
  <c r="E3724" i="7" s="1"/>
  <c r="E3725" i="7" s="1"/>
  <c r="E3726" i="7" s="1"/>
  <c r="E3727" i="7" s="1"/>
  <c r="E3728" i="7" s="1"/>
  <c r="E3729" i="7" s="1"/>
  <c r="E3730" i="7" s="1"/>
  <c r="E3731" i="7" s="1"/>
  <c r="E3732" i="7" s="1"/>
  <c r="E3733" i="7" s="1"/>
  <c r="E3734" i="7" s="1"/>
  <c r="E3735" i="7" s="1"/>
  <c r="E3736" i="7" s="1"/>
  <c r="E3737" i="7" s="1"/>
  <c r="E3738" i="7" s="1"/>
  <c r="E3739" i="7" s="1"/>
  <c r="E3740" i="7" s="1"/>
  <c r="E3741" i="7" s="1"/>
  <c r="E3742" i="7" s="1"/>
  <c r="E3743" i="7" s="1"/>
  <c r="E3744" i="7" s="1"/>
  <c r="E3745" i="7" s="1"/>
  <c r="E3746" i="7" s="1"/>
  <c r="E3747" i="7" s="1"/>
  <c r="E3748" i="7" s="1"/>
  <c r="E3749" i="7" s="1"/>
  <c r="E3750" i="7" s="1"/>
  <c r="E3751" i="7" s="1"/>
  <c r="E3752" i="7" s="1"/>
  <c r="E3753" i="7" s="1"/>
  <c r="E3754" i="7" s="1"/>
  <c r="E3755" i="7" s="1"/>
  <c r="E3756" i="7" s="1"/>
  <c r="E3757" i="7" s="1"/>
  <c r="E3758" i="7" s="1"/>
  <c r="E3759" i="7" s="1"/>
  <c r="E3760" i="7" s="1"/>
  <c r="E3761" i="7" s="1"/>
  <c r="E3762" i="7" s="1"/>
  <c r="E3763" i="7" s="1"/>
  <c r="E3764" i="7" s="1"/>
  <c r="E3765" i="7" s="1"/>
  <c r="E3766" i="7" s="1"/>
  <c r="E3767" i="7" s="1"/>
  <c r="E3768" i="7" s="1"/>
  <c r="E3769" i="7" s="1"/>
  <c r="E3770" i="7" s="1"/>
  <c r="E3771" i="7" s="1"/>
  <c r="E3772" i="7" s="1"/>
  <c r="E3773" i="7" s="1"/>
  <c r="E3774" i="7" s="1"/>
  <c r="E3775" i="7" s="1"/>
  <c r="E3776" i="7" s="1"/>
  <c r="E3777" i="7" s="1"/>
  <c r="E3778" i="7" s="1"/>
  <c r="E3779" i="7" s="1"/>
  <c r="E3780" i="7" s="1"/>
  <c r="E3781" i="7" s="1"/>
  <c r="E3782" i="7" s="1"/>
  <c r="E3783" i="7" s="1"/>
  <c r="E3784" i="7" s="1"/>
  <c r="E3785" i="7" s="1"/>
  <c r="E3786" i="7" s="1"/>
  <c r="E3787" i="7" s="1"/>
  <c r="E3788" i="7" s="1"/>
  <c r="E3789" i="7" s="1"/>
  <c r="E3790" i="7" s="1"/>
  <c r="E3791" i="7" s="1"/>
  <c r="E3792" i="7" s="1"/>
  <c r="E3793" i="7" s="1"/>
  <c r="E3794" i="7" s="1"/>
  <c r="E3795" i="7" s="1"/>
  <c r="E3796" i="7" s="1"/>
  <c r="E3797" i="7" s="1"/>
  <c r="E3798" i="7" s="1"/>
  <c r="E3799" i="7" s="1"/>
  <c r="E3800" i="7" s="1"/>
  <c r="E3801" i="7" s="1"/>
  <c r="E3802" i="7" s="1"/>
  <c r="E3803" i="7" s="1"/>
  <c r="E3804" i="7" s="1"/>
  <c r="E3805" i="7" s="1"/>
  <c r="E3806" i="7" s="1"/>
  <c r="E3807" i="7" s="1"/>
  <c r="E3808" i="7" s="1"/>
  <c r="E3809" i="7" s="1"/>
  <c r="E3810" i="7" s="1"/>
  <c r="E3811" i="7" s="1"/>
  <c r="E3812" i="7" s="1"/>
  <c r="E3813" i="7" s="1"/>
  <c r="E3814" i="7" s="1"/>
  <c r="E3815" i="7" s="1"/>
  <c r="E3816" i="7" s="1"/>
  <c r="E3817" i="7" s="1"/>
  <c r="E3818" i="7" s="1"/>
  <c r="E3819" i="7" s="1"/>
  <c r="E3820" i="7" s="1"/>
  <c r="E3821" i="7" s="1"/>
  <c r="E3822" i="7" s="1"/>
  <c r="E3823" i="7" s="1"/>
  <c r="E3824" i="7" s="1"/>
  <c r="E3825" i="7" s="1"/>
  <c r="E3826" i="7" s="1"/>
  <c r="E3827" i="7" s="1"/>
  <c r="E3828" i="7" s="1"/>
  <c r="E3829" i="7" s="1"/>
  <c r="E3830" i="7" s="1"/>
  <c r="E3831" i="7" s="1"/>
  <c r="E3832" i="7" s="1"/>
  <c r="E3833" i="7" s="1"/>
  <c r="E3834" i="7" s="1"/>
  <c r="E3835" i="7" s="1"/>
  <c r="E3836" i="7" s="1"/>
  <c r="E3837" i="7" s="1"/>
  <c r="E3838" i="7" s="1"/>
  <c r="E3839" i="7" s="1"/>
  <c r="E3840" i="7" s="1"/>
  <c r="E3841" i="7" s="1"/>
  <c r="E3842" i="7" s="1"/>
  <c r="E3843" i="7" s="1"/>
  <c r="E3844" i="7" s="1"/>
  <c r="E3845" i="7" s="1"/>
  <c r="E3846" i="7" s="1"/>
  <c r="E3847" i="7" s="1"/>
  <c r="E3848" i="7" s="1"/>
  <c r="E3849" i="7" s="1"/>
  <c r="E3850" i="7" s="1"/>
  <c r="E3851" i="7" s="1"/>
  <c r="E3852" i="7" s="1"/>
  <c r="E3853" i="7" s="1"/>
  <c r="E3854" i="7" s="1"/>
  <c r="E3855" i="7" s="1"/>
  <c r="E3856" i="7" s="1"/>
  <c r="E3857" i="7" s="1"/>
  <c r="E3858" i="7" s="1"/>
  <c r="E3859" i="7" s="1"/>
  <c r="E3860" i="7" s="1"/>
  <c r="E3861" i="7" s="1"/>
  <c r="E3862" i="7" s="1"/>
  <c r="E3863" i="7" s="1"/>
  <c r="E3864" i="7" s="1"/>
  <c r="E3865" i="7" s="1"/>
  <c r="E3866" i="7" s="1"/>
  <c r="E3867" i="7" s="1"/>
  <c r="E3868" i="7" s="1"/>
  <c r="E3869" i="7" s="1"/>
  <c r="E3870" i="7" s="1"/>
  <c r="E3871" i="7" s="1"/>
  <c r="E3872" i="7" s="1"/>
  <c r="E3873" i="7" s="1"/>
  <c r="E3874" i="7" s="1"/>
  <c r="E3875" i="7" s="1"/>
  <c r="E3876" i="7" s="1"/>
  <c r="E3877" i="7" s="1"/>
  <c r="E3878" i="7" s="1"/>
  <c r="E3879" i="7" s="1"/>
  <c r="E3880" i="7" s="1"/>
  <c r="E3881" i="7" s="1"/>
  <c r="E3882" i="7" s="1"/>
  <c r="E3883" i="7" s="1"/>
  <c r="E3884" i="7" s="1"/>
  <c r="E3885" i="7" s="1"/>
  <c r="E3886" i="7" s="1"/>
  <c r="E3887" i="7" s="1"/>
  <c r="E3888" i="7" s="1"/>
  <c r="E3889" i="7" s="1"/>
  <c r="E3890" i="7" s="1"/>
  <c r="E3891" i="7" s="1"/>
  <c r="E3892" i="7" s="1"/>
  <c r="E3893" i="7" s="1"/>
  <c r="E3894" i="7" s="1"/>
  <c r="E3895" i="7" s="1"/>
  <c r="E3896" i="7" s="1"/>
  <c r="E3897" i="7" s="1"/>
  <c r="E3898" i="7" s="1"/>
  <c r="E3899" i="7" s="1"/>
  <c r="E3900" i="7" s="1"/>
  <c r="E3901" i="7" s="1"/>
  <c r="E3902" i="7" s="1"/>
  <c r="E3903" i="7" s="1"/>
  <c r="E3904" i="7" s="1"/>
  <c r="E3905" i="7" s="1"/>
  <c r="E3906" i="7" s="1"/>
  <c r="E3907" i="7" s="1"/>
  <c r="E3908" i="7" s="1"/>
  <c r="E3909" i="7" s="1"/>
  <c r="E3910" i="7" s="1"/>
  <c r="E3911" i="7" s="1"/>
  <c r="E3912" i="7" s="1"/>
  <c r="E3913" i="7" s="1"/>
  <c r="E3914" i="7" s="1"/>
  <c r="E3915" i="7" s="1"/>
  <c r="E3916" i="7" s="1"/>
  <c r="E3917" i="7" s="1"/>
  <c r="E3918" i="7" s="1"/>
  <c r="E3919" i="7" s="1"/>
  <c r="E3920" i="7" s="1"/>
  <c r="E3921" i="7" s="1"/>
  <c r="E3922" i="7" s="1"/>
  <c r="E3923" i="7" s="1"/>
  <c r="E3924" i="7" s="1"/>
  <c r="E3925" i="7" s="1"/>
  <c r="E3926" i="7" s="1"/>
  <c r="E3927" i="7" s="1"/>
  <c r="E3928" i="7" s="1"/>
  <c r="E3929" i="7" s="1"/>
  <c r="E3930" i="7" s="1"/>
  <c r="E3931" i="7" s="1"/>
  <c r="E3932" i="7" s="1"/>
  <c r="E3933" i="7" s="1"/>
  <c r="E3934" i="7" s="1"/>
  <c r="E3935" i="7" s="1"/>
  <c r="E3936" i="7" s="1"/>
  <c r="E3937" i="7" s="1"/>
  <c r="E3938" i="7" s="1"/>
  <c r="E3939" i="7" s="1"/>
  <c r="E3940" i="7" s="1"/>
  <c r="E3941" i="7" s="1"/>
  <c r="E3942" i="7" s="1"/>
  <c r="E3943" i="7" s="1"/>
  <c r="E3944" i="7" s="1"/>
  <c r="E3945" i="7" s="1"/>
  <c r="E3946" i="7" s="1"/>
  <c r="E3947" i="7" s="1"/>
  <c r="E3948" i="7" s="1"/>
  <c r="E3949" i="7" s="1"/>
  <c r="E3950" i="7" s="1"/>
  <c r="E3951" i="7" s="1"/>
  <c r="E3952" i="7" s="1"/>
  <c r="E3953" i="7" s="1"/>
  <c r="E3954" i="7" s="1"/>
  <c r="E3955" i="7" s="1"/>
  <c r="E3956" i="7" s="1"/>
  <c r="E3957" i="7" s="1"/>
  <c r="E3958" i="7" s="1"/>
  <c r="E3959" i="7" s="1"/>
  <c r="E3960" i="7" s="1"/>
  <c r="E3961" i="7" s="1"/>
  <c r="E3962" i="7" s="1"/>
  <c r="E3963" i="7" s="1"/>
  <c r="E3964" i="7" s="1"/>
  <c r="E3965" i="7" s="1"/>
  <c r="E3966" i="7" s="1"/>
  <c r="E3967" i="7" s="1"/>
  <c r="E3968" i="7" s="1"/>
  <c r="E3969" i="7" s="1"/>
  <c r="E3970" i="7" s="1"/>
  <c r="E3971" i="7" s="1"/>
  <c r="E3972" i="7" s="1"/>
  <c r="E3973" i="7" s="1"/>
  <c r="E3974" i="7" s="1"/>
  <c r="E3975" i="7" s="1"/>
  <c r="E3976" i="7" s="1"/>
  <c r="E3977" i="7" s="1"/>
  <c r="E3978" i="7" s="1"/>
  <c r="E3979" i="7" s="1"/>
  <c r="E3980" i="7" s="1"/>
  <c r="E3981" i="7" s="1"/>
  <c r="E3982" i="7" s="1"/>
  <c r="E3983" i="7" s="1"/>
  <c r="E3984" i="7" s="1"/>
  <c r="E3985" i="7" s="1"/>
  <c r="E3986" i="7" s="1"/>
  <c r="E3987" i="7" s="1"/>
  <c r="E3988" i="7" s="1"/>
  <c r="E3989" i="7" s="1"/>
  <c r="E3990" i="7" s="1"/>
  <c r="E3991" i="7" s="1"/>
  <c r="E3992" i="7" s="1"/>
  <c r="E3993" i="7" s="1"/>
  <c r="E3994" i="7" s="1"/>
  <c r="E3995" i="7" s="1"/>
  <c r="E3996" i="7" s="1"/>
  <c r="E3997" i="7" s="1"/>
  <c r="E3998" i="7" s="1"/>
  <c r="E3999" i="7" s="1"/>
  <c r="E4000" i="7" s="1"/>
  <c r="E4001" i="7" s="1"/>
  <c r="E4002" i="7" s="1"/>
  <c r="E4003" i="7" s="1"/>
  <c r="E4004" i="7" s="1"/>
  <c r="E4005" i="7" s="1"/>
  <c r="E4006" i="7" s="1"/>
  <c r="E4007" i="7" s="1"/>
  <c r="E4008" i="7" s="1"/>
  <c r="E4009" i="7" s="1"/>
  <c r="E4010" i="7" s="1"/>
  <c r="E4011" i="7" s="1"/>
  <c r="E4012" i="7" s="1"/>
  <c r="E4013" i="7" s="1"/>
  <c r="E4014" i="7" s="1"/>
  <c r="E4015" i="7" s="1"/>
  <c r="E4016" i="7" s="1"/>
  <c r="E4017" i="7" s="1"/>
  <c r="E4018" i="7" s="1"/>
  <c r="E4019" i="7" s="1"/>
  <c r="E4020" i="7" s="1"/>
  <c r="E4021" i="7" s="1"/>
  <c r="E4022" i="7" s="1"/>
  <c r="E4023" i="7" s="1"/>
  <c r="E4024" i="7" s="1"/>
  <c r="E4025" i="7" s="1"/>
  <c r="E4026" i="7" s="1"/>
  <c r="E4027" i="7" s="1"/>
  <c r="E4028" i="7" s="1"/>
  <c r="E4029" i="7" s="1"/>
  <c r="E4030" i="7" s="1"/>
  <c r="E4031" i="7" s="1"/>
  <c r="E4032" i="7" s="1"/>
  <c r="E4033" i="7" s="1"/>
  <c r="E4034" i="7" s="1"/>
  <c r="E4035" i="7" s="1"/>
  <c r="E4036" i="7" s="1"/>
  <c r="E4037" i="7" s="1"/>
  <c r="E4038" i="7" s="1"/>
  <c r="E4039" i="7" s="1"/>
  <c r="E4040" i="7" s="1"/>
  <c r="E4041" i="7" s="1"/>
  <c r="E4042" i="7" s="1"/>
  <c r="E4043" i="7" s="1"/>
  <c r="E4044" i="7" s="1"/>
  <c r="E4045" i="7" s="1"/>
  <c r="E4046" i="7" s="1"/>
  <c r="E4047" i="7" s="1"/>
  <c r="E4048" i="7" s="1"/>
  <c r="E4049" i="7" s="1"/>
  <c r="E4050" i="7" s="1"/>
  <c r="E4051" i="7" s="1"/>
  <c r="E4052" i="7" s="1"/>
  <c r="E4053" i="7" s="1"/>
  <c r="E4054" i="7" s="1"/>
  <c r="E4055" i="7" s="1"/>
  <c r="E4056" i="7" s="1"/>
  <c r="E4057" i="7" s="1"/>
  <c r="E4058" i="7" s="1"/>
  <c r="E4059" i="7" s="1"/>
  <c r="E4060" i="7" s="1"/>
  <c r="E4061" i="7" s="1"/>
  <c r="E4062" i="7" s="1"/>
  <c r="E4063" i="7" s="1"/>
  <c r="E4064" i="7" s="1"/>
  <c r="E4065" i="7" s="1"/>
  <c r="E4066" i="7" s="1"/>
  <c r="E4067" i="7" s="1"/>
  <c r="E4068" i="7" s="1"/>
  <c r="E4069" i="7" s="1"/>
  <c r="E4070" i="7" s="1"/>
  <c r="E4071" i="7" s="1"/>
  <c r="E4072" i="7" s="1"/>
  <c r="E4073" i="7" s="1"/>
  <c r="E4074" i="7" s="1"/>
  <c r="E4075" i="7" s="1"/>
  <c r="E4076" i="7" s="1"/>
  <c r="E4077" i="7" s="1"/>
  <c r="E4078" i="7" s="1"/>
  <c r="E4079" i="7" s="1"/>
  <c r="E4080" i="7" s="1"/>
  <c r="E4081" i="7" s="1"/>
  <c r="E4082" i="7" s="1"/>
  <c r="E4083" i="7" s="1"/>
  <c r="E4084" i="7" s="1"/>
  <c r="E4085" i="7" s="1"/>
  <c r="E4086" i="7" s="1"/>
  <c r="E4087" i="7" s="1"/>
  <c r="E4088" i="7" s="1"/>
  <c r="E4089" i="7" s="1"/>
  <c r="E4090" i="7" s="1"/>
  <c r="E4091" i="7" s="1"/>
  <c r="E4092" i="7" s="1"/>
  <c r="E4093" i="7" s="1"/>
  <c r="E4094" i="7" s="1"/>
  <c r="E4095" i="7" s="1"/>
  <c r="E4096" i="7" s="1"/>
  <c r="E4097" i="7" s="1"/>
  <c r="E4098" i="7" s="1"/>
  <c r="E4099" i="7" s="1"/>
  <c r="E4100" i="7" s="1"/>
  <c r="E4101" i="7" s="1"/>
  <c r="E4102" i="7" s="1"/>
  <c r="E4103" i="7" s="1"/>
  <c r="E4104" i="7" s="1"/>
  <c r="E4105" i="7" s="1"/>
  <c r="E4106" i="7" s="1"/>
  <c r="E4107" i="7" s="1"/>
  <c r="E4108" i="7" s="1"/>
  <c r="E4109" i="7" s="1"/>
  <c r="E4110" i="7" s="1"/>
  <c r="E4111" i="7" s="1"/>
  <c r="E4112" i="7" s="1"/>
  <c r="E4113" i="7" s="1"/>
  <c r="E4114" i="7" s="1"/>
  <c r="E4115" i="7" s="1"/>
  <c r="E4116" i="7" s="1"/>
  <c r="E4117" i="7" s="1"/>
  <c r="E4118" i="7" s="1"/>
  <c r="E4119" i="7" s="1"/>
  <c r="E4120" i="7" s="1"/>
  <c r="E4121" i="7" s="1"/>
  <c r="E4122" i="7" s="1"/>
  <c r="E4123" i="7" s="1"/>
  <c r="E4124" i="7" s="1"/>
  <c r="E4125" i="7" s="1"/>
  <c r="E4126" i="7" s="1"/>
  <c r="E4127" i="7" s="1"/>
  <c r="E4128" i="7" s="1"/>
  <c r="E4129" i="7" s="1"/>
  <c r="E4130" i="7" s="1"/>
  <c r="E4131" i="7" s="1"/>
  <c r="E4132" i="7" s="1"/>
  <c r="E4133" i="7" s="1"/>
  <c r="E4134" i="7" s="1"/>
  <c r="E4135" i="7" s="1"/>
  <c r="E4136" i="7" s="1"/>
  <c r="E4137" i="7" s="1"/>
  <c r="E4138" i="7" s="1"/>
  <c r="E4139" i="7" s="1"/>
  <c r="E4140" i="7" s="1"/>
  <c r="E4141" i="7" s="1"/>
  <c r="E4142" i="7" s="1"/>
  <c r="E4143" i="7" s="1"/>
  <c r="E4144" i="7" s="1"/>
  <c r="E4145" i="7" s="1"/>
  <c r="E4146" i="7" s="1"/>
  <c r="E4147" i="7" s="1"/>
  <c r="E4148" i="7" s="1"/>
  <c r="E4149" i="7" s="1"/>
  <c r="E4150" i="7" s="1"/>
  <c r="E4151" i="7" s="1"/>
  <c r="E4152" i="7" s="1"/>
  <c r="E4153" i="7" s="1"/>
  <c r="E4154" i="7" s="1"/>
  <c r="E4155" i="7" s="1"/>
  <c r="E4156" i="7" s="1"/>
  <c r="E4157" i="7" s="1"/>
  <c r="E4158" i="7" s="1"/>
  <c r="E4159" i="7" s="1"/>
  <c r="E4160" i="7" s="1"/>
  <c r="E4161" i="7" s="1"/>
  <c r="E4162" i="7" s="1"/>
  <c r="E4163" i="7" s="1"/>
  <c r="E4164" i="7" s="1"/>
  <c r="E4165" i="7" s="1"/>
  <c r="E4166" i="7" s="1"/>
  <c r="E4167" i="7" s="1"/>
  <c r="E4168" i="7" s="1"/>
  <c r="E4169" i="7" s="1"/>
  <c r="E4170" i="7" s="1"/>
  <c r="E4171" i="7" s="1"/>
  <c r="E4172" i="7" s="1"/>
  <c r="E4173" i="7" s="1"/>
  <c r="E4174" i="7" s="1"/>
  <c r="E4175" i="7" s="1"/>
  <c r="E4176" i="7" s="1"/>
  <c r="E4177" i="7" s="1"/>
  <c r="E4178" i="7" s="1"/>
  <c r="E4179" i="7" s="1"/>
  <c r="E4180" i="7" s="1"/>
  <c r="E4181" i="7" s="1"/>
  <c r="E4182" i="7" s="1"/>
  <c r="E4183" i="7" s="1"/>
  <c r="E4184" i="7" s="1"/>
  <c r="E4185" i="7" s="1"/>
  <c r="E4186" i="7" s="1"/>
  <c r="E4187" i="7" s="1"/>
  <c r="E4188" i="7" s="1"/>
  <c r="E4189" i="7" s="1"/>
  <c r="E4190" i="7" s="1"/>
  <c r="E4191" i="7" s="1"/>
  <c r="E4192" i="7" s="1"/>
  <c r="E4193" i="7" s="1"/>
  <c r="E4194" i="7" s="1"/>
  <c r="E4195" i="7" s="1"/>
  <c r="E4196" i="7" s="1"/>
  <c r="E4197" i="7" s="1"/>
  <c r="E4198" i="7" s="1"/>
  <c r="E4199" i="7" s="1"/>
  <c r="E4200" i="7" s="1"/>
  <c r="E4201" i="7" s="1"/>
  <c r="E4202" i="7" s="1"/>
  <c r="E4203" i="7" s="1"/>
  <c r="E4204" i="7" s="1"/>
  <c r="E4205" i="7" s="1"/>
  <c r="E4206" i="7" s="1"/>
  <c r="E4207" i="7" s="1"/>
  <c r="E4208" i="7" s="1"/>
  <c r="E4209" i="7" s="1"/>
  <c r="E4210" i="7" s="1"/>
  <c r="E4211" i="7" s="1"/>
  <c r="E4212" i="7" s="1"/>
  <c r="E4213" i="7" s="1"/>
  <c r="E4214" i="7" s="1"/>
  <c r="E4215" i="7" s="1"/>
  <c r="E4216" i="7" s="1"/>
  <c r="E4217" i="7" s="1"/>
  <c r="E4218" i="7" s="1"/>
  <c r="E4219" i="7" s="1"/>
  <c r="E4220" i="7" s="1"/>
  <c r="E4221" i="7" s="1"/>
  <c r="E4222" i="7" s="1"/>
  <c r="E4223" i="7" s="1"/>
  <c r="E4224" i="7" s="1"/>
  <c r="E4225" i="7" s="1"/>
  <c r="E4226" i="7" s="1"/>
  <c r="E4227" i="7" s="1"/>
  <c r="E4228" i="7" s="1"/>
  <c r="E4229" i="7" s="1"/>
  <c r="E4230" i="7" s="1"/>
  <c r="E4231" i="7" s="1"/>
  <c r="E4232" i="7" s="1"/>
  <c r="E4233" i="7" s="1"/>
  <c r="E4234" i="7" s="1"/>
  <c r="E4235" i="7" s="1"/>
  <c r="E4236" i="7" s="1"/>
  <c r="E4237" i="7" s="1"/>
  <c r="E4238" i="7" s="1"/>
  <c r="E4239" i="7" s="1"/>
  <c r="E4240" i="7" s="1"/>
  <c r="E4241" i="7" s="1"/>
  <c r="E4242" i="7" s="1"/>
  <c r="E4243" i="7" s="1"/>
  <c r="E4244" i="7" s="1"/>
  <c r="E4245" i="7" s="1"/>
  <c r="E4246" i="7" s="1"/>
  <c r="E4247" i="7" s="1"/>
  <c r="E4248" i="7" s="1"/>
  <c r="E4249" i="7" s="1"/>
  <c r="E4250" i="7" s="1"/>
  <c r="E4251" i="7" s="1"/>
  <c r="E4252" i="7" s="1"/>
  <c r="E4253" i="7" s="1"/>
  <c r="E4254" i="7" s="1"/>
  <c r="E4255" i="7" s="1"/>
  <c r="E4256" i="7" s="1"/>
  <c r="E4257" i="7" s="1"/>
  <c r="E4258" i="7" s="1"/>
  <c r="E4259" i="7" s="1"/>
  <c r="E4260" i="7" s="1"/>
  <c r="E4261" i="7" s="1"/>
  <c r="E4262" i="7" s="1"/>
  <c r="E4263" i="7" s="1"/>
  <c r="E4264" i="7" s="1"/>
  <c r="E4265" i="7" s="1"/>
  <c r="E4266" i="7" s="1"/>
  <c r="E4267" i="7" s="1"/>
  <c r="E4268" i="7" s="1"/>
  <c r="E4269" i="7" s="1"/>
  <c r="E4270" i="7" s="1"/>
  <c r="E4271" i="7" s="1"/>
  <c r="E4272" i="7" s="1"/>
  <c r="E4273" i="7" s="1"/>
  <c r="E4274" i="7" s="1"/>
  <c r="E4275" i="7" s="1"/>
  <c r="E4276" i="7" s="1"/>
  <c r="E4277" i="7" s="1"/>
  <c r="E4278" i="7" s="1"/>
  <c r="E4279" i="7" s="1"/>
  <c r="E4280" i="7" s="1"/>
  <c r="E4281" i="7" s="1"/>
  <c r="E4282" i="7" s="1"/>
  <c r="E4283" i="7" s="1"/>
  <c r="E4284" i="7" s="1"/>
  <c r="E4285" i="7" s="1"/>
  <c r="E4286" i="7" s="1"/>
  <c r="E4287" i="7" s="1"/>
  <c r="E4288" i="7" s="1"/>
  <c r="E4289" i="7" s="1"/>
  <c r="E4290" i="7" s="1"/>
  <c r="E4291" i="7" s="1"/>
  <c r="E4292" i="7" s="1"/>
  <c r="E4293" i="7" s="1"/>
  <c r="E4294" i="7" s="1"/>
  <c r="E4295" i="7" s="1"/>
  <c r="E4296" i="7" s="1"/>
  <c r="E4297" i="7" s="1"/>
  <c r="E4298" i="7" s="1"/>
  <c r="E4299" i="7" s="1"/>
  <c r="E4300" i="7" s="1"/>
  <c r="E4301" i="7" s="1"/>
  <c r="E4302" i="7" s="1"/>
  <c r="E4303" i="7" s="1"/>
  <c r="E4304" i="7" s="1"/>
  <c r="E4305" i="7" s="1"/>
  <c r="E4306" i="7" s="1"/>
  <c r="E4307" i="7" s="1"/>
  <c r="E4308" i="7" s="1"/>
  <c r="E4309" i="7" s="1"/>
  <c r="E4310" i="7" s="1"/>
  <c r="E4311" i="7" s="1"/>
  <c r="E4312" i="7" s="1"/>
  <c r="E4313" i="7" s="1"/>
  <c r="E4314" i="7" s="1"/>
  <c r="E4315" i="7" s="1"/>
  <c r="E4316" i="7" s="1"/>
  <c r="E4317" i="7" s="1"/>
  <c r="E4318" i="7" s="1"/>
  <c r="E4319" i="7" s="1"/>
  <c r="E4320" i="7" s="1"/>
  <c r="E4321" i="7" s="1"/>
  <c r="E4322" i="7" s="1"/>
  <c r="E4323" i="7" s="1"/>
  <c r="E4324" i="7" s="1"/>
  <c r="E4325" i="7" s="1"/>
  <c r="E4326" i="7" s="1"/>
  <c r="E4327" i="7" s="1"/>
  <c r="E4328" i="7" s="1"/>
  <c r="E4329" i="7" s="1"/>
  <c r="E4330" i="7" s="1"/>
  <c r="E4331" i="7" s="1"/>
  <c r="E4332" i="7" s="1"/>
  <c r="E4333" i="7" s="1"/>
  <c r="E4334" i="7" s="1"/>
  <c r="E4335" i="7" s="1"/>
  <c r="E4336" i="7" s="1"/>
  <c r="E4337" i="7" s="1"/>
  <c r="E4338" i="7" s="1"/>
  <c r="E4339" i="7" s="1"/>
  <c r="E4340" i="7" s="1"/>
  <c r="E4341" i="7" s="1"/>
  <c r="E4342" i="7" s="1"/>
  <c r="E4343" i="7" s="1"/>
  <c r="E4344" i="7" s="1"/>
  <c r="E4345" i="7" s="1"/>
  <c r="E4346" i="7" s="1"/>
  <c r="E4347" i="7" s="1"/>
  <c r="E4348" i="7" s="1"/>
  <c r="E4349" i="7" s="1"/>
  <c r="E4350" i="7" s="1"/>
  <c r="E4351" i="7" s="1"/>
  <c r="E4352" i="7" s="1"/>
  <c r="E4353" i="7" s="1"/>
  <c r="E4354" i="7" s="1"/>
  <c r="E4355" i="7" s="1"/>
  <c r="E4356" i="7" s="1"/>
  <c r="E4357" i="7" s="1"/>
  <c r="E4358" i="7" s="1"/>
  <c r="E4359" i="7" s="1"/>
  <c r="E4360" i="7" s="1"/>
  <c r="E4361" i="7" s="1"/>
  <c r="E4362" i="7" s="1"/>
  <c r="E4363" i="7" s="1"/>
  <c r="E4364" i="7" s="1"/>
  <c r="E4365" i="7" s="1"/>
  <c r="E4366" i="7" s="1"/>
  <c r="E4367" i="7" s="1"/>
  <c r="E4368" i="7" s="1"/>
  <c r="E4369" i="7" s="1"/>
  <c r="E4370" i="7" s="1"/>
  <c r="E4371" i="7" s="1"/>
  <c r="E4372" i="7" s="1"/>
  <c r="E4373" i="7" s="1"/>
  <c r="E4374" i="7" s="1"/>
  <c r="E4375" i="7" s="1"/>
  <c r="E4376" i="7" s="1"/>
  <c r="E4377" i="7" s="1"/>
  <c r="E4378" i="7" s="1"/>
  <c r="E4379" i="7" s="1"/>
  <c r="E4380" i="7" s="1"/>
  <c r="E4381" i="7" s="1"/>
  <c r="E4382" i="7" s="1"/>
  <c r="E4383" i="7" s="1"/>
  <c r="E4384" i="7" s="1"/>
  <c r="E4385" i="7" s="1"/>
  <c r="E4386" i="7" s="1"/>
  <c r="E4387" i="7" s="1"/>
  <c r="E4388" i="7" s="1"/>
  <c r="E4389" i="7" s="1"/>
  <c r="E4390" i="7" s="1"/>
  <c r="E4391" i="7" s="1"/>
  <c r="E4392" i="7" s="1"/>
  <c r="E4393" i="7" s="1"/>
  <c r="E4394" i="7" s="1"/>
  <c r="E4395" i="7" s="1"/>
  <c r="E4396" i="7" s="1"/>
  <c r="E4397" i="7" s="1"/>
  <c r="E4398" i="7" s="1"/>
  <c r="E4399" i="7" s="1"/>
  <c r="E4400" i="7" s="1"/>
  <c r="E4401" i="7" s="1"/>
  <c r="E4402" i="7" s="1"/>
  <c r="E4403" i="7" s="1"/>
  <c r="E4404" i="7" s="1"/>
  <c r="E4405" i="7" s="1"/>
  <c r="E4406" i="7" s="1"/>
  <c r="E4407" i="7" s="1"/>
  <c r="E4408" i="7" s="1"/>
  <c r="E4409" i="7" s="1"/>
  <c r="E4410" i="7" s="1"/>
  <c r="E4411" i="7" s="1"/>
  <c r="E4412" i="7" s="1"/>
  <c r="E4413" i="7" s="1"/>
  <c r="E4414" i="7" s="1"/>
  <c r="E4415" i="7" s="1"/>
  <c r="E4416" i="7" s="1"/>
  <c r="E4417" i="7" s="1"/>
  <c r="E4418" i="7" s="1"/>
  <c r="E4419" i="7" s="1"/>
  <c r="E4420" i="7" s="1"/>
  <c r="E4421" i="7" s="1"/>
  <c r="E4422" i="7" s="1"/>
  <c r="E4423" i="7" s="1"/>
  <c r="E4424" i="7" s="1"/>
  <c r="E4425" i="7" s="1"/>
  <c r="E4426" i="7" s="1"/>
  <c r="E4427" i="7" s="1"/>
  <c r="E4428" i="7" s="1"/>
  <c r="E4429" i="7" s="1"/>
  <c r="E4430" i="7" s="1"/>
  <c r="E4431" i="7" s="1"/>
  <c r="E4432" i="7" s="1"/>
  <c r="E4433" i="7" s="1"/>
  <c r="E4434" i="7" s="1"/>
  <c r="E4435" i="7" s="1"/>
  <c r="E4436" i="7" s="1"/>
  <c r="E4437" i="7" s="1"/>
  <c r="E4438" i="7" s="1"/>
  <c r="E4439" i="7" s="1"/>
  <c r="E4440" i="7" s="1"/>
  <c r="E4441" i="7" s="1"/>
  <c r="E4442" i="7" s="1"/>
  <c r="E4443" i="7" s="1"/>
  <c r="E4444" i="7" s="1"/>
  <c r="E4445" i="7" s="1"/>
  <c r="E4446" i="7" s="1"/>
  <c r="E4447" i="7" s="1"/>
  <c r="E4448" i="7" s="1"/>
  <c r="E4449" i="7" s="1"/>
  <c r="E4450" i="7" s="1"/>
  <c r="E4451" i="7" s="1"/>
  <c r="E4452" i="7" s="1"/>
  <c r="E4453" i="7" s="1"/>
  <c r="E4454" i="7" s="1"/>
  <c r="E4455" i="7" s="1"/>
  <c r="E4456" i="7" s="1"/>
  <c r="E4457" i="7" s="1"/>
  <c r="E4458" i="7" s="1"/>
  <c r="E4459" i="7" s="1"/>
  <c r="E4460" i="7" s="1"/>
  <c r="E4461" i="7" s="1"/>
  <c r="E4462" i="7" s="1"/>
  <c r="E4463" i="7" s="1"/>
  <c r="E4464" i="7" s="1"/>
  <c r="E4465" i="7" s="1"/>
  <c r="E4466" i="7" s="1"/>
  <c r="E4467" i="7" s="1"/>
  <c r="E4468" i="7" s="1"/>
  <c r="E4469" i="7" s="1"/>
  <c r="E4470" i="7" s="1"/>
  <c r="E4471" i="7" s="1"/>
  <c r="E4472" i="7" s="1"/>
  <c r="E4473" i="7" s="1"/>
  <c r="E4474" i="7" s="1"/>
  <c r="E4475" i="7" s="1"/>
  <c r="E4476" i="7" s="1"/>
  <c r="E4477" i="7" s="1"/>
  <c r="E4478" i="7" s="1"/>
  <c r="E4479" i="7" s="1"/>
  <c r="E4480" i="7" s="1"/>
  <c r="E4481" i="7" s="1"/>
  <c r="E4482" i="7" s="1"/>
  <c r="E4483" i="7" s="1"/>
  <c r="E4484" i="7" s="1"/>
  <c r="E4485" i="7" s="1"/>
  <c r="E4486" i="7" s="1"/>
  <c r="E4487" i="7" s="1"/>
  <c r="E4488" i="7" s="1"/>
  <c r="E4489" i="7" s="1"/>
  <c r="E4490" i="7" s="1"/>
  <c r="E4491" i="7" s="1"/>
  <c r="E4492" i="7" s="1"/>
  <c r="E4493" i="7" s="1"/>
  <c r="E4494" i="7" s="1"/>
  <c r="E4495" i="7" s="1"/>
  <c r="E4496" i="7" s="1"/>
  <c r="E4497" i="7" s="1"/>
  <c r="E4498" i="7" s="1"/>
  <c r="E4499" i="7" s="1"/>
  <c r="E4500" i="7" s="1"/>
  <c r="E4501" i="7" s="1"/>
  <c r="E4502" i="7" s="1"/>
  <c r="E4503" i="7" s="1"/>
  <c r="E4504" i="7" s="1"/>
  <c r="E4505" i="7" s="1"/>
  <c r="E4506" i="7" s="1"/>
  <c r="E4507" i="7" s="1"/>
  <c r="E4508" i="7" s="1"/>
  <c r="E4509" i="7" s="1"/>
  <c r="E4510" i="7" s="1"/>
  <c r="E4511" i="7" s="1"/>
  <c r="E4512" i="7" s="1"/>
  <c r="E4513" i="7" s="1"/>
  <c r="E4514" i="7" s="1"/>
  <c r="E4515" i="7" s="1"/>
  <c r="E4516" i="7" s="1"/>
  <c r="E4517" i="7" s="1"/>
  <c r="E4518" i="7" s="1"/>
  <c r="E4519" i="7" s="1"/>
  <c r="E4520" i="7" s="1"/>
  <c r="E4521" i="7" s="1"/>
  <c r="E4522" i="7" s="1"/>
  <c r="E4523" i="7" s="1"/>
  <c r="E4524" i="7" s="1"/>
  <c r="E4525" i="7" s="1"/>
  <c r="E4526" i="7" s="1"/>
  <c r="E4527" i="7" s="1"/>
  <c r="E4528" i="7" s="1"/>
  <c r="E4529" i="7" s="1"/>
  <c r="E4530" i="7" s="1"/>
  <c r="E4531" i="7" s="1"/>
  <c r="E4532" i="7" s="1"/>
  <c r="E4533" i="7" s="1"/>
  <c r="E4534" i="7" s="1"/>
  <c r="E4535" i="7" s="1"/>
  <c r="E4536" i="7" s="1"/>
  <c r="E4537" i="7" s="1"/>
  <c r="E4538" i="7" s="1"/>
  <c r="E4539" i="7" s="1"/>
  <c r="E4540" i="7" s="1"/>
  <c r="E4541" i="7" s="1"/>
  <c r="E4542" i="7" s="1"/>
  <c r="E4543" i="7" s="1"/>
  <c r="E4544" i="7" s="1"/>
  <c r="E4545" i="7" s="1"/>
  <c r="E4546" i="7" s="1"/>
  <c r="E4547" i="7" s="1"/>
  <c r="E4548" i="7" s="1"/>
  <c r="E4549" i="7" s="1"/>
  <c r="E4550" i="7" s="1"/>
  <c r="E4551" i="7" s="1"/>
  <c r="E4552" i="7" s="1"/>
  <c r="E4553" i="7" s="1"/>
  <c r="E4554" i="7" s="1"/>
  <c r="E4555" i="7" s="1"/>
  <c r="E4556" i="7" s="1"/>
  <c r="E4557" i="7" s="1"/>
  <c r="E4558" i="7" s="1"/>
  <c r="E4559" i="7" s="1"/>
  <c r="E4560" i="7" s="1"/>
  <c r="E4561" i="7" s="1"/>
  <c r="E4562" i="7" s="1"/>
  <c r="E4563" i="7" s="1"/>
  <c r="E4564" i="7" s="1"/>
  <c r="E4565" i="7" s="1"/>
  <c r="E4566" i="7" s="1"/>
  <c r="E4567" i="7" s="1"/>
  <c r="E4568" i="7" s="1"/>
  <c r="E4569" i="7" s="1"/>
  <c r="E4570" i="7" s="1"/>
  <c r="E4571" i="7" s="1"/>
  <c r="E4572" i="7" s="1"/>
  <c r="E4573" i="7" s="1"/>
  <c r="E4574" i="7" s="1"/>
  <c r="E4575" i="7" s="1"/>
  <c r="E4576" i="7" s="1"/>
  <c r="E4577" i="7" s="1"/>
  <c r="E4578" i="7" s="1"/>
  <c r="E4579" i="7" s="1"/>
  <c r="E4580" i="7" s="1"/>
  <c r="E4581" i="7" s="1"/>
  <c r="E4582" i="7" s="1"/>
  <c r="E4583" i="7" s="1"/>
  <c r="E4584" i="7" s="1"/>
  <c r="E4585" i="7" s="1"/>
  <c r="E4586" i="7" s="1"/>
  <c r="E4587" i="7" s="1"/>
  <c r="E4588" i="7" s="1"/>
  <c r="E4589" i="7" s="1"/>
  <c r="E4590" i="7" s="1"/>
  <c r="E4591" i="7" s="1"/>
  <c r="E4592" i="7" s="1"/>
  <c r="E4593" i="7" s="1"/>
  <c r="E4594" i="7" s="1"/>
  <c r="E4595" i="7" s="1"/>
  <c r="E4596" i="7" s="1"/>
  <c r="E4597" i="7" s="1"/>
  <c r="E4598" i="7" s="1"/>
  <c r="E4599" i="7" s="1"/>
  <c r="E4600" i="7" s="1"/>
  <c r="E4601" i="7" s="1"/>
  <c r="E4602" i="7" s="1"/>
  <c r="E4603" i="7" s="1"/>
  <c r="E4604" i="7" s="1"/>
  <c r="E4605" i="7" s="1"/>
  <c r="E4606" i="7" s="1"/>
  <c r="E4607" i="7" s="1"/>
  <c r="E4608" i="7" s="1"/>
  <c r="E4609" i="7" s="1"/>
  <c r="E4610" i="7" s="1"/>
  <c r="E4611" i="7" s="1"/>
  <c r="E4612" i="7" s="1"/>
  <c r="E4613" i="7" s="1"/>
  <c r="E4614" i="7" s="1"/>
  <c r="E4615" i="7" s="1"/>
  <c r="E4616" i="7" s="1"/>
  <c r="E4617" i="7" s="1"/>
  <c r="E4618" i="7" s="1"/>
  <c r="E4619" i="7" s="1"/>
  <c r="E4620" i="7" s="1"/>
  <c r="E4621" i="7" s="1"/>
  <c r="E4622" i="7" s="1"/>
  <c r="E4623" i="7" s="1"/>
  <c r="E4624" i="7" s="1"/>
  <c r="E4625" i="7" s="1"/>
  <c r="E4626" i="7" s="1"/>
  <c r="E4627" i="7" s="1"/>
  <c r="E4628" i="7" s="1"/>
  <c r="E4629" i="7" s="1"/>
  <c r="E4630" i="7" s="1"/>
  <c r="E4631" i="7" s="1"/>
  <c r="E4632" i="7" s="1"/>
  <c r="E4633" i="7" s="1"/>
  <c r="E4634" i="7" s="1"/>
  <c r="E4635" i="7" s="1"/>
  <c r="E4636" i="7" s="1"/>
  <c r="E4637" i="7" s="1"/>
  <c r="E4638" i="7" s="1"/>
  <c r="E4639" i="7" s="1"/>
  <c r="E4640" i="7" s="1"/>
  <c r="E4641" i="7" s="1"/>
  <c r="E4642" i="7" s="1"/>
  <c r="E4643" i="7" s="1"/>
  <c r="E4644" i="7" s="1"/>
  <c r="E4645" i="7" s="1"/>
  <c r="E4646" i="7" s="1"/>
  <c r="E4647" i="7" s="1"/>
  <c r="E4648" i="7" s="1"/>
  <c r="E4649" i="7" s="1"/>
  <c r="E4650" i="7" s="1"/>
  <c r="E4651" i="7" s="1"/>
  <c r="E4652" i="7" s="1"/>
  <c r="E4653" i="7" s="1"/>
  <c r="E4654" i="7" s="1"/>
  <c r="E4655" i="7" s="1"/>
  <c r="E4656" i="7" s="1"/>
  <c r="E4657" i="7" s="1"/>
  <c r="E4658" i="7" s="1"/>
  <c r="E4659" i="7" s="1"/>
  <c r="E4660" i="7" s="1"/>
  <c r="E4661" i="7" s="1"/>
  <c r="E4662" i="7" s="1"/>
  <c r="E4663" i="7" s="1"/>
  <c r="E4664" i="7" s="1"/>
  <c r="E4665" i="7" s="1"/>
  <c r="E4666" i="7" s="1"/>
  <c r="E4667" i="7" s="1"/>
  <c r="E4668" i="7" s="1"/>
  <c r="E4669" i="7" s="1"/>
  <c r="E4670" i="7" s="1"/>
  <c r="E4671" i="7" s="1"/>
  <c r="E4672" i="7" s="1"/>
  <c r="E4673" i="7" s="1"/>
  <c r="E4674" i="7" s="1"/>
  <c r="E4675" i="7" s="1"/>
  <c r="E4676" i="7" s="1"/>
  <c r="E4677" i="7" s="1"/>
  <c r="E4678" i="7" s="1"/>
  <c r="E4679" i="7" s="1"/>
  <c r="E4680" i="7" s="1"/>
  <c r="E4681" i="7" s="1"/>
  <c r="E4682" i="7" s="1"/>
  <c r="E4683" i="7" s="1"/>
  <c r="E4684" i="7" s="1"/>
  <c r="E4685" i="7" s="1"/>
  <c r="E4686" i="7" s="1"/>
  <c r="E4687" i="7" s="1"/>
  <c r="E4688" i="7" s="1"/>
  <c r="E4689" i="7" s="1"/>
  <c r="E4690" i="7" s="1"/>
  <c r="E4691" i="7" s="1"/>
  <c r="E4692" i="7" s="1"/>
  <c r="E4693" i="7" s="1"/>
  <c r="E4694" i="7" s="1"/>
  <c r="E4695" i="7" s="1"/>
  <c r="E4696" i="7" s="1"/>
  <c r="E4697" i="7" s="1"/>
  <c r="E4698" i="7" s="1"/>
  <c r="E4699" i="7" s="1"/>
  <c r="E4700" i="7" s="1"/>
  <c r="E4701" i="7" s="1"/>
  <c r="E4702" i="7" s="1"/>
  <c r="E4703" i="7" s="1"/>
  <c r="E4704" i="7" s="1"/>
  <c r="E4705" i="7" s="1"/>
  <c r="E4706" i="7" s="1"/>
  <c r="E4707" i="7" s="1"/>
  <c r="E4708" i="7" s="1"/>
  <c r="E4709" i="7" s="1"/>
  <c r="E4710" i="7" s="1"/>
  <c r="E4711" i="7" s="1"/>
  <c r="E4712" i="7" s="1"/>
  <c r="E4713" i="7" s="1"/>
  <c r="E4714" i="7" s="1"/>
  <c r="E4715" i="7" s="1"/>
  <c r="E4716" i="7" s="1"/>
  <c r="E4717" i="7" s="1"/>
  <c r="E4718" i="7" s="1"/>
  <c r="E4719" i="7" s="1"/>
  <c r="E4720" i="7" s="1"/>
  <c r="E4721" i="7" s="1"/>
  <c r="E4722" i="7" s="1"/>
  <c r="E4723" i="7" s="1"/>
  <c r="E4724" i="7" s="1"/>
  <c r="E4725" i="7" s="1"/>
  <c r="E4726" i="7" s="1"/>
  <c r="E4727" i="7" s="1"/>
  <c r="E4728" i="7" s="1"/>
  <c r="E4729" i="7" s="1"/>
  <c r="E4730" i="7" s="1"/>
  <c r="E4731" i="7" s="1"/>
  <c r="E4732" i="7" s="1"/>
  <c r="E4733" i="7" s="1"/>
  <c r="E4734" i="7" s="1"/>
  <c r="E4735" i="7" s="1"/>
  <c r="E4736" i="7" s="1"/>
  <c r="E4737" i="7" s="1"/>
  <c r="E4738" i="7" s="1"/>
  <c r="E4739" i="7" s="1"/>
  <c r="E4740" i="7" s="1"/>
  <c r="E4741" i="7" s="1"/>
  <c r="E4742" i="7" s="1"/>
  <c r="E4743" i="7" s="1"/>
  <c r="E4744" i="7" s="1"/>
  <c r="E4745" i="7" s="1"/>
  <c r="E4746" i="7" s="1"/>
  <c r="E4747" i="7" s="1"/>
  <c r="E4748" i="7" s="1"/>
  <c r="E4749" i="7" s="1"/>
  <c r="E4750" i="7" s="1"/>
  <c r="E4751" i="7" s="1"/>
  <c r="E4752" i="7" s="1"/>
  <c r="E4753" i="7" s="1"/>
  <c r="E4754" i="7" s="1"/>
  <c r="E4755" i="7" s="1"/>
  <c r="E4756" i="7" s="1"/>
  <c r="E4757" i="7" s="1"/>
  <c r="E4758" i="7" s="1"/>
  <c r="E4759" i="7" s="1"/>
  <c r="E4760" i="7" s="1"/>
  <c r="E4761" i="7" s="1"/>
  <c r="E4762" i="7" s="1"/>
  <c r="E4763" i="7" s="1"/>
  <c r="E4764" i="7" s="1"/>
  <c r="E4765" i="7" s="1"/>
  <c r="E4766" i="7" s="1"/>
  <c r="E4767" i="7" s="1"/>
  <c r="E4768" i="7" s="1"/>
  <c r="E4769" i="7" s="1"/>
  <c r="E4770" i="7" s="1"/>
  <c r="E4771" i="7" s="1"/>
  <c r="E4772" i="7" s="1"/>
  <c r="E4773" i="7" s="1"/>
  <c r="E4774" i="7" s="1"/>
  <c r="E4775" i="7" s="1"/>
  <c r="E4776" i="7" s="1"/>
  <c r="E4777" i="7" s="1"/>
  <c r="E4778" i="7" s="1"/>
  <c r="E4779" i="7" s="1"/>
  <c r="E4780" i="7" s="1"/>
  <c r="E4781" i="7" s="1"/>
  <c r="E4782" i="7" s="1"/>
  <c r="E4783" i="7" s="1"/>
  <c r="E4784" i="7" s="1"/>
  <c r="E4785" i="7" s="1"/>
  <c r="E4786" i="7" s="1"/>
  <c r="E4787" i="7" s="1"/>
  <c r="E4788" i="7" s="1"/>
  <c r="E4789" i="7" s="1"/>
  <c r="E4790" i="7" s="1"/>
  <c r="E4791" i="7" s="1"/>
  <c r="E4792" i="7" s="1"/>
  <c r="E4793" i="7" s="1"/>
  <c r="E4794" i="7" s="1"/>
  <c r="E4795" i="7" s="1"/>
  <c r="E4796" i="7" s="1"/>
  <c r="E4797" i="7" s="1"/>
  <c r="E4798" i="7" s="1"/>
  <c r="E4799" i="7" s="1"/>
  <c r="E4800" i="7" s="1"/>
  <c r="E4801" i="7" s="1"/>
  <c r="E4802" i="7" s="1"/>
  <c r="E4803" i="7" s="1"/>
  <c r="E4804" i="7" s="1"/>
  <c r="E4805" i="7" s="1"/>
  <c r="E4806" i="7" s="1"/>
  <c r="E4807" i="7" s="1"/>
  <c r="E4808" i="7" s="1"/>
  <c r="E4809" i="7" s="1"/>
  <c r="E4810" i="7" s="1"/>
  <c r="E4811" i="7" s="1"/>
  <c r="E4812" i="7" s="1"/>
  <c r="E4813" i="7" s="1"/>
  <c r="E4814" i="7" s="1"/>
  <c r="E4815" i="7" s="1"/>
  <c r="E4816" i="7" s="1"/>
  <c r="E4817" i="7" s="1"/>
  <c r="E4818" i="7" s="1"/>
  <c r="E4819" i="7" s="1"/>
  <c r="E4820" i="7" s="1"/>
  <c r="E4821" i="7" s="1"/>
  <c r="E4822" i="7" s="1"/>
  <c r="E4823" i="7" s="1"/>
  <c r="E4824" i="7" s="1"/>
  <c r="E4825" i="7" s="1"/>
  <c r="E4826" i="7" s="1"/>
  <c r="E4827" i="7" s="1"/>
  <c r="E4828" i="7" s="1"/>
  <c r="E4829" i="7" s="1"/>
  <c r="E4830" i="7" s="1"/>
  <c r="E4831" i="7" s="1"/>
  <c r="E4832" i="7" s="1"/>
  <c r="E4833" i="7" s="1"/>
  <c r="E4834" i="7" s="1"/>
  <c r="E4835" i="7" s="1"/>
  <c r="E4836" i="7" s="1"/>
  <c r="E4837" i="7" s="1"/>
  <c r="E4838" i="7" s="1"/>
  <c r="E4839" i="7" s="1"/>
  <c r="E4840" i="7" s="1"/>
  <c r="E4841" i="7" s="1"/>
  <c r="E4842" i="7" s="1"/>
  <c r="E4843" i="7" s="1"/>
  <c r="E4844" i="7" s="1"/>
  <c r="E4845" i="7" s="1"/>
  <c r="E4846" i="7" s="1"/>
  <c r="E4847" i="7" s="1"/>
  <c r="E4848" i="7" s="1"/>
  <c r="E4849" i="7" s="1"/>
  <c r="E4850" i="7" s="1"/>
  <c r="E4851" i="7" s="1"/>
  <c r="E4852" i="7" s="1"/>
  <c r="E4853" i="7" s="1"/>
  <c r="E4854" i="7" s="1"/>
  <c r="E4855" i="7" s="1"/>
  <c r="E4856" i="7" s="1"/>
  <c r="E4857" i="7" s="1"/>
  <c r="E4858" i="7" s="1"/>
  <c r="E4859" i="7" s="1"/>
  <c r="E4860" i="7" s="1"/>
  <c r="E4861" i="7" s="1"/>
  <c r="E4862" i="7" s="1"/>
  <c r="E4863" i="7" s="1"/>
  <c r="E4864" i="7" s="1"/>
  <c r="E4865" i="7" s="1"/>
  <c r="E4866" i="7" s="1"/>
  <c r="E4867" i="7" s="1"/>
  <c r="E4868" i="7" s="1"/>
  <c r="E4869" i="7" s="1"/>
  <c r="E4870" i="7" s="1"/>
  <c r="E4871" i="7" s="1"/>
  <c r="E4872" i="7" s="1"/>
  <c r="E4873" i="7" s="1"/>
  <c r="E4874" i="7" s="1"/>
  <c r="E4875" i="7" s="1"/>
  <c r="E4876" i="7" s="1"/>
  <c r="E4877" i="7" s="1"/>
  <c r="E4878" i="7" s="1"/>
  <c r="E4879" i="7" s="1"/>
  <c r="E4880" i="7" s="1"/>
  <c r="E4881" i="7" s="1"/>
  <c r="E4882" i="7" s="1"/>
  <c r="E4883" i="7" s="1"/>
  <c r="E4884" i="7" s="1"/>
  <c r="E4885" i="7" s="1"/>
  <c r="E4886" i="7" s="1"/>
  <c r="E4887" i="7" s="1"/>
  <c r="E4888" i="7" s="1"/>
  <c r="E4889" i="7" s="1"/>
  <c r="E4890" i="7" s="1"/>
  <c r="E4891" i="7" s="1"/>
  <c r="E4892" i="7" s="1"/>
  <c r="E4893" i="7" s="1"/>
  <c r="E4894" i="7" s="1"/>
  <c r="E4895" i="7" s="1"/>
  <c r="E4896" i="7" s="1"/>
  <c r="E4897" i="7" s="1"/>
  <c r="E4898" i="7" s="1"/>
  <c r="E4899" i="7" s="1"/>
  <c r="E4900" i="7" s="1"/>
  <c r="E4901" i="7" s="1"/>
  <c r="E4902" i="7" s="1"/>
  <c r="E4903" i="7" s="1"/>
  <c r="E4904" i="7" s="1"/>
  <c r="E4905" i="7" s="1"/>
  <c r="E4906" i="7" s="1"/>
  <c r="E4907" i="7" s="1"/>
  <c r="E4908" i="7" s="1"/>
  <c r="E4909" i="7" s="1"/>
  <c r="E4910" i="7" s="1"/>
  <c r="E4911" i="7" s="1"/>
  <c r="E4912" i="7" s="1"/>
  <c r="E4913" i="7" s="1"/>
  <c r="E4914" i="7" s="1"/>
  <c r="E4915" i="7" s="1"/>
  <c r="E4916" i="7" s="1"/>
  <c r="E4917" i="7" s="1"/>
  <c r="E4918" i="7" s="1"/>
  <c r="E4919" i="7" s="1"/>
  <c r="E4920" i="7" s="1"/>
  <c r="E4921" i="7" s="1"/>
  <c r="E4922" i="7" s="1"/>
  <c r="E4923" i="7" s="1"/>
  <c r="E4924" i="7" s="1"/>
  <c r="E4925" i="7" s="1"/>
  <c r="E4926" i="7" s="1"/>
  <c r="E4927" i="7" s="1"/>
  <c r="E4928" i="7" s="1"/>
  <c r="E4929" i="7" s="1"/>
  <c r="E4930" i="7" s="1"/>
  <c r="E4931" i="7" s="1"/>
  <c r="E4932" i="7" s="1"/>
  <c r="E4933" i="7" s="1"/>
  <c r="E4934" i="7" s="1"/>
  <c r="E4935" i="7" s="1"/>
  <c r="E4936" i="7" s="1"/>
  <c r="E4937" i="7" s="1"/>
  <c r="E4938" i="7" s="1"/>
  <c r="E4939" i="7" s="1"/>
  <c r="E4940" i="7" s="1"/>
  <c r="E4941" i="7" s="1"/>
  <c r="E4942" i="7" s="1"/>
  <c r="E4943" i="7" s="1"/>
  <c r="E4944" i="7" s="1"/>
  <c r="E4945" i="7" s="1"/>
  <c r="E4946" i="7" s="1"/>
  <c r="E4947" i="7" s="1"/>
  <c r="E4948" i="7" s="1"/>
  <c r="E4949" i="7" s="1"/>
  <c r="E4950" i="7" s="1"/>
  <c r="E4951" i="7" s="1"/>
  <c r="E4952" i="7" s="1"/>
  <c r="E4953" i="7" s="1"/>
  <c r="E4954" i="7" s="1"/>
  <c r="E4955" i="7" s="1"/>
  <c r="E4956" i="7" s="1"/>
  <c r="E4957" i="7" s="1"/>
  <c r="E4958" i="7" s="1"/>
  <c r="E4959" i="7" s="1"/>
  <c r="E4960" i="7" s="1"/>
  <c r="E4961" i="7" s="1"/>
  <c r="E4962" i="7" s="1"/>
  <c r="E4963" i="7" s="1"/>
  <c r="E4964" i="7" s="1"/>
  <c r="E4965" i="7" s="1"/>
  <c r="E4966" i="7" s="1"/>
  <c r="E4967" i="7" s="1"/>
  <c r="E4968" i="7" s="1"/>
  <c r="E4969" i="7" s="1"/>
  <c r="E4970" i="7" s="1"/>
  <c r="E4971" i="7" s="1"/>
  <c r="E4972" i="7" s="1"/>
  <c r="E4973" i="7" s="1"/>
  <c r="E4974" i="7" s="1"/>
  <c r="E4975" i="7" s="1"/>
  <c r="E4976" i="7" s="1"/>
  <c r="E4977" i="7" s="1"/>
  <c r="E4978" i="7" s="1"/>
  <c r="E4979" i="7" s="1"/>
  <c r="E4980" i="7" s="1"/>
  <c r="E4981" i="7" s="1"/>
  <c r="E4982" i="7" s="1"/>
  <c r="E4983" i="7" s="1"/>
  <c r="E4984" i="7" s="1"/>
  <c r="E4985" i="7" s="1"/>
  <c r="E4986" i="7" s="1"/>
  <c r="E4987" i="7" s="1"/>
  <c r="E4988" i="7" s="1"/>
  <c r="E4989" i="7" s="1"/>
  <c r="E4990" i="7" s="1"/>
  <c r="E4991" i="7" s="1"/>
  <c r="E4992" i="7" s="1"/>
  <c r="E4993" i="7" s="1"/>
  <c r="E4994" i="7" s="1"/>
  <c r="E4995" i="7" s="1"/>
  <c r="E4996" i="7" s="1"/>
  <c r="E4997" i="7" s="1"/>
  <c r="E4998" i="7" s="1"/>
  <c r="E4999" i="7" s="1"/>
  <c r="E5000" i="7" s="1"/>
  <c r="E5001" i="7" s="1"/>
  <c r="E5002" i="7" s="1"/>
  <c r="E5003" i="7" s="1"/>
  <c r="E5004" i="7" s="1"/>
  <c r="E5005" i="7" s="1"/>
  <c r="E5006" i="7" s="1"/>
  <c r="E5007" i="7" s="1"/>
  <c r="E5008" i="7" s="1"/>
  <c r="E5009" i="7" s="1"/>
  <c r="E5010" i="7" s="1"/>
  <c r="E5011" i="7" s="1"/>
  <c r="E5012" i="7" s="1"/>
  <c r="E5013" i="7" s="1"/>
  <c r="E5014" i="7" s="1"/>
  <c r="E5015" i="7" s="1"/>
  <c r="E5016" i="7" s="1"/>
  <c r="E5017" i="7" s="1"/>
  <c r="E5018" i="7" s="1"/>
  <c r="E5019" i="7" s="1"/>
  <c r="E5020" i="7" s="1"/>
  <c r="E5021" i="7" s="1"/>
  <c r="E5022" i="7" s="1"/>
  <c r="E5023" i="7" s="1"/>
  <c r="E5024" i="7" s="1"/>
  <c r="E5025" i="7" s="1"/>
  <c r="E5026" i="7" s="1"/>
  <c r="E5027" i="7" s="1"/>
  <c r="E5028" i="7" s="1"/>
  <c r="E5029" i="7" s="1"/>
  <c r="E5030" i="7" s="1"/>
  <c r="E5031" i="7" s="1"/>
  <c r="E5032" i="7" s="1"/>
  <c r="E5033" i="7" s="1"/>
  <c r="E5034" i="7" s="1"/>
  <c r="E5035" i="7" s="1"/>
  <c r="E5036" i="7" s="1"/>
  <c r="E5037" i="7" s="1"/>
  <c r="E5038" i="7" s="1"/>
  <c r="E5039" i="7" s="1"/>
  <c r="E5040" i="7" s="1"/>
  <c r="E5041" i="7" s="1"/>
  <c r="E5042" i="7" s="1"/>
  <c r="E5043" i="7" s="1"/>
  <c r="E5044" i="7" s="1"/>
  <c r="E5045" i="7" s="1"/>
  <c r="E5046" i="7" s="1"/>
  <c r="E5047" i="7" s="1"/>
  <c r="E5048" i="7" s="1"/>
  <c r="E5049" i="7" s="1"/>
  <c r="E5050" i="7" s="1"/>
  <c r="E5051" i="7" s="1"/>
  <c r="E5052" i="7" s="1"/>
  <c r="E5053" i="7" s="1"/>
  <c r="E5054" i="7" s="1"/>
  <c r="E5055" i="7" s="1"/>
  <c r="E5056" i="7" s="1"/>
  <c r="E5057" i="7" s="1"/>
  <c r="E5058" i="7" s="1"/>
  <c r="E5059" i="7" s="1"/>
  <c r="E5060" i="7" s="1"/>
  <c r="E5061" i="7" s="1"/>
  <c r="E5062" i="7" s="1"/>
  <c r="E5063" i="7" s="1"/>
  <c r="E5064" i="7" s="1"/>
  <c r="E5065" i="7" s="1"/>
  <c r="E5066" i="7" s="1"/>
  <c r="E5067" i="7" s="1"/>
  <c r="E5068" i="7" s="1"/>
  <c r="E5069" i="7" s="1"/>
  <c r="E5070" i="7" s="1"/>
  <c r="E5071" i="7" s="1"/>
  <c r="E5072" i="7" s="1"/>
  <c r="E5073" i="7" s="1"/>
  <c r="E5074" i="7" s="1"/>
  <c r="E5075" i="7" s="1"/>
  <c r="E5076" i="7" s="1"/>
  <c r="E5077" i="7" s="1"/>
  <c r="E5078" i="7" s="1"/>
  <c r="E5079" i="7" s="1"/>
  <c r="E5080" i="7" s="1"/>
  <c r="E5081" i="7" s="1"/>
  <c r="E5082" i="7" s="1"/>
  <c r="E5083" i="7" s="1"/>
  <c r="E5084" i="7" s="1"/>
  <c r="E5085" i="7" s="1"/>
  <c r="E5086" i="7" s="1"/>
  <c r="E5087" i="7" s="1"/>
  <c r="E5088" i="7" s="1"/>
  <c r="E5089" i="7" s="1"/>
  <c r="E5090" i="7" s="1"/>
  <c r="E5091" i="7" s="1"/>
  <c r="E5092" i="7" s="1"/>
  <c r="E5093" i="7" s="1"/>
  <c r="E5094" i="7" s="1"/>
  <c r="E5095" i="7" s="1"/>
  <c r="E5096" i="7" s="1"/>
  <c r="E5097" i="7" s="1"/>
  <c r="E5098" i="7" s="1"/>
  <c r="E5099" i="7" s="1"/>
  <c r="E5100" i="7" s="1"/>
  <c r="E5101" i="7" s="1"/>
  <c r="E5102" i="7" s="1"/>
  <c r="E5103" i="7" s="1"/>
  <c r="E5104" i="7" s="1"/>
  <c r="E5105" i="7" s="1"/>
  <c r="E5106" i="7" s="1"/>
  <c r="E5107" i="7" s="1"/>
  <c r="E5108" i="7" s="1"/>
  <c r="E5109" i="7" s="1"/>
  <c r="E5110" i="7" s="1"/>
  <c r="E5111" i="7" s="1"/>
  <c r="E5112" i="7" s="1"/>
  <c r="E5113" i="7" s="1"/>
  <c r="E5114" i="7" s="1"/>
  <c r="E5115" i="7" s="1"/>
  <c r="E5116" i="7" s="1"/>
  <c r="E5117" i="7" s="1"/>
  <c r="E5118" i="7" s="1"/>
  <c r="E5119" i="7" s="1"/>
  <c r="E5120" i="7" s="1"/>
  <c r="E5121" i="7" s="1"/>
  <c r="E5122" i="7" s="1"/>
  <c r="E5123" i="7" s="1"/>
  <c r="E5124" i="7" s="1"/>
  <c r="E5125" i="7" s="1"/>
  <c r="E5126" i="7" s="1"/>
  <c r="E5127" i="7" s="1"/>
  <c r="E5128" i="7" s="1"/>
  <c r="E5129" i="7" s="1"/>
  <c r="E5130" i="7" s="1"/>
  <c r="E5131" i="7" s="1"/>
  <c r="E5132" i="7" s="1"/>
  <c r="E5133" i="7" s="1"/>
  <c r="E5134" i="7" s="1"/>
  <c r="E5135" i="7" s="1"/>
  <c r="E5136" i="7" s="1"/>
  <c r="E5137" i="7" s="1"/>
  <c r="E5138" i="7" s="1"/>
  <c r="E5139" i="7" s="1"/>
  <c r="E5140" i="7" s="1"/>
  <c r="E5141" i="7" s="1"/>
  <c r="E5142" i="7" s="1"/>
  <c r="E5143" i="7" s="1"/>
  <c r="E5144" i="7" s="1"/>
  <c r="E5145" i="7" s="1"/>
  <c r="E5146" i="7" s="1"/>
  <c r="E5147" i="7" s="1"/>
  <c r="E5148" i="7" s="1"/>
  <c r="E5149" i="7" s="1"/>
  <c r="E5150" i="7" s="1"/>
  <c r="E5151" i="7" s="1"/>
  <c r="E5152" i="7" s="1"/>
  <c r="E5153" i="7" s="1"/>
  <c r="E5154" i="7" s="1"/>
  <c r="E5155" i="7" s="1"/>
  <c r="E5156" i="7" s="1"/>
  <c r="E5157" i="7" s="1"/>
  <c r="E5158" i="7" s="1"/>
  <c r="E5159" i="7" s="1"/>
  <c r="E5160" i="7" s="1"/>
  <c r="E5161" i="7" s="1"/>
  <c r="E5162" i="7" s="1"/>
  <c r="E5163" i="7" s="1"/>
  <c r="E5164" i="7" s="1"/>
  <c r="E5165" i="7" s="1"/>
  <c r="E5166" i="7" s="1"/>
  <c r="E5167" i="7" s="1"/>
  <c r="E5168" i="7" s="1"/>
  <c r="E5169" i="7" s="1"/>
  <c r="E5170" i="7" s="1"/>
  <c r="E5171" i="7" s="1"/>
  <c r="E5172" i="7" s="1"/>
  <c r="E5173" i="7" s="1"/>
  <c r="E5174" i="7" s="1"/>
  <c r="E5175" i="7" s="1"/>
  <c r="E5176" i="7" s="1"/>
  <c r="E5177" i="7" s="1"/>
  <c r="E5178" i="7" s="1"/>
  <c r="E5179" i="7" s="1"/>
  <c r="E5180" i="7" s="1"/>
  <c r="E5181" i="7" s="1"/>
  <c r="E5182" i="7" s="1"/>
  <c r="E5183" i="7" s="1"/>
  <c r="E5184" i="7" s="1"/>
  <c r="E5185" i="7" s="1"/>
  <c r="E5186" i="7" s="1"/>
  <c r="E5187" i="7" s="1"/>
  <c r="E5188" i="7" s="1"/>
  <c r="E5189" i="7" s="1"/>
  <c r="E5190" i="7" s="1"/>
  <c r="E5191" i="7" s="1"/>
  <c r="E5192" i="7" s="1"/>
  <c r="E5193" i="7" s="1"/>
  <c r="E5194" i="7" s="1"/>
  <c r="E5195" i="7" s="1"/>
  <c r="E5196" i="7" s="1"/>
  <c r="E5197" i="7" s="1"/>
  <c r="E5198" i="7" s="1"/>
  <c r="E5199" i="7" s="1"/>
  <c r="E5200" i="7" s="1"/>
  <c r="E5201" i="7" s="1"/>
  <c r="E5202" i="7" s="1"/>
  <c r="E5203" i="7" s="1"/>
  <c r="E5204" i="7" s="1"/>
  <c r="E5205" i="7" s="1"/>
  <c r="E5206" i="7" s="1"/>
  <c r="E5207" i="7" s="1"/>
  <c r="E5208" i="7" s="1"/>
  <c r="E5209" i="7" s="1"/>
  <c r="E5210" i="7" s="1"/>
  <c r="E5211" i="7" s="1"/>
  <c r="E5212" i="7" s="1"/>
  <c r="E5213" i="7" s="1"/>
  <c r="E5214" i="7" s="1"/>
  <c r="E5215" i="7" s="1"/>
  <c r="E5216" i="7" s="1"/>
  <c r="E5217" i="7" s="1"/>
  <c r="E5218" i="7" s="1"/>
  <c r="E5219" i="7" s="1"/>
  <c r="E5220" i="7" s="1"/>
  <c r="E5221" i="7" s="1"/>
  <c r="E5222" i="7" s="1"/>
  <c r="E5223" i="7" s="1"/>
  <c r="E5224" i="7" s="1"/>
  <c r="E5225" i="7" s="1"/>
  <c r="E5226" i="7" s="1"/>
  <c r="E5227" i="7" s="1"/>
  <c r="E5228" i="7" s="1"/>
  <c r="E5229" i="7" s="1"/>
  <c r="E5230" i="7" s="1"/>
  <c r="E5231" i="7" s="1"/>
  <c r="E5232" i="7" s="1"/>
  <c r="E5233" i="7" s="1"/>
  <c r="E5234" i="7" s="1"/>
  <c r="E5235" i="7" s="1"/>
  <c r="E5236" i="7" s="1"/>
  <c r="E5237" i="7" s="1"/>
  <c r="E5238" i="7" s="1"/>
  <c r="E5239" i="7" s="1"/>
  <c r="E5240" i="7" s="1"/>
  <c r="E5241" i="7" s="1"/>
  <c r="E5242" i="7" s="1"/>
  <c r="E5243" i="7" s="1"/>
  <c r="E5244" i="7" s="1"/>
  <c r="E5245" i="7" s="1"/>
  <c r="E5246" i="7" s="1"/>
  <c r="E5247" i="7" s="1"/>
  <c r="E5248" i="7" s="1"/>
  <c r="E5249" i="7" s="1"/>
  <c r="E5250" i="7" s="1"/>
  <c r="E5251" i="7" s="1"/>
  <c r="E5252" i="7" s="1"/>
  <c r="E5253" i="7" s="1"/>
  <c r="E5254" i="7" s="1"/>
  <c r="E5255" i="7" s="1"/>
  <c r="E5256" i="7" s="1"/>
  <c r="E5257" i="7" s="1"/>
  <c r="E5258" i="7" s="1"/>
  <c r="E5259" i="7" s="1"/>
  <c r="E5260" i="7" s="1"/>
  <c r="E5261" i="7" s="1"/>
  <c r="E5262" i="7" s="1"/>
  <c r="E5263" i="7" s="1"/>
  <c r="E5264" i="7" s="1"/>
  <c r="E5265" i="7" s="1"/>
  <c r="E5266" i="7" s="1"/>
  <c r="E5267" i="7" s="1"/>
  <c r="E5268" i="7" s="1"/>
  <c r="E5269" i="7" s="1"/>
  <c r="E5270" i="7" s="1"/>
  <c r="E5271" i="7" s="1"/>
  <c r="E5272" i="7" s="1"/>
  <c r="E5273" i="7" s="1"/>
  <c r="E5274" i="7" s="1"/>
  <c r="E5275" i="7" s="1"/>
  <c r="E5276" i="7" s="1"/>
  <c r="E5277" i="7" s="1"/>
  <c r="E5278" i="7" s="1"/>
  <c r="E5279" i="7" s="1"/>
  <c r="E5280" i="7" s="1"/>
  <c r="E5281" i="7" s="1"/>
  <c r="E5282" i="7" s="1"/>
  <c r="E5283" i="7" s="1"/>
  <c r="E5284" i="7" s="1"/>
  <c r="E5285" i="7" s="1"/>
  <c r="E5286" i="7" s="1"/>
  <c r="E5287" i="7" s="1"/>
  <c r="E5288" i="7" s="1"/>
  <c r="E5289" i="7" s="1"/>
  <c r="E5290" i="7" s="1"/>
  <c r="E5291" i="7" s="1"/>
  <c r="E5292" i="7" s="1"/>
  <c r="E5293" i="7" s="1"/>
  <c r="E5294" i="7" s="1"/>
  <c r="E5295" i="7" s="1"/>
  <c r="E5296" i="7" s="1"/>
  <c r="E5297" i="7" s="1"/>
  <c r="E5298" i="7" s="1"/>
  <c r="E5299" i="7" s="1"/>
  <c r="E5300" i="7" s="1"/>
  <c r="E5301" i="7" s="1"/>
  <c r="E5302" i="7" s="1"/>
  <c r="E5303" i="7" s="1"/>
  <c r="E5304" i="7" s="1"/>
  <c r="E5305" i="7" s="1"/>
  <c r="E5306" i="7" s="1"/>
  <c r="E5307" i="7" s="1"/>
  <c r="E5308" i="7" s="1"/>
  <c r="E5309" i="7" s="1"/>
  <c r="E5310" i="7" s="1"/>
  <c r="E5311" i="7" s="1"/>
  <c r="E5312" i="7" s="1"/>
  <c r="E5313" i="7" s="1"/>
  <c r="E5314" i="7" s="1"/>
  <c r="E5315" i="7" s="1"/>
  <c r="E5316" i="7" s="1"/>
  <c r="E5317" i="7" s="1"/>
  <c r="E5318" i="7" s="1"/>
  <c r="E5319" i="7" s="1"/>
  <c r="E5320" i="7" s="1"/>
  <c r="E5321" i="7" s="1"/>
  <c r="E5322" i="7" s="1"/>
  <c r="E5323" i="7" s="1"/>
  <c r="E5324" i="7" s="1"/>
  <c r="E5325" i="7" s="1"/>
  <c r="E5326" i="7" s="1"/>
  <c r="E5327" i="7" s="1"/>
  <c r="E5328" i="7" s="1"/>
  <c r="E5329" i="7" s="1"/>
  <c r="E5330" i="7" s="1"/>
  <c r="E5331" i="7" s="1"/>
  <c r="E5332" i="7" s="1"/>
  <c r="E5333" i="7" s="1"/>
  <c r="E5334" i="7" s="1"/>
  <c r="E5335" i="7" s="1"/>
  <c r="E5336" i="7" s="1"/>
  <c r="E5337" i="7" s="1"/>
  <c r="E5338" i="7" s="1"/>
  <c r="E5339" i="7" s="1"/>
  <c r="E5340" i="7" s="1"/>
  <c r="E5341" i="7" s="1"/>
  <c r="E5342" i="7" s="1"/>
  <c r="E5343" i="7" s="1"/>
  <c r="E5344" i="7" s="1"/>
  <c r="E5345" i="7" s="1"/>
  <c r="E5346" i="7" s="1"/>
  <c r="E5347" i="7" s="1"/>
  <c r="E5348" i="7" s="1"/>
  <c r="E5349" i="7" s="1"/>
  <c r="E5350" i="7" s="1"/>
  <c r="E5351" i="7" s="1"/>
  <c r="E5352" i="7" s="1"/>
  <c r="E5353" i="7" s="1"/>
  <c r="E5354" i="7" s="1"/>
  <c r="E5355" i="7" s="1"/>
  <c r="E5356" i="7" s="1"/>
  <c r="E5357" i="7" s="1"/>
  <c r="E5358" i="7" s="1"/>
  <c r="E5359" i="7" s="1"/>
  <c r="E5360" i="7" s="1"/>
  <c r="E5361" i="7" s="1"/>
  <c r="E5362" i="7" s="1"/>
  <c r="E5363" i="7" s="1"/>
  <c r="E5364" i="7" s="1"/>
  <c r="E5365" i="7" s="1"/>
  <c r="E5366" i="7" s="1"/>
  <c r="E5367" i="7" s="1"/>
  <c r="E5368" i="7" s="1"/>
  <c r="E5369" i="7" s="1"/>
  <c r="E5370" i="7" s="1"/>
  <c r="E5371" i="7" s="1"/>
  <c r="E5372" i="7" s="1"/>
  <c r="E5373" i="7" s="1"/>
  <c r="E5374" i="7" s="1"/>
  <c r="E5375" i="7" s="1"/>
  <c r="E5376" i="7" s="1"/>
  <c r="E5377" i="7" s="1"/>
  <c r="E5378" i="7" s="1"/>
  <c r="E5379" i="7" s="1"/>
  <c r="E5380" i="7" s="1"/>
  <c r="E5381" i="7" s="1"/>
  <c r="E5382" i="7" s="1"/>
  <c r="E5383" i="7" s="1"/>
  <c r="E5384" i="7" s="1"/>
  <c r="E5385" i="7" s="1"/>
  <c r="E5386" i="7" s="1"/>
  <c r="E5387" i="7" s="1"/>
  <c r="E5388" i="7" s="1"/>
  <c r="E5389" i="7" s="1"/>
  <c r="E5390" i="7" s="1"/>
  <c r="E5391" i="7" s="1"/>
  <c r="E5392" i="7" s="1"/>
  <c r="E5393" i="7" s="1"/>
  <c r="E5394" i="7" s="1"/>
  <c r="E5395" i="7" s="1"/>
  <c r="E5396" i="7" s="1"/>
  <c r="E5397" i="7" s="1"/>
  <c r="E5398" i="7" s="1"/>
  <c r="E5399" i="7" s="1"/>
  <c r="E5400" i="7" s="1"/>
  <c r="E5401" i="7" s="1"/>
  <c r="E5402" i="7" s="1"/>
  <c r="E5403" i="7" s="1"/>
  <c r="E5404" i="7" s="1"/>
  <c r="E5405" i="7" s="1"/>
  <c r="E5406" i="7" s="1"/>
  <c r="E5407" i="7" s="1"/>
  <c r="E5408" i="7" s="1"/>
  <c r="E5409" i="7" s="1"/>
  <c r="E5410" i="7" s="1"/>
  <c r="E5411" i="7" s="1"/>
  <c r="E5412" i="7" s="1"/>
  <c r="E5413" i="7" s="1"/>
  <c r="E5414" i="7" s="1"/>
  <c r="E5415" i="7" s="1"/>
  <c r="E5416" i="7" s="1"/>
  <c r="E5417" i="7" s="1"/>
  <c r="E5418" i="7" s="1"/>
  <c r="E5419" i="7" s="1"/>
  <c r="E5420" i="7" s="1"/>
  <c r="E5421" i="7" s="1"/>
  <c r="E5422" i="7" s="1"/>
  <c r="E5423" i="7" s="1"/>
  <c r="E5424" i="7" s="1"/>
  <c r="E5425" i="7" s="1"/>
  <c r="E5426" i="7" s="1"/>
  <c r="E5427" i="7" s="1"/>
  <c r="E5428" i="7" s="1"/>
  <c r="E5429" i="7" s="1"/>
  <c r="E5430" i="7" s="1"/>
  <c r="E5431" i="7" s="1"/>
  <c r="E5432" i="7" s="1"/>
  <c r="E5433" i="7" s="1"/>
  <c r="E5434" i="7" s="1"/>
  <c r="E5435" i="7" s="1"/>
  <c r="E5436" i="7" s="1"/>
  <c r="E5437" i="7" s="1"/>
  <c r="E5438" i="7" s="1"/>
  <c r="E5439" i="7" s="1"/>
  <c r="E5440" i="7" s="1"/>
  <c r="E5441" i="7" s="1"/>
  <c r="E5442" i="7" s="1"/>
  <c r="E5443" i="7" s="1"/>
  <c r="E5444" i="7" s="1"/>
  <c r="E5445" i="7" s="1"/>
  <c r="E5446" i="7" s="1"/>
  <c r="E5447" i="7" s="1"/>
  <c r="E5448" i="7" s="1"/>
  <c r="E5449" i="7" s="1"/>
  <c r="E5450" i="7" s="1"/>
  <c r="E5451" i="7" s="1"/>
  <c r="E5452" i="7" s="1"/>
  <c r="E5453" i="7" s="1"/>
  <c r="E5454" i="7" s="1"/>
  <c r="E5455" i="7" s="1"/>
  <c r="E5456" i="7" s="1"/>
  <c r="E5457" i="7" s="1"/>
  <c r="E5458" i="7" s="1"/>
  <c r="E5459" i="7" s="1"/>
  <c r="E5460" i="7" s="1"/>
  <c r="E5461" i="7" s="1"/>
  <c r="E5462" i="7" s="1"/>
  <c r="E5463" i="7" s="1"/>
  <c r="E5464" i="7" s="1"/>
  <c r="E5465" i="7" s="1"/>
  <c r="E5466" i="7" s="1"/>
  <c r="E5467" i="7" s="1"/>
  <c r="E5468" i="7" s="1"/>
  <c r="E5469" i="7" s="1"/>
  <c r="E5470" i="7" s="1"/>
  <c r="E5471" i="7" s="1"/>
  <c r="E5472" i="7" s="1"/>
  <c r="E5473" i="7" s="1"/>
  <c r="E5474" i="7" s="1"/>
  <c r="E5475" i="7" s="1"/>
  <c r="E5476" i="7" s="1"/>
  <c r="E5477" i="7" s="1"/>
  <c r="E5478" i="7" s="1"/>
  <c r="E5479" i="7" s="1"/>
  <c r="E5480" i="7" s="1"/>
  <c r="E5481" i="7" s="1"/>
  <c r="E5482" i="7" s="1"/>
  <c r="E5483" i="7" s="1"/>
  <c r="E5484" i="7" s="1"/>
  <c r="E5485" i="7" s="1"/>
  <c r="E5486" i="7" s="1"/>
  <c r="E5487" i="7" s="1"/>
  <c r="E5488" i="7" s="1"/>
  <c r="E5489" i="7" s="1"/>
  <c r="E5490" i="7" s="1"/>
  <c r="E5491" i="7" s="1"/>
  <c r="E5492" i="7" s="1"/>
  <c r="E5493" i="7" s="1"/>
  <c r="E5494" i="7" s="1"/>
  <c r="E5495" i="7" s="1"/>
  <c r="E5496" i="7" s="1"/>
  <c r="E5497" i="7" s="1"/>
  <c r="E5498" i="7" s="1"/>
  <c r="E5499" i="7" s="1"/>
  <c r="E5500" i="7" s="1"/>
  <c r="E5501" i="7" s="1"/>
  <c r="E5502" i="7" s="1"/>
  <c r="E5503" i="7" s="1"/>
  <c r="E5504" i="7" s="1"/>
  <c r="E5505" i="7" s="1"/>
  <c r="E5506" i="7" s="1"/>
  <c r="E5507" i="7" s="1"/>
  <c r="E5508" i="7" s="1"/>
  <c r="E5509" i="7" s="1"/>
  <c r="E5510" i="7" s="1"/>
  <c r="E5511" i="7" s="1"/>
  <c r="E5512" i="7" s="1"/>
  <c r="E5513" i="7" s="1"/>
  <c r="E5514" i="7" s="1"/>
  <c r="E5515" i="7" s="1"/>
  <c r="E5516" i="7" s="1"/>
  <c r="E5517" i="7" s="1"/>
  <c r="E5518" i="7" s="1"/>
  <c r="E5519" i="7" s="1"/>
  <c r="E5520" i="7" s="1"/>
  <c r="E5521" i="7" s="1"/>
  <c r="E5522" i="7" s="1"/>
  <c r="E5523" i="7" s="1"/>
  <c r="E5524" i="7" s="1"/>
  <c r="E5525" i="7" s="1"/>
  <c r="E5526" i="7" s="1"/>
  <c r="E5527" i="7" s="1"/>
  <c r="E5528" i="7" s="1"/>
  <c r="E5529" i="7" s="1"/>
  <c r="E5530" i="7" s="1"/>
  <c r="E5531" i="7" s="1"/>
  <c r="E5532" i="7" s="1"/>
  <c r="E5533" i="7" s="1"/>
  <c r="E5534" i="7" s="1"/>
  <c r="E5535" i="7" s="1"/>
  <c r="E5536" i="7" s="1"/>
  <c r="E5537" i="7" s="1"/>
  <c r="E5538" i="7" s="1"/>
  <c r="E5539" i="7" s="1"/>
  <c r="E5540" i="7" s="1"/>
  <c r="E5541" i="7" s="1"/>
  <c r="E5542" i="7" s="1"/>
  <c r="E5543" i="7" s="1"/>
  <c r="E5544" i="7" s="1"/>
  <c r="E5545" i="7" s="1"/>
  <c r="E5546" i="7" s="1"/>
  <c r="E5547" i="7" s="1"/>
  <c r="E5548" i="7" s="1"/>
  <c r="E5549" i="7" s="1"/>
  <c r="E5550" i="7" s="1"/>
  <c r="E5551" i="7" s="1"/>
  <c r="E5552" i="7" s="1"/>
  <c r="E5553" i="7" s="1"/>
  <c r="E5554" i="7" s="1"/>
  <c r="E5555" i="7" s="1"/>
  <c r="E5556" i="7" s="1"/>
  <c r="E5557" i="7" s="1"/>
  <c r="E5558" i="7" s="1"/>
  <c r="E5559" i="7" s="1"/>
  <c r="E5560" i="7" s="1"/>
  <c r="E5561" i="7" s="1"/>
  <c r="E5562" i="7" s="1"/>
  <c r="E5563" i="7" s="1"/>
  <c r="E5564" i="7" s="1"/>
  <c r="E5565" i="7" s="1"/>
  <c r="E5566" i="7" s="1"/>
  <c r="E5567" i="7" s="1"/>
  <c r="E5568" i="7" s="1"/>
  <c r="E5569" i="7" s="1"/>
  <c r="E5570" i="7" s="1"/>
  <c r="E5571" i="7" s="1"/>
  <c r="E5572" i="7" s="1"/>
  <c r="E5573" i="7" s="1"/>
  <c r="E5574" i="7" s="1"/>
  <c r="E5575" i="7" s="1"/>
  <c r="E5576" i="7" s="1"/>
  <c r="E5577" i="7" s="1"/>
  <c r="E5578" i="7" s="1"/>
  <c r="E5579" i="7" s="1"/>
  <c r="E5580" i="7" s="1"/>
  <c r="E5581" i="7" s="1"/>
  <c r="E5582" i="7" s="1"/>
  <c r="E5583" i="7" s="1"/>
  <c r="E5584" i="7" s="1"/>
  <c r="E5585" i="7" s="1"/>
  <c r="E5586" i="7" s="1"/>
  <c r="E5587" i="7" s="1"/>
  <c r="E5588" i="7" s="1"/>
  <c r="E5589" i="7" s="1"/>
  <c r="E5590" i="7" s="1"/>
  <c r="E5591" i="7" s="1"/>
  <c r="E5592" i="7" s="1"/>
  <c r="E5593" i="7" s="1"/>
  <c r="E5594" i="7" s="1"/>
  <c r="E5595" i="7" s="1"/>
  <c r="E5596" i="7" s="1"/>
  <c r="E5597" i="7" s="1"/>
  <c r="E5598" i="7" s="1"/>
  <c r="E5599" i="7" s="1"/>
  <c r="E5600" i="7" s="1"/>
  <c r="E5601" i="7" s="1"/>
  <c r="E5602" i="7" s="1"/>
  <c r="E5603" i="7" s="1"/>
  <c r="E5604" i="7" s="1"/>
  <c r="E5605" i="7" s="1"/>
  <c r="E5606" i="7" s="1"/>
  <c r="E5607" i="7" s="1"/>
  <c r="E5608" i="7" s="1"/>
  <c r="E5609" i="7" s="1"/>
  <c r="E5610" i="7" s="1"/>
  <c r="E5611" i="7" s="1"/>
  <c r="E5612" i="7" s="1"/>
  <c r="E5613" i="7" s="1"/>
  <c r="E5614" i="7" s="1"/>
  <c r="E5615" i="7" s="1"/>
  <c r="E5616" i="7" s="1"/>
  <c r="E5617" i="7" s="1"/>
  <c r="E5618" i="7" s="1"/>
  <c r="E5619" i="7" s="1"/>
  <c r="E5620" i="7" s="1"/>
  <c r="E5621" i="7" s="1"/>
  <c r="E5622" i="7" s="1"/>
  <c r="E5623" i="7" s="1"/>
  <c r="E5624" i="7" s="1"/>
  <c r="E5625" i="7" s="1"/>
  <c r="E5626" i="7" s="1"/>
  <c r="E5627" i="7" s="1"/>
  <c r="E5628" i="7" s="1"/>
  <c r="E5629" i="7" s="1"/>
  <c r="E5630" i="7" s="1"/>
  <c r="E5631" i="7" s="1"/>
  <c r="E5632" i="7" s="1"/>
  <c r="E5633" i="7" s="1"/>
  <c r="E5634" i="7" s="1"/>
  <c r="E5635" i="7" s="1"/>
  <c r="E5636" i="7" s="1"/>
  <c r="E5637" i="7" s="1"/>
  <c r="E5638" i="7" s="1"/>
  <c r="E5639" i="7" s="1"/>
  <c r="E5640" i="7" s="1"/>
  <c r="E5641" i="7" s="1"/>
  <c r="E5642" i="7" s="1"/>
  <c r="E5643" i="7" s="1"/>
  <c r="E5644" i="7" s="1"/>
  <c r="E5645" i="7" s="1"/>
  <c r="E5646" i="7" s="1"/>
  <c r="E5647" i="7" s="1"/>
  <c r="E5648" i="7" s="1"/>
  <c r="E5649" i="7" s="1"/>
  <c r="E5650" i="7" s="1"/>
  <c r="E5651" i="7" s="1"/>
  <c r="E5652" i="7" s="1"/>
  <c r="E5653" i="7" s="1"/>
  <c r="E5654" i="7" s="1"/>
  <c r="E5655" i="7" s="1"/>
  <c r="E5656" i="7" s="1"/>
  <c r="E5657" i="7" s="1"/>
  <c r="E5658" i="7" s="1"/>
  <c r="E5659" i="7" s="1"/>
  <c r="E5660" i="7" s="1"/>
  <c r="E5661" i="7" s="1"/>
  <c r="E5662" i="7" s="1"/>
  <c r="E5663" i="7" s="1"/>
  <c r="E5664" i="7" s="1"/>
  <c r="E5665" i="7" s="1"/>
  <c r="E5666" i="7" s="1"/>
  <c r="E5667" i="7" s="1"/>
  <c r="E5668" i="7" s="1"/>
  <c r="E5669" i="7" s="1"/>
  <c r="E5670" i="7" s="1"/>
  <c r="E5671" i="7" s="1"/>
  <c r="E5672" i="7" s="1"/>
  <c r="E5673" i="7" s="1"/>
  <c r="E5674" i="7" s="1"/>
  <c r="E5675" i="7" s="1"/>
  <c r="E5676" i="7" s="1"/>
  <c r="E5677" i="7" s="1"/>
  <c r="E5678" i="7" s="1"/>
  <c r="E5679" i="7" s="1"/>
  <c r="E5680" i="7" s="1"/>
  <c r="E5681" i="7" s="1"/>
  <c r="E5682" i="7" s="1"/>
  <c r="E5683" i="7" s="1"/>
  <c r="E5684" i="7" s="1"/>
  <c r="E5685" i="7" s="1"/>
  <c r="E5686" i="7" s="1"/>
  <c r="E5687" i="7" s="1"/>
  <c r="E5688" i="7" s="1"/>
  <c r="E5689" i="7" s="1"/>
  <c r="E5690" i="7" s="1"/>
  <c r="E5691" i="7" s="1"/>
  <c r="E5692" i="7" s="1"/>
  <c r="E5693" i="7" s="1"/>
  <c r="E5694" i="7" s="1"/>
  <c r="E5695" i="7" s="1"/>
  <c r="E5696" i="7" s="1"/>
  <c r="E5697" i="7" s="1"/>
  <c r="E5698" i="7" s="1"/>
  <c r="E5699" i="7" s="1"/>
  <c r="E5700" i="7" s="1"/>
  <c r="E5701" i="7" s="1"/>
  <c r="E5702" i="7" s="1"/>
  <c r="E5703" i="7" s="1"/>
  <c r="E5704" i="7" s="1"/>
  <c r="E5705" i="7" s="1"/>
  <c r="E5706" i="7" s="1"/>
  <c r="E5707" i="7" s="1"/>
  <c r="E5708" i="7" s="1"/>
  <c r="E5709" i="7" s="1"/>
  <c r="E5710" i="7" s="1"/>
  <c r="E5711" i="7" s="1"/>
  <c r="E5712" i="7" s="1"/>
  <c r="E5713" i="7" s="1"/>
  <c r="E5714" i="7" s="1"/>
  <c r="E5715" i="7" s="1"/>
  <c r="E5716" i="7" s="1"/>
  <c r="E5717" i="7" s="1"/>
  <c r="E5718" i="7" s="1"/>
  <c r="E5719" i="7" s="1"/>
  <c r="E5720" i="7" s="1"/>
  <c r="E5721" i="7" s="1"/>
  <c r="E5722" i="7" s="1"/>
  <c r="E5723" i="7" s="1"/>
  <c r="E5724" i="7" s="1"/>
  <c r="E5725" i="7" s="1"/>
  <c r="E5726" i="7" s="1"/>
  <c r="E5727" i="7" s="1"/>
  <c r="E5728" i="7" s="1"/>
  <c r="E5729" i="7" s="1"/>
  <c r="E5730" i="7" s="1"/>
  <c r="E5731" i="7" s="1"/>
  <c r="E5732" i="7" s="1"/>
  <c r="E5733" i="7" s="1"/>
  <c r="E5734" i="7" s="1"/>
  <c r="E5735" i="7" s="1"/>
  <c r="E5736" i="7" s="1"/>
  <c r="E5737" i="7" s="1"/>
  <c r="E5738" i="7" s="1"/>
  <c r="E5739" i="7" s="1"/>
  <c r="E5740" i="7" s="1"/>
  <c r="E5741" i="7" s="1"/>
  <c r="E5742" i="7" s="1"/>
  <c r="E5743" i="7" s="1"/>
  <c r="E5744" i="7" s="1"/>
  <c r="E5745" i="7" s="1"/>
  <c r="E5746" i="7" s="1"/>
  <c r="E5747" i="7" s="1"/>
  <c r="E5748" i="7" s="1"/>
  <c r="E5749" i="7" s="1"/>
  <c r="E5750" i="7" s="1"/>
  <c r="E5751" i="7" s="1"/>
  <c r="E5752" i="7" s="1"/>
  <c r="E5753" i="7" s="1"/>
  <c r="E5754" i="7" s="1"/>
  <c r="E5755" i="7" s="1"/>
  <c r="E5756" i="7" s="1"/>
  <c r="E5757" i="7" s="1"/>
  <c r="E5758" i="7" s="1"/>
  <c r="E5759" i="7" s="1"/>
  <c r="E5760" i="7" s="1"/>
  <c r="E5761" i="7" s="1"/>
  <c r="E5762" i="7" s="1"/>
  <c r="E5763" i="7" s="1"/>
  <c r="E5764" i="7" s="1"/>
  <c r="E5765" i="7" s="1"/>
  <c r="E5766" i="7" s="1"/>
  <c r="E5767" i="7" s="1"/>
  <c r="E5768" i="7" s="1"/>
  <c r="E5769" i="7" s="1"/>
  <c r="E5770" i="7" s="1"/>
  <c r="E5771" i="7" s="1"/>
  <c r="E5772" i="7" s="1"/>
  <c r="E5773" i="7" s="1"/>
  <c r="E5774" i="7" s="1"/>
  <c r="E5775" i="7" s="1"/>
  <c r="E5776" i="7" s="1"/>
  <c r="E5777" i="7" s="1"/>
  <c r="E5778" i="7" s="1"/>
  <c r="E5779" i="7" s="1"/>
  <c r="E5780" i="7" s="1"/>
  <c r="E5781" i="7" s="1"/>
  <c r="E5782" i="7" s="1"/>
  <c r="E5783" i="7" s="1"/>
  <c r="E5784" i="7" s="1"/>
  <c r="E5785" i="7" s="1"/>
  <c r="E5786" i="7" s="1"/>
  <c r="E5787" i="7" s="1"/>
  <c r="E5788" i="7" s="1"/>
  <c r="E5789" i="7" s="1"/>
  <c r="E5790" i="7" s="1"/>
  <c r="E5791" i="7" s="1"/>
  <c r="E5792" i="7" s="1"/>
  <c r="E5793" i="7" s="1"/>
  <c r="E5794" i="7" s="1"/>
  <c r="E5795" i="7" s="1"/>
  <c r="E5796" i="7" s="1"/>
  <c r="E5797" i="7" s="1"/>
  <c r="E5798" i="7" s="1"/>
  <c r="E5799" i="7" s="1"/>
  <c r="E5800" i="7" s="1"/>
  <c r="E5801" i="7" s="1"/>
  <c r="E5802" i="7" s="1"/>
  <c r="E5803" i="7" s="1"/>
  <c r="E5804" i="7" s="1"/>
  <c r="E5805" i="7" s="1"/>
  <c r="E5806" i="7" s="1"/>
  <c r="E5807" i="7" s="1"/>
  <c r="E5808" i="7" s="1"/>
  <c r="E5809" i="7" s="1"/>
  <c r="E5810" i="7" s="1"/>
  <c r="E5811" i="7" s="1"/>
  <c r="E5812" i="7" s="1"/>
  <c r="E5813" i="7" s="1"/>
  <c r="E5814" i="7" s="1"/>
  <c r="E5815" i="7" s="1"/>
  <c r="E5816" i="7" s="1"/>
  <c r="E5817" i="7" s="1"/>
  <c r="E5818" i="7" s="1"/>
  <c r="E5819" i="7" s="1"/>
  <c r="E5820" i="7" s="1"/>
  <c r="E5821" i="7" s="1"/>
  <c r="E5822" i="7" s="1"/>
  <c r="E5823" i="7" s="1"/>
  <c r="E5824" i="7" s="1"/>
  <c r="E5825" i="7" s="1"/>
  <c r="E5826" i="7" s="1"/>
  <c r="E5827" i="7" s="1"/>
  <c r="E5828" i="7" s="1"/>
  <c r="E5829" i="7" s="1"/>
  <c r="E5830" i="7" s="1"/>
  <c r="E5831" i="7" s="1"/>
  <c r="E5832" i="7" s="1"/>
  <c r="E5833" i="7" s="1"/>
  <c r="E5834" i="7" s="1"/>
  <c r="E5835" i="7" s="1"/>
  <c r="E5836" i="7" s="1"/>
  <c r="E5837" i="7" s="1"/>
  <c r="E5838" i="7" s="1"/>
  <c r="E5839" i="7" s="1"/>
  <c r="E5840" i="7" s="1"/>
  <c r="E5841" i="7" s="1"/>
  <c r="E5842" i="7" s="1"/>
  <c r="E5843" i="7" s="1"/>
  <c r="E5844" i="7" s="1"/>
  <c r="E5845" i="7" s="1"/>
  <c r="E5846" i="7" s="1"/>
  <c r="E5847" i="7" s="1"/>
  <c r="E5848" i="7" s="1"/>
  <c r="E5849" i="7" s="1"/>
  <c r="E5850" i="7" s="1"/>
  <c r="E5851" i="7" s="1"/>
  <c r="E5852" i="7" s="1"/>
  <c r="E5853" i="7" s="1"/>
  <c r="E5854" i="7" s="1"/>
  <c r="E5855" i="7" s="1"/>
  <c r="E5856" i="7" s="1"/>
  <c r="E5857" i="7" s="1"/>
  <c r="E5858" i="7" s="1"/>
  <c r="E5859" i="7" s="1"/>
  <c r="E5860" i="7" s="1"/>
  <c r="E5861" i="7" s="1"/>
  <c r="E5862" i="7" s="1"/>
  <c r="E5863" i="7" s="1"/>
  <c r="E5864" i="7" s="1"/>
  <c r="E5865" i="7" s="1"/>
  <c r="E5866" i="7" s="1"/>
  <c r="E5867" i="7" s="1"/>
  <c r="E5868" i="7" s="1"/>
  <c r="E5869" i="7" s="1"/>
  <c r="E5870" i="7" s="1"/>
  <c r="E5871" i="7" s="1"/>
  <c r="E5872" i="7" s="1"/>
  <c r="E5873" i="7" s="1"/>
  <c r="E5874" i="7" s="1"/>
  <c r="E5875" i="7" s="1"/>
  <c r="E5876" i="7" s="1"/>
  <c r="E5877" i="7" s="1"/>
  <c r="E5878" i="7" s="1"/>
  <c r="E5879" i="7" s="1"/>
  <c r="E5880" i="7" s="1"/>
  <c r="E5881" i="7" s="1"/>
  <c r="E5882" i="7" s="1"/>
  <c r="E5883" i="7" s="1"/>
  <c r="E5884" i="7" s="1"/>
  <c r="E5885" i="7" s="1"/>
  <c r="E5886" i="7" s="1"/>
  <c r="E5887" i="7" s="1"/>
  <c r="E5888" i="7" s="1"/>
  <c r="E5889" i="7" s="1"/>
  <c r="E5890" i="7" s="1"/>
  <c r="E5891" i="7" s="1"/>
  <c r="E5892" i="7" s="1"/>
  <c r="E5893" i="7" s="1"/>
  <c r="E5894" i="7" s="1"/>
  <c r="E5895" i="7" s="1"/>
  <c r="E5896" i="7" s="1"/>
  <c r="E5897" i="7" s="1"/>
  <c r="E5898" i="7" s="1"/>
  <c r="E5899" i="7" s="1"/>
  <c r="E5900" i="7" s="1"/>
  <c r="E5901" i="7" s="1"/>
  <c r="E5902" i="7" s="1"/>
  <c r="E5903" i="7" s="1"/>
  <c r="E5904" i="7" s="1"/>
  <c r="E5905" i="7" s="1"/>
  <c r="E5906" i="7" s="1"/>
  <c r="E5907" i="7" s="1"/>
  <c r="E5908" i="7" s="1"/>
  <c r="E5909" i="7" s="1"/>
  <c r="E5910" i="7" s="1"/>
  <c r="E5911" i="7" s="1"/>
  <c r="E5912" i="7" s="1"/>
  <c r="E5913" i="7" s="1"/>
  <c r="E5914" i="7" s="1"/>
  <c r="E5915" i="7" s="1"/>
  <c r="E5916" i="7" s="1"/>
  <c r="E5917" i="7" s="1"/>
  <c r="E5918" i="7" s="1"/>
  <c r="E5919" i="7" s="1"/>
  <c r="E5920" i="7" s="1"/>
  <c r="E5921" i="7" s="1"/>
  <c r="E5922" i="7" s="1"/>
  <c r="E5923" i="7" s="1"/>
  <c r="E5924" i="7" s="1"/>
  <c r="E5925" i="7" s="1"/>
  <c r="E5926" i="7" s="1"/>
  <c r="E5927" i="7" s="1"/>
  <c r="E5928" i="7" s="1"/>
  <c r="E5929" i="7" s="1"/>
  <c r="E5930" i="7" s="1"/>
  <c r="E5931" i="7" s="1"/>
  <c r="E5932" i="7" s="1"/>
  <c r="E5933" i="7" s="1"/>
  <c r="E5934" i="7" s="1"/>
  <c r="E5935" i="7" s="1"/>
  <c r="E5936" i="7" s="1"/>
  <c r="E5937" i="7" s="1"/>
  <c r="E5938" i="7" s="1"/>
  <c r="E5939" i="7" s="1"/>
  <c r="E5940" i="7" s="1"/>
  <c r="E5941" i="7" s="1"/>
  <c r="E5942" i="7" s="1"/>
  <c r="E5943" i="7" s="1"/>
  <c r="E5944" i="7" s="1"/>
  <c r="E5945" i="7" s="1"/>
  <c r="E5946" i="7" s="1"/>
  <c r="E5947" i="7" s="1"/>
  <c r="E5948" i="7" s="1"/>
  <c r="E5949" i="7" s="1"/>
  <c r="E5950" i="7" s="1"/>
  <c r="E5951" i="7" s="1"/>
  <c r="E5952" i="7" s="1"/>
  <c r="E5953" i="7" s="1"/>
  <c r="E5954" i="7" s="1"/>
  <c r="E5955" i="7" s="1"/>
  <c r="E5956" i="7" s="1"/>
  <c r="E5957" i="7" s="1"/>
  <c r="E5958" i="7" s="1"/>
  <c r="E5959" i="7" s="1"/>
  <c r="E5960" i="7" s="1"/>
  <c r="E5961" i="7" s="1"/>
  <c r="E5962" i="7" s="1"/>
  <c r="E5963" i="7" s="1"/>
  <c r="E5964" i="7" s="1"/>
  <c r="E5965" i="7" s="1"/>
  <c r="E5966" i="7" s="1"/>
  <c r="E5967" i="7" s="1"/>
  <c r="E5968" i="7" s="1"/>
  <c r="E5969" i="7" s="1"/>
  <c r="E5970" i="7" s="1"/>
  <c r="E5971" i="7" s="1"/>
  <c r="E5972" i="7" s="1"/>
  <c r="E5973" i="7" s="1"/>
  <c r="E5974" i="7" s="1"/>
  <c r="E5975" i="7" s="1"/>
  <c r="E5976" i="7" s="1"/>
  <c r="E5977" i="7" s="1"/>
  <c r="E5978" i="7" s="1"/>
  <c r="E5979" i="7" s="1"/>
  <c r="E5980" i="7" s="1"/>
  <c r="E5981" i="7" s="1"/>
  <c r="E5982" i="7" s="1"/>
  <c r="E5983" i="7" s="1"/>
  <c r="E5984" i="7" s="1"/>
  <c r="E5985" i="7" s="1"/>
  <c r="E5986" i="7" s="1"/>
  <c r="E5987" i="7" s="1"/>
  <c r="E5988" i="7" s="1"/>
  <c r="E5989" i="7" s="1"/>
  <c r="E5990" i="7" s="1"/>
  <c r="E5991" i="7" s="1"/>
  <c r="E5992" i="7" s="1"/>
  <c r="E5993" i="7" s="1"/>
  <c r="E5994" i="7" s="1"/>
  <c r="E5995" i="7" s="1"/>
  <c r="E5996" i="7" s="1"/>
  <c r="E5997" i="7" s="1"/>
  <c r="E5998" i="7" s="1"/>
  <c r="E5999" i="7" s="1"/>
  <c r="E6000" i="7" s="1"/>
  <c r="E6001" i="7" s="1"/>
  <c r="E6002" i="7" s="1"/>
  <c r="E6003" i="7" s="1"/>
  <c r="E6004" i="7" s="1"/>
  <c r="E6005" i="7" s="1"/>
  <c r="E6006" i="7" s="1"/>
  <c r="E6007" i="7" s="1"/>
  <c r="E6008" i="7" s="1"/>
  <c r="E6009" i="7" s="1"/>
  <c r="E6010" i="7" s="1"/>
  <c r="E6011" i="7" s="1"/>
  <c r="E6012" i="7" s="1"/>
  <c r="E6013" i="7" s="1"/>
  <c r="E6014" i="7" s="1"/>
  <c r="E6015" i="7" s="1"/>
  <c r="E6016" i="7" s="1"/>
  <c r="E6017" i="7" s="1"/>
  <c r="E6018" i="7" s="1"/>
  <c r="E6019" i="7" s="1"/>
  <c r="E6020" i="7" s="1"/>
  <c r="E6021" i="7" s="1"/>
  <c r="E6022" i="7" s="1"/>
  <c r="E6023" i="7" s="1"/>
  <c r="E6024" i="7" s="1"/>
  <c r="E6025" i="7" s="1"/>
  <c r="E6026" i="7" s="1"/>
  <c r="E6027" i="7" s="1"/>
  <c r="E6028" i="7" s="1"/>
  <c r="E6029" i="7" s="1"/>
  <c r="E6030" i="7" s="1"/>
  <c r="E6031" i="7" s="1"/>
  <c r="E6032" i="7" s="1"/>
  <c r="E6033" i="7" s="1"/>
  <c r="E6034" i="7" s="1"/>
  <c r="E6035" i="7" s="1"/>
  <c r="E6036" i="7" s="1"/>
  <c r="E6037" i="7" s="1"/>
  <c r="E6038" i="7" s="1"/>
  <c r="E6039" i="7" s="1"/>
  <c r="E6040" i="7" s="1"/>
  <c r="E6041" i="7" s="1"/>
  <c r="E6042" i="7" s="1"/>
  <c r="E6043" i="7" s="1"/>
  <c r="E6044" i="7" s="1"/>
  <c r="E6045" i="7" s="1"/>
  <c r="E6046" i="7" s="1"/>
  <c r="E6047" i="7" s="1"/>
  <c r="E6048" i="7" s="1"/>
  <c r="E6049" i="7" s="1"/>
  <c r="E6050" i="7" s="1"/>
  <c r="E6051" i="7" s="1"/>
  <c r="E6052" i="7" s="1"/>
  <c r="E6053" i="7" s="1"/>
  <c r="E6054" i="7" s="1"/>
  <c r="E6055" i="7" s="1"/>
  <c r="E6056" i="7" s="1"/>
  <c r="E6057" i="7" s="1"/>
  <c r="E6058" i="7" s="1"/>
  <c r="E6059" i="7" s="1"/>
  <c r="E6060" i="7" s="1"/>
  <c r="E6061" i="7" s="1"/>
  <c r="E6062" i="7" s="1"/>
  <c r="E6063" i="7" s="1"/>
  <c r="E6064" i="7" s="1"/>
  <c r="E6065" i="7" s="1"/>
  <c r="E6066" i="7" s="1"/>
  <c r="E6067" i="7" s="1"/>
  <c r="E6068" i="7" s="1"/>
  <c r="E6069" i="7" s="1"/>
  <c r="E6070" i="7" s="1"/>
  <c r="E6071" i="7" s="1"/>
  <c r="E6072" i="7" s="1"/>
  <c r="E6073" i="7" s="1"/>
  <c r="E6074" i="7" s="1"/>
  <c r="E6075" i="7" s="1"/>
  <c r="E6076" i="7" s="1"/>
  <c r="E6077" i="7" s="1"/>
  <c r="E6078" i="7" s="1"/>
  <c r="E6079" i="7" s="1"/>
  <c r="E6080" i="7" s="1"/>
  <c r="E6081" i="7" s="1"/>
  <c r="E6082" i="7" s="1"/>
  <c r="E6083" i="7" s="1"/>
  <c r="E6084" i="7" s="1"/>
  <c r="E6085" i="7" s="1"/>
  <c r="E6086" i="7" s="1"/>
  <c r="E6087" i="7" s="1"/>
  <c r="E6088" i="7" s="1"/>
  <c r="E6089" i="7" s="1"/>
  <c r="E6090" i="7" s="1"/>
  <c r="E6091" i="7" s="1"/>
  <c r="E6092" i="7" s="1"/>
  <c r="E6093" i="7" s="1"/>
  <c r="E6094" i="7" s="1"/>
  <c r="E6095" i="7" s="1"/>
  <c r="E6096" i="7" s="1"/>
  <c r="E6097" i="7" s="1"/>
  <c r="E6098" i="7" s="1"/>
  <c r="E6099" i="7" s="1"/>
  <c r="E6100" i="7" s="1"/>
  <c r="E6101" i="7" s="1"/>
  <c r="E6102" i="7" s="1"/>
  <c r="E6103" i="7" s="1"/>
  <c r="E6104" i="7" s="1"/>
  <c r="E6105" i="7" s="1"/>
  <c r="E6106" i="7" s="1"/>
  <c r="E6107" i="7" s="1"/>
  <c r="E6108" i="7" s="1"/>
  <c r="E6109" i="7" s="1"/>
  <c r="E6110" i="7" s="1"/>
  <c r="E6111" i="7" s="1"/>
  <c r="E6112" i="7" s="1"/>
  <c r="E6113" i="7" s="1"/>
  <c r="E6114" i="7" s="1"/>
  <c r="E6115" i="7" s="1"/>
  <c r="E6116" i="7" s="1"/>
  <c r="E6117" i="7" s="1"/>
  <c r="E6118" i="7" s="1"/>
  <c r="E6119" i="7" s="1"/>
  <c r="E6120" i="7" s="1"/>
  <c r="E6121" i="7" s="1"/>
  <c r="E6122" i="7" s="1"/>
  <c r="E6123" i="7" s="1"/>
  <c r="E6124" i="7" s="1"/>
  <c r="E6125" i="7" s="1"/>
  <c r="E6126" i="7" s="1"/>
  <c r="E6127" i="7" s="1"/>
  <c r="E6128" i="7" s="1"/>
  <c r="E6129" i="7" s="1"/>
  <c r="E6130" i="7" s="1"/>
  <c r="E6131" i="7" s="1"/>
  <c r="E6132" i="7" s="1"/>
  <c r="E6133" i="7" s="1"/>
  <c r="E6134" i="7" s="1"/>
  <c r="E6135" i="7" s="1"/>
  <c r="E6136" i="7" s="1"/>
  <c r="E6137" i="7" s="1"/>
  <c r="E6138" i="7" s="1"/>
  <c r="E6139" i="7" s="1"/>
  <c r="E6140" i="7" s="1"/>
  <c r="E6141" i="7" s="1"/>
  <c r="E6142" i="7" s="1"/>
  <c r="E6143" i="7" s="1"/>
  <c r="E6144" i="7" s="1"/>
  <c r="E6145" i="7" s="1"/>
  <c r="E6146" i="7" s="1"/>
  <c r="E6147" i="7" s="1"/>
  <c r="E6148" i="7" s="1"/>
  <c r="E6149" i="7" s="1"/>
  <c r="E6150" i="7" s="1"/>
  <c r="E6151" i="7" s="1"/>
  <c r="E6152" i="7" s="1"/>
  <c r="E6153" i="7" s="1"/>
  <c r="E6154" i="7" s="1"/>
  <c r="E6155" i="7" s="1"/>
  <c r="E6156" i="7" s="1"/>
  <c r="E6157" i="7" s="1"/>
  <c r="E6158" i="7" s="1"/>
  <c r="E6159" i="7" s="1"/>
  <c r="E6160" i="7" s="1"/>
  <c r="E6161" i="7" s="1"/>
  <c r="E6162" i="7" s="1"/>
  <c r="E6163" i="7" s="1"/>
  <c r="E6164" i="7" s="1"/>
  <c r="E6165" i="7" s="1"/>
  <c r="E6166" i="7" s="1"/>
  <c r="E6167" i="7" s="1"/>
  <c r="E6168" i="7" s="1"/>
  <c r="E6169" i="7" s="1"/>
  <c r="E6170" i="7" s="1"/>
  <c r="E6171" i="7" s="1"/>
  <c r="E6172" i="7" s="1"/>
  <c r="E6173" i="7" s="1"/>
  <c r="E6174" i="7" s="1"/>
  <c r="E6175" i="7" s="1"/>
  <c r="E6176" i="7" s="1"/>
  <c r="E6177" i="7" s="1"/>
  <c r="E6178" i="7" s="1"/>
  <c r="E6179" i="7" s="1"/>
  <c r="E6180" i="7" s="1"/>
  <c r="E6181" i="7" s="1"/>
  <c r="E6182" i="7" s="1"/>
  <c r="E6183" i="7" s="1"/>
  <c r="E6184" i="7" s="1"/>
  <c r="E6185" i="7" s="1"/>
  <c r="E6186" i="7" s="1"/>
  <c r="E6187" i="7" s="1"/>
  <c r="E6188" i="7" s="1"/>
  <c r="E6189" i="7" s="1"/>
  <c r="E6190" i="7" s="1"/>
  <c r="E6191" i="7" s="1"/>
  <c r="E6192" i="7" s="1"/>
  <c r="E6193" i="7" s="1"/>
  <c r="E6194" i="7" s="1"/>
  <c r="E6195" i="7" s="1"/>
  <c r="E6196" i="7" s="1"/>
  <c r="E6197" i="7" s="1"/>
  <c r="E6198" i="7" s="1"/>
  <c r="E6199" i="7" s="1"/>
  <c r="E6200" i="7" s="1"/>
  <c r="E6201" i="7" s="1"/>
  <c r="E6202" i="7" s="1"/>
  <c r="E6203" i="7" s="1"/>
  <c r="E6204" i="7" s="1"/>
  <c r="E6205" i="7" s="1"/>
  <c r="E6206" i="7" s="1"/>
  <c r="E6207" i="7" s="1"/>
  <c r="E6208" i="7" s="1"/>
  <c r="E6209" i="7" s="1"/>
  <c r="E6210" i="7" s="1"/>
  <c r="E6211" i="7" s="1"/>
  <c r="E6212" i="7" s="1"/>
  <c r="E6213" i="7" s="1"/>
  <c r="E6214" i="7" s="1"/>
  <c r="E6215" i="7" s="1"/>
  <c r="E6216" i="7" s="1"/>
  <c r="E6217" i="7" s="1"/>
  <c r="E6218" i="7" s="1"/>
  <c r="E6219" i="7" s="1"/>
  <c r="E6220" i="7" s="1"/>
  <c r="E6221" i="7" s="1"/>
  <c r="E6222" i="7" s="1"/>
  <c r="E6223" i="7" s="1"/>
  <c r="E6224" i="7" s="1"/>
  <c r="E6225" i="7" s="1"/>
  <c r="E6226" i="7" s="1"/>
  <c r="E6227" i="7" s="1"/>
  <c r="E6228" i="7" s="1"/>
  <c r="E6229" i="7" s="1"/>
  <c r="E6230" i="7" s="1"/>
  <c r="E6231" i="7" s="1"/>
  <c r="E6232" i="7" s="1"/>
  <c r="E6233" i="7" s="1"/>
  <c r="E6234" i="7" s="1"/>
  <c r="E6235" i="7" s="1"/>
  <c r="E6236" i="7" s="1"/>
  <c r="E6237" i="7" s="1"/>
  <c r="E6238" i="7" s="1"/>
  <c r="E6239" i="7" s="1"/>
  <c r="E6240" i="7" s="1"/>
  <c r="E6241" i="7" s="1"/>
  <c r="E6242" i="7" s="1"/>
  <c r="E6243" i="7" s="1"/>
  <c r="E6244" i="7" s="1"/>
  <c r="E6245" i="7" s="1"/>
  <c r="E6246" i="7" s="1"/>
  <c r="E6247" i="7" s="1"/>
  <c r="E6248" i="7" s="1"/>
  <c r="E6249" i="7" s="1"/>
  <c r="E6250" i="7" s="1"/>
  <c r="E6251" i="7" s="1"/>
  <c r="E6252" i="7" s="1"/>
  <c r="E6253" i="7" s="1"/>
  <c r="E6254" i="7" s="1"/>
  <c r="E6255" i="7" s="1"/>
  <c r="E6256" i="7" s="1"/>
  <c r="E6257" i="7" s="1"/>
  <c r="E6258" i="7" s="1"/>
  <c r="E6259" i="7" s="1"/>
  <c r="E6260" i="7" s="1"/>
  <c r="E6261" i="7" s="1"/>
  <c r="E6262" i="7" s="1"/>
  <c r="E6263" i="7" s="1"/>
  <c r="E6264" i="7" s="1"/>
  <c r="E6265" i="7" s="1"/>
  <c r="E6266" i="7" s="1"/>
  <c r="E6267" i="7" s="1"/>
  <c r="E6268" i="7" s="1"/>
  <c r="E6269" i="7" s="1"/>
  <c r="E6270" i="7" s="1"/>
  <c r="E6271" i="7" s="1"/>
  <c r="E6272" i="7" s="1"/>
  <c r="E6273" i="7" s="1"/>
  <c r="E6274" i="7" s="1"/>
  <c r="E6275" i="7" s="1"/>
  <c r="E6276" i="7" s="1"/>
  <c r="E6277" i="7" s="1"/>
  <c r="E6278" i="7" s="1"/>
  <c r="E6279" i="7" s="1"/>
  <c r="E6280" i="7" s="1"/>
  <c r="E6281" i="7" s="1"/>
  <c r="E6282" i="7" s="1"/>
  <c r="E6283" i="7" s="1"/>
  <c r="E6284" i="7" s="1"/>
  <c r="E6285" i="7" s="1"/>
  <c r="E6286" i="7" s="1"/>
  <c r="E6287" i="7" s="1"/>
  <c r="E6288" i="7" s="1"/>
  <c r="E6289" i="7" s="1"/>
  <c r="E6290" i="7" s="1"/>
  <c r="E6291" i="7" s="1"/>
  <c r="E6292" i="7" s="1"/>
  <c r="E6293" i="7" s="1"/>
  <c r="E6294" i="7" s="1"/>
  <c r="E6295" i="7" s="1"/>
  <c r="E6296" i="7" s="1"/>
  <c r="E6297" i="7" s="1"/>
  <c r="E6298" i="7" s="1"/>
  <c r="E6299" i="7" s="1"/>
  <c r="E6300" i="7" s="1"/>
  <c r="E6301" i="7" s="1"/>
  <c r="E6302" i="7" s="1"/>
  <c r="E6303" i="7" s="1"/>
  <c r="E6304" i="7" s="1"/>
  <c r="E6305" i="7" s="1"/>
  <c r="E6306" i="7" s="1"/>
  <c r="E6307" i="7" s="1"/>
  <c r="E6308" i="7" s="1"/>
  <c r="E6309" i="7" s="1"/>
  <c r="E6310" i="7" s="1"/>
  <c r="E6311" i="7" s="1"/>
  <c r="E6312" i="7" s="1"/>
  <c r="E6313" i="7" s="1"/>
  <c r="E6314" i="7" s="1"/>
  <c r="E6315" i="7" s="1"/>
  <c r="E6316" i="7" s="1"/>
  <c r="E6317" i="7" s="1"/>
  <c r="E6318" i="7" s="1"/>
  <c r="E6319" i="7" s="1"/>
  <c r="E6320" i="7" s="1"/>
  <c r="E6321" i="7" s="1"/>
  <c r="E6322" i="7" s="1"/>
  <c r="E6323" i="7" s="1"/>
  <c r="E6324" i="7" s="1"/>
  <c r="E6325" i="7" s="1"/>
  <c r="E6326" i="7" s="1"/>
  <c r="E6327" i="7" s="1"/>
  <c r="E6328" i="7" s="1"/>
  <c r="E6329" i="7" s="1"/>
  <c r="E6330" i="7" s="1"/>
  <c r="E6331" i="7" s="1"/>
  <c r="E6332" i="7" s="1"/>
  <c r="E6333" i="7" s="1"/>
  <c r="E6334" i="7" s="1"/>
  <c r="E6335" i="7" s="1"/>
  <c r="E6336" i="7" s="1"/>
  <c r="E6337" i="7" s="1"/>
  <c r="E6338" i="7" s="1"/>
  <c r="E6339" i="7" s="1"/>
  <c r="E6340" i="7" s="1"/>
  <c r="E6341" i="7" s="1"/>
  <c r="E6342" i="7" s="1"/>
  <c r="E6343" i="7" s="1"/>
  <c r="E6344" i="7" s="1"/>
  <c r="E6345" i="7" s="1"/>
  <c r="E6346" i="7" s="1"/>
  <c r="E6347" i="7" s="1"/>
  <c r="E6348" i="7" s="1"/>
  <c r="E6349" i="7" s="1"/>
  <c r="E6350" i="7" s="1"/>
  <c r="E6351" i="7" s="1"/>
  <c r="E6352" i="7" s="1"/>
  <c r="E6353" i="7" s="1"/>
  <c r="E6354" i="7" s="1"/>
  <c r="E6355" i="7" s="1"/>
  <c r="E6356" i="7" s="1"/>
  <c r="E6357" i="7" s="1"/>
  <c r="E6358" i="7" s="1"/>
  <c r="E6359" i="7" s="1"/>
  <c r="E6360" i="7" s="1"/>
  <c r="E6361" i="7" s="1"/>
  <c r="E6362" i="7" s="1"/>
  <c r="E6363" i="7" s="1"/>
  <c r="E6364" i="7" s="1"/>
  <c r="E6365" i="7" s="1"/>
  <c r="E6366" i="7" s="1"/>
  <c r="E6367" i="7" s="1"/>
  <c r="E6368" i="7" s="1"/>
  <c r="E6369" i="7" s="1"/>
  <c r="E6370" i="7" s="1"/>
  <c r="E6371" i="7" s="1"/>
  <c r="E6372" i="7" s="1"/>
  <c r="E6373" i="7" s="1"/>
  <c r="E6374" i="7" s="1"/>
  <c r="E6375" i="7" s="1"/>
  <c r="E6376" i="7" s="1"/>
  <c r="E6377" i="7" s="1"/>
  <c r="E6378" i="7" s="1"/>
  <c r="E6379" i="7" s="1"/>
  <c r="E6380" i="7" s="1"/>
  <c r="E6381" i="7" s="1"/>
  <c r="E6382" i="7" s="1"/>
  <c r="E6383" i="7" s="1"/>
  <c r="E6384" i="7" s="1"/>
  <c r="E6385" i="7" s="1"/>
  <c r="E6386" i="7" s="1"/>
  <c r="E6387" i="7" s="1"/>
  <c r="E6388" i="7" s="1"/>
  <c r="E6389" i="7" s="1"/>
  <c r="E6390" i="7" s="1"/>
  <c r="E6391" i="7" s="1"/>
  <c r="E6392" i="7" s="1"/>
  <c r="E6393" i="7" s="1"/>
  <c r="E6394" i="7" s="1"/>
  <c r="E6395" i="7" s="1"/>
  <c r="E6396" i="7" s="1"/>
  <c r="E6397" i="7" s="1"/>
  <c r="E6398" i="7" s="1"/>
  <c r="E6399" i="7" s="1"/>
  <c r="E6400" i="7" s="1"/>
  <c r="E6401" i="7" s="1"/>
  <c r="E6402" i="7" s="1"/>
  <c r="E6403" i="7" s="1"/>
  <c r="E6404" i="7" s="1"/>
  <c r="E6405" i="7" s="1"/>
  <c r="E6406" i="7" s="1"/>
  <c r="E6407" i="7" s="1"/>
  <c r="E6408" i="7" s="1"/>
  <c r="E6409" i="7" s="1"/>
  <c r="E6410" i="7" s="1"/>
  <c r="E6411" i="7" s="1"/>
  <c r="E6412" i="7" s="1"/>
  <c r="E6413" i="7" s="1"/>
  <c r="E6414" i="7" s="1"/>
  <c r="E6415" i="7" s="1"/>
  <c r="E6416" i="7" s="1"/>
  <c r="E6417" i="7" s="1"/>
  <c r="E6418" i="7" s="1"/>
  <c r="E6419" i="7" s="1"/>
  <c r="E6420" i="7" s="1"/>
  <c r="E6421" i="7" s="1"/>
  <c r="E6422" i="7" s="1"/>
  <c r="E6423" i="7" s="1"/>
  <c r="E6424" i="7" s="1"/>
  <c r="E6425" i="7" s="1"/>
  <c r="E6426" i="7" s="1"/>
  <c r="E6427" i="7" s="1"/>
  <c r="E6428" i="7" s="1"/>
  <c r="E6429" i="7" s="1"/>
  <c r="E6430" i="7" s="1"/>
  <c r="E6431" i="7" s="1"/>
  <c r="E6432" i="7" s="1"/>
  <c r="E6433" i="7" s="1"/>
  <c r="E6434" i="7" s="1"/>
  <c r="E6435" i="7" s="1"/>
  <c r="E6436" i="7" s="1"/>
  <c r="E6437" i="7" s="1"/>
  <c r="E6438" i="7" s="1"/>
  <c r="E6439" i="7" s="1"/>
  <c r="E6440" i="7" s="1"/>
  <c r="E6441" i="7" s="1"/>
  <c r="E6442" i="7" s="1"/>
  <c r="E6443" i="7" s="1"/>
  <c r="E6444" i="7" s="1"/>
  <c r="E6445" i="7" s="1"/>
  <c r="E6446" i="7" s="1"/>
  <c r="E6447" i="7" s="1"/>
  <c r="E6448" i="7" s="1"/>
  <c r="E6449" i="7" s="1"/>
  <c r="E6450" i="7" s="1"/>
  <c r="E6451" i="7" s="1"/>
  <c r="E6452" i="7" s="1"/>
  <c r="E6453" i="7" s="1"/>
  <c r="E6454" i="7" s="1"/>
  <c r="E6455" i="7" s="1"/>
  <c r="E6456" i="7" s="1"/>
  <c r="E6457" i="7" s="1"/>
  <c r="E6458" i="7" s="1"/>
  <c r="E6459" i="7" s="1"/>
  <c r="E6460" i="7" s="1"/>
  <c r="E6461" i="7" s="1"/>
  <c r="E6462" i="7" s="1"/>
  <c r="E6463" i="7" s="1"/>
  <c r="E6464" i="7" s="1"/>
  <c r="E6465" i="7" s="1"/>
  <c r="E6466" i="7" s="1"/>
  <c r="E6467" i="7" s="1"/>
  <c r="E6468" i="7" s="1"/>
  <c r="E6469" i="7" s="1"/>
  <c r="E6470" i="7" s="1"/>
  <c r="E6471" i="7" s="1"/>
  <c r="E6472" i="7" s="1"/>
  <c r="E6473" i="7" s="1"/>
  <c r="E6474" i="7" s="1"/>
  <c r="E6475" i="7" s="1"/>
  <c r="E6476" i="7" s="1"/>
  <c r="E6477" i="7" s="1"/>
  <c r="E6478" i="7" s="1"/>
  <c r="E6479" i="7" s="1"/>
  <c r="E6480" i="7" s="1"/>
  <c r="E6481" i="7" s="1"/>
  <c r="E6482" i="7" s="1"/>
  <c r="E6483" i="7" s="1"/>
  <c r="E6484" i="7" s="1"/>
  <c r="E6485" i="7" s="1"/>
  <c r="E6486" i="7" s="1"/>
  <c r="E6487" i="7" s="1"/>
  <c r="E6488" i="7" s="1"/>
  <c r="E6489" i="7" s="1"/>
  <c r="E6490" i="7" s="1"/>
  <c r="E6491" i="7" s="1"/>
  <c r="E6492" i="7" s="1"/>
  <c r="E6493" i="7" s="1"/>
  <c r="E6494" i="7" s="1"/>
  <c r="E6495" i="7" s="1"/>
  <c r="E6496" i="7" s="1"/>
  <c r="E6497" i="7" s="1"/>
  <c r="E6498" i="7" s="1"/>
  <c r="E6499" i="7" s="1"/>
  <c r="E6500" i="7" s="1"/>
  <c r="E6501" i="7" s="1"/>
  <c r="E6502" i="7" s="1"/>
  <c r="E6503" i="7" s="1"/>
  <c r="E6504" i="7" s="1"/>
  <c r="E6505" i="7" s="1"/>
  <c r="E6506" i="7" s="1"/>
  <c r="E6507" i="7" s="1"/>
  <c r="E6508" i="7" s="1"/>
  <c r="E6509" i="7" s="1"/>
  <c r="E6510" i="7" s="1"/>
  <c r="E6511" i="7" s="1"/>
  <c r="E6512" i="7" s="1"/>
  <c r="E6513" i="7" s="1"/>
  <c r="E6514" i="7" s="1"/>
  <c r="E6515" i="7" s="1"/>
  <c r="E6516" i="7" s="1"/>
  <c r="E6517" i="7" s="1"/>
  <c r="E6518" i="7" s="1"/>
  <c r="E6519" i="7" s="1"/>
  <c r="E6520" i="7" s="1"/>
  <c r="E6521" i="7" s="1"/>
  <c r="E6522" i="7" s="1"/>
  <c r="E6523" i="7" s="1"/>
  <c r="E6524" i="7" s="1"/>
  <c r="E6525" i="7" s="1"/>
  <c r="E6526" i="7" s="1"/>
  <c r="E6527" i="7" s="1"/>
  <c r="E6528" i="7" s="1"/>
  <c r="E6529" i="7" s="1"/>
  <c r="E6530" i="7" s="1"/>
  <c r="E6531" i="7" s="1"/>
  <c r="E6532" i="7" s="1"/>
  <c r="E6533" i="7" s="1"/>
  <c r="E6534" i="7" s="1"/>
  <c r="E6535" i="7" s="1"/>
  <c r="E6536" i="7" s="1"/>
  <c r="E6537" i="7" s="1"/>
  <c r="E6538" i="7" s="1"/>
  <c r="E6539" i="7" s="1"/>
  <c r="E6540" i="7" s="1"/>
  <c r="E6541" i="7" s="1"/>
  <c r="E6542" i="7" s="1"/>
  <c r="E6543" i="7" s="1"/>
  <c r="E6544" i="7" s="1"/>
  <c r="E6545" i="7" s="1"/>
  <c r="E6546" i="7" s="1"/>
  <c r="E6547" i="7" s="1"/>
  <c r="E6548" i="7" s="1"/>
  <c r="E6549" i="7" s="1"/>
  <c r="E6550" i="7" s="1"/>
  <c r="E6551" i="7" s="1"/>
  <c r="E6552" i="7" s="1"/>
  <c r="E6553" i="7" s="1"/>
  <c r="E6554" i="7" s="1"/>
  <c r="E6555" i="7" s="1"/>
  <c r="E6556" i="7" s="1"/>
  <c r="E6557" i="7" s="1"/>
  <c r="E6558" i="7" s="1"/>
  <c r="E6559" i="7" s="1"/>
  <c r="E6560" i="7" s="1"/>
  <c r="E6561" i="7" s="1"/>
  <c r="E6562" i="7" s="1"/>
  <c r="E6563" i="7" s="1"/>
  <c r="E6564" i="7" s="1"/>
  <c r="E6565" i="7" s="1"/>
  <c r="E6566" i="7" s="1"/>
  <c r="E6567" i="7" s="1"/>
  <c r="E6568" i="7" s="1"/>
  <c r="E6569" i="7" s="1"/>
  <c r="E6570" i="7" s="1"/>
  <c r="E6571" i="7" s="1"/>
  <c r="E6572" i="7" s="1"/>
  <c r="E6573" i="7" s="1"/>
  <c r="E6574" i="7" s="1"/>
  <c r="E6575" i="7" s="1"/>
  <c r="E6576" i="7" s="1"/>
  <c r="E6577" i="7" s="1"/>
  <c r="E6578" i="7" s="1"/>
  <c r="E6579" i="7" s="1"/>
  <c r="E6580" i="7" s="1"/>
  <c r="E6581" i="7" s="1"/>
  <c r="E6582" i="7" s="1"/>
  <c r="E6583" i="7" s="1"/>
  <c r="E6584" i="7" s="1"/>
  <c r="E6585" i="7" s="1"/>
  <c r="E6586" i="7" s="1"/>
  <c r="E6587" i="7" s="1"/>
  <c r="E6588" i="7" s="1"/>
  <c r="E6589" i="7" s="1"/>
  <c r="E6590" i="7" s="1"/>
  <c r="E6591" i="7" s="1"/>
  <c r="E6592" i="7" s="1"/>
  <c r="E6593" i="7" s="1"/>
  <c r="E6594" i="7" s="1"/>
  <c r="E6595" i="7" s="1"/>
  <c r="E6596" i="7" s="1"/>
  <c r="E6597" i="7" s="1"/>
  <c r="E6598" i="7" s="1"/>
  <c r="E6599" i="7" s="1"/>
  <c r="E6600" i="7" s="1"/>
  <c r="E6601" i="7" s="1"/>
  <c r="E6602" i="7" s="1"/>
  <c r="E6603" i="7" s="1"/>
  <c r="E6604" i="7" s="1"/>
  <c r="E6605" i="7" s="1"/>
  <c r="E6606" i="7" s="1"/>
  <c r="E6607" i="7" s="1"/>
  <c r="E6608" i="7" s="1"/>
  <c r="E6609" i="7" s="1"/>
  <c r="E6610" i="7" s="1"/>
  <c r="E6611" i="7" s="1"/>
  <c r="E6612" i="7" s="1"/>
  <c r="E6613" i="7" s="1"/>
  <c r="E6614" i="7" s="1"/>
  <c r="E6615" i="7" s="1"/>
  <c r="E6616" i="7" s="1"/>
  <c r="E6617" i="7" s="1"/>
  <c r="E6618" i="7" s="1"/>
  <c r="E6619" i="7" s="1"/>
  <c r="E6620" i="7" s="1"/>
  <c r="E6621" i="7" s="1"/>
  <c r="E6622" i="7" s="1"/>
  <c r="E6623" i="7" s="1"/>
  <c r="E6624" i="7" s="1"/>
  <c r="E6625" i="7" s="1"/>
  <c r="E6626" i="7" s="1"/>
  <c r="E6627" i="7" s="1"/>
  <c r="E6628" i="7" s="1"/>
  <c r="E6629" i="7" s="1"/>
  <c r="E6630" i="7" s="1"/>
  <c r="E6631" i="7" s="1"/>
  <c r="E6632" i="7" s="1"/>
  <c r="E6633" i="7" s="1"/>
  <c r="E6634" i="7" s="1"/>
  <c r="E6635" i="7" s="1"/>
  <c r="E6636" i="7" s="1"/>
  <c r="E6637" i="7" s="1"/>
  <c r="E6638" i="7" s="1"/>
  <c r="E6639" i="7" s="1"/>
  <c r="E6640" i="7" s="1"/>
  <c r="E6641" i="7" s="1"/>
  <c r="E6642" i="7" s="1"/>
  <c r="E6643" i="7" s="1"/>
  <c r="E6644" i="7" s="1"/>
  <c r="E6645" i="7" s="1"/>
  <c r="E6646" i="7" s="1"/>
  <c r="E6647" i="7" s="1"/>
  <c r="E6648" i="7" s="1"/>
  <c r="E6649" i="7" s="1"/>
  <c r="E6650" i="7" s="1"/>
  <c r="E6651" i="7" s="1"/>
  <c r="E6652" i="7" s="1"/>
  <c r="E6653" i="7" s="1"/>
  <c r="E6654" i="7" s="1"/>
  <c r="E6655" i="7" s="1"/>
  <c r="E6656" i="7" s="1"/>
  <c r="E6657" i="7" s="1"/>
  <c r="E6658" i="7" s="1"/>
  <c r="E6659" i="7" s="1"/>
  <c r="E6660" i="7" s="1"/>
  <c r="E6661" i="7" s="1"/>
  <c r="E6662" i="7" s="1"/>
  <c r="E6663" i="7" s="1"/>
  <c r="E6664" i="7" s="1"/>
  <c r="E6665" i="7" s="1"/>
  <c r="E6666" i="7" s="1"/>
  <c r="E6667" i="7" s="1"/>
  <c r="E6668" i="7" s="1"/>
  <c r="E6669" i="7" s="1"/>
  <c r="E6670" i="7" s="1"/>
  <c r="E6671" i="7" s="1"/>
  <c r="E6672" i="7" s="1"/>
  <c r="E6673" i="7" s="1"/>
  <c r="E6674" i="7" s="1"/>
  <c r="E6675" i="7" s="1"/>
  <c r="E6676" i="7" s="1"/>
  <c r="E6677" i="7" s="1"/>
  <c r="E6678" i="7" s="1"/>
  <c r="E6679" i="7" s="1"/>
  <c r="E6680" i="7" s="1"/>
  <c r="E6681" i="7" s="1"/>
  <c r="E6682" i="7" s="1"/>
  <c r="E6683" i="7" s="1"/>
  <c r="E6684" i="7" s="1"/>
  <c r="E6685" i="7" s="1"/>
  <c r="E6686" i="7" s="1"/>
  <c r="E6687" i="7" s="1"/>
  <c r="E6688" i="7" s="1"/>
  <c r="E6689" i="7" s="1"/>
  <c r="E6690" i="7" s="1"/>
  <c r="E6691" i="7" s="1"/>
  <c r="E6692" i="7" s="1"/>
  <c r="E6693" i="7" s="1"/>
  <c r="E6694" i="7" s="1"/>
  <c r="E6695" i="7" s="1"/>
  <c r="E6696" i="7" s="1"/>
  <c r="E6697" i="7" s="1"/>
  <c r="E6698" i="7" s="1"/>
  <c r="E6699" i="7" s="1"/>
  <c r="E6700" i="7" s="1"/>
  <c r="E6701" i="7" s="1"/>
  <c r="E6702" i="7" s="1"/>
  <c r="E6703" i="7" s="1"/>
  <c r="E6704" i="7" s="1"/>
  <c r="E6705" i="7" s="1"/>
  <c r="E6706" i="7" s="1"/>
  <c r="E6707" i="7" s="1"/>
  <c r="E6708" i="7" s="1"/>
  <c r="E6709" i="7" s="1"/>
  <c r="E6710" i="7" s="1"/>
  <c r="E6711" i="7" s="1"/>
  <c r="E6712" i="7" s="1"/>
  <c r="E6713" i="7" s="1"/>
  <c r="E6714" i="7" s="1"/>
  <c r="E6715" i="7" s="1"/>
  <c r="E6716" i="7" s="1"/>
  <c r="E6717" i="7" s="1"/>
  <c r="E6718" i="7" s="1"/>
  <c r="E6719" i="7" s="1"/>
  <c r="E6720" i="7" s="1"/>
  <c r="E6721" i="7" s="1"/>
  <c r="E6722" i="7" s="1"/>
  <c r="E6723" i="7" s="1"/>
  <c r="E6724" i="7" s="1"/>
  <c r="E6725" i="7" s="1"/>
  <c r="E6726" i="7" s="1"/>
  <c r="E6727" i="7" s="1"/>
  <c r="E6728" i="7" s="1"/>
  <c r="E6729" i="7" s="1"/>
  <c r="E6730" i="7" s="1"/>
  <c r="E6731" i="7" s="1"/>
  <c r="E6732" i="7" s="1"/>
  <c r="E6733" i="7" s="1"/>
  <c r="E6734" i="7" s="1"/>
  <c r="E6735" i="7" s="1"/>
  <c r="E6736" i="7" s="1"/>
  <c r="E6737" i="7" s="1"/>
  <c r="E6738" i="7" s="1"/>
  <c r="E6739" i="7" s="1"/>
  <c r="E6740" i="7" s="1"/>
  <c r="E6741" i="7" s="1"/>
  <c r="E6742" i="7" s="1"/>
  <c r="E6743" i="7" s="1"/>
  <c r="E6744" i="7" s="1"/>
  <c r="E6745" i="7" s="1"/>
  <c r="E6746" i="7" s="1"/>
  <c r="E6747" i="7" s="1"/>
  <c r="E6748" i="7" s="1"/>
  <c r="E6749" i="7" s="1"/>
  <c r="E6750" i="7" s="1"/>
  <c r="E6751" i="7" s="1"/>
  <c r="E6752" i="7" s="1"/>
  <c r="E6753" i="7" s="1"/>
  <c r="E6754" i="7" s="1"/>
  <c r="E6755" i="7" s="1"/>
  <c r="E6756" i="7" s="1"/>
  <c r="E6757" i="7" s="1"/>
  <c r="E6758" i="7" s="1"/>
  <c r="E6759" i="7" s="1"/>
  <c r="E6760" i="7" s="1"/>
  <c r="E6761" i="7" s="1"/>
  <c r="E6762" i="7" s="1"/>
  <c r="E6763" i="7" s="1"/>
  <c r="E6764" i="7" s="1"/>
  <c r="E6765" i="7" s="1"/>
  <c r="E6766" i="7" s="1"/>
  <c r="E6767" i="7" s="1"/>
  <c r="E6768" i="7" s="1"/>
  <c r="E6769" i="7" s="1"/>
  <c r="E6770" i="7" s="1"/>
  <c r="E6771" i="7" s="1"/>
  <c r="E6772" i="7" s="1"/>
  <c r="E6773" i="7" s="1"/>
  <c r="E6774" i="7" s="1"/>
  <c r="E6775" i="7" s="1"/>
  <c r="E6776" i="7" s="1"/>
  <c r="E6777" i="7" s="1"/>
  <c r="E6778" i="7" s="1"/>
  <c r="E6779" i="7" s="1"/>
  <c r="E6780" i="7" s="1"/>
  <c r="E6781" i="7" s="1"/>
  <c r="E6782" i="7" s="1"/>
  <c r="E6783" i="7" s="1"/>
  <c r="E6784" i="7" s="1"/>
  <c r="E6785" i="7" s="1"/>
  <c r="E6786" i="7" s="1"/>
  <c r="E6787" i="7" s="1"/>
  <c r="E6788" i="7" s="1"/>
  <c r="E6789" i="7" s="1"/>
  <c r="E6790" i="7" s="1"/>
  <c r="E6791" i="7" s="1"/>
  <c r="E6792" i="7" s="1"/>
  <c r="E6793" i="7" s="1"/>
  <c r="E6794" i="7" s="1"/>
  <c r="E6795" i="7" s="1"/>
  <c r="E6796" i="7" s="1"/>
  <c r="E6797" i="7" s="1"/>
  <c r="E6798" i="7" s="1"/>
  <c r="E6799" i="7" s="1"/>
  <c r="E6800" i="7" s="1"/>
  <c r="E6801" i="7" s="1"/>
  <c r="E6802" i="7" s="1"/>
  <c r="E6803" i="7" s="1"/>
  <c r="E6804" i="7" s="1"/>
  <c r="E6805" i="7" s="1"/>
  <c r="E6806" i="7" s="1"/>
  <c r="E6807" i="7" s="1"/>
  <c r="E6808" i="7" s="1"/>
  <c r="E6809" i="7" s="1"/>
  <c r="E6810" i="7" s="1"/>
  <c r="E6811" i="7" s="1"/>
  <c r="E6812" i="7" s="1"/>
  <c r="E6813" i="7" s="1"/>
  <c r="E6814" i="7" s="1"/>
  <c r="E6815" i="7" s="1"/>
  <c r="E6816" i="7" s="1"/>
  <c r="E6817" i="7" s="1"/>
  <c r="E6818" i="7" s="1"/>
  <c r="E6819" i="7" s="1"/>
  <c r="E6820" i="7" s="1"/>
  <c r="E6821" i="7" s="1"/>
  <c r="E6822" i="7" s="1"/>
  <c r="E6823" i="7" s="1"/>
  <c r="E6824" i="7" s="1"/>
  <c r="E6825" i="7" s="1"/>
  <c r="E6826" i="7" s="1"/>
  <c r="E6827" i="7" s="1"/>
  <c r="E6828" i="7" s="1"/>
  <c r="E6829" i="7" s="1"/>
  <c r="E6830" i="7" s="1"/>
  <c r="E6831" i="7" s="1"/>
  <c r="E6832" i="7" s="1"/>
  <c r="E6833" i="7" s="1"/>
  <c r="E6834" i="7" s="1"/>
  <c r="E6835" i="7" s="1"/>
  <c r="E6836" i="7" s="1"/>
  <c r="E6837" i="7" s="1"/>
  <c r="E6838" i="7" s="1"/>
  <c r="E6839" i="7" s="1"/>
  <c r="E6840" i="7" s="1"/>
  <c r="E6841" i="7" s="1"/>
  <c r="E6842" i="7" s="1"/>
  <c r="E6843" i="7" s="1"/>
  <c r="E6844" i="7" s="1"/>
  <c r="E6845" i="7" s="1"/>
  <c r="E6846" i="7" s="1"/>
  <c r="E6847" i="7" s="1"/>
  <c r="E6848" i="7" s="1"/>
  <c r="E6849" i="7" s="1"/>
  <c r="E6850" i="7" s="1"/>
  <c r="E6851" i="7" s="1"/>
  <c r="E6852" i="7" s="1"/>
  <c r="E6853" i="7" s="1"/>
  <c r="E6854" i="7" s="1"/>
  <c r="E6855" i="7" s="1"/>
  <c r="E6856" i="7" s="1"/>
  <c r="E6857" i="7" s="1"/>
  <c r="E6858" i="7" s="1"/>
  <c r="E6859" i="7" s="1"/>
  <c r="E6860" i="7" s="1"/>
  <c r="E6861" i="7" s="1"/>
  <c r="E6862" i="7" s="1"/>
  <c r="E6863" i="7" s="1"/>
  <c r="E6864" i="7" s="1"/>
  <c r="E6865" i="7" s="1"/>
  <c r="E6866" i="7" s="1"/>
  <c r="E6867" i="7" s="1"/>
  <c r="E6868" i="7" s="1"/>
  <c r="E6869" i="7" s="1"/>
  <c r="E6870" i="7" s="1"/>
  <c r="E6871" i="7" s="1"/>
  <c r="E6872" i="7" s="1"/>
  <c r="E6873" i="7" s="1"/>
  <c r="E6874" i="7" s="1"/>
  <c r="E6875" i="7" s="1"/>
  <c r="E6876" i="7" s="1"/>
  <c r="E6877" i="7" s="1"/>
  <c r="E6878" i="7" s="1"/>
  <c r="E6879" i="7" s="1"/>
  <c r="E6880" i="7" s="1"/>
  <c r="E6881" i="7" s="1"/>
  <c r="E6882" i="7" s="1"/>
  <c r="E6883" i="7" s="1"/>
  <c r="E6884" i="7" s="1"/>
  <c r="E6885" i="7" s="1"/>
  <c r="E6886" i="7" s="1"/>
  <c r="E6887" i="7" s="1"/>
  <c r="E6888" i="7" s="1"/>
  <c r="E6889" i="7" s="1"/>
  <c r="E6890" i="7" s="1"/>
  <c r="E6891" i="7" s="1"/>
  <c r="E6892" i="7" s="1"/>
  <c r="E6893" i="7" s="1"/>
  <c r="E6894" i="7" s="1"/>
  <c r="E6895" i="7" s="1"/>
  <c r="E6896" i="7" s="1"/>
  <c r="E6897" i="7" s="1"/>
  <c r="E6898" i="7" s="1"/>
  <c r="E6899" i="7" s="1"/>
  <c r="E6900" i="7" s="1"/>
  <c r="E6901" i="7" s="1"/>
  <c r="E6902" i="7" s="1"/>
  <c r="E6903" i="7" s="1"/>
  <c r="E6904" i="7" s="1"/>
  <c r="E6905" i="7" s="1"/>
  <c r="E6906" i="7" s="1"/>
  <c r="E6907" i="7" s="1"/>
  <c r="E6908" i="7" s="1"/>
  <c r="E6909" i="7" s="1"/>
  <c r="E6910" i="7" s="1"/>
  <c r="E6911" i="7" s="1"/>
  <c r="E6912" i="7" s="1"/>
  <c r="E6913" i="7" s="1"/>
  <c r="E6914" i="7" s="1"/>
  <c r="E6915" i="7" s="1"/>
  <c r="E6916" i="7" s="1"/>
  <c r="E6917" i="7" s="1"/>
  <c r="E6918" i="7" s="1"/>
  <c r="E6919" i="7" s="1"/>
  <c r="E6920" i="7" s="1"/>
  <c r="E6921" i="7" s="1"/>
  <c r="E6922" i="7" s="1"/>
  <c r="E6923" i="7" s="1"/>
  <c r="E6924" i="7" s="1"/>
  <c r="E6925" i="7" s="1"/>
  <c r="E6926" i="7" s="1"/>
  <c r="E6927" i="7" s="1"/>
  <c r="E6928" i="7" s="1"/>
  <c r="E6929" i="7" s="1"/>
  <c r="E6930" i="7" s="1"/>
  <c r="E6931" i="7" s="1"/>
  <c r="E6932" i="7" s="1"/>
  <c r="E6933" i="7" s="1"/>
  <c r="E6934" i="7" s="1"/>
  <c r="E6935" i="7" s="1"/>
  <c r="E6936" i="7" s="1"/>
  <c r="E6937" i="7" s="1"/>
  <c r="E6938" i="7" s="1"/>
  <c r="E6939" i="7" s="1"/>
  <c r="E6940" i="7" s="1"/>
  <c r="E6941" i="7" s="1"/>
  <c r="E6942" i="7" s="1"/>
  <c r="E6943" i="7" s="1"/>
  <c r="E6944" i="7" s="1"/>
  <c r="E6945" i="7" s="1"/>
  <c r="E6946" i="7" s="1"/>
  <c r="E6947" i="7" s="1"/>
  <c r="E6948" i="7" s="1"/>
  <c r="E6949" i="7" s="1"/>
  <c r="E6950" i="7" s="1"/>
  <c r="E6951" i="7" s="1"/>
  <c r="E6952" i="7" s="1"/>
  <c r="E6953" i="7" s="1"/>
  <c r="E6954" i="7" s="1"/>
  <c r="E6955" i="7" s="1"/>
  <c r="E6956" i="7" s="1"/>
  <c r="E6957" i="7" s="1"/>
  <c r="E6958" i="7" s="1"/>
  <c r="E6959" i="7" s="1"/>
  <c r="E6960" i="7" s="1"/>
  <c r="E6961" i="7" s="1"/>
  <c r="E6962" i="7" s="1"/>
  <c r="E6963" i="7" s="1"/>
  <c r="E6964" i="7" s="1"/>
  <c r="E6965" i="7" s="1"/>
  <c r="E6966" i="7" s="1"/>
  <c r="E6967" i="7" s="1"/>
  <c r="E6968" i="7" s="1"/>
  <c r="E6969" i="7" s="1"/>
  <c r="E6970" i="7" s="1"/>
  <c r="E6971" i="7" s="1"/>
  <c r="E6972" i="7" s="1"/>
  <c r="E6973" i="7" s="1"/>
  <c r="E6974" i="7" s="1"/>
  <c r="E6975" i="7" s="1"/>
  <c r="E6976" i="7" s="1"/>
  <c r="E6977" i="7" s="1"/>
  <c r="E6978" i="7" s="1"/>
  <c r="E6979" i="7" s="1"/>
  <c r="E6980" i="7" s="1"/>
  <c r="E6981" i="7" s="1"/>
  <c r="E6982" i="7" s="1"/>
  <c r="E6983" i="7" s="1"/>
  <c r="E6984" i="7" s="1"/>
  <c r="E6985" i="7" s="1"/>
  <c r="E6986" i="7" s="1"/>
  <c r="E6987" i="7" s="1"/>
  <c r="E6988" i="7" s="1"/>
  <c r="E6989" i="7" s="1"/>
  <c r="E6990" i="7" s="1"/>
  <c r="E6991" i="7" s="1"/>
  <c r="E6992" i="7" s="1"/>
  <c r="E6993" i="7" s="1"/>
  <c r="E6994" i="7" s="1"/>
  <c r="E6995" i="7" s="1"/>
  <c r="E6996" i="7" s="1"/>
  <c r="E6997" i="7" s="1"/>
  <c r="E6998" i="7" s="1"/>
  <c r="E6999" i="7" s="1"/>
  <c r="E7000" i="7" s="1"/>
  <c r="E7001" i="7" s="1"/>
  <c r="E7002" i="7" s="1"/>
  <c r="E7003" i="7" s="1"/>
  <c r="E7004" i="7" s="1"/>
  <c r="E7005" i="7" s="1"/>
  <c r="E7006" i="7" s="1"/>
  <c r="E7007" i="7" s="1"/>
  <c r="E7008" i="7" s="1"/>
  <c r="E7009" i="7" s="1"/>
  <c r="E7010" i="7" s="1"/>
  <c r="E7011" i="7" s="1"/>
  <c r="E7012" i="7" s="1"/>
  <c r="E7013" i="7" s="1"/>
  <c r="E7014" i="7" s="1"/>
  <c r="E7015" i="7" s="1"/>
  <c r="E7016" i="7" s="1"/>
  <c r="E7017" i="7" s="1"/>
  <c r="E7018" i="7" s="1"/>
  <c r="E7019" i="7" s="1"/>
  <c r="E7020" i="7" s="1"/>
  <c r="E7021" i="7" s="1"/>
  <c r="E7022" i="7" s="1"/>
  <c r="E7023" i="7" s="1"/>
  <c r="E7024" i="7" s="1"/>
  <c r="E7025" i="7" s="1"/>
  <c r="E7026" i="7" s="1"/>
  <c r="E7027" i="7" s="1"/>
  <c r="E7028" i="7" s="1"/>
  <c r="E7029" i="7" s="1"/>
  <c r="E7030" i="7" s="1"/>
  <c r="E7031" i="7" s="1"/>
  <c r="E7032" i="7" s="1"/>
  <c r="E7033" i="7" s="1"/>
  <c r="E7034" i="7" s="1"/>
  <c r="E7035" i="7" s="1"/>
  <c r="E7036" i="7" s="1"/>
  <c r="E7037" i="7" s="1"/>
  <c r="E7038" i="7" s="1"/>
  <c r="E7039" i="7" s="1"/>
  <c r="E7040" i="7" s="1"/>
  <c r="E7041" i="7" s="1"/>
  <c r="E7042" i="7" s="1"/>
  <c r="E7043" i="7" s="1"/>
  <c r="E7044" i="7" s="1"/>
  <c r="E7045" i="7" s="1"/>
  <c r="E7046" i="7" s="1"/>
  <c r="E7047" i="7" s="1"/>
  <c r="E7048" i="7" s="1"/>
  <c r="E7049" i="7" s="1"/>
  <c r="E7050" i="7" s="1"/>
  <c r="E7051" i="7" s="1"/>
  <c r="E7052" i="7" s="1"/>
  <c r="E7053" i="7" s="1"/>
  <c r="E7054" i="7" s="1"/>
  <c r="E7055" i="7" s="1"/>
  <c r="E7056" i="7" s="1"/>
  <c r="E7057" i="7" s="1"/>
  <c r="E7058" i="7" s="1"/>
  <c r="E7059" i="7" s="1"/>
  <c r="E7060" i="7" s="1"/>
  <c r="E7061" i="7" s="1"/>
  <c r="E7062" i="7" s="1"/>
  <c r="E7063" i="7" s="1"/>
  <c r="E7064" i="7" s="1"/>
  <c r="E7065" i="7" s="1"/>
  <c r="E7066" i="7" s="1"/>
  <c r="E7067" i="7" s="1"/>
  <c r="E7068" i="7" s="1"/>
  <c r="E7069" i="7" s="1"/>
  <c r="E7070" i="7" s="1"/>
  <c r="E7071" i="7" s="1"/>
  <c r="E7072" i="7" s="1"/>
  <c r="E7073" i="7" s="1"/>
  <c r="E7074" i="7" s="1"/>
  <c r="E7075" i="7" s="1"/>
  <c r="E7076" i="7" s="1"/>
  <c r="E7077" i="7" s="1"/>
  <c r="E7078" i="7" s="1"/>
  <c r="E7079" i="7" s="1"/>
  <c r="E7080" i="7" s="1"/>
  <c r="E7081" i="7" s="1"/>
  <c r="E7082" i="7" s="1"/>
  <c r="E7083" i="7" s="1"/>
  <c r="E7084" i="7" s="1"/>
  <c r="E7085" i="7" s="1"/>
  <c r="E7086" i="7" s="1"/>
  <c r="E7087" i="7" s="1"/>
  <c r="E7088" i="7" s="1"/>
  <c r="E7089" i="7" s="1"/>
  <c r="E7090" i="7" s="1"/>
  <c r="E7091" i="7" s="1"/>
  <c r="E7092" i="7" s="1"/>
  <c r="E7093" i="7" s="1"/>
  <c r="E7094" i="7" s="1"/>
  <c r="E7095" i="7" s="1"/>
  <c r="E7096" i="7" s="1"/>
  <c r="E7097" i="7" s="1"/>
  <c r="E7098" i="7" s="1"/>
  <c r="E7099" i="7" s="1"/>
  <c r="E7100" i="7" s="1"/>
  <c r="E7101" i="7" s="1"/>
  <c r="E7102" i="7" s="1"/>
  <c r="E7103" i="7" s="1"/>
  <c r="E7104" i="7" s="1"/>
  <c r="E7105" i="7" s="1"/>
  <c r="E7106" i="7" s="1"/>
  <c r="E7107" i="7" s="1"/>
  <c r="E7108" i="7" s="1"/>
  <c r="E7109" i="7" s="1"/>
  <c r="E7110" i="7" s="1"/>
  <c r="E7111" i="7" s="1"/>
  <c r="E7112" i="7" s="1"/>
  <c r="E7113" i="7" s="1"/>
  <c r="E7114" i="7" s="1"/>
  <c r="E7115" i="7" s="1"/>
  <c r="E7116" i="7" s="1"/>
  <c r="E7117" i="7" s="1"/>
  <c r="E7118" i="7" s="1"/>
  <c r="E7119" i="7" s="1"/>
  <c r="E7120" i="7" s="1"/>
  <c r="E7121" i="7" s="1"/>
  <c r="E7122" i="7" s="1"/>
  <c r="E7123" i="7" s="1"/>
  <c r="E7124" i="7" s="1"/>
  <c r="E7125" i="7" s="1"/>
  <c r="E7126" i="7" s="1"/>
  <c r="E7127" i="7" s="1"/>
  <c r="E7128" i="7" s="1"/>
  <c r="E7129" i="7" s="1"/>
  <c r="E7130" i="7" s="1"/>
  <c r="E7131" i="7" s="1"/>
  <c r="E7132" i="7" s="1"/>
  <c r="E7133" i="7" s="1"/>
  <c r="E7134" i="7" s="1"/>
  <c r="E7135" i="7" s="1"/>
  <c r="E7136" i="7" s="1"/>
  <c r="E7137" i="7" s="1"/>
  <c r="E7138" i="7" s="1"/>
  <c r="E7139" i="7" s="1"/>
  <c r="E7140" i="7" s="1"/>
  <c r="E7141" i="7" s="1"/>
  <c r="E7142" i="7" s="1"/>
  <c r="E7143" i="7" s="1"/>
  <c r="E7144" i="7" s="1"/>
  <c r="E7145" i="7" s="1"/>
  <c r="E7146" i="7" s="1"/>
  <c r="E7147" i="7" s="1"/>
  <c r="E7148" i="7" s="1"/>
  <c r="E7149" i="7" s="1"/>
  <c r="E7150" i="7" s="1"/>
  <c r="E7151" i="7" s="1"/>
  <c r="E7152" i="7" s="1"/>
  <c r="E7153" i="7" s="1"/>
  <c r="E7154" i="7" s="1"/>
  <c r="E7155" i="7" s="1"/>
  <c r="E7156" i="7" s="1"/>
  <c r="E7157" i="7" s="1"/>
  <c r="E7158" i="7" s="1"/>
  <c r="E7159" i="7" s="1"/>
  <c r="E7160" i="7" s="1"/>
  <c r="E7161" i="7" s="1"/>
  <c r="E7162" i="7" s="1"/>
  <c r="E7163" i="7" s="1"/>
  <c r="E7164" i="7" s="1"/>
  <c r="E7165" i="7" s="1"/>
  <c r="E7166" i="7" s="1"/>
  <c r="E7167" i="7" s="1"/>
  <c r="E7168" i="7" s="1"/>
  <c r="E7169" i="7" s="1"/>
  <c r="E7170" i="7" s="1"/>
  <c r="E7171" i="7" s="1"/>
  <c r="E7172" i="7" s="1"/>
  <c r="E7173" i="7" s="1"/>
  <c r="E7174" i="7" s="1"/>
  <c r="E7175" i="7" s="1"/>
  <c r="E7176" i="7" s="1"/>
  <c r="E7177" i="7" s="1"/>
  <c r="E7178" i="7" s="1"/>
  <c r="E7179" i="7" s="1"/>
  <c r="E7180" i="7" s="1"/>
  <c r="E7181" i="7" s="1"/>
  <c r="E7182" i="7" s="1"/>
  <c r="E7183" i="7" s="1"/>
  <c r="E7184" i="7" s="1"/>
  <c r="E7185" i="7" s="1"/>
  <c r="E7186" i="7" s="1"/>
  <c r="E7187" i="7" s="1"/>
  <c r="E7188" i="7" s="1"/>
  <c r="E7189" i="7" s="1"/>
  <c r="E7190" i="7" s="1"/>
  <c r="E7191" i="7" s="1"/>
  <c r="E7192" i="7" s="1"/>
  <c r="E7193" i="7" s="1"/>
  <c r="E7194" i="7" s="1"/>
  <c r="E7195" i="7" s="1"/>
  <c r="E7196" i="7" s="1"/>
  <c r="E7197" i="7" s="1"/>
  <c r="E7198" i="7" s="1"/>
  <c r="E7199" i="7" s="1"/>
  <c r="E7200" i="7" s="1"/>
  <c r="E7201" i="7" s="1"/>
  <c r="E7202" i="7" s="1"/>
  <c r="E7203" i="7" s="1"/>
  <c r="E7204" i="7" s="1"/>
  <c r="E7205" i="7" s="1"/>
  <c r="E7206" i="7" s="1"/>
  <c r="E7207" i="7" s="1"/>
  <c r="E7208" i="7" s="1"/>
  <c r="E7209" i="7" s="1"/>
  <c r="E7210" i="7" s="1"/>
  <c r="E7211" i="7" s="1"/>
  <c r="E7212" i="7" s="1"/>
  <c r="E7213" i="7" s="1"/>
  <c r="E7214" i="7" s="1"/>
  <c r="E7215" i="7" s="1"/>
  <c r="E7216" i="7" s="1"/>
  <c r="E7217" i="7" s="1"/>
  <c r="E7218" i="7" s="1"/>
  <c r="E7219" i="7" s="1"/>
  <c r="E7220" i="7" s="1"/>
  <c r="E7221" i="7" s="1"/>
  <c r="E7222" i="7" s="1"/>
  <c r="E7223" i="7" s="1"/>
  <c r="E7224" i="7" s="1"/>
  <c r="E7225" i="7" s="1"/>
  <c r="E7226" i="7" s="1"/>
  <c r="E7227" i="7" s="1"/>
  <c r="E7228" i="7" s="1"/>
  <c r="E7229" i="7" s="1"/>
  <c r="E7230" i="7" s="1"/>
  <c r="E7231" i="7" s="1"/>
  <c r="E7232" i="7" s="1"/>
  <c r="E7233" i="7" s="1"/>
  <c r="E7234" i="7" s="1"/>
  <c r="E7235" i="7" s="1"/>
  <c r="E7236" i="7" s="1"/>
  <c r="E7237" i="7" s="1"/>
  <c r="E7238" i="7" s="1"/>
  <c r="E7239" i="7" s="1"/>
  <c r="E7240" i="7" s="1"/>
  <c r="E7241" i="7" s="1"/>
  <c r="E7242" i="7" s="1"/>
  <c r="E7243" i="7" s="1"/>
  <c r="E7244" i="7" s="1"/>
  <c r="E7245" i="7" s="1"/>
  <c r="E7246" i="7" s="1"/>
  <c r="E7247" i="7" s="1"/>
  <c r="E7248" i="7" s="1"/>
  <c r="E7249" i="7" s="1"/>
  <c r="E7250" i="7" s="1"/>
  <c r="E7251" i="7" s="1"/>
  <c r="E7252" i="7" s="1"/>
  <c r="E7253" i="7" s="1"/>
  <c r="E7254" i="7" s="1"/>
  <c r="E7255" i="7" s="1"/>
  <c r="E7256" i="7" s="1"/>
  <c r="E7257" i="7" s="1"/>
  <c r="E7258" i="7" s="1"/>
  <c r="E7259" i="7" s="1"/>
  <c r="E7260" i="7" s="1"/>
  <c r="E7261" i="7" s="1"/>
  <c r="E7262" i="7" s="1"/>
  <c r="E7263" i="7" s="1"/>
  <c r="E7264" i="7" s="1"/>
  <c r="E7265" i="7" s="1"/>
  <c r="E7266" i="7" s="1"/>
  <c r="E7267" i="7" s="1"/>
  <c r="E7268" i="7" s="1"/>
  <c r="E7269" i="7" s="1"/>
  <c r="E7270" i="7" s="1"/>
  <c r="E7271" i="7" s="1"/>
  <c r="E7272" i="7" s="1"/>
  <c r="E7273" i="7" s="1"/>
  <c r="E7274" i="7" s="1"/>
  <c r="E7275" i="7" s="1"/>
  <c r="E7276" i="7" s="1"/>
  <c r="E7277" i="7" s="1"/>
  <c r="E7278" i="7" s="1"/>
  <c r="E7279" i="7" s="1"/>
  <c r="E7280" i="7" s="1"/>
  <c r="E7281" i="7" s="1"/>
  <c r="E7282" i="7" s="1"/>
  <c r="E7283" i="7" s="1"/>
  <c r="E7284" i="7" s="1"/>
  <c r="E7285" i="7" s="1"/>
  <c r="E7286" i="7" s="1"/>
  <c r="E7287" i="7" s="1"/>
  <c r="E7288" i="7" s="1"/>
  <c r="E7289" i="7" s="1"/>
  <c r="E7290" i="7" s="1"/>
  <c r="E7291" i="7" s="1"/>
  <c r="E7292" i="7" s="1"/>
  <c r="E7293" i="7" s="1"/>
  <c r="E7294" i="7" s="1"/>
  <c r="E7295" i="7" s="1"/>
  <c r="E7296" i="7" s="1"/>
  <c r="E7297" i="7" s="1"/>
  <c r="E7298" i="7" s="1"/>
  <c r="E7299" i="7" s="1"/>
  <c r="E7300" i="7" s="1"/>
  <c r="E7301" i="7" s="1"/>
  <c r="E7302" i="7" s="1"/>
  <c r="E7303" i="7" s="1"/>
  <c r="E7304" i="7" s="1"/>
  <c r="E7305" i="7" s="1"/>
  <c r="E7306" i="7" s="1"/>
  <c r="E7307" i="7" s="1"/>
  <c r="E7308" i="7" s="1"/>
  <c r="E7309" i="7" s="1"/>
  <c r="E7310" i="7" s="1"/>
  <c r="E7311" i="7" s="1"/>
  <c r="E7312" i="7" s="1"/>
  <c r="E7313" i="7" s="1"/>
  <c r="E7314" i="7" s="1"/>
  <c r="E7315" i="7" s="1"/>
  <c r="E7316" i="7" s="1"/>
  <c r="E7317" i="7" s="1"/>
  <c r="E7318" i="7" s="1"/>
  <c r="E7319" i="7" s="1"/>
  <c r="E7320" i="7" s="1"/>
  <c r="E7321" i="7" s="1"/>
  <c r="E7322" i="7" s="1"/>
  <c r="E7323" i="7" s="1"/>
  <c r="E7324" i="7" s="1"/>
  <c r="E7325" i="7" s="1"/>
  <c r="E7326" i="7" s="1"/>
  <c r="E7327" i="7" s="1"/>
  <c r="E7328" i="7" s="1"/>
  <c r="E7329" i="7" s="1"/>
  <c r="E7330" i="7" s="1"/>
  <c r="E7331" i="7" s="1"/>
  <c r="E7332" i="7" s="1"/>
  <c r="E7333" i="7" s="1"/>
  <c r="E7334" i="7" s="1"/>
  <c r="E7335" i="7" s="1"/>
  <c r="E7336" i="7" s="1"/>
  <c r="E7337" i="7" s="1"/>
  <c r="E7338" i="7" s="1"/>
  <c r="E7339" i="7" s="1"/>
  <c r="E7340" i="7" s="1"/>
  <c r="E7341" i="7" s="1"/>
  <c r="E7342" i="7" s="1"/>
  <c r="E7343" i="7" s="1"/>
  <c r="E7344" i="7" s="1"/>
  <c r="E7345" i="7" s="1"/>
  <c r="E7346" i="7" s="1"/>
  <c r="E7347" i="7" s="1"/>
  <c r="E7348" i="7" s="1"/>
  <c r="E7349" i="7" s="1"/>
  <c r="E7350" i="7" s="1"/>
  <c r="E7351" i="7" s="1"/>
  <c r="E7352" i="7" s="1"/>
  <c r="E7353" i="7" s="1"/>
  <c r="E7354" i="7" s="1"/>
  <c r="E7355" i="7" s="1"/>
  <c r="E7356" i="7" s="1"/>
  <c r="E7357" i="7" s="1"/>
  <c r="E7358" i="7" s="1"/>
  <c r="E7359" i="7" s="1"/>
  <c r="E7360" i="7" s="1"/>
  <c r="E7361" i="7" s="1"/>
  <c r="E7362" i="7" s="1"/>
  <c r="E7363" i="7" s="1"/>
  <c r="E7364" i="7" s="1"/>
  <c r="E7365" i="7" s="1"/>
  <c r="E7366" i="7" s="1"/>
  <c r="E7367" i="7" s="1"/>
  <c r="E7368" i="7" s="1"/>
  <c r="E7369" i="7" s="1"/>
  <c r="E7370" i="7" s="1"/>
  <c r="E7371" i="7" s="1"/>
  <c r="E7372" i="7" s="1"/>
  <c r="E7373" i="7" s="1"/>
  <c r="E7374" i="7" s="1"/>
  <c r="E7375" i="7" s="1"/>
  <c r="E7376" i="7" s="1"/>
  <c r="E7377" i="7" s="1"/>
  <c r="E7378" i="7" s="1"/>
  <c r="E7379" i="7" s="1"/>
  <c r="E7380" i="7" s="1"/>
  <c r="E7381" i="7" s="1"/>
  <c r="E7382" i="7" s="1"/>
  <c r="E7383" i="7" s="1"/>
  <c r="E7384" i="7" s="1"/>
  <c r="E7385" i="7" s="1"/>
  <c r="E7386" i="7" s="1"/>
  <c r="E7387" i="7" s="1"/>
  <c r="E7388" i="7" s="1"/>
  <c r="E7389" i="7" s="1"/>
  <c r="E7390" i="7" s="1"/>
  <c r="E7391" i="7" s="1"/>
  <c r="E7392" i="7" s="1"/>
  <c r="E7393" i="7" s="1"/>
  <c r="E7394" i="7" s="1"/>
  <c r="E7395" i="7" s="1"/>
  <c r="E7396" i="7" s="1"/>
  <c r="E7397" i="7" s="1"/>
  <c r="E7398" i="7" s="1"/>
  <c r="E7399" i="7" s="1"/>
  <c r="E7400" i="7" s="1"/>
  <c r="E7401" i="7" s="1"/>
  <c r="E7402" i="7" s="1"/>
  <c r="E7403" i="7" s="1"/>
  <c r="E7404" i="7" s="1"/>
  <c r="E7405" i="7" s="1"/>
  <c r="E7406" i="7" s="1"/>
  <c r="E7407" i="7" s="1"/>
  <c r="E7408" i="7" s="1"/>
  <c r="E7409" i="7" s="1"/>
  <c r="E7410" i="7" s="1"/>
  <c r="E7411" i="7" s="1"/>
  <c r="E7412" i="7" s="1"/>
  <c r="E7413" i="7" s="1"/>
  <c r="E7414" i="7" s="1"/>
  <c r="E7415" i="7" s="1"/>
  <c r="E7416" i="7" s="1"/>
  <c r="E7417" i="7" s="1"/>
  <c r="E7418" i="7" s="1"/>
  <c r="E7419" i="7" s="1"/>
  <c r="E7420" i="7" s="1"/>
  <c r="E7421" i="7" s="1"/>
  <c r="E7422" i="7" s="1"/>
  <c r="E7423" i="7" s="1"/>
  <c r="E7424" i="7" s="1"/>
  <c r="E7425" i="7" s="1"/>
  <c r="E7426" i="7" s="1"/>
  <c r="E7427" i="7" s="1"/>
  <c r="E7428" i="7" s="1"/>
  <c r="E7429" i="7" s="1"/>
  <c r="E7430" i="7" s="1"/>
  <c r="E7431" i="7" s="1"/>
  <c r="E7432" i="7" s="1"/>
  <c r="E7433" i="7" s="1"/>
  <c r="E7434" i="7" s="1"/>
  <c r="E7435" i="7" s="1"/>
  <c r="E7436" i="7" s="1"/>
  <c r="E7437" i="7" s="1"/>
  <c r="E7438" i="7" s="1"/>
  <c r="E7439" i="7" s="1"/>
  <c r="E7440" i="7" s="1"/>
  <c r="E7441" i="7" s="1"/>
  <c r="E7442" i="7" s="1"/>
  <c r="E7443" i="7" s="1"/>
  <c r="E7444" i="7" s="1"/>
  <c r="E7445" i="7" s="1"/>
  <c r="E7446" i="7" s="1"/>
  <c r="E7447" i="7" s="1"/>
  <c r="E7448" i="7" s="1"/>
  <c r="E7449" i="7" s="1"/>
  <c r="E7450" i="7" s="1"/>
  <c r="E7451" i="7" s="1"/>
  <c r="E7452" i="7" s="1"/>
  <c r="E7453" i="7" s="1"/>
  <c r="E7454" i="7" s="1"/>
  <c r="E7455" i="7" s="1"/>
  <c r="E7456" i="7" s="1"/>
  <c r="E7457" i="7" s="1"/>
  <c r="E7458" i="7" s="1"/>
  <c r="E7459" i="7" s="1"/>
  <c r="E7460" i="7" s="1"/>
  <c r="E7461" i="7" s="1"/>
  <c r="E7462" i="7" s="1"/>
  <c r="E7463" i="7" s="1"/>
  <c r="E7464" i="7" s="1"/>
  <c r="E7465" i="7" s="1"/>
  <c r="E7466" i="7" s="1"/>
  <c r="E7467" i="7" s="1"/>
  <c r="E7468" i="7" s="1"/>
  <c r="E7469" i="7" s="1"/>
  <c r="E7470" i="7" s="1"/>
  <c r="E7471" i="7" s="1"/>
  <c r="E7472" i="7" s="1"/>
  <c r="E7473" i="7" s="1"/>
  <c r="E7474" i="7" s="1"/>
  <c r="E7475" i="7" s="1"/>
  <c r="E7476" i="7" s="1"/>
  <c r="E7477" i="7" s="1"/>
  <c r="E7478" i="7" s="1"/>
  <c r="E7479" i="7" s="1"/>
  <c r="E7480" i="7" s="1"/>
  <c r="E7481" i="7" s="1"/>
  <c r="E7482" i="7" s="1"/>
  <c r="E7483" i="7" s="1"/>
  <c r="E7484" i="7" s="1"/>
  <c r="E7485" i="7" s="1"/>
  <c r="E7486" i="7" s="1"/>
  <c r="E7487" i="7" s="1"/>
  <c r="E7488" i="7" s="1"/>
  <c r="E7489" i="7" s="1"/>
  <c r="E7490" i="7" s="1"/>
  <c r="E7491" i="7" s="1"/>
  <c r="E7492" i="7" s="1"/>
  <c r="E7493" i="7" s="1"/>
  <c r="E7494" i="7" s="1"/>
  <c r="E7495" i="7" s="1"/>
  <c r="E7496" i="7" s="1"/>
  <c r="E7497" i="7" s="1"/>
  <c r="E7498" i="7" s="1"/>
  <c r="E7499" i="7" s="1"/>
  <c r="E7500" i="7" s="1"/>
  <c r="E7501" i="7" s="1"/>
  <c r="E7502" i="7" s="1"/>
  <c r="E7503" i="7" s="1"/>
  <c r="E7504" i="7" s="1"/>
  <c r="E7505" i="7" s="1"/>
  <c r="E7506" i="7" s="1"/>
  <c r="E7507" i="7" s="1"/>
  <c r="E7508" i="7" s="1"/>
  <c r="E7509" i="7" s="1"/>
  <c r="E7510" i="7" s="1"/>
  <c r="E7511" i="7" s="1"/>
  <c r="E7512" i="7" s="1"/>
  <c r="E7513" i="7" s="1"/>
  <c r="E7514" i="7" s="1"/>
  <c r="E7515" i="7" s="1"/>
  <c r="E7516" i="7" s="1"/>
  <c r="E7517" i="7" s="1"/>
  <c r="E7518" i="7" s="1"/>
  <c r="E7519" i="7" s="1"/>
  <c r="E7520" i="7" s="1"/>
  <c r="E7521" i="7" s="1"/>
  <c r="E7522" i="7" s="1"/>
  <c r="E7523" i="7" s="1"/>
  <c r="E7524" i="7" s="1"/>
  <c r="E7525" i="7" s="1"/>
  <c r="E7526" i="7" s="1"/>
  <c r="E7527" i="7" s="1"/>
  <c r="E7528" i="7" s="1"/>
  <c r="E7529" i="7" s="1"/>
  <c r="E7530" i="7" s="1"/>
  <c r="E7531" i="7" s="1"/>
  <c r="E7532" i="7" s="1"/>
  <c r="E7533" i="7" s="1"/>
  <c r="E7534" i="7" s="1"/>
  <c r="E7535" i="7" s="1"/>
  <c r="E7536" i="7" s="1"/>
  <c r="E7537" i="7" s="1"/>
  <c r="E7538" i="7" s="1"/>
  <c r="E7539" i="7" s="1"/>
  <c r="E7540" i="7" s="1"/>
  <c r="E7541" i="7" s="1"/>
  <c r="E7542" i="7" s="1"/>
  <c r="E7543" i="7" s="1"/>
  <c r="E7544" i="7" s="1"/>
  <c r="E7545" i="7" s="1"/>
  <c r="E7546" i="7" s="1"/>
  <c r="E7547" i="7" s="1"/>
  <c r="E7548" i="7" s="1"/>
  <c r="E7549" i="7" s="1"/>
  <c r="E7550" i="7" s="1"/>
  <c r="E7551" i="7" s="1"/>
  <c r="E7552" i="7" s="1"/>
  <c r="E7553" i="7" s="1"/>
  <c r="E7554" i="7" s="1"/>
  <c r="E7555" i="7" s="1"/>
  <c r="E7556" i="7" s="1"/>
  <c r="E7557" i="7" s="1"/>
  <c r="E7558" i="7" s="1"/>
  <c r="E7559" i="7" s="1"/>
  <c r="E7560" i="7" s="1"/>
  <c r="E7561" i="7" s="1"/>
  <c r="E7562" i="7" s="1"/>
  <c r="E7563" i="7" s="1"/>
  <c r="E7564" i="7" s="1"/>
  <c r="E7565" i="7" s="1"/>
  <c r="E7566" i="7" s="1"/>
  <c r="E7567" i="7" s="1"/>
  <c r="E7568" i="7" s="1"/>
  <c r="E7569" i="7" s="1"/>
  <c r="E7570" i="7" s="1"/>
  <c r="E7571" i="7" s="1"/>
  <c r="E7572" i="7" s="1"/>
  <c r="E7573" i="7" s="1"/>
  <c r="E7574" i="7" s="1"/>
  <c r="E7575" i="7" s="1"/>
  <c r="E7576" i="7" s="1"/>
  <c r="E7577" i="7" s="1"/>
  <c r="E7578" i="7" s="1"/>
  <c r="E7579" i="7" s="1"/>
  <c r="E7580" i="7" s="1"/>
  <c r="E7581" i="7" s="1"/>
  <c r="E7582" i="7" s="1"/>
  <c r="E7583" i="7" s="1"/>
  <c r="E7584" i="7" s="1"/>
  <c r="E7585" i="7" s="1"/>
  <c r="E7586" i="7" s="1"/>
  <c r="E7587" i="7" s="1"/>
  <c r="E7588" i="7" s="1"/>
  <c r="E7589" i="7" s="1"/>
  <c r="E7590" i="7" s="1"/>
  <c r="E7591" i="7" s="1"/>
  <c r="E7592" i="7" s="1"/>
  <c r="E7593" i="7" s="1"/>
  <c r="E7594" i="7" s="1"/>
  <c r="E7595" i="7" s="1"/>
  <c r="E7596" i="7" s="1"/>
  <c r="E7597" i="7" s="1"/>
  <c r="E7598" i="7" s="1"/>
  <c r="E7599" i="7" s="1"/>
  <c r="E7600" i="7" s="1"/>
  <c r="E7601" i="7" s="1"/>
  <c r="E7602" i="7" s="1"/>
  <c r="E7603" i="7" s="1"/>
  <c r="E7604" i="7" s="1"/>
  <c r="E7605" i="7" s="1"/>
  <c r="E7606" i="7" s="1"/>
  <c r="E7607" i="7" s="1"/>
  <c r="E7608" i="7" s="1"/>
  <c r="E7609" i="7" s="1"/>
  <c r="E7610" i="7" s="1"/>
  <c r="E7611" i="7" s="1"/>
  <c r="E7612" i="7" s="1"/>
  <c r="E7613" i="7" s="1"/>
  <c r="E7614" i="7" s="1"/>
  <c r="E7615" i="7" s="1"/>
  <c r="E7616" i="7" s="1"/>
  <c r="E7617" i="7" s="1"/>
  <c r="E7618" i="7" s="1"/>
  <c r="E7619" i="7" s="1"/>
  <c r="E7620" i="7" s="1"/>
  <c r="E7621" i="7" s="1"/>
  <c r="E7622" i="7" s="1"/>
  <c r="E7623" i="7" s="1"/>
  <c r="E7624" i="7" s="1"/>
  <c r="E7625" i="7" s="1"/>
  <c r="E7626" i="7" s="1"/>
  <c r="E7627" i="7" s="1"/>
  <c r="E7628" i="7" s="1"/>
  <c r="E7629" i="7" s="1"/>
  <c r="E7630" i="7" s="1"/>
  <c r="E7631" i="7" s="1"/>
  <c r="E7632" i="7" s="1"/>
  <c r="E7633" i="7" s="1"/>
  <c r="E7634" i="7" s="1"/>
  <c r="E7635" i="7" s="1"/>
  <c r="E7636" i="7" s="1"/>
  <c r="E7637" i="7" s="1"/>
  <c r="E7638" i="7" s="1"/>
  <c r="E7639" i="7" s="1"/>
  <c r="E7640" i="7" s="1"/>
  <c r="E7641" i="7" s="1"/>
  <c r="E7642" i="7" s="1"/>
  <c r="E7643" i="7" s="1"/>
  <c r="E7644" i="7" s="1"/>
  <c r="E7645" i="7" s="1"/>
  <c r="E7646" i="7" s="1"/>
  <c r="E7647" i="7" s="1"/>
  <c r="E7648" i="7" s="1"/>
  <c r="E7649" i="7" s="1"/>
  <c r="E7650" i="7" s="1"/>
  <c r="E7651" i="7" s="1"/>
  <c r="E7652" i="7" s="1"/>
  <c r="E7653" i="7" s="1"/>
  <c r="E7654" i="7" s="1"/>
  <c r="E7655" i="7" s="1"/>
  <c r="E7656" i="7" s="1"/>
  <c r="E7657" i="7" s="1"/>
  <c r="E7658" i="7" s="1"/>
  <c r="E7659" i="7" s="1"/>
  <c r="E7660" i="7" s="1"/>
  <c r="E7661" i="7" s="1"/>
  <c r="E7662" i="7" s="1"/>
  <c r="E7663" i="7" s="1"/>
  <c r="E7664" i="7" s="1"/>
  <c r="E7665" i="7" s="1"/>
  <c r="E7666" i="7" s="1"/>
  <c r="E7667" i="7" s="1"/>
  <c r="E7668" i="7" s="1"/>
  <c r="E7669" i="7" s="1"/>
  <c r="E7670" i="7" s="1"/>
  <c r="E7671" i="7" s="1"/>
  <c r="E7672" i="7" s="1"/>
  <c r="E7673" i="7" s="1"/>
  <c r="E7674" i="7" s="1"/>
  <c r="E7675" i="7" s="1"/>
  <c r="E7676" i="7" s="1"/>
  <c r="E7677" i="7" s="1"/>
  <c r="E7678" i="7" s="1"/>
  <c r="E7679" i="7" s="1"/>
  <c r="E7680" i="7" s="1"/>
  <c r="E7681" i="7" s="1"/>
  <c r="E7682" i="7" s="1"/>
  <c r="E7683" i="7" s="1"/>
  <c r="E7684" i="7" s="1"/>
  <c r="E7685" i="7" s="1"/>
  <c r="E7686" i="7" s="1"/>
  <c r="E7687" i="7" s="1"/>
  <c r="E7688" i="7" s="1"/>
  <c r="E7689" i="7" s="1"/>
  <c r="E7690" i="7" s="1"/>
  <c r="E7691" i="7" s="1"/>
  <c r="E7692" i="7" s="1"/>
  <c r="E7693" i="7" s="1"/>
  <c r="E7694" i="7" s="1"/>
  <c r="E7695" i="7" s="1"/>
  <c r="E7696" i="7" s="1"/>
  <c r="E7697" i="7" s="1"/>
  <c r="E7698" i="7" s="1"/>
  <c r="E7699" i="7" s="1"/>
  <c r="E7700" i="7" s="1"/>
  <c r="E7701" i="7" s="1"/>
  <c r="E7702" i="7" s="1"/>
  <c r="E7703" i="7" s="1"/>
  <c r="E7704" i="7" s="1"/>
  <c r="E7705" i="7" s="1"/>
  <c r="E7706" i="7" s="1"/>
  <c r="E7707" i="7" s="1"/>
  <c r="E7708" i="7" s="1"/>
  <c r="E7709" i="7" s="1"/>
  <c r="E7710" i="7" s="1"/>
  <c r="E7711" i="7" s="1"/>
  <c r="E7712" i="7" s="1"/>
  <c r="E7713" i="7" s="1"/>
  <c r="E7714" i="7" s="1"/>
  <c r="E7715" i="7" s="1"/>
  <c r="E7716" i="7" s="1"/>
  <c r="E7717" i="7" s="1"/>
  <c r="E7718" i="7" s="1"/>
  <c r="E7719" i="7" s="1"/>
  <c r="E7720" i="7" s="1"/>
  <c r="E7721" i="7" s="1"/>
  <c r="E7722" i="7" s="1"/>
  <c r="E7723" i="7" s="1"/>
  <c r="E7724" i="7" s="1"/>
  <c r="E7725" i="7" s="1"/>
  <c r="E7726" i="7" s="1"/>
  <c r="E7727" i="7" s="1"/>
  <c r="E7728" i="7" s="1"/>
  <c r="E7729" i="7" s="1"/>
  <c r="E7730" i="7" s="1"/>
  <c r="E7731" i="7" s="1"/>
  <c r="E7732" i="7" s="1"/>
  <c r="E7733" i="7" s="1"/>
  <c r="E7734" i="7" s="1"/>
  <c r="E7735" i="7" s="1"/>
  <c r="E7736" i="7" s="1"/>
  <c r="E7737" i="7" s="1"/>
  <c r="E7738" i="7" s="1"/>
  <c r="E7739" i="7" s="1"/>
  <c r="E7740" i="7" s="1"/>
  <c r="E7741" i="7" s="1"/>
  <c r="E7742" i="7" s="1"/>
  <c r="E7743" i="7" s="1"/>
  <c r="E7744" i="7" s="1"/>
  <c r="E7745" i="7" s="1"/>
  <c r="E7746" i="7" s="1"/>
  <c r="E7747" i="7" s="1"/>
  <c r="E7748" i="7" s="1"/>
  <c r="E7749" i="7" s="1"/>
  <c r="E7750" i="7" s="1"/>
  <c r="E7751" i="7" s="1"/>
  <c r="E7752" i="7" s="1"/>
  <c r="E7753" i="7" s="1"/>
  <c r="E7754" i="7" s="1"/>
  <c r="E7755" i="7" s="1"/>
  <c r="E7756" i="7" s="1"/>
  <c r="E7757" i="7" s="1"/>
  <c r="E7758" i="7" s="1"/>
  <c r="E7759" i="7" s="1"/>
  <c r="E7760" i="7" s="1"/>
  <c r="E7761" i="7" s="1"/>
  <c r="E7762" i="7" s="1"/>
  <c r="E7763" i="7" s="1"/>
  <c r="E7764" i="7" s="1"/>
  <c r="E7765" i="7" s="1"/>
  <c r="E7766" i="7" s="1"/>
  <c r="E7767" i="7" s="1"/>
  <c r="E7768" i="7" s="1"/>
  <c r="E7769" i="7" s="1"/>
  <c r="E7770" i="7" s="1"/>
  <c r="E7771" i="7" s="1"/>
  <c r="E7772" i="7" s="1"/>
  <c r="E7773" i="7" s="1"/>
  <c r="E7774" i="7" s="1"/>
  <c r="E7775" i="7" s="1"/>
  <c r="E7776" i="7" s="1"/>
  <c r="E7777" i="7" s="1"/>
  <c r="E7778" i="7" s="1"/>
  <c r="E7779" i="7" s="1"/>
  <c r="E7780" i="7" s="1"/>
  <c r="E7781" i="7" s="1"/>
  <c r="E7782" i="7" s="1"/>
  <c r="E7783" i="7" s="1"/>
  <c r="E7784" i="7" s="1"/>
  <c r="E7785" i="7" s="1"/>
  <c r="E7786" i="7" s="1"/>
  <c r="E7787" i="7" s="1"/>
  <c r="E7788" i="7" s="1"/>
  <c r="E7789" i="7" s="1"/>
  <c r="E7790" i="7" s="1"/>
  <c r="E7791" i="7" s="1"/>
  <c r="E7792" i="7" s="1"/>
  <c r="E7793" i="7" s="1"/>
  <c r="E7794" i="7" s="1"/>
  <c r="E7795" i="7" s="1"/>
  <c r="E7796" i="7" s="1"/>
  <c r="E7797" i="7" s="1"/>
  <c r="E7798" i="7" s="1"/>
  <c r="E7799" i="7" s="1"/>
  <c r="E7800" i="7" s="1"/>
  <c r="E7801" i="7" s="1"/>
  <c r="E7802" i="7" s="1"/>
  <c r="E7803" i="7" s="1"/>
  <c r="E7804" i="7" s="1"/>
  <c r="E7805" i="7" s="1"/>
  <c r="E7806" i="7" s="1"/>
  <c r="E7807" i="7" s="1"/>
  <c r="E7808" i="7" s="1"/>
  <c r="E7809" i="7" s="1"/>
  <c r="E7810" i="7" s="1"/>
  <c r="E7811" i="7" s="1"/>
  <c r="E7812" i="7" s="1"/>
  <c r="E7813" i="7" s="1"/>
  <c r="E7814" i="7" s="1"/>
  <c r="E7815" i="7" s="1"/>
  <c r="E7816" i="7" s="1"/>
  <c r="E7817" i="7" s="1"/>
  <c r="E7818" i="7" s="1"/>
  <c r="E7819" i="7" s="1"/>
  <c r="E7820" i="7" s="1"/>
  <c r="E7821" i="7" s="1"/>
  <c r="E7822" i="7" s="1"/>
  <c r="E7823" i="7" s="1"/>
  <c r="E7824" i="7" s="1"/>
  <c r="E7825" i="7" s="1"/>
  <c r="E7826" i="7" s="1"/>
  <c r="E7827" i="7" s="1"/>
  <c r="E7828" i="7" s="1"/>
  <c r="E7829" i="7" s="1"/>
  <c r="E7830" i="7" s="1"/>
  <c r="E7831" i="7" s="1"/>
  <c r="E7832" i="7" s="1"/>
  <c r="E7833" i="7" s="1"/>
  <c r="E7834" i="7" s="1"/>
  <c r="E7835" i="7" s="1"/>
  <c r="E7836" i="7" s="1"/>
  <c r="E7837" i="7" s="1"/>
  <c r="E7838" i="7" s="1"/>
  <c r="E7839" i="7" s="1"/>
  <c r="E7840" i="7" s="1"/>
  <c r="E7841" i="7" s="1"/>
  <c r="E7842" i="7" s="1"/>
  <c r="E7843" i="7" s="1"/>
  <c r="E7844" i="7" s="1"/>
  <c r="E7845" i="7" s="1"/>
  <c r="E7846" i="7" s="1"/>
  <c r="E7847" i="7" s="1"/>
  <c r="E7848" i="7" s="1"/>
  <c r="E7849" i="7" s="1"/>
  <c r="E7850" i="7" s="1"/>
  <c r="E7851" i="7" s="1"/>
  <c r="E7852" i="7" s="1"/>
  <c r="E7853" i="7" s="1"/>
  <c r="E7854" i="7" s="1"/>
  <c r="E7855" i="7" s="1"/>
  <c r="E7856" i="7" s="1"/>
  <c r="E7857" i="7" s="1"/>
  <c r="E7858" i="7" s="1"/>
  <c r="E7859" i="7" s="1"/>
  <c r="E7860" i="7" s="1"/>
  <c r="E7861" i="7" s="1"/>
  <c r="E7862" i="7" s="1"/>
  <c r="E7863" i="7" s="1"/>
  <c r="E7864" i="7" s="1"/>
  <c r="E7865" i="7" s="1"/>
  <c r="E7866" i="7" s="1"/>
  <c r="E7867" i="7" s="1"/>
  <c r="E7868" i="7" s="1"/>
  <c r="E7869" i="7" s="1"/>
  <c r="E7870" i="7" s="1"/>
  <c r="E7871" i="7" s="1"/>
  <c r="E7872" i="7" s="1"/>
  <c r="E7873" i="7" s="1"/>
  <c r="E7874" i="7" s="1"/>
  <c r="E7875" i="7" s="1"/>
  <c r="E7876" i="7" s="1"/>
  <c r="E7877" i="7" s="1"/>
  <c r="E7878" i="7" s="1"/>
  <c r="E7879" i="7" s="1"/>
  <c r="E7880" i="7" s="1"/>
  <c r="E7881" i="7" s="1"/>
  <c r="E7882" i="7" s="1"/>
  <c r="E7883" i="7" s="1"/>
  <c r="E7884" i="7" s="1"/>
  <c r="E7885" i="7" s="1"/>
  <c r="E7886" i="7" s="1"/>
  <c r="E7887" i="7" s="1"/>
  <c r="E7888" i="7" s="1"/>
  <c r="E7889" i="7" s="1"/>
  <c r="E7890" i="7" s="1"/>
  <c r="E7891" i="7" s="1"/>
  <c r="E7892" i="7" s="1"/>
  <c r="E7893" i="7" s="1"/>
  <c r="E7894" i="7" s="1"/>
  <c r="E7895" i="7" s="1"/>
  <c r="E7896" i="7" s="1"/>
  <c r="E7897" i="7" s="1"/>
  <c r="E7898" i="7" s="1"/>
  <c r="E7899" i="7" s="1"/>
  <c r="E7900" i="7" s="1"/>
  <c r="E7901" i="7" s="1"/>
  <c r="E7902" i="7" s="1"/>
  <c r="E7903" i="7" s="1"/>
  <c r="E7904" i="7" s="1"/>
  <c r="E7905" i="7" s="1"/>
  <c r="E7906" i="7" s="1"/>
  <c r="E7907" i="7" s="1"/>
  <c r="E7908" i="7" s="1"/>
  <c r="E7909" i="7" s="1"/>
  <c r="E7910" i="7" s="1"/>
  <c r="E7911" i="7" s="1"/>
  <c r="E7912" i="7" s="1"/>
  <c r="E7913" i="7" s="1"/>
  <c r="E7914" i="7" s="1"/>
  <c r="E7915" i="7" s="1"/>
  <c r="E7916" i="7" s="1"/>
  <c r="E7917" i="7" s="1"/>
  <c r="E7918" i="7" s="1"/>
  <c r="E7919" i="7" s="1"/>
  <c r="E7920" i="7" s="1"/>
  <c r="E7921" i="7" s="1"/>
  <c r="E7922" i="7" s="1"/>
  <c r="E7923" i="7" s="1"/>
  <c r="E7924" i="7" s="1"/>
  <c r="E7925" i="7" s="1"/>
  <c r="E7926" i="7" s="1"/>
  <c r="E7927" i="7" s="1"/>
  <c r="E7928" i="7" s="1"/>
  <c r="E7929" i="7" s="1"/>
  <c r="E7930" i="7" s="1"/>
  <c r="E7931" i="7" s="1"/>
  <c r="E7932" i="7" s="1"/>
  <c r="E7933" i="7" s="1"/>
  <c r="E7934" i="7" s="1"/>
  <c r="E7935" i="7" s="1"/>
  <c r="E7936" i="7" s="1"/>
  <c r="E7937" i="7" s="1"/>
  <c r="E7938" i="7" s="1"/>
  <c r="E7939" i="7" s="1"/>
  <c r="E7940" i="7" s="1"/>
  <c r="E7941" i="7" s="1"/>
  <c r="E7942" i="7" s="1"/>
  <c r="E7943" i="7" s="1"/>
  <c r="E7944" i="7" s="1"/>
  <c r="E7945" i="7" s="1"/>
  <c r="E7946" i="7" s="1"/>
  <c r="E7947" i="7" s="1"/>
  <c r="E7948" i="7" s="1"/>
  <c r="E7949" i="7" s="1"/>
  <c r="E7950" i="7" s="1"/>
  <c r="E7951" i="7" s="1"/>
  <c r="E7952" i="7" s="1"/>
  <c r="E7953" i="7" s="1"/>
  <c r="E7954" i="7" s="1"/>
  <c r="E7955" i="7" s="1"/>
  <c r="E7956" i="7" s="1"/>
  <c r="E7957" i="7" s="1"/>
  <c r="E7958" i="7" s="1"/>
  <c r="E7959" i="7" s="1"/>
  <c r="E7960" i="7" s="1"/>
  <c r="E7961" i="7" s="1"/>
  <c r="E7962" i="7" s="1"/>
  <c r="E7963" i="7" s="1"/>
  <c r="E7964" i="7" s="1"/>
  <c r="E7965" i="7" s="1"/>
  <c r="E7966" i="7" s="1"/>
  <c r="E7967" i="7" s="1"/>
  <c r="E7968" i="7" s="1"/>
  <c r="E7969" i="7" s="1"/>
  <c r="E7970" i="7" s="1"/>
  <c r="E7971" i="7" s="1"/>
  <c r="E7972" i="7" s="1"/>
  <c r="E7973" i="7" s="1"/>
  <c r="E7974" i="7" s="1"/>
  <c r="E7975" i="7" s="1"/>
  <c r="E7976" i="7" s="1"/>
  <c r="E7977" i="7" s="1"/>
  <c r="E7978" i="7" s="1"/>
  <c r="E7979" i="7" s="1"/>
  <c r="E7980" i="7" s="1"/>
  <c r="E7981" i="7" s="1"/>
  <c r="E7982" i="7" s="1"/>
  <c r="E7983" i="7" s="1"/>
  <c r="E7984" i="7" s="1"/>
  <c r="E7985" i="7" s="1"/>
  <c r="E7986" i="7" s="1"/>
  <c r="E7987" i="7" s="1"/>
  <c r="E7988" i="7" s="1"/>
  <c r="E7989" i="7" s="1"/>
  <c r="E7990" i="7" s="1"/>
  <c r="E7991" i="7" s="1"/>
  <c r="E7992" i="7" s="1"/>
  <c r="E7993" i="7" s="1"/>
  <c r="E7994" i="7" s="1"/>
  <c r="E7995" i="7" s="1"/>
  <c r="E7996" i="7" s="1"/>
  <c r="E7997" i="7" s="1"/>
  <c r="E7998" i="7" s="1"/>
  <c r="E7999" i="7" s="1"/>
  <c r="E8000" i="7" s="1"/>
  <c r="E8001" i="7" s="1"/>
  <c r="E8002" i="7" s="1"/>
  <c r="E8003" i="7" s="1"/>
  <c r="E8004" i="7" s="1"/>
  <c r="E8005" i="7" s="1"/>
  <c r="E8006" i="7" s="1"/>
  <c r="E8007" i="7" s="1"/>
  <c r="E8008" i="7" s="1"/>
  <c r="E8009" i="7" s="1"/>
  <c r="E8010" i="7" s="1"/>
  <c r="E8011" i="7" s="1"/>
  <c r="E8012" i="7" s="1"/>
  <c r="E8013" i="7" s="1"/>
  <c r="E8014" i="7" s="1"/>
  <c r="E8015" i="7" s="1"/>
  <c r="E8016" i="7" s="1"/>
  <c r="E8017" i="7" s="1"/>
  <c r="E8018" i="7" s="1"/>
  <c r="E8019" i="7" s="1"/>
  <c r="E8020" i="7" s="1"/>
  <c r="E8021" i="7" s="1"/>
  <c r="E8022" i="7" s="1"/>
  <c r="E8023" i="7" s="1"/>
  <c r="E8024" i="7" s="1"/>
  <c r="E8025" i="7" s="1"/>
  <c r="E8026" i="7" s="1"/>
  <c r="E8027" i="7" s="1"/>
  <c r="E8028" i="7" s="1"/>
  <c r="E8029" i="7" s="1"/>
  <c r="E8030" i="7" s="1"/>
  <c r="E8031" i="7" s="1"/>
  <c r="E8032" i="7" s="1"/>
  <c r="E8033" i="7" s="1"/>
  <c r="E8034" i="7" s="1"/>
  <c r="E8035" i="7" s="1"/>
  <c r="E8036" i="7" s="1"/>
  <c r="E8037" i="7" s="1"/>
  <c r="E8038" i="7" s="1"/>
  <c r="E8039" i="7" s="1"/>
  <c r="E8040" i="7" s="1"/>
  <c r="E8041" i="7" s="1"/>
  <c r="E8042" i="7" s="1"/>
  <c r="E8043" i="7" s="1"/>
  <c r="E8044" i="7" s="1"/>
  <c r="E8045" i="7" s="1"/>
  <c r="E8046" i="7" s="1"/>
  <c r="E8047" i="7" s="1"/>
  <c r="E8048" i="7" s="1"/>
  <c r="E8049" i="7" s="1"/>
  <c r="E8050" i="7" s="1"/>
  <c r="E8051" i="7" s="1"/>
  <c r="E8052" i="7" s="1"/>
  <c r="E8053" i="7" s="1"/>
  <c r="E8054" i="7" s="1"/>
  <c r="E8055" i="7" s="1"/>
  <c r="E8056" i="7" s="1"/>
  <c r="E8057" i="7" s="1"/>
  <c r="E8058" i="7" s="1"/>
  <c r="E8059" i="7" s="1"/>
  <c r="E8060" i="7" s="1"/>
  <c r="E8061" i="7" s="1"/>
  <c r="E8062" i="7" s="1"/>
  <c r="E8063" i="7" s="1"/>
  <c r="E8064" i="7" s="1"/>
  <c r="E8065" i="7" s="1"/>
  <c r="E8066" i="7" s="1"/>
  <c r="E8067" i="7" s="1"/>
  <c r="E8068" i="7" s="1"/>
  <c r="E8069" i="7" s="1"/>
  <c r="E8070" i="7" s="1"/>
  <c r="E8071" i="7" s="1"/>
  <c r="E8072" i="7" s="1"/>
  <c r="E8073" i="7" s="1"/>
  <c r="E8074" i="7" s="1"/>
  <c r="E8075" i="7" s="1"/>
  <c r="E8076" i="7" s="1"/>
  <c r="E8077" i="7" s="1"/>
  <c r="E8078" i="7" s="1"/>
  <c r="E8079" i="7" s="1"/>
  <c r="E8080" i="7" s="1"/>
  <c r="E8081" i="7" s="1"/>
  <c r="E8082" i="7" s="1"/>
  <c r="E8083" i="7" s="1"/>
  <c r="E8084" i="7" s="1"/>
  <c r="E8085" i="7" s="1"/>
  <c r="E8086" i="7" s="1"/>
  <c r="E8087" i="7" s="1"/>
  <c r="E8088" i="7" s="1"/>
  <c r="E8089" i="7" s="1"/>
  <c r="E8090" i="7" s="1"/>
  <c r="E8091" i="7" s="1"/>
  <c r="E8092" i="7" s="1"/>
  <c r="E8093" i="7" s="1"/>
  <c r="E8094" i="7" s="1"/>
  <c r="E8095" i="7" s="1"/>
  <c r="E8096" i="7" s="1"/>
  <c r="E8097" i="7" s="1"/>
  <c r="E8098" i="7" s="1"/>
  <c r="E8099" i="7" s="1"/>
  <c r="E8100" i="7" s="1"/>
  <c r="E8101" i="7" s="1"/>
  <c r="E8102" i="7" s="1"/>
  <c r="E8103" i="7" s="1"/>
  <c r="E8104" i="7" s="1"/>
  <c r="E8105" i="7" s="1"/>
  <c r="E8106" i="7" s="1"/>
  <c r="E8107" i="7" s="1"/>
  <c r="E8108" i="7" s="1"/>
  <c r="E8109" i="7" s="1"/>
  <c r="E8110" i="7" s="1"/>
  <c r="E8111" i="7" s="1"/>
  <c r="E8112" i="7" s="1"/>
  <c r="E8113" i="7" s="1"/>
  <c r="E8114" i="7" s="1"/>
  <c r="E8115" i="7" s="1"/>
  <c r="E8116" i="7" s="1"/>
  <c r="E8117" i="7" s="1"/>
  <c r="E8118" i="7" s="1"/>
  <c r="E8119" i="7" s="1"/>
  <c r="E8120" i="7" s="1"/>
  <c r="E8121" i="7" s="1"/>
  <c r="E8122" i="7" s="1"/>
  <c r="E8123" i="7" s="1"/>
  <c r="E8124" i="7" s="1"/>
  <c r="E8125" i="7" s="1"/>
  <c r="E8126" i="7" s="1"/>
  <c r="E8127" i="7" s="1"/>
  <c r="E8128" i="7" s="1"/>
  <c r="E8129" i="7" s="1"/>
  <c r="E8130" i="7" s="1"/>
  <c r="E8131" i="7" s="1"/>
  <c r="E8132" i="7" s="1"/>
  <c r="E8133" i="7" s="1"/>
  <c r="E8134" i="7" s="1"/>
  <c r="E8135" i="7" s="1"/>
  <c r="E8136" i="7" s="1"/>
  <c r="E8137" i="7" s="1"/>
  <c r="E8138" i="7" s="1"/>
  <c r="E8139" i="7" s="1"/>
  <c r="E8140" i="7" s="1"/>
  <c r="E8141" i="7" s="1"/>
  <c r="E8142" i="7" s="1"/>
  <c r="E8143" i="7" s="1"/>
  <c r="E8144" i="7" s="1"/>
  <c r="E8145" i="7" s="1"/>
  <c r="E8146" i="7" s="1"/>
  <c r="E8147" i="7" s="1"/>
  <c r="E8148" i="7" s="1"/>
  <c r="E8149" i="7" s="1"/>
  <c r="E8150" i="7" s="1"/>
  <c r="E8151" i="7" s="1"/>
  <c r="E8152" i="7" s="1"/>
  <c r="E8153" i="7" s="1"/>
  <c r="E8154" i="7" s="1"/>
  <c r="E8155" i="7" s="1"/>
  <c r="E8156" i="7" s="1"/>
  <c r="E8157" i="7" s="1"/>
  <c r="E8158" i="7" s="1"/>
  <c r="E8159" i="7" s="1"/>
  <c r="E8160" i="7" s="1"/>
  <c r="E8161" i="7" s="1"/>
  <c r="E8162" i="7" s="1"/>
  <c r="E8163" i="7" s="1"/>
  <c r="E8164" i="7" s="1"/>
  <c r="E8165" i="7" s="1"/>
  <c r="E8166" i="7" s="1"/>
  <c r="E8167" i="7" s="1"/>
  <c r="E8168" i="7" s="1"/>
  <c r="E8169" i="7" s="1"/>
  <c r="E8170" i="7" s="1"/>
  <c r="E8171" i="7" s="1"/>
  <c r="E8172" i="7" s="1"/>
  <c r="E8173" i="7" s="1"/>
  <c r="E8174" i="7" s="1"/>
  <c r="E8175" i="7" s="1"/>
  <c r="E8176" i="7" s="1"/>
  <c r="E8177" i="7" s="1"/>
  <c r="E8178" i="7" s="1"/>
  <c r="E8179" i="7" s="1"/>
  <c r="E8180" i="7" s="1"/>
  <c r="E8181" i="7" s="1"/>
  <c r="E8182" i="7" s="1"/>
  <c r="E8183" i="7" s="1"/>
  <c r="E8184" i="7" s="1"/>
  <c r="E8185" i="7" s="1"/>
  <c r="E8186" i="7" s="1"/>
  <c r="E8187" i="7" s="1"/>
  <c r="E8188" i="7" s="1"/>
  <c r="E8189" i="7" s="1"/>
  <c r="E8190" i="7" s="1"/>
  <c r="E8191" i="7" s="1"/>
  <c r="E8192" i="7" s="1"/>
  <c r="E8193" i="7" s="1"/>
  <c r="E8194" i="7" s="1"/>
  <c r="E8195" i="7" s="1"/>
  <c r="E8196" i="7" s="1"/>
  <c r="E8197" i="7" s="1"/>
  <c r="E8198" i="7" s="1"/>
  <c r="E8199" i="7" s="1"/>
  <c r="E8200" i="7" s="1"/>
  <c r="E8201" i="7" s="1"/>
  <c r="E8202" i="7" s="1"/>
  <c r="E8203" i="7" s="1"/>
  <c r="E8204" i="7" s="1"/>
  <c r="E8205" i="7" s="1"/>
  <c r="E8206" i="7" s="1"/>
  <c r="E8207" i="7" s="1"/>
  <c r="E8208" i="7" s="1"/>
  <c r="E8209" i="7" s="1"/>
  <c r="E8210" i="7" s="1"/>
  <c r="E8211" i="7" s="1"/>
  <c r="E8212" i="7" s="1"/>
  <c r="E8213" i="7" s="1"/>
  <c r="E8214" i="7" s="1"/>
  <c r="E8215" i="7" s="1"/>
  <c r="E8216" i="7" s="1"/>
  <c r="E8217" i="7" s="1"/>
  <c r="E8218" i="7" s="1"/>
  <c r="E8219" i="7" s="1"/>
  <c r="E8220" i="7" s="1"/>
  <c r="E8221" i="7" s="1"/>
  <c r="E8222" i="7" s="1"/>
  <c r="E8223" i="7" s="1"/>
  <c r="E8224" i="7" s="1"/>
  <c r="E8225" i="7" s="1"/>
  <c r="E8226" i="7" s="1"/>
  <c r="E8227" i="7" s="1"/>
  <c r="E8228" i="7" s="1"/>
  <c r="E8229" i="7" s="1"/>
  <c r="E8230" i="7" s="1"/>
  <c r="E8231" i="7" s="1"/>
  <c r="E8232" i="7" s="1"/>
  <c r="E8233" i="7" s="1"/>
  <c r="E8234" i="7" s="1"/>
  <c r="E8235" i="7" s="1"/>
  <c r="E8236" i="7" s="1"/>
  <c r="E8237" i="7" s="1"/>
  <c r="E8238" i="7" s="1"/>
  <c r="E8239" i="7" s="1"/>
  <c r="E8240" i="7" s="1"/>
  <c r="E8241" i="7" s="1"/>
  <c r="E8242" i="7" s="1"/>
  <c r="E8243" i="7" s="1"/>
  <c r="E8244" i="7" s="1"/>
  <c r="E8245" i="7" s="1"/>
  <c r="E8246" i="7" s="1"/>
  <c r="E8247" i="7" s="1"/>
  <c r="E8248" i="7" s="1"/>
  <c r="E8249" i="7" s="1"/>
  <c r="E8250" i="7" s="1"/>
  <c r="E8251" i="7" s="1"/>
  <c r="E8252" i="7" s="1"/>
  <c r="E8253" i="7" s="1"/>
  <c r="E8254" i="7" s="1"/>
  <c r="E8255" i="7" s="1"/>
  <c r="E8256" i="7" s="1"/>
  <c r="E8257" i="7" s="1"/>
  <c r="E8258" i="7" s="1"/>
  <c r="E8259" i="7" s="1"/>
  <c r="E8260" i="7" s="1"/>
  <c r="E8261" i="7" s="1"/>
  <c r="E8262" i="7" s="1"/>
  <c r="E8263" i="7" s="1"/>
  <c r="E8264" i="7" s="1"/>
  <c r="E8265" i="7" s="1"/>
  <c r="E8266" i="7" s="1"/>
  <c r="E8267" i="7" s="1"/>
  <c r="E8268" i="7" s="1"/>
  <c r="E8269" i="7" s="1"/>
  <c r="E8270" i="7" s="1"/>
  <c r="E8271" i="7" s="1"/>
  <c r="E8272" i="7" s="1"/>
  <c r="E8273" i="7" s="1"/>
  <c r="E8274" i="7" s="1"/>
  <c r="E8275" i="7" s="1"/>
  <c r="E8276" i="7" s="1"/>
  <c r="E8277" i="7" s="1"/>
  <c r="E8278" i="7" s="1"/>
  <c r="E8279" i="7" s="1"/>
  <c r="E8280" i="7" s="1"/>
  <c r="E8281" i="7" s="1"/>
  <c r="E8282" i="7" s="1"/>
  <c r="E8283" i="7" s="1"/>
  <c r="E8284" i="7" s="1"/>
  <c r="E8285" i="7" s="1"/>
  <c r="E8286" i="7" s="1"/>
  <c r="E8287" i="7" s="1"/>
  <c r="E8288" i="7" s="1"/>
  <c r="E8289" i="7" s="1"/>
  <c r="E8290" i="7" s="1"/>
  <c r="E8291" i="7" s="1"/>
  <c r="E8292" i="7" s="1"/>
  <c r="E8293" i="7" s="1"/>
  <c r="E8294" i="7" s="1"/>
  <c r="E8295" i="7" s="1"/>
  <c r="E8296" i="7" s="1"/>
  <c r="E8297" i="7" s="1"/>
  <c r="E8298" i="7" s="1"/>
  <c r="E8299" i="7" s="1"/>
  <c r="E8300" i="7" s="1"/>
  <c r="E8301" i="7" s="1"/>
  <c r="E8302" i="7" s="1"/>
  <c r="E8303" i="7" s="1"/>
  <c r="E8304" i="7" s="1"/>
  <c r="E8305" i="7" s="1"/>
  <c r="E8306" i="7" s="1"/>
  <c r="E8307" i="7" s="1"/>
  <c r="E8308" i="7" s="1"/>
  <c r="E8309" i="7" s="1"/>
  <c r="E8310" i="7" s="1"/>
  <c r="E8311" i="7" s="1"/>
  <c r="E8312" i="7" s="1"/>
  <c r="E8313" i="7" s="1"/>
  <c r="E8314" i="7" s="1"/>
  <c r="E8315" i="7" s="1"/>
  <c r="E8316" i="7" s="1"/>
  <c r="E8317" i="7" s="1"/>
  <c r="E8318" i="7" s="1"/>
  <c r="E8319" i="7" s="1"/>
  <c r="E8320" i="7" s="1"/>
  <c r="E8321" i="7" s="1"/>
  <c r="E8322" i="7" s="1"/>
  <c r="E8323" i="7" s="1"/>
  <c r="E8324" i="7" s="1"/>
  <c r="E8325" i="7" s="1"/>
  <c r="E8326" i="7" s="1"/>
  <c r="E8327" i="7" s="1"/>
  <c r="E8328" i="7" s="1"/>
  <c r="E8329" i="7" s="1"/>
  <c r="E8330" i="7" s="1"/>
  <c r="E8331" i="7" s="1"/>
  <c r="E8332" i="7" s="1"/>
  <c r="E8333" i="7" s="1"/>
  <c r="E8334" i="7" s="1"/>
  <c r="E8335" i="7" s="1"/>
  <c r="E8336" i="7" s="1"/>
  <c r="E8337" i="7" s="1"/>
  <c r="E8338" i="7" s="1"/>
  <c r="E8339" i="7" s="1"/>
  <c r="E8340" i="7" s="1"/>
  <c r="E8341" i="7" s="1"/>
  <c r="E8342" i="7" s="1"/>
  <c r="E8343" i="7" s="1"/>
  <c r="E8344" i="7" s="1"/>
  <c r="E8345" i="7" s="1"/>
  <c r="E8346" i="7" s="1"/>
  <c r="E8347" i="7" s="1"/>
  <c r="E8348" i="7" s="1"/>
  <c r="E8349" i="7" s="1"/>
  <c r="E8350" i="7" s="1"/>
  <c r="E8351" i="7" s="1"/>
  <c r="E8352" i="7" s="1"/>
  <c r="E8353" i="7" s="1"/>
  <c r="E8354" i="7" s="1"/>
  <c r="E8355" i="7" s="1"/>
  <c r="E8356" i="7" s="1"/>
  <c r="E8357" i="7" s="1"/>
  <c r="E8358" i="7" s="1"/>
  <c r="E8359" i="7" s="1"/>
  <c r="E8360" i="7" s="1"/>
  <c r="E8361" i="7" s="1"/>
  <c r="E8362" i="7" s="1"/>
  <c r="E8363" i="7" s="1"/>
  <c r="E8364" i="7" s="1"/>
  <c r="E8365" i="7" s="1"/>
  <c r="E8366" i="7" s="1"/>
  <c r="E8367" i="7" s="1"/>
  <c r="E8368" i="7" s="1"/>
  <c r="E8369" i="7" s="1"/>
  <c r="E8370" i="7" s="1"/>
  <c r="E8371" i="7" s="1"/>
  <c r="E8372" i="7" s="1"/>
  <c r="E8373" i="7" s="1"/>
  <c r="E8374" i="7" s="1"/>
  <c r="E8375" i="7" s="1"/>
  <c r="E8376" i="7" s="1"/>
  <c r="E8377" i="7" s="1"/>
  <c r="E8378" i="7" s="1"/>
  <c r="E8379" i="7" s="1"/>
  <c r="E8380" i="7" s="1"/>
  <c r="E8381" i="7" s="1"/>
  <c r="E8382" i="7" s="1"/>
  <c r="E8383" i="7" s="1"/>
  <c r="E8384" i="7" s="1"/>
  <c r="E8385" i="7" s="1"/>
  <c r="E8386" i="7" s="1"/>
  <c r="E8387" i="7" s="1"/>
  <c r="E8388" i="7" s="1"/>
  <c r="E8389" i="7" s="1"/>
  <c r="E8390" i="7" s="1"/>
  <c r="E8391" i="7" s="1"/>
  <c r="E8392" i="7" s="1"/>
  <c r="E8393" i="7" s="1"/>
  <c r="E8394" i="7" s="1"/>
  <c r="E8395" i="7" s="1"/>
  <c r="E8396" i="7" s="1"/>
  <c r="E8397" i="7" s="1"/>
  <c r="E8398" i="7" s="1"/>
  <c r="E8399" i="7" s="1"/>
  <c r="E8400" i="7" s="1"/>
  <c r="E8401" i="7" s="1"/>
  <c r="E8402" i="7" s="1"/>
  <c r="E8403" i="7" s="1"/>
  <c r="E8404" i="7" s="1"/>
  <c r="E8405" i="7" s="1"/>
  <c r="E8406" i="7" s="1"/>
  <c r="E8407" i="7" s="1"/>
  <c r="E8408" i="7" s="1"/>
  <c r="E8409" i="7" s="1"/>
  <c r="E8410" i="7" s="1"/>
  <c r="E8411" i="7" s="1"/>
  <c r="E8412" i="7" s="1"/>
  <c r="E8413" i="7" s="1"/>
  <c r="E8414" i="7" s="1"/>
  <c r="E8415" i="7" s="1"/>
  <c r="E8416" i="7" s="1"/>
  <c r="E8417" i="7" s="1"/>
  <c r="E8418" i="7" s="1"/>
  <c r="E8419" i="7" s="1"/>
  <c r="E8420" i="7" s="1"/>
  <c r="E8421" i="7" s="1"/>
  <c r="E8422" i="7" s="1"/>
  <c r="E8423" i="7" s="1"/>
  <c r="E8424" i="7" s="1"/>
  <c r="E8425" i="7" s="1"/>
  <c r="E8426" i="7" s="1"/>
  <c r="E8427" i="7" s="1"/>
  <c r="E8428" i="7" s="1"/>
  <c r="E8429" i="7" s="1"/>
  <c r="E8430" i="7" s="1"/>
  <c r="E8431" i="7" s="1"/>
  <c r="E8432" i="7" s="1"/>
  <c r="E8433" i="7" s="1"/>
  <c r="E8434" i="7" s="1"/>
  <c r="E8435" i="7" s="1"/>
  <c r="E8436" i="7" s="1"/>
  <c r="E8437" i="7" s="1"/>
  <c r="E8438" i="7" s="1"/>
  <c r="E8439" i="7" s="1"/>
  <c r="E8440" i="7" s="1"/>
  <c r="E8441" i="7" s="1"/>
  <c r="E8442" i="7" s="1"/>
  <c r="E8443" i="7" s="1"/>
  <c r="E8444" i="7" s="1"/>
  <c r="E8445" i="7" s="1"/>
  <c r="E8446" i="7" s="1"/>
  <c r="E8447" i="7" s="1"/>
  <c r="E8448" i="7" s="1"/>
  <c r="E8449" i="7" s="1"/>
  <c r="E8450" i="7" s="1"/>
  <c r="E8451" i="7" s="1"/>
  <c r="E8452" i="7" s="1"/>
  <c r="E8453" i="7" s="1"/>
  <c r="E8454" i="7" s="1"/>
  <c r="E8455" i="7" s="1"/>
  <c r="E8456" i="7" s="1"/>
  <c r="E8457" i="7" s="1"/>
  <c r="E8458" i="7" s="1"/>
  <c r="E8459" i="7" s="1"/>
  <c r="E8460" i="7" s="1"/>
  <c r="E8461" i="7" s="1"/>
  <c r="E8462" i="7" s="1"/>
  <c r="E8463" i="7" s="1"/>
  <c r="E8464" i="7" s="1"/>
  <c r="E8465" i="7" s="1"/>
  <c r="E8466" i="7" s="1"/>
  <c r="E8467" i="7" s="1"/>
  <c r="E8468" i="7" s="1"/>
  <c r="E8469" i="7" s="1"/>
  <c r="E8470" i="7" s="1"/>
  <c r="E8471" i="7" s="1"/>
  <c r="E8472" i="7" s="1"/>
  <c r="E8473" i="7" s="1"/>
  <c r="E8474" i="7" s="1"/>
  <c r="E8475" i="7" s="1"/>
  <c r="E8476" i="7" s="1"/>
  <c r="E8477" i="7" s="1"/>
  <c r="E8478" i="7" s="1"/>
  <c r="E8479" i="7" s="1"/>
  <c r="E8480" i="7" s="1"/>
  <c r="E8481" i="7" s="1"/>
  <c r="E8482" i="7" s="1"/>
  <c r="E8483" i="7" s="1"/>
  <c r="E8484" i="7" s="1"/>
  <c r="E8485" i="7" s="1"/>
  <c r="E8486" i="7" s="1"/>
  <c r="E8487" i="7" s="1"/>
  <c r="E8488" i="7" s="1"/>
  <c r="E8489" i="7" s="1"/>
  <c r="E8490" i="7" s="1"/>
  <c r="E8491" i="7" s="1"/>
  <c r="E8492" i="7" s="1"/>
  <c r="E8493" i="7" s="1"/>
  <c r="E8494" i="7" s="1"/>
  <c r="E8495" i="7" s="1"/>
  <c r="E8496" i="7" s="1"/>
  <c r="E8497" i="7" s="1"/>
  <c r="E8498" i="7" s="1"/>
  <c r="E8499" i="7" s="1"/>
  <c r="E8500" i="7" s="1"/>
  <c r="E8501" i="7" s="1"/>
  <c r="E8502" i="7" s="1"/>
  <c r="E8503" i="7" s="1"/>
  <c r="E8504" i="7" s="1"/>
  <c r="E8505" i="7" s="1"/>
  <c r="E8506" i="7" s="1"/>
  <c r="E8507" i="7" s="1"/>
  <c r="E8508" i="7" s="1"/>
  <c r="E8509" i="7" s="1"/>
  <c r="E8510" i="7" s="1"/>
  <c r="E8511" i="7" s="1"/>
  <c r="E8512" i="7" s="1"/>
  <c r="E8513" i="7" s="1"/>
  <c r="E8514" i="7" s="1"/>
  <c r="E8515" i="7" s="1"/>
  <c r="E8516" i="7" s="1"/>
  <c r="E8517" i="7" s="1"/>
  <c r="E8518" i="7" s="1"/>
  <c r="E8519" i="7" s="1"/>
  <c r="E8520" i="7" s="1"/>
  <c r="E8521" i="7" s="1"/>
  <c r="E8522" i="7" s="1"/>
  <c r="E8523" i="7" s="1"/>
  <c r="E8524" i="7" s="1"/>
  <c r="E8525" i="7" s="1"/>
  <c r="E8526" i="7" s="1"/>
  <c r="E8527" i="7" s="1"/>
  <c r="E8528" i="7" s="1"/>
  <c r="E8529" i="7" s="1"/>
  <c r="E8530" i="7" s="1"/>
  <c r="E8531" i="7" s="1"/>
  <c r="E8532" i="7" s="1"/>
  <c r="E8533" i="7" s="1"/>
  <c r="E8534" i="7" s="1"/>
  <c r="E8535" i="7" s="1"/>
  <c r="E8536" i="7" s="1"/>
  <c r="E8537" i="7" s="1"/>
  <c r="E8538" i="7" s="1"/>
  <c r="E8539" i="7" s="1"/>
  <c r="E8540" i="7" s="1"/>
  <c r="E8541" i="7" s="1"/>
  <c r="E8542" i="7" s="1"/>
  <c r="E8543" i="7" s="1"/>
  <c r="E8544" i="7" s="1"/>
  <c r="E8545" i="7" s="1"/>
  <c r="E8546" i="7" s="1"/>
  <c r="E8547" i="7" s="1"/>
  <c r="E8548" i="7" s="1"/>
  <c r="E8549" i="7" s="1"/>
  <c r="E8550" i="7" s="1"/>
  <c r="E8551" i="7" s="1"/>
  <c r="E8552" i="7" s="1"/>
  <c r="E8553" i="7" s="1"/>
  <c r="E8554" i="7" s="1"/>
  <c r="E8555" i="7" s="1"/>
  <c r="E8556" i="7" s="1"/>
  <c r="E8557" i="7" s="1"/>
  <c r="E8558" i="7" s="1"/>
  <c r="E8559" i="7" s="1"/>
  <c r="E8560" i="7" s="1"/>
  <c r="E8561" i="7" s="1"/>
  <c r="E8562" i="7" s="1"/>
  <c r="E8563" i="7" s="1"/>
  <c r="E8564" i="7" s="1"/>
  <c r="E8565" i="7" s="1"/>
  <c r="E8566" i="7" s="1"/>
  <c r="E8567" i="7" s="1"/>
  <c r="E8568" i="7" s="1"/>
  <c r="E8569" i="7" s="1"/>
  <c r="E8570" i="7" s="1"/>
  <c r="E8571" i="7" s="1"/>
  <c r="E8572" i="7" s="1"/>
  <c r="E8573" i="7" s="1"/>
  <c r="E8574" i="7" s="1"/>
  <c r="E8575" i="7" s="1"/>
  <c r="E8576" i="7" s="1"/>
  <c r="E8577" i="7" s="1"/>
  <c r="E8578" i="7" s="1"/>
  <c r="E8579" i="7" s="1"/>
  <c r="E8580" i="7" s="1"/>
  <c r="E8581" i="7" s="1"/>
  <c r="E8582" i="7" s="1"/>
  <c r="E8583" i="7" s="1"/>
  <c r="E8584" i="7" s="1"/>
  <c r="E8585" i="7" s="1"/>
  <c r="E8586" i="7" s="1"/>
  <c r="E8587" i="7" s="1"/>
  <c r="E8588" i="7" s="1"/>
  <c r="E8589" i="7" s="1"/>
  <c r="E8590" i="7" s="1"/>
  <c r="E8591" i="7" s="1"/>
  <c r="E8592" i="7" s="1"/>
  <c r="E8593" i="7" s="1"/>
  <c r="E8594" i="7" s="1"/>
  <c r="E8595" i="7" s="1"/>
  <c r="E8596" i="7" s="1"/>
  <c r="E8597" i="7" s="1"/>
  <c r="E8598" i="7" s="1"/>
  <c r="E8599" i="7" s="1"/>
  <c r="E8600" i="7" s="1"/>
  <c r="E8601" i="7" s="1"/>
  <c r="E8602" i="7" s="1"/>
  <c r="E8603" i="7" s="1"/>
  <c r="E8604" i="7" s="1"/>
  <c r="E8605" i="7" s="1"/>
  <c r="E8606" i="7" s="1"/>
  <c r="E8607" i="7" s="1"/>
  <c r="E8608" i="7" s="1"/>
  <c r="E8609" i="7" s="1"/>
  <c r="E8610" i="7" s="1"/>
  <c r="E8611" i="7" s="1"/>
  <c r="E8612" i="7" s="1"/>
  <c r="E8613" i="7" s="1"/>
  <c r="E8614" i="7" s="1"/>
  <c r="E8615" i="7" s="1"/>
  <c r="E8616" i="7" s="1"/>
  <c r="E8617" i="7" s="1"/>
  <c r="E8618" i="7" s="1"/>
  <c r="E8619" i="7" s="1"/>
  <c r="E8620" i="7" s="1"/>
  <c r="E8621" i="7" s="1"/>
  <c r="E8622" i="7" s="1"/>
  <c r="E8623" i="7" s="1"/>
  <c r="E8624" i="7" s="1"/>
  <c r="E8625" i="7" s="1"/>
  <c r="E8626" i="7" s="1"/>
  <c r="E8627" i="7" s="1"/>
  <c r="E8628" i="7" s="1"/>
  <c r="E8629" i="7" s="1"/>
  <c r="E8630" i="7" s="1"/>
  <c r="E8631" i="7" s="1"/>
  <c r="E8632" i="7" s="1"/>
  <c r="E8633" i="7" s="1"/>
  <c r="E8634" i="7" s="1"/>
  <c r="E8635" i="7" s="1"/>
  <c r="E8636" i="7" s="1"/>
  <c r="E8637" i="7" s="1"/>
  <c r="E8638" i="7" s="1"/>
  <c r="E8639" i="7" s="1"/>
  <c r="E8640" i="7" s="1"/>
  <c r="E8641" i="7" s="1"/>
  <c r="E8642" i="7" s="1"/>
  <c r="E8643" i="7" s="1"/>
  <c r="E8644" i="7" s="1"/>
  <c r="E8645" i="7" s="1"/>
  <c r="E8646" i="7" s="1"/>
  <c r="E8647" i="7" s="1"/>
  <c r="E8648" i="7" s="1"/>
  <c r="E8649" i="7" s="1"/>
  <c r="E8650" i="7" s="1"/>
  <c r="E8651" i="7" s="1"/>
  <c r="E8652" i="7" s="1"/>
  <c r="E8653" i="7" s="1"/>
  <c r="E8654" i="7" s="1"/>
  <c r="E8655" i="7" s="1"/>
  <c r="E8656" i="7" s="1"/>
  <c r="E8657" i="7" s="1"/>
  <c r="E8658" i="7" s="1"/>
  <c r="E8659" i="7" s="1"/>
  <c r="E8660" i="7" s="1"/>
  <c r="E8661" i="7" s="1"/>
  <c r="E8662" i="7" s="1"/>
  <c r="E8663" i="7" s="1"/>
  <c r="E8664" i="7" s="1"/>
  <c r="E8665" i="7" s="1"/>
  <c r="E8666" i="7" s="1"/>
  <c r="E8667" i="7" s="1"/>
  <c r="E8668" i="7" s="1"/>
  <c r="E8669" i="7" s="1"/>
  <c r="E8670" i="7" s="1"/>
  <c r="E8671" i="7" s="1"/>
  <c r="E8672" i="7" s="1"/>
  <c r="E8673" i="7" s="1"/>
  <c r="E8674" i="7" s="1"/>
  <c r="E8675" i="7" s="1"/>
  <c r="E8676" i="7" s="1"/>
  <c r="E8677" i="7" s="1"/>
  <c r="E8678" i="7" s="1"/>
  <c r="E8679" i="7" s="1"/>
  <c r="E8680" i="7" s="1"/>
  <c r="E8681" i="7" s="1"/>
  <c r="E8682" i="7" s="1"/>
  <c r="E8683" i="7" s="1"/>
  <c r="E8684" i="7" s="1"/>
  <c r="E8685" i="7" s="1"/>
  <c r="E8686" i="7" s="1"/>
  <c r="E8687" i="7" s="1"/>
  <c r="E8688" i="7" s="1"/>
  <c r="E8689" i="7" s="1"/>
  <c r="E8690" i="7" s="1"/>
  <c r="E8691" i="7" s="1"/>
  <c r="E8692" i="7" s="1"/>
  <c r="E8693" i="7" s="1"/>
  <c r="E8694" i="7" s="1"/>
  <c r="E8695" i="7" s="1"/>
  <c r="E8696" i="7" s="1"/>
  <c r="E8697" i="7" s="1"/>
  <c r="E8698" i="7" s="1"/>
  <c r="E8699" i="7" s="1"/>
  <c r="E8700" i="7" s="1"/>
  <c r="E8701" i="7" s="1"/>
  <c r="E8702" i="7" s="1"/>
  <c r="E8703" i="7" s="1"/>
  <c r="E8704" i="7" s="1"/>
  <c r="E8705" i="7" s="1"/>
  <c r="E8706" i="7" s="1"/>
  <c r="E8707" i="7" s="1"/>
  <c r="E8708" i="7" s="1"/>
  <c r="E8709" i="7" s="1"/>
  <c r="E8710" i="7" s="1"/>
  <c r="E8711" i="7" s="1"/>
  <c r="E8712" i="7" s="1"/>
  <c r="E8713" i="7" s="1"/>
  <c r="E8714" i="7" s="1"/>
  <c r="E8715" i="7" s="1"/>
  <c r="E8716" i="7" s="1"/>
  <c r="E8717" i="7" s="1"/>
  <c r="E8718" i="7" s="1"/>
  <c r="E8719" i="7" s="1"/>
  <c r="E8720" i="7" s="1"/>
  <c r="E8721" i="7" s="1"/>
  <c r="E8722" i="7" s="1"/>
  <c r="E8723" i="7" s="1"/>
  <c r="E8724" i="7" s="1"/>
  <c r="E8725" i="7" s="1"/>
  <c r="E8726" i="7" s="1"/>
  <c r="E8727" i="7" s="1"/>
  <c r="E8728" i="7" s="1"/>
  <c r="E8729" i="7" s="1"/>
  <c r="E8730" i="7" s="1"/>
  <c r="E8731" i="7" s="1"/>
  <c r="E8732" i="7" s="1"/>
  <c r="E8733" i="7" s="1"/>
  <c r="E8734" i="7" s="1"/>
  <c r="E8735" i="7" s="1"/>
  <c r="E8736" i="7" s="1"/>
  <c r="E8737" i="7" s="1"/>
  <c r="E8738" i="7" s="1"/>
  <c r="E8739" i="7" s="1"/>
  <c r="E8740" i="7" s="1"/>
  <c r="E8741" i="7" s="1"/>
  <c r="E8742" i="7" s="1"/>
  <c r="E8743" i="7" s="1"/>
  <c r="E8744" i="7" s="1"/>
  <c r="E8745" i="7" s="1"/>
  <c r="E8746" i="7" s="1"/>
  <c r="E8747" i="7" s="1"/>
  <c r="E8748" i="7" s="1"/>
  <c r="E8749" i="7" s="1"/>
  <c r="E8750" i="7" s="1"/>
  <c r="E8751" i="7" s="1"/>
  <c r="E8752" i="7" s="1"/>
  <c r="E8753" i="7" s="1"/>
  <c r="E8754" i="7" s="1"/>
  <c r="E8755" i="7" s="1"/>
  <c r="E8756" i="7" s="1"/>
  <c r="E8757" i="7" s="1"/>
  <c r="E8758" i="7" s="1"/>
  <c r="E8759" i="7" s="1"/>
  <c r="E8760" i="7" s="1"/>
  <c r="E8761" i="7" s="1"/>
  <c r="A11" i="9"/>
  <c r="A10" i="10" s="1"/>
  <c r="E5" i="9"/>
  <c r="A5" i="13" s="1"/>
  <c r="B10" i="11"/>
  <c r="B9" i="11"/>
  <c r="B8" i="11"/>
  <c r="A4" i="15"/>
  <c r="A4" i="14"/>
  <c r="A4" i="10"/>
  <c r="A4" i="11"/>
  <c r="A4" i="13"/>
  <c r="C4" i="17"/>
  <c r="C3" i="17"/>
  <c r="D23" i="9"/>
  <c r="C23" i="9"/>
  <c r="A2" i="15"/>
  <c r="A1" i="15"/>
  <c r="A2" i="14"/>
  <c r="A1" i="14"/>
  <c r="A2" i="10"/>
  <c r="A1" i="10"/>
  <c r="A2" i="11"/>
  <c r="A1" i="11"/>
  <c r="A2" i="13"/>
  <c r="A1" i="13"/>
  <c r="F10" i="10"/>
  <c r="F11" i="10"/>
  <c r="F12" i="10"/>
  <c r="F13" i="10"/>
  <c r="F14" i="10"/>
  <c r="F15" i="10"/>
  <c r="F16" i="10"/>
  <c r="F17" i="10"/>
  <c r="F18" i="10"/>
  <c r="F19" i="10"/>
  <c r="F20" i="10"/>
  <c r="F21" i="10"/>
  <c r="A10" i="14" l="1"/>
  <c r="B11" i="13"/>
  <c r="A12" i="9"/>
  <c r="A12" i="13" s="1"/>
  <c r="B10" i="14"/>
  <c r="D6" i="9"/>
  <c r="F12" i="11" s="1"/>
  <c r="B11" i="14"/>
  <c r="B11" i="15"/>
  <c r="B27" i="9"/>
  <c r="B28" i="9" s="1"/>
  <c r="B13" i="13"/>
  <c r="A6" i="13"/>
  <c r="A27" i="9"/>
  <c r="E27" i="9" s="1"/>
  <c r="B13" i="15"/>
  <c r="B12" i="13"/>
  <c r="B12" i="15"/>
  <c r="F23" i="10"/>
  <c r="F24" i="10" s="1"/>
  <c r="A5" i="10"/>
  <c r="A5" i="15"/>
  <c r="A11" i="13"/>
  <c r="A5" i="11"/>
  <c r="A5" i="14"/>
  <c r="A11" i="15"/>
  <c r="D3" i="7"/>
  <c r="B2" i="7"/>
  <c r="C2" i="7" s="1"/>
  <c r="B10" i="10"/>
  <c r="A12" i="15"/>
  <c r="B14" i="9"/>
  <c r="B12" i="10"/>
  <c r="B11" i="10"/>
  <c r="A28" i="9" l="1"/>
  <c r="E28" i="9" s="1"/>
  <c r="B29" i="9"/>
  <c r="A29" i="9" s="1"/>
  <c r="E29" i="9" s="1"/>
  <c r="F14" i="11"/>
  <c r="F13" i="11"/>
  <c r="A11" i="14"/>
  <c r="A11" i="10"/>
  <c r="A13" i="9"/>
  <c r="A12" i="14" s="1"/>
  <c r="A6" i="15"/>
  <c r="A6" i="10"/>
  <c r="A6" i="14"/>
  <c r="A6" i="11"/>
  <c r="D4" i="7"/>
  <c r="A3" i="7"/>
  <c r="B3" i="7"/>
  <c r="C3" i="7" s="1"/>
  <c r="B30" i="9"/>
  <c r="A12" i="10"/>
  <c r="B13" i="10"/>
  <c r="B15" i="9"/>
  <c r="B14" i="15"/>
  <c r="B14" i="13"/>
  <c r="B13" i="14"/>
  <c r="A13" i="13" l="1"/>
  <c r="A14" i="9"/>
  <c r="A13" i="14" s="1"/>
  <c r="A13" i="15"/>
  <c r="D5" i="7"/>
  <c r="A4" i="7"/>
  <c r="B4" i="7"/>
  <c r="C4" i="7" s="1"/>
  <c r="B16" i="9"/>
  <c r="B14" i="10"/>
  <c r="B15" i="13"/>
  <c r="B15" i="15"/>
  <c r="B14" i="14"/>
  <c r="A30" i="9"/>
  <c r="E30" i="9" s="1"/>
  <c r="B31" i="9"/>
  <c r="A14" i="15" l="1"/>
  <c r="A13" i="10"/>
  <c r="A14" i="13"/>
  <c r="A15" i="9"/>
  <c r="A14" i="10" s="1"/>
  <c r="D6" i="7"/>
  <c r="A5" i="7"/>
  <c r="B5" i="7"/>
  <c r="C5" i="7" s="1"/>
  <c r="B17" i="9"/>
  <c r="B15" i="10"/>
  <c r="B16" i="15"/>
  <c r="B15" i="14"/>
  <c r="A16" i="9"/>
  <c r="B16" i="13"/>
  <c r="A31" i="9"/>
  <c r="E31" i="9" s="1"/>
  <c r="B32" i="9"/>
  <c r="A14" i="14" l="1"/>
  <c r="A15" i="13"/>
  <c r="A15" i="15"/>
  <c r="D7" i="7"/>
  <c r="A6" i="7"/>
  <c r="B6" i="7"/>
  <c r="C6" i="7" s="1"/>
  <c r="A32" i="9"/>
  <c r="E32" i="9" s="1"/>
  <c r="B33" i="9"/>
  <c r="A16" i="13"/>
  <c r="A15" i="10"/>
  <c r="A15" i="14"/>
  <c r="A16" i="15"/>
  <c r="B18" i="9"/>
  <c r="B16" i="10"/>
  <c r="B17" i="15"/>
  <c r="B17" i="13"/>
  <c r="B16" i="14"/>
  <c r="A17" i="9"/>
  <c r="D8" i="7" l="1"/>
  <c r="A7" i="7"/>
  <c r="B7" i="7"/>
  <c r="C7" i="7" s="1"/>
  <c r="B17" i="10"/>
  <c r="B19" i="9"/>
  <c r="B18" i="15"/>
  <c r="B17" i="14"/>
  <c r="B18" i="13"/>
  <c r="A18" i="9"/>
  <c r="A17" i="13"/>
  <c r="A16" i="10"/>
  <c r="A16" i="14"/>
  <c r="A17" i="15"/>
  <c r="A33" i="9"/>
  <c r="E33" i="9" s="1"/>
  <c r="B34" i="9"/>
  <c r="D9" i="7" l="1"/>
  <c r="A8" i="7"/>
  <c r="B8" i="7"/>
  <c r="C8" i="7" s="1"/>
  <c r="A18" i="13"/>
  <c r="A17" i="10"/>
  <c r="A17" i="14"/>
  <c r="A18" i="15"/>
  <c r="B20" i="9"/>
  <c r="B18" i="10"/>
  <c r="B19" i="13"/>
  <c r="B19" i="15"/>
  <c r="B18" i="14"/>
  <c r="A19" i="9"/>
  <c r="A34" i="9"/>
  <c r="E34" i="9" s="1"/>
  <c r="B35" i="9"/>
  <c r="D10" i="7" l="1"/>
  <c r="A9" i="7"/>
  <c r="B9" i="7"/>
  <c r="C9" i="7" s="1"/>
  <c r="A35" i="9"/>
  <c r="E35" i="9" s="1"/>
  <c r="B36" i="9"/>
  <c r="B21" i="9"/>
  <c r="B19" i="10"/>
  <c r="B20" i="13"/>
  <c r="A20" i="9"/>
  <c r="B20" i="15"/>
  <c r="B19" i="14"/>
  <c r="A19" i="13"/>
  <c r="A19" i="15"/>
  <c r="A18" i="14"/>
  <c r="A18" i="10"/>
  <c r="D11" i="7" l="1"/>
  <c r="B10" i="7"/>
  <c r="C10" i="7" s="1"/>
  <c r="A10" i="7"/>
  <c r="A20" i="13"/>
  <c r="A19" i="10"/>
  <c r="A19" i="14"/>
  <c r="A20" i="15"/>
  <c r="A36" i="9"/>
  <c r="E36" i="9" s="1"/>
  <c r="B37" i="9"/>
  <c r="B22" i="9"/>
  <c r="B20" i="10"/>
  <c r="B21" i="15"/>
  <c r="B21" i="13"/>
  <c r="B20" i="14"/>
  <c r="A21" i="9"/>
  <c r="D12" i="7" l="1"/>
  <c r="A11" i="7"/>
  <c r="B11" i="7"/>
  <c r="C11" i="7" s="1"/>
  <c r="A37" i="9"/>
  <c r="E37" i="9" s="1"/>
  <c r="B38" i="9"/>
  <c r="A21" i="13"/>
  <c r="A20" i="10"/>
  <c r="A20" i="14"/>
  <c r="A21" i="15"/>
  <c r="B21" i="10"/>
  <c r="B22" i="13"/>
  <c r="B21" i="14"/>
  <c r="B22" i="15"/>
  <c r="A22" i="9"/>
  <c r="D13" i="7" l="1"/>
  <c r="A12" i="7"/>
  <c r="B12" i="7"/>
  <c r="C12" i="7" s="1"/>
  <c r="A22" i="13"/>
  <c r="A21" i="10"/>
  <c r="A21" i="14"/>
  <c r="A22" i="15"/>
  <c r="A38" i="9"/>
  <c r="E38" i="9" s="1"/>
  <c r="D14" i="7" l="1"/>
  <c r="A13" i="7"/>
  <c r="B13" i="7"/>
  <c r="C13" i="7" s="1"/>
  <c r="D15" i="7" l="1"/>
  <c r="B14" i="7"/>
  <c r="C14" i="7" s="1"/>
  <c r="A14" i="7"/>
  <c r="D16" i="7" l="1"/>
  <c r="A15" i="7"/>
  <c r="B15" i="7"/>
  <c r="C15" i="7" s="1"/>
  <c r="D17" i="7" l="1"/>
  <c r="A16" i="7"/>
  <c r="B16" i="7"/>
  <c r="C16" i="7" s="1"/>
  <c r="D18" i="7" l="1"/>
  <c r="A17" i="7"/>
  <c r="B17" i="7"/>
  <c r="C17" i="7" s="1"/>
  <c r="D19" i="7" l="1"/>
  <c r="B18" i="7"/>
  <c r="C18" i="7" s="1"/>
  <c r="A18" i="7"/>
  <c r="D20" i="7" l="1"/>
  <c r="A19" i="7"/>
  <c r="B19" i="7"/>
  <c r="C19" i="7" s="1"/>
  <c r="D21" i="7" l="1"/>
  <c r="A20" i="7"/>
  <c r="B20" i="7"/>
  <c r="C20" i="7" s="1"/>
  <c r="D22" i="7" l="1"/>
  <c r="A21" i="7"/>
  <c r="B21" i="7"/>
  <c r="C21" i="7" s="1"/>
  <c r="D23" i="7" l="1"/>
  <c r="A22" i="7"/>
  <c r="B22" i="7"/>
  <c r="C22" i="7" s="1"/>
  <c r="D24" i="7" l="1"/>
  <c r="A23" i="7"/>
  <c r="B23" i="7"/>
  <c r="C23" i="7" s="1"/>
  <c r="D25" i="7" l="1"/>
  <c r="A24" i="7"/>
  <c r="B24" i="7"/>
  <c r="C24" i="7" s="1"/>
  <c r="D26" i="7" l="1"/>
  <c r="A25" i="7"/>
  <c r="B25" i="7"/>
  <c r="C25" i="7" s="1"/>
  <c r="D27" i="7" l="1"/>
  <c r="B26" i="7"/>
  <c r="C26" i="7" s="1"/>
  <c r="A26" i="7"/>
  <c r="D28" i="7" l="1"/>
  <c r="A27" i="7"/>
  <c r="B27" i="7"/>
  <c r="C27" i="7" s="1"/>
  <c r="D29" i="7" l="1"/>
  <c r="A28" i="7"/>
  <c r="B28" i="7"/>
  <c r="C28" i="7" s="1"/>
  <c r="D30" i="7" l="1"/>
  <c r="A29" i="7"/>
  <c r="B29" i="7"/>
  <c r="C29" i="7" s="1"/>
  <c r="D31" i="7" l="1"/>
  <c r="A30" i="7"/>
  <c r="B30" i="7"/>
  <c r="C30" i="7" s="1"/>
  <c r="D32" i="7" l="1"/>
  <c r="A31" i="7"/>
  <c r="B31" i="7"/>
  <c r="C31" i="7" s="1"/>
  <c r="D33" i="7" l="1"/>
  <c r="A32" i="7"/>
  <c r="B32" i="7"/>
  <c r="C32" i="7" s="1"/>
  <c r="D34" i="7" l="1"/>
  <c r="A33" i="7"/>
  <c r="B33" i="7"/>
  <c r="C33" i="7" s="1"/>
  <c r="D35" i="7" l="1"/>
  <c r="B34" i="7"/>
  <c r="C34" i="7" s="1"/>
  <c r="A34" i="7"/>
  <c r="D36" i="7" l="1"/>
  <c r="A35" i="7"/>
  <c r="B35" i="7"/>
  <c r="C35" i="7" s="1"/>
  <c r="D37" i="7" l="1"/>
  <c r="A36" i="7"/>
  <c r="B36" i="7"/>
  <c r="C36" i="7" s="1"/>
  <c r="D38" i="7" l="1"/>
  <c r="A37" i="7"/>
  <c r="B37" i="7"/>
  <c r="C37" i="7" s="1"/>
  <c r="D39" i="7" l="1"/>
  <c r="A38" i="7"/>
  <c r="B38" i="7"/>
  <c r="C38" i="7" s="1"/>
  <c r="D40" i="7" l="1"/>
  <c r="A39" i="7"/>
  <c r="B39" i="7"/>
  <c r="C39" i="7" s="1"/>
  <c r="D41" i="7" l="1"/>
  <c r="A40" i="7"/>
  <c r="B40" i="7"/>
  <c r="C40" i="7" s="1"/>
  <c r="D42" i="7" l="1"/>
  <c r="A41" i="7"/>
  <c r="B41" i="7"/>
  <c r="C41" i="7" s="1"/>
  <c r="D43" i="7" l="1"/>
  <c r="A42" i="7"/>
  <c r="B42" i="7"/>
  <c r="C42" i="7" s="1"/>
  <c r="D44" i="7" l="1"/>
  <c r="A43" i="7"/>
  <c r="B43" i="7"/>
  <c r="C43" i="7" s="1"/>
  <c r="D45" i="7" l="1"/>
  <c r="A44" i="7"/>
  <c r="B44" i="7"/>
  <c r="C44" i="7" s="1"/>
  <c r="D46" i="7" l="1"/>
  <c r="A45" i="7"/>
  <c r="B45" i="7"/>
  <c r="C45" i="7" s="1"/>
  <c r="D47" i="7" l="1"/>
  <c r="A46" i="7"/>
  <c r="B46" i="7"/>
  <c r="C46" i="7" s="1"/>
  <c r="D48" i="7" l="1"/>
  <c r="A47" i="7"/>
  <c r="B47" i="7"/>
  <c r="C47" i="7" s="1"/>
  <c r="D49" i="7" l="1"/>
  <c r="A48" i="7"/>
  <c r="B48" i="7"/>
  <c r="C48" i="7" s="1"/>
  <c r="D50" i="7" l="1"/>
  <c r="A49" i="7"/>
  <c r="B49" i="7"/>
  <c r="C49" i="7" s="1"/>
  <c r="D51" i="7" l="1"/>
  <c r="B50" i="7"/>
  <c r="C50" i="7" s="1"/>
  <c r="A50" i="7"/>
  <c r="D52" i="7" l="1"/>
  <c r="A51" i="7"/>
  <c r="B51" i="7"/>
  <c r="C51" i="7" s="1"/>
  <c r="D53" i="7" l="1"/>
  <c r="A52" i="7"/>
  <c r="B52" i="7"/>
  <c r="C52" i="7" s="1"/>
  <c r="D54" i="7" l="1"/>
  <c r="A53" i="7"/>
  <c r="B53" i="7"/>
  <c r="C53" i="7" s="1"/>
  <c r="D55" i="7" l="1"/>
  <c r="A54" i="7"/>
  <c r="B54" i="7"/>
  <c r="C54" i="7" s="1"/>
  <c r="D56" i="7" l="1"/>
  <c r="A55" i="7"/>
  <c r="B55" i="7"/>
  <c r="C55" i="7" s="1"/>
  <c r="D57" i="7" l="1"/>
  <c r="A56" i="7"/>
  <c r="B56" i="7"/>
  <c r="C56" i="7" s="1"/>
  <c r="D58" i="7" l="1"/>
  <c r="A57" i="7"/>
  <c r="B57" i="7"/>
  <c r="C57" i="7" s="1"/>
  <c r="D59" i="7" l="1"/>
  <c r="A58" i="7"/>
  <c r="B58" i="7"/>
  <c r="C58" i="7" s="1"/>
  <c r="D60" i="7" l="1"/>
  <c r="A59" i="7"/>
  <c r="B59" i="7"/>
  <c r="C59" i="7" s="1"/>
  <c r="D61" i="7" l="1"/>
  <c r="A60" i="7"/>
  <c r="B60" i="7"/>
  <c r="C60" i="7" s="1"/>
  <c r="D62" i="7" l="1"/>
  <c r="A61" i="7"/>
  <c r="B61" i="7"/>
  <c r="C61" i="7" s="1"/>
  <c r="D63" i="7" l="1"/>
  <c r="A62" i="7"/>
  <c r="B62" i="7"/>
  <c r="C62" i="7" s="1"/>
  <c r="D64" i="7" l="1"/>
  <c r="A63" i="7"/>
  <c r="B63" i="7"/>
  <c r="C63" i="7" s="1"/>
  <c r="D65" i="7" l="1"/>
  <c r="A64" i="7"/>
  <c r="B64" i="7"/>
  <c r="C64" i="7" s="1"/>
  <c r="D66" i="7" l="1"/>
  <c r="A65" i="7"/>
  <c r="B65" i="7"/>
  <c r="C65" i="7" s="1"/>
  <c r="D67" i="7" l="1"/>
  <c r="B66" i="7"/>
  <c r="C66" i="7" s="1"/>
  <c r="A66" i="7"/>
  <c r="D68" i="7" l="1"/>
  <c r="A67" i="7"/>
  <c r="B67" i="7"/>
  <c r="C67" i="7" s="1"/>
  <c r="D69" i="7" l="1"/>
  <c r="A68" i="7"/>
  <c r="B68" i="7"/>
  <c r="C68" i="7" s="1"/>
  <c r="D70" i="7" l="1"/>
  <c r="A69" i="7"/>
  <c r="B69" i="7"/>
  <c r="C69" i="7" s="1"/>
  <c r="D71" i="7" l="1"/>
  <c r="A70" i="7"/>
  <c r="B70" i="7"/>
  <c r="C70" i="7" s="1"/>
  <c r="D72" i="7" l="1"/>
  <c r="A71" i="7"/>
  <c r="B71" i="7"/>
  <c r="C71" i="7" s="1"/>
  <c r="D73" i="7" l="1"/>
  <c r="A72" i="7"/>
  <c r="B72" i="7"/>
  <c r="C72" i="7" s="1"/>
  <c r="D74" i="7" l="1"/>
  <c r="A73" i="7"/>
  <c r="B73" i="7"/>
  <c r="C73" i="7" s="1"/>
  <c r="D75" i="7" l="1"/>
  <c r="A74" i="7"/>
  <c r="B74" i="7"/>
  <c r="C74" i="7" s="1"/>
  <c r="D76" i="7" l="1"/>
  <c r="A75" i="7"/>
  <c r="B75" i="7"/>
  <c r="C75" i="7" s="1"/>
  <c r="D77" i="7" l="1"/>
  <c r="A76" i="7"/>
  <c r="B76" i="7"/>
  <c r="C76" i="7" s="1"/>
  <c r="D78" i="7" l="1"/>
  <c r="A77" i="7"/>
  <c r="B77" i="7"/>
  <c r="C77" i="7" s="1"/>
  <c r="D79" i="7" l="1"/>
  <c r="A78" i="7"/>
  <c r="B78" i="7"/>
  <c r="C78" i="7" s="1"/>
  <c r="D80" i="7" l="1"/>
  <c r="A79" i="7"/>
  <c r="B79" i="7"/>
  <c r="C79" i="7" s="1"/>
  <c r="D81" i="7" l="1"/>
  <c r="A80" i="7"/>
  <c r="B80" i="7"/>
  <c r="C80" i="7" s="1"/>
  <c r="D82" i="7" l="1"/>
  <c r="A81" i="7"/>
  <c r="B81" i="7"/>
  <c r="C81" i="7" s="1"/>
  <c r="D83" i="7" l="1"/>
  <c r="B82" i="7"/>
  <c r="C82" i="7" s="1"/>
  <c r="A82" i="7"/>
  <c r="D84" i="7" l="1"/>
  <c r="A83" i="7"/>
  <c r="B83" i="7"/>
  <c r="C83" i="7" s="1"/>
  <c r="D85" i="7" l="1"/>
  <c r="A84" i="7"/>
  <c r="B84" i="7"/>
  <c r="C84" i="7" s="1"/>
  <c r="D86" i="7" l="1"/>
  <c r="A85" i="7"/>
  <c r="B85" i="7"/>
  <c r="C85" i="7" s="1"/>
  <c r="D87" i="7" l="1"/>
  <c r="A86" i="7"/>
  <c r="B86" i="7"/>
  <c r="C86" i="7" s="1"/>
  <c r="D88" i="7" l="1"/>
  <c r="A87" i="7"/>
  <c r="B87" i="7"/>
  <c r="C87" i="7" s="1"/>
  <c r="D89" i="7" l="1"/>
  <c r="A88" i="7"/>
  <c r="B88" i="7"/>
  <c r="C88" i="7" s="1"/>
  <c r="D90" i="7" l="1"/>
  <c r="A89" i="7"/>
  <c r="B89" i="7"/>
  <c r="C89" i="7" s="1"/>
  <c r="D91" i="7" l="1"/>
  <c r="A90" i="7"/>
  <c r="B90" i="7"/>
  <c r="C90" i="7" s="1"/>
  <c r="D92" i="7" l="1"/>
  <c r="A91" i="7"/>
  <c r="B91" i="7"/>
  <c r="C91" i="7" s="1"/>
  <c r="D93" i="7" l="1"/>
  <c r="A92" i="7"/>
  <c r="B92" i="7"/>
  <c r="C92" i="7" s="1"/>
  <c r="D94" i="7" l="1"/>
  <c r="A93" i="7"/>
  <c r="B93" i="7"/>
  <c r="C93" i="7" s="1"/>
  <c r="D95" i="7" l="1"/>
  <c r="A94" i="7"/>
  <c r="B94" i="7"/>
  <c r="C94" i="7" s="1"/>
  <c r="D96" i="7" l="1"/>
  <c r="A95" i="7"/>
  <c r="B95" i="7"/>
  <c r="C95" i="7" s="1"/>
  <c r="D97" i="7" l="1"/>
  <c r="A96" i="7"/>
  <c r="B96" i="7"/>
  <c r="C96" i="7" s="1"/>
  <c r="D98" i="7" l="1"/>
  <c r="A97" i="7"/>
  <c r="B97" i="7"/>
  <c r="C97" i="7" s="1"/>
  <c r="D99" i="7" l="1"/>
  <c r="B98" i="7"/>
  <c r="C98" i="7" s="1"/>
  <c r="A98" i="7"/>
  <c r="D100" i="7" l="1"/>
  <c r="A99" i="7"/>
  <c r="B99" i="7"/>
  <c r="C99" i="7" s="1"/>
  <c r="D101" i="7" l="1"/>
  <c r="A100" i="7"/>
  <c r="B100" i="7"/>
  <c r="C100" i="7" s="1"/>
  <c r="D102" i="7" l="1"/>
  <c r="A101" i="7"/>
  <c r="B101" i="7"/>
  <c r="C101" i="7" s="1"/>
  <c r="D103" i="7" l="1"/>
  <c r="A102" i="7"/>
  <c r="B102" i="7"/>
  <c r="C102" i="7" s="1"/>
  <c r="D104" i="7" l="1"/>
  <c r="A103" i="7"/>
  <c r="B103" i="7"/>
  <c r="C103" i="7" s="1"/>
  <c r="D105" i="7" l="1"/>
  <c r="A104" i="7"/>
  <c r="B104" i="7"/>
  <c r="C104" i="7" s="1"/>
  <c r="D106" i="7" l="1"/>
  <c r="A105" i="7"/>
  <c r="B105" i="7"/>
  <c r="C105" i="7" s="1"/>
  <c r="D107" i="7" l="1"/>
  <c r="A106" i="7"/>
  <c r="B106" i="7"/>
  <c r="C106" i="7" s="1"/>
  <c r="D108" i="7" l="1"/>
  <c r="A107" i="7"/>
  <c r="B107" i="7"/>
  <c r="C107" i="7" s="1"/>
  <c r="D109" i="7" l="1"/>
  <c r="A108" i="7"/>
  <c r="B108" i="7"/>
  <c r="C108" i="7" s="1"/>
  <c r="D110" i="7" l="1"/>
  <c r="A109" i="7"/>
  <c r="B109" i="7"/>
  <c r="C109" i="7" s="1"/>
  <c r="D111" i="7" l="1"/>
  <c r="A110" i="7"/>
  <c r="B110" i="7"/>
  <c r="C110" i="7" s="1"/>
  <c r="D112" i="7" l="1"/>
  <c r="A111" i="7"/>
  <c r="B111" i="7"/>
  <c r="C111" i="7" s="1"/>
  <c r="D113" i="7" l="1"/>
  <c r="A112" i="7"/>
  <c r="B112" i="7"/>
  <c r="C112" i="7" s="1"/>
  <c r="D114" i="7" l="1"/>
  <c r="A113" i="7"/>
  <c r="B113" i="7"/>
  <c r="C113" i="7" s="1"/>
  <c r="D115" i="7" l="1"/>
  <c r="B114" i="7"/>
  <c r="C114" i="7" s="1"/>
  <c r="A114" i="7"/>
  <c r="D116" i="7" l="1"/>
  <c r="A115" i="7"/>
  <c r="B115" i="7"/>
  <c r="C115" i="7" s="1"/>
  <c r="D117" i="7" l="1"/>
  <c r="A116" i="7"/>
  <c r="B116" i="7"/>
  <c r="C116" i="7" s="1"/>
  <c r="D118" i="7" l="1"/>
  <c r="A117" i="7"/>
  <c r="B117" i="7"/>
  <c r="C117" i="7" s="1"/>
  <c r="D119" i="7" l="1"/>
  <c r="A118" i="7"/>
  <c r="B118" i="7"/>
  <c r="C118" i="7" s="1"/>
  <c r="D120" i="7" l="1"/>
  <c r="A119" i="7"/>
  <c r="B119" i="7"/>
  <c r="C119" i="7" s="1"/>
  <c r="D121" i="7" l="1"/>
  <c r="A120" i="7"/>
  <c r="B120" i="7"/>
  <c r="C120" i="7" s="1"/>
  <c r="D122" i="7" l="1"/>
  <c r="A121" i="7"/>
  <c r="B121" i="7"/>
  <c r="C121" i="7" s="1"/>
  <c r="D123" i="7" l="1"/>
  <c r="A122" i="7"/>
  <c r="B122" i="7"/>
  <c r="C122" i="7" s="1"/>
  <c r="D124" i="7" l="1"/>
  <c r="A123" i="7"/>
  <c r="B123" i="7"/>
  <c r="C123" i="7" s="1"/>
  <c r="D125" i="7" l="1"/>
  <c r="A124" i="7"/>
  <c r="B124" i="7"/>
  <c r="C124" i="7" s="1"/>
  <c r="D126" i="7" l="1"/>
  <c r="A125" i="7"/>
  <c r="B125" i="7"/>
  <c r="C125" i="7" s="1"/>
  <c r="D127" i="7" l="1"/>
  <c r="A126" i="7"/>
  <c r="B126" i="7"/>
  <c r="C126" i="7" s="1"/>
  <c r="D128" i="7" l="1"/>
  <c r="A127" i="7"/>
  <c r="B127" i="7"/>
  <c r="C127" i="7" s="1"/>
  <c r="D129" i="7" l="1"/>
  <c r="A128" i="7"/>
  <c r="B128" i="7"/>
  <c r="C128" i="7" s="1"/>
  <c r="D130" i="7" l="1"/>
  <c r="A129" i="7"/>
  <c r="B129" i="7"/>
  <c r="C129" i="7" s="1"/>
  <c r="D131" i="7" l="1"/>
  <c r="B130" i="7"/>
  <c r="C130" i="7" s="1"/>
  <c r="A130" i="7"/>
  <c r="D132" i="7" l="1"/>
  <c r="A131" i="7"/>
  <c r="B131" i="7"/>
  <c r="C131" i="7" s="1"/>
  <c r="D133" i="7" l="1"/>
  <c r="A132" i="7"/>
  <c r="B132" i="7"/>
  <c r="C132" i="7" s="1"/>
  <c r="D134" i="7" l="1"/>
  <c r="A133" i="7"/>
  <c r="B133" i="7"/>
  <c r="C133" i="7" s="1"/>
  <c r="D135" i="7" l="1"/>
  <c r="A134" i="7"/>
  <c r="B134" i="7"/>
  <c r="C134" i="7" s="1"/>
  <c r="D136" i="7" l="1"/>
  <c r="A135" i="7"/>
  <c r="B135" i="7"/>
  <c r="C135" i="7" s="1"/>
  <c r="D137" i="7" l="1"/>
  <c r="A136" i="7"/>
  <c r="B136" i="7"/>
  <c r="C136" i="7" s="1"/>
  <c r="D138" i="7" l="1"/>
  <c r="A137" i="7"/>
  <c r="B137" i="7"/>
  <c r="C137" i="7" s="1"/>
  <c r="D139" i="7" l="1"/>
  <c r="A138" i="7"/>
  <c r="B138" i="7"/>
  <c r="C138" i="7" s="1"/>
  <c r="D140" i="7" l="1"/>
  <c r="A139" i="7"/>
  <c r="B139" i="7"/>
  <c r="C139" i="7" s="1"/>
  <c r="D141" i="7" l="1"/>
  <c r="A140" i="7"/>
  <c r="B140" i="7"/>
  <c r="C140" i="7" s="1"/>
  <c r="D142" i="7" l="1"/>
  <c r="A141" i="7"/>
  <c r="B141" i="7"/>
  <c r="C141" i="7" s="1"/>
  <c r="D143" i="7" l="1"/>
  <c r="A142" i="7"/>
  <c r="B142" i="7"/>
  <c r="C142" i="7" s="1"/>
  <c r="D144" i="7" l="1"/>
  <c r="A143" i="7"/>
  <c r="B143" i="7"/>
  <c r="C143" i="7" s="1"/>
  <c r="D145" i="7" l="1"/>
  <c r="A144" i="7"/>
  <c r="B144" i="7"/>
  <c r="C144" i="7" s="1"/>
  <c r="D146" i="7" l="1"/>
  <c r="A145" i="7"/>
  <c r="B145" i="7"/>
  <c r="C145" i="7" s="1"/>
  <c r="D147" i="7" l="1"/>
  <c r="B146" i="7"/>
  <c r="C146" i="7" s="1"/>
  <c r="A146" i="7"/>
  <c r="D148" i="7" l="1"/>
  <c r="A147" i="7"/>
  <c r="B147" i="7"/>
  <c r="C147" i="7" s="1"/>
  <c r="D149" i="7" l="1"/>
  <c r="A148" i="7"/>
  <c r="B148" i="7"/>
  <c r="C148" i="7" s="1"/>
  <c r="D150" i="7" l="1"/>
  <c r="A149" i="7"/>
  <c r="B149" i="7"/>
  <c r="C149" i="7" s="1"/>
  <c r="D151" i="7" l="1"/>
  <c r="A150" i="7"/>
  <c r="B150" i="7"/>
  <c r="C150" i="7" s="1"/>
  <c r="D152" i="7" l="1"/>
  <c r="A151" i="7"/>
  <c r="B151" i="7"/>
  <c r="C151" i="7" s="1"/>
  <c r="D153" i="7" l="1"/>
  <c r="A152" i="7"/>
  <c r="B152" i="7"/>
  <c r="C152" i="7" s="1"/>
  <c r="D154" i="7" l="1"/>
  <c r="A153" i="7"/>
  <c r="B153" i="7"/>
  <c r="C153" i="7" s="1"/>
  <c r="D155" i="7" l="1"/>
  <c r="A154" i="7"/>
  <c r="B154" i="7"/>
  <c r="C154" i="7" s="1"/>
  <c r="D156" i="7" l="1"/>
  <c r="A155" i="7"/>
  <c r="B155" i="7"/>
  <c r="C155" i="7" s="1"/>
  <c r="D157" i="7" l="1"/>
  <c r="A156" i="7"/>
  <c r="B156" i="7"/>
  <c r="C156" i="7" s="1"/>
  <c r="D158" i="7" l="1"/>
  <c r="A157" i="7"/>
  <c r="B157" i="7"/>
  <c r="C157" i="7" s="1"/>
  <c r="D159" i="7" l="1"/>
  <c r="A158" i="7"/>
  <c r="B158" i="7"/>
  <c r="C158" i="7" s="1"/>
  <c r="D160" i="7" l="1"/>
  <c r="A159" i="7"/>
  <c r="B159" i="7"/>
  <c r="C159" i="7" s="1"/>
  <c r="D161" i="7" l="1"/>
  <c r="A160" i="7"/>
  <c r="B160" i="7"/>
  <c r="C160" i="7" s="1"/>
  <c r="D162" i="7" l="1"/>
  <c r="A161" i="7"/>
  <c r="B161" i="7"/>
  <c r="C161" i="7" s="1"/>
  <c r="D163" i="7" l="1"/>
  <c r="B162" i="7"/>
  <c r="C162" i="7" s="1"/>
  <c r="A162" i="7"/>
  <c r="D164" i="7" l="1"/>
  <c r="A163" i="7"/>
  <c r="B163" i="7"/>
  <c r="C163" i="7" s="1"/>
  <c r="D165" i="7" l="1"/>
  <c r="A164" i="7"/>
  <c r="B164" i="7"/>
  <c r="C164" i="7" s="1"/>
  <c r="D166" i="7" l="1"/>
  <c r="A165" i="7"/>
  <c r="B165" i="7"/>
  <c r="C165" i="7" s="1"/>
  <c r="D167" i="7" l="1"/>
  <c r="A166" i="7"/>
  <c r="B166" i="7"/>
  <c r="C166" i="7" s="1"/>
  <c r="D168" i="7" l="1"/>
  <c r="A167" i="7"/>
  <c r="B167" i="7"/>
  <c r="C167" i="7" s="1"/>
  <c r="D169" i="7" l="1"/>
  <c r="A168" i="7"/>
  <c r="B168" i="7"/>
  <c r="C168" i="7" s="1"/>
  <c r="D170" i="7" l="1"/>
  <c r="A169" i="7"/>
  <c r="B169" i="7"/>
  <c r="C169" i="7" s="1"/>
  <c r="D171" i="7" l="1"/>
  <c r="A170" i="7"/>
  <c r="B170" i="7"/>
  <c r="C170" i="7" s="1"/>
  <c r="D172" i="7" l="1"/>
  <c r="A171" i="7"/>
  <c r="B171" i="7"/>
  <c r="C171" i="7" s="1"/>
  <c r="D173" i="7" l="1"/>
  <c r="A172" i="7"/>
  <c r="B172" i="7"/>
  <c r="C172" i="7" s="1"/>
  <c r="D174" i="7" l="1"/>
  <c r="A173" i="7"/>
  <c r="B173" i="7"/>
  <c r="C173" i="7" s="1"/>
  <c r="D175" i="7" l="1"/>
  <c r="A174" i="7"/>
  <c r="B174" i="7"/>
  <c r="C174" i="7" s="1"/>
  <c r="D176" i="7" l="1"/>
  <c r="A175" i="7"/>
  <c r="B175" i="7"/>
  <c r="C175" i="7" s="1"/>
  <c r="D177" i="7" l="1"/>
  <c r="A176" i="7"/>
  <c r="B176" i="7"/>
  <c r="C176" i="7" s="1"/>
  <c r="D178" i="7" l="1"/>
  <c r="A177" i="7"/>
  <c r="B177" i="7"/>
  <c r="C177" i="7" s="1"/>
  <c r="D179" i="7" l="1"/>
  <c r="B178" i="7"/>
  <c r="C178" i="7" s="1"/>
  <c r="A178" i="7"/>
  <c r="D180" i="7" l="1"/>
  <c r="A179" i="7"/>
  <c r="B179" i="7"/>
  <c r="C179" i="7" s="1"/>
  <c r="D181" i="7" l="1"/>
  <c r="A180" i="7"/>
  <c r="B180" i="7"/>
  <c r="C180" i="7" s="1"/>
  <c r="D182" i="7" l="1"/>
  <c r="A181" i="7"/>
  <c r="B181" i="7"/>
  <c r="C181" i="7" s="1"/>
  <c r="D183" i="7" l="1"/>
  <c r="A182" i="7"/>
  <c r="B182" i="7"/>
  <c r="C182" i="7" s="1"/>
  <c r="D184" i="7" l="1"/>
  <c r="A183" i="7"/>
  <c r="B183" i="7"/>
  <c r="C183" i="7" s="1"/>
  <c r="D185" i="7" l="1"/>
  <c r="A184" i="7"/>
  <c r="B184" i="7"/>
  <c r="C184" i="7" s="1"/>
  <c r="D186" i="7" l="1"/>
  <c r="A185" i="7"/>
  <c r="B185" i="7"/>
  <c r="C185" i="7" s="1"/>
  <c r="D187" i="7" l="1"/>
  <c r="A186" i="7"/>
  <c r="B186" i="7"/>
  <c r="C186" i="7" s="1"/>
  <c r="D188" i="7" l="1"/>
  <c r="A187" i="7"/>
  <c r="B187" i="7"/>
  <c r="C187" i="7" s="1"/>
  <c r="D189" i="7" l="1"/>
  <c r="A188" i="7"/>
  <c r="B188" i="7"/>
  <c r="C188" i="7" s="1"/>
  <c r="D190" i="7" l="1"/>
  <c r="A189" i="7"/>
  <c r="B189" i="7"/>
  <c r="C189" i="7" s="1"/>
  <c r="D191" i="7" l="1"/>
  <c r="A190" i="7"/>
  <c r="B190" i="7"/>
  <c r="C190" i="7" s="1"/>
  <c r="D192" i="7" l="1"/>
  <c r="A191" i="7"/>
  <c r="B191" i="7"/>
  <c r="C191" i="7" s="1"/>
  <c r="D193" i="7" l="1"/>
  <c r="A192" i="7"/>
  <c r="B192" i="7"/>
  <c r="C192" i="7" s="1"/>
  <c r="D194" i="7" l="1"/>
  <c r="A193" i="7"/>
  <c r="B193" i="7"/>
  <c r="C193" i="7" s="1"/>
  <c r="D195" i="7" l="1"/>
  <c r="B194" i="7"/>
  <c r="C194" i="7" s="1"/>
  <c r="A194" i="7"/>
  <c r="D196" i="7" l="1"/>
  <c r="A195" i="7"/>
  <c r="B195" i="7"/>
  <c r="C195" i="7" s="1"/>
  <c r="D197" i="7" l="1"/>
  <c r="A196" i="7"/>
  <c r="B196" i="7"/>
  <c r="C196" i="7" s="1"/>
  <c r="D198" i="7" l="1"/>
  <c r="A197" i="7"/>
  <c r="B197" i="7"/>
  <c r="C197" i="7" s="1"/>
  <c r="D199" i="7" l="1"/>
  <c r="A198" i="7"/>
  <c r="B198" i="7"/>
  <c r="C198" i="7" s="1"/>
  <c r="D200" i="7" l="1"/>
  <c r="A199" i="7"/>
  <c r="B199" i="7"/>
  <c r="C199" i="7" s="1"/>
  <c r="D201" i="7" l="1"/>
  <c r="A200" i="7"/>
  <c r="B200" i="7"/>
  <c r="C200" i="7" s="1"/>
  <c r="D202" i="7" l="1"/>
  <c r="A201" i="7"/>
  <c r="B201" i="7"/>
  <c r="C201" i="7" s="1"/>
  <c r="D203" i="7" l="1"/>
  <c r="A202" i="7"/>
  <c r="B202" i="7"/>
  <c r="C202" i="7" s="1"/>
  <c r="D204" i="7" l="1"/>
  <c r="A203" i="7"/>
  <c r="B203" i="7"/>
  <c r="C203" i="7" s="1"/>
  <c r="D205" i="7" l="1"/>
  <c r="A204" i="7"/>
  <c r="B204" i="7"/>
  <c r="C204" i="7" s="1"/>
  <c r="D206" i="7" l="1"/>
  <c r="A205" i="7"/>
  <c r="B205" i="7"/>
  <c r="C205" i="7" s="1"/>
  <c r="D207" i="7" l="1"/>
  <c r="A206" i="7"/>
  <c r="B206" i="7"/>
  <c r="C206" i="7" s="1"/>
  <c r="D208" i="7" l="1"/>
  <c r="A207" i="7"/>
  <c r="B207" i="7"/>
  <c r="C207" i="7" s="1"/>
  <c r="D209" i="7" l="1"/>
  <c r="A208" i="7"/>
  <c r="B208" i="7"/>
  <c r="C208" i="7" s="1"/>
  <c r="D210" i="7" l="1"/>
  <c r="A209" i="7"/>
  <c r="B209" i="7"/>
  <c r="C209" i="7" s="1"/>
  <c r="D211" i="7" l="1"/>
  <c r="B210" i="7"/>
  <c r="C210" i="7" s="1"/>
  <c r="A210" i="7"/>
  <c r="D212" i="7" l="1"/>
  <c r="A211" i="7"/>
  <c r="B211" i="7"/>
  <c r="C211" i="7" s="1"/>
  <c r="D213" i="7" l="1"/>
  <c r="A212" i="7"/>
  <c r="B212" i="7"/>
  <c r="C212" i="7" s="1"/>
  <c r="D214" i="7" l="1"/>
  <c r="A213" i="7"/>
  <c r="B213" i="7"/>
  <c r="C213" i="7" s="1"/>
  <c r="D215" i="7" l="1"/>
  <c r="A214" i="7"/>
  <c r="B214" i="7"/>
  <c r="C214" i="7" s="1"/>
  <c r="D216" i="7" l="1"/>
  <c r="A215" i="7"/>
  <c r="B215" i="7"/>
  <c r="C215" i="7" s="1"/>
  <c r="D217" i="7" l="1"/>
  <c r="A216" i="7"/>
  <c r="B216" i="7"/>
  <c r="C216" i="7" s="1"/>
  <c r="D218" i="7" l="1"/>
  <c r="A217" i="7"/>
  <c r="B217" i="7"/>
  <c r="C217" i="7" s="1"/>
  <c r="D219" i="7" l="1"/>
  <c r="A218" i="7"/>
  <c r="B218" i="7"/>
  <c r="C218" i="7" s="1"/>
  <c r="D220" i="7" l="1"/>
  <c r="A219" i="7"/>
  <c r="B219" i="7"/>
  <c r="C219" i="7" s="1"/>
  <c r="D221" i="7" l="1"/>
  <c r="A220" i="7"/>
  <c r="B220" i="7"/>
  <c r="C220" i="7" s="1"/>
  <c r="D222" i="7" l="1"/>
  <c r="A221" i="7"/>
  <c r="B221" i="7"/>
  <c r="C221" i="7" s="1"/>
  <c r="D223" i="7" l="1"/>
  <c r="A222" i="7"/>
  <c r="B222" i="7"/>
  <c r="C222" i="7" s="1"/>
  <c r="D224" i="7" l="1"/>
  <c r="A223" i="7"/>
  <c r="B223" i="7"/>
  <c r="C223" i="7" s="1"/>
  <c r="D225" i="7" l="1"/>
  <c r="A224" i="7"/>
  <c r="B224" i="7"/>
  <c r="C224" i="7" s="1"/>
  <c r="D226" i="7" l="1"/>
  <c r="A225" i="7"/>
  <c r="B225" i="7"/>
  <c r="C225" i="7" s="1"/>
  <c r="D227" i="7" l="1"/>
  <c r="B226" i="7"/>
  <c r="C226" i="7" s="1"/>
  <c r="A226" i="7"/>
  <c r="D228" i="7" l="1"/>
  <c r="A227" i="7"/>
  <c r="B227" i="7"/>
  <c r="C227" i="7" s="1"/>
  <c r="D229" i="7" l="1"/>
  <c r="A228" i="7"/>
  <c r="B228" i="7"/>
  <c r="C228" i="7" s="1"/>
  <c r="B229" i="7" l="1"/>
  <c r="C229" i="7" s="1"/>
  <c r="A229" i="7"/>
  <c r="D230" i="7"/>
  <c r="A230" i="7" l="1"/>
  <c r="D231" i="7"/>
  <c r="B230" i="7"/>
  <c r="C230" i="7" s="1"/>
  <c r="A231" i="7" l="1"/>
  <c r="D232" i="7"/>
  <c r="B231" i="7"/>
  <c r="C231" i="7" s="1"/>
  <c r="B232" i="7" l="1"/>
  <c r="C232" i="7" s="1"/>
  <c r="A232" i="7"/>
  <c r="D233" i="7"/>
  <c r="B233" i="7" l="1"/>
  <c r="C233" i="7" s="1"/>
  <c r="D234" i="7"/>
  <c r="A233" i="7"/>
  <c r="D235" i="7" l="1"/>
  <c r="B234" i="7"/>
  <c r="C234" i="7" s="1"/>
  <c r="A234" i="7"/>
  <c r="B235" i="7" l="1"/>
  <c r="C235" i="7" s="1"/>
  <c r="D236" i="7"/>
  <c r="A235" i="7"/>
  <c r="B236" i="7" l="1"/>
  <c r="C236" i="7" s="1"/>
  <c r="D237" i="7"/>
  <c r="A236" i="7"/>
  <c r="D238" i="7" l="1"/>
  <c r="A237" i="7"/>
  <c r="B237" i="7"/>
  <c r="C237" i="7" s="1"/>
  <c r="D239" i="7" l="1"/>
  <c r="A238" i="7"/>
  <c r="B238" i="7"/>
  <c r="C238" i="7" s="1"/>
  <c r="A239" i="7" l="1"/>
  <c r="B239" i="7"/>
  <c r="C239" i="7" s="1"/>
  <c r="D240" i="7"/>
  <c r="D241" i="7" l="1"/>
  <c r="A240" i="7"/>
  <c r="B240" i="7"/>
  <c r="C240" i="7" s="1"/>
  <c r="D242" i="7" l="1"/>
  <c r="B241" i="7"/>
  <c r="C241" i="7" s="1"/>
  <c r="A241" i="7"/>
  <c r="D243" i="7" l="1"/>
  <c r="A242" i="7"/>
  <c r="B242" i="7"/>
  <c r="C242" i="7" s="1"/>
  <c r="B243" i="7" l="1"/>
  <c r="C243" i="7" s="1"/>
  <c r="D244" i="7"/>
  <c r="A243" i="7"/>
  <c r="D245" i="7" l="1"/>
  <c r="A244" i="7"/>
  <c r="B244" i="7"/>
  <c r="C244" i="7" s="1"/>
  <c r="B245" i="7" l="1"/>
  <c r="C245" i="7" s="1"/>
  <c r="D246" i="7"/>
  <c r="A245" i="7"/>
  <c r="D247" i="7" l="1"/>
  <c r="A246" i="7"/>
  <c r="B246" i="7"/>
  <c r="C246" i="7" s="1"/>
  <c r="A247" i="7" l="1"/>
  <c r="B247" i="7"/>
  <c r="C247" i="7" s="1"/>
  <c r="D248" i="7"/>
  <c r="D249" i="7" l="1"/>
  <c r="A248" i="7"/>
  <c r="B248" i="7"/>
  <c r="C248" i="7" s="1"/>
  <c r="A249" i="7" l="1"/>
  <c r="D250" i="7"/>
  <c r="B249" i="7"/>
  <c r="C249" i="7" s="1"/>
  <c r="D251" i="7" l="1"/>
  <c r="A250" i="7"/>
  <c r="B250" i="7"/>
  <c r="C250" i="7" s="1"/>
  <c r="A251" i="7" l="1"/>
  <c r="B251" i="7"/>
  <c r="C251" i="7" s="1"/>
  <c r="D252" i="7"/>
  <c r="D253" i="7" l="1"/>
  <c r="A252" i="7"/>
  <c r="B252" i="7"/>
  <c r="C252" i="7" s="1"/>
  <c r="A253" i="7" l="1"/>
  <c r="B253" i="7"/>
  <c r="C253" i="7" s="1"/>
  <c r="D254" i="7"/>
  <c r="D255" i="7" l="1"/>
  <c r="A254" i="7"/>
  <c r="B254" i="7"/>
  <c r="C254" i="7" s="1"/>
  <c r="A255" i="7" l="1"/>
  <c r="B255" i="7"/>
  <c r="C255" i="7" s="1"/>
  <c r="D256" i="7"/>
  <c r="D257" i="7" l="1"/>
  <c r="A256" i="7"/>
  <c r="B256" i="7"/>
  <c r="C256" i="7" s="1"/>
  <c r="A257" i="7" l="1"/>
  <c r="B257" i="7"/>
  <c r="C257" i="7" s="1"/>
  <c r="D258" i="7"/>
  <c r="D259" i="7" l="1"/>
  <c r="A258" i="7"/>
  <c r="B258" i="7"/>
  <c r="C258" i="7" s="1"/>
  <c r="A259" i="7" l="1"/>
  <c r="B259" i="7"/>
  <c r="C259" i="7" s="1"/>
  <c r="D260" i="7"/>
  <c r="D261" i="7" l="1"/>
  <c r="A260" i="7"/>
  <c r="B260" i="7"/>
  <c r="C260" i="7" s="1"/>
  <c r="A261" i="7" l="1"/>
  <c r="B261" i="7"/>
  <c r="C261" i="7" s="1"/>
  <c r="D262" i="7"/>
  <c r="D263" i="7" l="1"/>
  <c r="A262" i="7"/>
  <c r="B262" i="7"/>
  <c r="C262" i="7" s="1"/>
  <c r="A263" i="7" l="1"/>
  <c r="B263" i="7"/>
  <c r="C263" i="7" s="1"/>
  <c r="D264" i="7"/>
  <c r="D265" i="7" l="1"/>
  <c r="A264" i="7"/>
  <c r="B264" i="7"/>
  <c r="C264" i="7" s="1"/>
  <c r="A265" i="7" l="1"/>
  <c r="B265" i="7"/>
  <c r="C265" i="7" s="1"/>
  <c r="D266" i="7"/>
  <c r="D267" i="7" l="1"/>
  <c r="A266" i="7"/>
  <c r="B266" i="7"/>
  <c r="C266" i="7" s="1"/>
  <c r="A267" i="7" l="1"/>
  <c r="B267" i="7"/>
  <c r="C267" i="7" s="1"/>
  <c r="D268" i="7"/>
  <c r="D269" i="7" l="1"/>
  <c r="A268" i="7"/>
  <c r="B268" i="7"/>
  <c r="C268" i="7" s="1"/>
  <c r="A269" i="7" l="1"/>
  <c r="B269" i="7"/>
  <c r="C269" i="7" s="1"/>
  <c r="D270" i="7"/>
  <c r="D271" i="7" l="1"/>
  <c r="A270" i="7"/>
  <c r="B270" i="7"/>
  <c r="C270" i="7" s="1"/>
  <c r="A271" i="7" l="1"/>
  <c r="B271" i="7"/>
  <c r="C271" i="7" s="1"/>
  <c r="D272" i="7"/>
  <c r="D273" i="7" l="1"/>
  <c r="A272" i="7"/>
  <c r="B272" i="7"/>
  <c r="C272" i="7" s="1"/>
  <c r="A273" i="7" l="1"/>
  <c r="B273" i="7"/>
  <c r="C273" i="7" s="1"/>
  <c r="D274" i="7"/>
  <c r="D275" i="7" l="1"/>
  <c r="A274" i="7"/>
  <c r="B274" i="7"/>
  <c r="C274" i="7" s="1"/>
  <c r="A275" i="7" l="1"/>
  <c r="B275" i="7"/>
  <c r="C275" i="7" s="1"/>
  <c r="D276" i="7"/>
  <c r="D277" i="7" l="1"/>
  <c r="A276" i="7"/>
  <c r="B276" i="7"/>
  <c r="C276" i="7" s="1"/>
  <c r="A277" i="7" l="1"/>
  <c r="B277" i="7"/>
  <c r="C277" i="7" s="1"/>
  <c r="D278" i="7"/>
  <c r="D279" i="7" l="1"/>
  <c r="A278" i="7"/>
  <c r="B278" i="7"/>
  <c r="C278" i="7" s="1"/>
  <c r="A279" i="7" l="1"/>
  <c r="B279" i="7"/>
  <c r="C279" i="7" s="1"/>
  <c r="D280" i="7"/>
  <c r="D281" i="7" l="1"/>
  <c r="A280" i="7"/>
  <c r="B280" i="7"/>
  <c r="C280" i="7" s="1"/>
  <c r="A281" i="7" l="1"/>
  <c r="B281" i="7"/>
  <c r="C281" i="7" s="1"/>
  <c r="D282" i="7"/>
  <c r="D283" i="7" l="1"/>
  <c r="A282" i="7"/>
  <c r="B282" i="7"/>
  <c r="C282" i="7" s="1"/>
  <c r="A283" i="7" l="1"/>
  <c r="B283" i="7"/>
  <c r="C283" i="7" s="1"/>
  <c r="D284" i="7"/>
  <c r="D285" i="7" l="1"/>
  <c r="A284" i="7"/>
  <c r="B284" i="7"/>
  <c r="C284" i="7" s="1"/>
  <c r="A285" i="7" l="1"/>
  <c r="B285" i="7"/>
  <c r="C285" i="7" s="1"/>
  <c r="D286" i="7"/>
  <c r="D287" i="7" l="1"/>
  <c r="A286" i="7"/>
  <c r="B286" i="7"/>
  <c r="C286" i="7" s="1"/>
  <c r="A287" i="7" l="1"/>
  <c r="B287" i="7"/>
  <c r="C287" i="7" s="1"/>
  <c r="D288" i="7"/>
  <c r="D289" i="7" l="1"/>
  <c r="A288" i="7"/>
  <c r="B288" i="7"/>
  <c r="C288" i="7" s="1"/>
  <c r="A289" i="7" l="1"/>
  <c r="D290" i="7"/>
  <c r="B289" i="7"/>
  <c r="C289" i="7" s="1"/>
  <c r="D291" i="7" l="1"/>
  <c r="A290" i="7"/>
  <c r="B290" i="7"/>
  <c r="C290" i="7" s="1"/>
  <c r="A291" i="7" l="1"/>
  <c r="B291" i="7"/>
  <c r="C291" i="7" s="1"/>
  <c r="D292" i="7"/>
  <c r="D293" i="7" l="1"/>
  <c r="A292" i="7"/>
  <c r="B292" i="7"/>
  <c r="C292" i="7" s="1"/>
  <c r="A293" i="7" l="1"/>
  <c r="B293" i="7"/>
  <c r="C293" i="7" s="1"/>
  <c r="D294" i="7"/>
  <c r="D295" i="7" l="1"/>
  <c r="A294" i="7"/>
  <c r="B294" i="7"/>
  <c r="C294" i="7" s="1"/>
  <c r="A295" i="7" l="1"/>
  <c r="B295" i="7"/>
  <c r="C295" i="7" s="1"/>
  <c r="D296" i="7"/>
  <c r="D297" i="7" l="1"/>
  <c r="A296" i="7"/>
  <c r="B296" i="7"/>
  <c r="C296" i="7" s="1"/>
  <c r="A297" i="7" l="1"/>
  <c r="B297" i="7"/>
  <c r="C297" i="7" s="1"/>
  <c r="D298" i="7"/>
  <c r="D299" i="7" l="1"/>
  <c r="A298" i="7"/>
  <c r="B298" i="7"/>
  <c r="C298" i="7" s="1"/>
  <c r="A299" i="7" l="1"/>
  <c r="B299" i="7"/>
  <c r="C299" i="7" s="1"/>
  <c r="D300" i="7"/>
  <c r="D301" i="7" l="1"/>
  <c r="A300" i="7"/>
  <c r="B300" i="7"/>
  <c r="C300" i="7" s="1"/>
  <c r="A301" i="7" l="1"/>
  <c r="B301" i="7"/>
  <c r="C301" i="7" s="1"/>
  <c r="D302" i="7"/>
  <c r="D303" i="7" l="1"/>
  <c r="A302" i="7"/>
  <c r="B302" i="7"/>
  <c r="C302" i="7" s="1"/>
  <c r="A303" i="7" l="1"/>
  <c r="B303" i="7"/>
  <c r="C303" i="7" s="1"/>
  <c r="D304" i="7"/>
  <c r="D305" i="7" l="1"/>
  <c r="A304" i="7"/>
  <c r="B304" i="7"/>
  <c r="C304" i="7" s="1"/>
  <c r="A305" i="7" l="1"/>
  <c r="B305" i="7"/>
  <c r="C305" i="7" s="1"/>
  <c r="D306" i="7"/>
  <c r="D307" i="7" l="1"/>
  <c r="A306" i="7"/>
  <c r="B306" i="7"/>
  <c r="C306" i="7" s="1"/>
  <c r="A307" i="7" l="1"/>
  <c r="B307" i="7"/>
  <c r="C307" i="7" s="1"/>
  <c r="D308" i="7"/>
  <c r="D309" i="7" l="1"/>
  <c r="A308" i="7"/>
  <c r="B308" i="7"/>
  <c r="C308" i="7" s="1"/>
  <c r="A309" i="7" l="1"/>
  <c r="B309" i="7"/>
  <c r="C309" i="7" s="1"/>
  <c r="D310" i="7"/>
  <c r="D311" i="7" l="1"/>
  <c r="A310" i="7"/>
  <c r="B310" i="7"/>
  <c r="C310" i="7" s="1"/>
  <c r="A311" i="7" l="1"/>
  <c r="B311" i="7"/>
  <c r="C311" i="7" s="1"/>
  <c r="D312" i="7"/>
  <c r="D313" i="7" l="1"/>
  <c r="A312" i="7"/>
  <c r="B312" i="7"/>
  <c r="C312" i="7" s="1"/>
  <c r="A313" i="7" l="1"/>
  <c r="B313" i="7"/>
  <c r="C313" i="7" s="1"/>
  <c r="D314" i="7"/>
  <c r="D315" i="7" l="1"/>
  <c r="A314" i="7"/>
  <c r="B314" i="7"/>
  <c r="C314" i="7" s="1"/>
  <c r="A315" i="7" l="1"/>
  <c r="B315" i="7"/>
  <c r="C315" i="7" s="1"/>
  <c r="D316" i="7"/>
  <c r="D317" i="7" l="1"/>
  <c r="A316" i="7"/>
  <c r="B316" i="7"/>
  <c r="C316" i="7" s="1"/>
  <c r="A317" i="7" l="1"/>
  <c r="B317" i="7"/>
  <c r="C317" i="7" s="1"/>
  <c r="D318" i="7"/>
  <c r="D319" i="7" l="1"/>
  <c r="A318" i="7"/>
  <c r="B318" i="7"/>
  <c r="C318" i="7" s="1"/>
  <c r="A319" i="7" l="1"/>
  <c r="B319" i="7"/>
  <c r="C319" i="7" s="1"/>
  <c r="D320" i="7"/>
  <c r="D321" i="7" l="1"/>
  <c r="A320" i="7"/>
  <c r="B320" i="7"/>
  <c r="C320" i="7" s="1"/>
  <c r="A321" i="7" l="1"/>
  <c r="B321" i="7"/>
  <c r="C321" i="7" s="1"/>
  <c r="D322" i="7"/>
  <c r="D323" i="7" l="1"/>
  <c r="A322" i="7"/>
  <c r="B322" i="7"/>
  <c r="C322" i="7" s="1"/>
  <c r="A323" i="7" l="1"/>
  <c r="B323" i="7"/>
  <c r="C323" i="7" s="1"/>
  <c r="D324" i="7"/>
  <c r="D325" i="7" l="1"/>
  <c r="A324" i="7"/>
  <c r="B324" i="7"/>
  <c r="C324" i="7" s="1"/>
  <c r="A325" i="7" l="1"/>
  <c r="B325" i="7"/>
  <c r="C325" i="7" s="1"/>
  <c r="D326" i="7"/>
  <c r="D327" i="7" l="1"/>
  <c r="A326" i="7"/>
  <c r="B326" i="7"/>
  <c r="C326" i="7" s="1"/>
  <c r="A327" i="7" l="1"/>
  <c r="B327" i="7"/>
  <c r="C327" i="7" s="1"/>
  <c r="D328" i="7"/>
  <c r="D329" i="7" l="1"/>
  <c r="A328" i="7"/>
  <c r="B328" i="7"/>
  <c r="C328" i="7" s="1"/>
  <c r="A329" i="7" l="1"/>
  <c r="B329" i="7"/>
  <c r="C329" i="7" s="1"/>
  <c r="D330" i="7"/>
  <c r="D331" i="7" l="1"/>
  <c r="A330" i="7"/>
  <c r="B330" i="7"/>
  <c r="C330" i="7" s="1"/>
  <c r="A331" i="7" l="1"/>
  <c r="B331" i="7"/>
  <c r="C331" i="7" s="1"/>
  <c r="D332" i="7"/>
  <c r="D333" i="7" l="1"/>
  <c r="A332" i="7"/>
  <c r="B332" i="7"/>
  <c r="C332" i="7" s="1"/>
  <c r="A333" i="7" l="1"/>
  <c r="B333" i="7"/>
  <c r="C333" i="7" s="1"/>
  <c r="D334" i="7"/>
  <c r="D335" i="7" l="1"/>
  <c r="A334" i="7"/>
  <c r="B334" i="7"/>
  <c r="C334" i="7" s="1"/>
  <c r="A335" i="7" l="1"/>
  <c r="B335" i="7"/>
  <c r="C335" i="7" s="1"/>
  <c r="D336" i="7"/>
  <c r="D337" i="7" l="1"/>
  <c r="A336" i="7"/>
  <c r="B336" i="7"/>
  <c r="C336" i="7" s="1"/>
  <c r="A337" i="7" l="1"/>
  <c r="B337" i="7"/>
  <c r="C337" i="7" s="1"/>
  <c r="D338" i="7"/>
  <c r="D339" i="7" l="1"/>
  <c r="A338" i="7"/>
  <c r="B338" i="7"/>
  <c r="C338" i="7" s="1"/>
  <c r="A339" i="7" l="1"/>
  <c r="B339" i="7"/>
  <c r="C339" i="7" s="1"/>
  <c r="D340" i="7"/>
  <c r="D341" i="7" l="1"/>
  <c r="A340" i="7"/>
  <c r="B340" i="7"/>
  <c r="C340" i="7" s="1"/>
  <c r="A341" i="7" l="1"/>
  <c r="B341" i="7"/>
  <c r="C341" i="7" s="1"/>
  <c r="D342" i="7"/>
  <c r="D343" i="7" l="1"/>
  <c r="A342" i="7"/>
  <c r="B342" i="7"/>
  <c r="C342" i="7" s="1"/>
  <c r="A343" i="7" l="1"/>
  <c r="B343" i="7"/>
  <c r="C343" i="7" s="1"/>
  <c r="D344" i="7"/>
  <c r="D345" i="7" l="1"/>
  <c r="A344" i="7"/>
  <c r="B344" i="7"/>
  <c r="C344" i="7" s="1"/>
  <c r="A345" i="7" l="1"/>
  <c r="B345" i="7"/>
  <c r="C345" i="7" s="1"/>
  <c r="D346" i="7"/>
  <c r="D347" i="7" l="1"/>
  <c r="A346" i="7"/>
  <c r="B346" i="7"/>
  <c r="C346" i="7" s="1"/>
  <c r="A347" i="7" l="1"/>
  <c r="B347" i="7"/>
  <c r="C347" i="7" s="1"/>
  <c r="D348" i="7"/>
  <c r="D349" i="7" l="1"/>
  <c r="A348" i="7"/>
  <c r="B348" i="7"/>
  <c r="C348" i="7" s="1"/>
  <c r="A349" i="7" l="1"/>
  <c r="B349" i="7"/>
  <c r="C349" i="7" s="1"/>
  <c r="D350" i="7"/>
  <c r="D351" i="7" l="1"/>
  <c r="A350" i="7"/>
  <c r="B350" i="7"/>
  <c r="C350" i="7" s="1"/>
  <c r="A351" i="7" l="1"/>
  <c r="B351" i="7"/>
  <c r="C351" i="7" s="1"/>
  <c r="D352" i="7"/>
  <c r="D353" i="7" l="1"/>
  <c r="A352" i="7"/>
  <c r="B352" i="7"/>
  <c r="C352" i="7" s="1"/>
  <c r="A353" i="7" l="1"/>
  <c r="B353" i="7"/>
  <c r="C353" i="7" s="1"/>
  <c r="D354" i="7"/>
  <c r="D355" i="7" l="1"/>
  <c r="A354" i="7"/>
  <c r="B354" i="7"/>
  <c r="C354" i="7" s="1"/>
  <c r="A355" i="7" l="1"/>
  <c r="B355" i="7"/>
  <c r="C355" i="7" s="1"/>
  <c r="D356" i="7"/>
  <c r="D357" i="7" l="1"/>
  <c r="A356" i="7"/>
  <c r="B356" i="7"/>
  <c r="C356" i="7" s="1"/>
  <c r="A357" i="7" l="1"/>
  <c r="B357" i="7"/>
  <c r="C357" i="7" s="1"/>
  <c r="D358" i="7"/>
  <c r="D359" i="7" l="1"/>
  <c r="A358" i="7"/>
  <c r="B358" i="7"/>
  <c r="C358" i="7" s="1"/>
  <c r="A359" i="7" l="1"/>
  <c r="B359" i="7"/>
  <c r="C359" i="7" s="1"/>
  <c r="D360" i="7"/>
  <c r="D361" i="7" l="1"/>
  <c r="A360" i="7"/>
  <c r="B360" i="7"/>
  <c r="C360" i="7" s="1"/>
  <c r="A361" i="7" l="1"/>
  <c r="B361" i="7"/>
  <c r="C361" i="7" s="1"/>
  <c r="D362" i="7"/>
  <c r="D363" i="7" l="1"/>
  <c r="A362" i="7"/>
  <c r="B362" i="7"/>
  <c r="C362" i="7" s="1"/>
  <c r="A363" i="7" l="1"/>
  <c r="B363" i="7"/>
  <c r="C363" i="7" s="1"/>
  <c r="D364" i="7"/>
  <c r="D365" i="7" l="1"/>
  <c r="A364" i="7"/>
  <c r="B364" i="7"/>
  <c r="C364" i="7" s="1"/>
  <c r="A365" i="7" l="1"/>
  <c r="B365" i="7"/>
  <c r="C365" i="7" s="1"/>
  <c r="D366" i="7"/>
  <c r="D367" i="7" l="1"/>
  <c r="A366" i="7"/>
  <c r="B366" i="7"/>
  <c r="C366" i="7" s="1"/>
  <c r="A367" i="7" l="1"/>
  <c r="D368" i="7"/>
  <c r="B367" i="7"/>
  <c r="C367" i="7" s="1"/>
  <c r="D369" i="7" l="1"/>
  <c r="A368" i="7"/>
  <c r="B368" i="7"/>
  <c r="C368" i="7" s="1"/>
  <c r="A369" i="7" l="1"/>
  <c r="B369" i="7"/>
  <c r="C369" i="7" s="1"/>
  <c r="D370" i="7"/>
  <c r="D371" i="7" l="1"/>
  <c r="A370" i="7"/>
  <c r="B370" i="7"/>
  <c r="C370" i="7" s="1"/>
  <c r="A371" i="7" l="1"/>
  <c r="B371" i="7"/>
  <c r="C371" i="7" s="1"/>
  <c r="D372" i="7"/>
  <c r="D373" i="7" l="1"/>
  <c r="A372" i="7"/>
  <c r="B372" i="7"/>
  <c r="C372" i="7" s="1"/>
  <c r="D374" i="7" l="1"/>
  <c r="A373" i="7"/>
  <c r="B373" i="7"/>
  <c r="C373" i="7" s="1"/>
  <c r="B374" i="7" l="1"/>
  <c r="C374" i="7" s="1"/>
  <c r="D375" i="7"/>
  <c r="A374" i="7"/>
  <c r="B375" i="7" l="1"/>
  <c r="C375" i="7" s="1"/>
  <c r="D376" i="7"/>
  <c r="A375" i="7"/>
  <c r="D377" i="7" l="1"/>
  <c r="A376" i="7"/>
  <c r="B376" i="7"/>
  <c r="C376" i="7" s="1"/>
  <c r="A377" i="7" l="1"/>
  <c r="B377" i="7"/>
  <c r="C377" i="7" s="1"/>
  <c r="D378" i="7"/>
  <c r="D379" i="7" l="1"/>
  <c r="A378" i="7"/>
  <c r="B378" i="7"/>
  <c r="C378" i="7" s="1"/>
  <c r="A379" i="7" l="1"/>
  <c r="B379" i="7"/>
  <c r="C379" i="7" s="1"/>
  <c r="D380" i="7"/>
  <c r="D381" i="7" l="1"/>
  <c r="A380" i="7"/>
  <c r="B380" i="7"/>
  <c r="C380" i="7" s="1"/>
  <c r="A381" i="7" l="1"/>
  <c r="B381" i="7"/>
  <c r="C381" i="7" s="1"/>
  <c r="D382" i="7"/>
  <c r="D383" i="7" l="1"/>
  <c r="A382" i="7"/>
  <c r="B382" i="7"/>
  <c r="C382" i="7" s="1"/>
  <c r="A383" i="7" l="1"/>
  <c r="B383" i="7"/>
  <c r="C383" i="7" s="1"/>
  <c r="D384" i="7"/>
  <c r="D385" i="7" l="1"/>
  <c r="A384" i="7"/>
  <c r="B384" i="7"/>
  <c r="C384" i="7" s="1"/>
  <c r="A385" i="7" l="1"/>
  <c r="B385" i="7"/>
  <c r="C385" i="7" s="1"/>
  <c r="D386" i="7"/>
  <c r="D387" i="7" l="1"/>
  <c r="A386" i="7"/>
  <c r="B386" i="7"/>
  <c r="C386" i="7" s="1"/>
  <c r="A387" i="7" l="1"/>
  <c r="B387" i="7"/>
  <c r="C387" i="7" s="1"/>
  <c r="D388" i="7"/>
  <c r="D389" i="7" l="1"/>
  <c r="A388" i="7"/>
  <c r="B388" i="7"/>
  <c r="C388" i="7" s="1"/>
  <c r="A389" i="7" l="1"/>
  <c r="B389" i="7"/>
  <c r="C389" i="7" s="1"/>
  <c r="D390" i="7"/>
  <c r="D391" i="7" l="1"/>
  <c r="B390" i="7"/>
  <c r="C390" i="7" s="1"/>
  <c r="A390" i="7"/>
  <c r="A391" i="7" l="1"/>
  <c r="B391" i="7"/>
  <c r="C391" i="7" s="1"/>
  <c r="D392" i="7"/>
  <c r="D393" i="7" l="1"/>
  <c r="A392" i="7"/>
  <c r="B392" i="7"/>
  <c r="C392" i="7" s="1"/>
  <c r="A393" i="7" l="1"/>
  <c r="B393" i="7"/>
  <c r="C393" i="7" s="1"/>
  <c r="D394" i="7"/>
  <c r="D395" i="7" l="1"/>
  <c r="A394" i="7"/>
  <c r="B394" i="7"/>
  <c r="C394" i="7" s="1"/>
  <c r="A395" i="7" l="1"/>
  <c r="B395" i="7"/>
  <c r="C395" i="7" s="1"/>
  <c r="D396" i="7"/>
  <c r="D397" i="7" l="1"/>
  <c r="A396" i="7"/>
  <c r="B396" i="7"/>
  <c r="C396" i="7" s="1"/>
  <c r="D398" i="7" l="1"/>
  <c r="A397" i="7"/>
  <c r="B397" i="7"/>
  <c r="C397" i="7" s="1"/>
  <c r="D399" i="7" l="1"/>
  <c r="A398" i="7"/>
  <c r="B398" i="7"/>
  <c r="C398" i="7" s="1"/>
  <c r="A399" i="7" l="1"/>
  <c r="B399" i="7"/>
  <c r="C399" i="7" s="1"/>
  <c r="D400" i="7"/>
  <c r="D401" i="7" l="1"/>
  <c r="A400" i="7"/>
  <c r="B400" i="7"/>
  <c r="C400" i="7" s="1"/>
  <c r="A401" i="7" l="1"/>
  <c r="B401" i="7"/>
  <c r="C401" i="7" s="1"/>
  <c r="D402" i="7"/>
  <c r="D403" i="7" l="1"/>
  <c r="A402" i="7"/>
  <c r="B402" i="7"/>
  <c r="C402" i="7" s="1"/>
  <c r="A403" i="7" l="1"/>
  <c r="B403" i="7"/>
  <c r="C403" i="7" s="1"/>
  <c r="D404" i="7"/>
  <c r="D405" i="7" l="1"/>
  <c r="A404" i="7"/>
  <c r="B404" i="7"/>
  <c r="C404" i="7" s="1"/>
  <c r="A405" i="7" l="1"/>
  <c r="B405" i="7"/>
  <c r="C405" i="7" s="1"/>
  <c r="D406" i="7"/>
  <c r="D407" i="7" l="1"/>
  <c r="A406" i="7"/>
  <c r="B406" i="7"/>
  <c r="C406" i="7" s="1"/>
  <c r="A407" i="7" l="1"/>
  <c r="B407" i="7"/>
  <c r="C407" i="7" s="1"/>
  <c r="D408" i="7"/>
  <c r="D409" i="7" l="1"/>
  <c r="A408" i="7"/>
  <c r="B408" i="7"/>
  <c r="C408" i="7" s="1"/>
  <c r="A409" i="7" l="1"/>
  <c r="B409" i="7"/>
  <c r="C409" i="7" s="1"/>
  <c r="D410" i="7"/>
  <c r="D411" i="7" l="1"/>
  <c r="A410" i="7"/>
  <c r="B410" i="7"/>
  <c r="C410" i="7" s="1"/>
  <c r="A411" i="7" l="1"/>
  <c r="B411" i="7"/>
  <c r="C411" i="7" s="1"/>
  <c r="D412" i="7"/>
  <c r="D413" i="7" l="1"/>
  <c r="A412" i="7"/>
  <c r="B412" i="7"/>
  <c r="C412" i="7" s="1"/>
  <c r="A413" i="7" l="1"/>
  <c r="B413" i="7"/>
  <c r="C413" i="7" s="1"/>
  <c r="D414" i="7"/>
  <c r="D415" i="7" l="1"/>
  <c r="A414" i="7"/>
  <c r="B414" i="7"/>
  <c r="C414" i="7" s="1"/>
  <c r="A415" i="7" l="1"/>
  <c r="B415" i="7"/>
  <c r="C415" i="7" s="1"/>
  <c r="D416" i="7"/>
  <c r="D417" i="7" l="1"/>
  <c r="A416" i="7"/>
  <c r="B416" i="7"/>
  <c r="C416" i="7" s="1"/>
  <c r="A417" i="7" l="1"/>
  <c r="B417" i="7"/>
  <c r="C417" i="7" s="1"/>
  <c r="D418" i="7"/>
  <c r="D419" i="7" l="1"/>
  <c r="A418" i="7"/>
  <c r="B418" i="7"/>
  <c r="C418" i="7" s="1"/>
  <c r="A419" i="7" l="1"/>
  <c r="B419" i="7"/>
  <c r="C419" i="7" s="1"/>
  <c r="D420" i="7"/>
  <c r="D421" i="7" l="1"/>
  <c r="A420" i="7"/>
  <c r="B420" i="7"/>
  <c r="C420" i="7" s="1"/>
  <c r="A421" i="7" l="1"/>
  <c r="B421" i="7"/>
  <c r="C421" i="7" s="1"/>
  <c r="D422" i="7"/>
  <c r="D423" i="7" l="1"/>
  <c r="A422" i="7"/>
  <c r="B422" i="7"/>
  <c r="C422" i="7" s="1"/>
  <c r="A423" i="7" l="1"/>
  <c r="B423" i="7"/>
  <c r="C423" i="7" s="1"/>
  <c r="D424" i="7"/>
  <c r="D425" i="7" l="1"/>
  <c r="A424" i="7"/>
  <c r="B424" i="7"/>
  <c r="C424" i="7" s="1"/>
  <c r="A425" i="7" l="1"/>
  <c r="B425" i="7"/>
  <c r="C425" i="7" s="1"/>
  <c r="D426" i="7"/>
  <c r="D427" i="7" l="1"/>
  <c r="A426" i="7"/>
  <c r="B426" i="7"/>
  <c r="C426" i="7" s="1"/>
  <c r="A427" i="7" l="1"/>
  <c r="B427" i="7"/>
  <c r="C427" i="7" s="1"/>
  <c r="D428" i="7"/>
  <c r="D429" i="7" l="1"/>
  <c r="A428" i="7"/>
  <c r="B428" i="7"/>
  <c r="C428" i="7" s="1"/>
  <c r="A429" i="7" l="1"/>
  <c r="B429" i="7"/>
  <c r="C429" i="7" s="1"/>
  <c r="D430" i="7"/>
  <c r="D431" i="7" l="1"/>
  <c r="A430" i="7"/>
  <c r="B430" i="7"/>
  <c r="C430" i="7" s="1"/>
  <c r="A431" i="7" l="1"/>
  <c r="B431" i="7"/>
  <c r="C431" i="7" s="1"/>
  <c r="D432" i="7"/>
  <c r="D433" i="7" l="1"/>
  <c r="A432" i="7"/>
  <c r="B432" i="7"/>
  <c r="C432" i="7" s="1"/>
  <c r="A433" i="7" l="1"/>
  <c r="B433" i="7"/>
  <c r="C433" i="7" s="1"/>
  <c r="D434" i="7"/>
  <c r="D435" i="7" l="1"/>
  <c r="A434" i="7"/>
  <c r="B434" i="7"/>
  <c r="C434" i="7" s="1"/>
  <c r="A435" i="7" l="1"/>
  <c r="B435" i="7"/>
  <c r="C435" i="7" s="1"/>
  <c r="D436" i="7"/>
  <c r="D437" i="7" l="1"/>
  <c r="A436" i="7"/>
  <c r="B436" i="7"/>
  <c r="C436" i="7" s="1"/>
  <c r="A437" i="7" l="1"/>
  <c r="B437" i="7"/>
  <c r="C437" i="7" s="1"/>
  <c r="D438" i="7"/>
  <c r="D439" i="7" l="1"/>
  <c r="A438" i="7"/>
  <c r="B438" i="7"/>
  <c r="C438" i="7" s="1"/>
  <c r="A439" i="7" l="1"/>
  <c r="B439" i="7"/>
  <c r="C439" i="7" s="1"/>
  <c r="D440" i="7"/>
  <c r="D441" i="7" l="1"/>
  <c r="A440" i="7"/>
  <c r="B440" i="7"/>
  <c r="C440" i="7" s="1"/>
  <c r="A441" i="7" l="1"/>
  <c r="B441" i="7"/>
  <c r="C441" i="7" s="1"/>
  <c r="D442" i="7"/>
  <c r="D443" i="7" l="1"/>
  <c r="A442" i="7"/>
  <c r="B442" i="7"/>
  <c r="C442" i="7" s="1"/>
  <c r="A443" i="7" l="1"/>
  <c r="B443" i="7"/>
  <c r="C443" i="7" s="1"/>
  <c r="D444" i="7"/>
  <c r="D445" i="7" l="1"/>
  <c r="A444" i="7"/>
  <c r="B444" i="7"/>
  <c r="C444" i="7" s="1"/>
  <c r="A445" i="7" l="1"/>
  <c r="B445" i="7"/>
  <c r="C445" i="7" s="1"/>
  <c r="D446" i="7"/>
  <c r="D447" i="7" l="1"/>
  <c r="A446" i="7"/>
  <c r="B446" i="7"/>
  <c r="C446" i="7" s="1"/>
  <c r="A447" i="7" l="1"/>
  <c r="B447" i="7"/>
  <c r="C447" i="7" s="1"/>
  <c r="D448" i="7"/>
  <c r="D449" i="7" l="1"/>
  <c r="A448" i="7"/>
  <c r="B448" i="7"/>
  <c r="C448" i="7" s="1"/>
  <c r="A449" i="7" l="1"/>
  <c r="D450" i="7"/>
  <c r="B449" i="7"/>
  <c r="C449" i="7" s="1"/>
  <c r="D451" i="7" l="1"/>
  <c r="A450" i="7"/>
  <c r="B450" i="7"/>
  <c r="C450" i="7" s="1"/>
  <c r="A451" i="7" l="1"/>
  <c r="B451" i="7"/>
  <c r="C451" i="7" s="1"/>
  <c r="D452" i="7"/>
  <c r="D453" i="7" l="1"/>
  <c r="A452" i="7"/>
  <c r="B452" i="7"/>
  <c r="C452" i="7" s="1"/>
  <c r="A453" i="7" l="1"/>
  <c r="B453" i="7"/>
  <c r="C453" i="7" s="1"/>
  <c r="D454" i="7"/>
  <c r="D455" i="7" l="1"/>
  <c r="A454" i="7"/>
  <c r="B454" i="7"/>
  <c r="C454" i="7" s="1"/>
  <c r="A455" i="7" l="1"/>
  <c r="B455" i="7"/>
  <c r="C455" i="7" s="1"/>
  <c r="D456" i="7"/>
  <c r="B456" i="7" l="1"/>
  <c r="C456" i="7" s="1"/>
  <c r="D457" i="7"/>
  <c r="A456" i="7"/>
  <c r="A457" i="7" l="1"/>
  <c r="B457" i="7"/>
  <c r="C457" i="7"/>
  <c r="D458" i="7"/>
  <c r="D459" i="7" l="1"/>
  <c r="A458" i="7"/>
  <c r="B458" i="7"/>
  <c r="C458" i="7" s="1"/>
  <c r="A459" i="7" l="1"/>
  <c r="B459" i="7"/>
  <c r="C459" i="7" s="1"/>
  <c r="D460" i="7"/>
  <c r="A460" i="7" l="1"/>
  <c r="D461" i="7"/>
  <c r="B460" i="7"/>
  <c r="C460" i="7" s="1"/>
  <c r="A461" i="7" l="1"/>
  <c r="B461" i="7"/>
  <c r="C461" i="7" s="1"/>
  <c r="D462" i="7"/>
  <c r="B462" i="7" l="1"/>
  <c r="C462" i="7" s="1"/>
  <c r="D463" i="7"/>
  <c r="A462" i="7"/>
  <c r="B463" i="7" l="1"/>
  <c r="C463" i="7" s="1"/>
  <c r="D464" i="7"/>
  <c r="A463" i="7"/>
  <c r="A464" i="7" l="1"/>
  <c r="B464" i="7"/>
  <c r="C464" i="7" s="1"/>
  <c r="D465" i="7"/>
  <c r="A465" i="7" l="1"/>
  <c r="B465" i="7"/>
  <c r="C465" i="7" s="1"/>
  <c r="D466" i="7"/>
  <c r="D467" i="7" l="1"/>
  <c r="B466" i="7"/>
  <c r="C466" i="7" s="1"/>
  <c r="A466" i="7"/>
  <c r="A467" i="7" l="1"/>
  <c r="B467" i="7"/>
  <c r="C467" i="7" s="1"/>
  <c r="D468" i="7"/>
  <c r="A468" i="7" l="1"/>
  <c r="B468" i="7"/>
  <c r="C468" i="7" s="1"/>
  <c r="D469" i="7"/>
  <c r="A469" i="7" l="1"/>
  <c r="B469" i="7"/>
  <c r="C469" i="7" s="1"/>
  <c r="D470" i="7"/>
  <c r="D471" i="7" l="1"/>
  <c r="A470" i="7"/>
  <c r="B470" i="7"/>
  <c r="C470" i="7" s="1"/>
  <c r="A471" i="7" l="1"/>
  <c r="B471" i="7"/>
  <c r="C471" i="7" s="1"/>
  <c r="D472" i="7"/>
  <c r="B472" i="7" l="1"/>
  <c r="C472" i="7" s="1"/>
  <c r="D473" i="7"/>
  <c r="A472" i="7"/>
  <c r="D474" i="7" l="1"/>
  <c r="A473" i="7"/>
  <c r="B473" i="7"/>
  <c r="C473" i="7" s="1"/>
  <c r="A474" i="7" l="1"/>
  <c r="B474" i="7"/>
  <c r="C474" i="7" s="1"/>
  <c r="D475" i="7"/>
  <c r="A475" i="7" l="1"/>
  <c r="B475" i="7"/>
  <c r="C475" i="7" s="1"/>
  <c r="D476" i="7"/>
  <c r="D477" i="7" l="1"/>
  <c r="A476" i="7"/>
  <c r="B476" i="7"/>
  <c r="C476" i="7" s="1"/>
  <c r="D478" i="7" l="1"/>
  <c r="A477" i="7"/>
  <c r="B477" i="7"/>
  <c r="C477" i="7" s="1"/>
  <c r="D479" i="7" l="1"/>
  <c r="A478" i="7"/>
  <c r="B478" i="7"/>
  <c r="C478" i="7" s="1"/>
  <c r="A479" i="7" l="1"/>
  <c r="B479" i="7"/>
  <c r="C479" i="7" s="1"/>
  <c r="D480" i="7"/>
  <c r="A480" i="7" l="1"/>
  <c r="B480" i="7"/>
  <c r="C480" i="7" s="1"/>
  <c r="D481" i="7"/>
  <c r="D482" i="7" l="1"/>
  <c r="A481" i="7"/>
  <c r="B481" i="7"/>
  <c r="C481" i="7" s="1"/>
  <c r="D483" i="7" l="1"/>
  <c r="A482" i="7"/>
  <c r="B482" i="7"/>
  <c r="C482" i="7" s="1"/>
  <c r="A483" i="7" l="1"/>
  <c r="B483" i="7"/>
  <c r="C483" i="7" s="1"/>
  <c r="D484" i="7"/>
  <c r="A484" i="7" l="1"/>
  <c r="B484" i="7"/>
  <c r="C484" i="7" s="1"/>
  <c r="D485" i="7"/>
  <c r="A485" i="7" l="1"/>
  <c r="B485" i="7"/>
  <c r="C485" i="7" s="1"/>
  <c r="D486" i="7"/>
  <c r="A486" i="7" l="1"/>
  <c r="D487" i="7"/>
  <c r="B486" i="7"/>
  <c r="C486" i="7" s="1"/>
  <c r="A487" i="7" l="1"/>
  <c r="B487" i="7"/>
  <c r="C487" i="7" s="1"/>
  <c r="D488" i="7"/>
  <c r="D489" i="7" l="1"/>
  <c r="A488" i="7"/>
  <c r="B488" i="7"/>
  <c r="C488" i="7" s="1"/>
  <c r="A489" i="7" l="1"/>
  <c r="B489" i="7"/>
  <c r="C489" i="7" s="1"/>
  <c r="D490" i="7"/>
  <c r="A490" i="7" l="1"/>
  <c r="D491" i="7"/>
  <c r="B490" i="7"/>
  <c r="C490" i="7" s="1"/>
  <c r="A491" i="7" l="1"/>
  <c r="B491" i="7"/>
  <c r="C491" i="7" s="1"/>
  <c r="D492" i="7"/>
  <c r="D493" i="7" l="1"/>
  <c r="A492" i="7"/>
  <c r="B492" i="7"/>
  <c r="C492" i="7" s="1"/>
  <c r="D494" i="7" l="1"/>
  <c r="A493" i="7"/>
  <c r="B493" i="7"/>
  <c r="C493" i="7" s="1"/>
  <c r="D495" i="7" l="1"/>
  <c r="A494" i="7"/>
  <c r="B494" i="7"/>
  <c r="C494" i="7" s="1"/>
  <c r="A495" i="7" l="1"/>
  <c r="B495" i="7"/>
  <c r="C495" i="7" s="1"/>
  <c r="D496" i="7"/>
  <c r="D497" i="7" l="1"/>
  <c r="A496" i="7"/>
  <c r="B496" i="7"/>
  <c r="C496" i="7" s="1"/>
  <c r="D498" i="7" l="1"/>
  <c r="A497" i="7"/>
  <c r="B497" i="7"/>
  <c r="C497" i="7" s="1"/>
  <c r="D499" i="7" l="1"/>
  <c r="A498" i="7"/>
  <c r="B498" i="7"/>
  <c r="C498" i="7" s="1"/>
  <c r="A499" i="7" l="1"/>
  <c r="B499" i="7"/>
  <c r="C499" i="7" s="1"/>
  <c r="D500" i="7"/>
  <c r="D501" i="7" l="1"/>
  <c r="A500" i="7"/>
  <c r="B500" i="7"/>
  <c r="C500" i="7" s="1"/>
  <c r="A501" i="7" l="1"/>
  <c r="B501" i="7"/>
  <c r="C501" i="7" s="1"/>
  <c r="D502" i="7"/>
  <c r="D503" i="7" l="1"/>
  <c r="A502" i="7"/>
  <c r="B502" i="7"/>
  <c r="C502" i="7" s="1"/>
  <c r="D504" i="7" l="1"/>
  <c r="A503" i="7"/>
  <c r="B503" i="7"/>
  <c r="C503" i="7" s="1"/>
  <c r="D505" i="7" l="1"/>
  <c r="A504" i="7"/>
  <c r="B504" i="7"/>
  <c r="C504" i="7" s="1"/>
  <c r="D506" i="7" l="1"/>
  <c r="A505" i="7"/>
  <c r="B505" i="7"/>
  <c r="C505" i="7" s="1"/>
  <c r="D507" i="7" l="1"/>
  <c r="A506" i="7"/>
  <c r="B506" i="7"/>
  <c r="C506" i="7" s="1"/>
  <c r="A507" i="7" l="1"/>
  <c r="B507" i="7"/>
  <c r="C507" i="7" s="1"/>
  <c r="D508" i="7"/>
  <c r="D509" i="7" l="1"/>
  <c r="A508" i="7"/>
  <c r="B508" i="7"/>
  <c r="C508" i="7" s="1"/>
  <c r="A509" i="7" l="1"/>
  <c r="B509" i="7"/>
  <c r="C509" i="7" s="1"/>
  <c r="D510" i="7"/>
  <c r="A510" i="7" l="1"/>
  <c r="B510" i="7"/>
  <c r="C510" i="7" s="1"/>
  <c r="D511" i="7"/>
  <c r="A511" i="7" l="1"/>
  <c r="B511" i="7"/>
  <c r="C511" i="7" s="1"/>
  <c r="D512" i="7"/>
  <c r="D513" i="7" l="1"/>
  <c r="A512" i="7"/>
  <c r="B512" i="7"/>
  <c r="C512" i="7" s="1"/>
  <c r="A513" i="7" l="1"/>
  <c r="B513" i="7"/>
  <c r="C513" i="7" s="1"/>
  <c r="D514" i="7"/>
  <c r="D515" i="7" l="1"/>
  <c r="A514" i="7"/>
  <c r="B514" i="7"/>
  <c r="C514" i="7" s="1"/>
  <c r="D516" i="7" l="1"/>
  <c r="A515" i="7"/>
  <c r="B515" i="7"/>
  <c r="C515" i="7" s="1"/>
  <c r="D517" i="7" l="1"/>
  <c r="A516" i="7"/>
  <c r="B516" i="7"/>
  <c r="C516" i="7" s="1"/>
  <c r="A517" i="7" l="1"/>
  <c r="B517" i="7"/>
  <c r="C517" i="7" s="1"/>
  <c r="D518" i="7"/>
  <c r="D519" i="7" l="1"/>
  <c r="A518" i="7"/>
  <c r="B518" i="7"/>
  <c r="C518" i="7" s="1"/>
  <c r="A519" i="7" l="1"/>
  <c r="B519" i="7"/>
  <c r="C519" i="7" s="1"/>
  <c r="D520" i="7"/>
  <c r="D521" i="7" l="1"/>
  <c r="A520" i="7"/>
  <c r="B520" i="7"/>
  <c r="C520" i="7" s="1"/>
  <c r="D522" i="7" l="1"/>
  <c r="A521" i="7"/>
  <c r="B521" i="7"/>
  <c r="C521" i="7" s="1"/>
  <c r="D523" i="7" l="1"/>
  <c r="A522" i="7"/>
  <c r="B522" i="7"/>
  <c r="C522" i="7" s="1"/>
  <c r="A523" i="7" l="1"/>
  <c r="B523" i="7"/>
  <c r="C523" i="7" s="1"/>
  <c r="D524" i="7"/>
  <c r="D525" i="7" l="1"/>
  <c r="A524" i="7"/>
  <c r="B524" i="7"/>
  <c r="C524" i="7" s="1"/>
  <c r="A525" i="7" l="1"/>
  <c r="B525" i="7"/>
  <c r="C525" i="7" s="1"/>
  <c r="D526" i="7"/>
  <c r="A526" i="7" l="1"/>
  <c r="B526" i="7"/>
  <c r="C526" i="7" s="1"/>
  <c r="D527" i="7"/>
  <c r="A527" i="7" l="1"/>
  <c r="B527" i="7"/>
  <c r="C527" i="7" s="1"/>
  <c r="D528" i="7"/>
  <c r="D529" i="7" l="1"/>
  <c r="A528" i="7"/>
  <c r="B528" i="7"/>
  <c r="C528" i="7" s="1"/>
  <c r="D530" i="7" l="1"/>
  <c r="A529" i="7"/>
  <c r="B529" i="7"/>
  <c r="C529" i="7" s="1"/>
  <c r="D531" i="7" l="1"/>
  <c r="B530" i="7"/>
  <c r="C530" i="7" s="1"/>
  <c r="A530" i="7"/>
  <c r="A531" i="7" l="1"/>
  <c r="B531" i="7"/>
  <c r="C531" i="7" s="1"/>
  <c r="D532" i="7"/>
  <c r="A532" i="7" l="1"/>
  <c r="D533" i="7"/>
  <c r="B532" i="7"/>
  <c r="C532" i="7" s="1"/>
  <c r="D534" i="7" l="1"/>
  <c r="A533" i="7"/>
  <c r="B533" i="7"/>
  <c r="C533" i="7" s="1"/>
  <c r="D535" i="7" l="1"/>
  <c r="A534" i="7"/>
  <c r="B534" i="7"/>
  <c r="C534" i="7" s="1"/>
  <c r="D536" i="7" l="1"/>
  <c r="A535" i="7"/>
  <c r="B535" i="7"/>
  <c r="C535" i="7" s="1"/>
  <c r="D537" i="7" l="1"/>
  <c r="A536" i="7"/>
  <c r="B536" i="7"/>
  <c r="C536" i="7" s="1"/>
  <c r="D538" i="7" l="1"/>
  <c r="A537" i="7"/>
  <c r="B537" i="7"/>
  <c r="C537" i="7" s="1"/>
  <c r="D539" i="7" l="1"/>
  <c r="A538" i="7"/>
  <c r="B538" i="7"/>
  <c r="C538" i="7" s="1"/>
  <c r="A539" i="7" l="1"/>
  <c r="B539" i="7"/>
  <c r="C539" i="7" s="1"/>
  <c r="D540" i="7"/>
  <c r="D541" i="7" l="1"/>
  <c r="A540" i="7"/>
  <c r="B540" i="7"/>
  <c r="C540" i="7" s="1"/>
  <c r="A541" i="7" l="1"/>
  <c r="B541" i="7"/>
  <c r="C541" i="7" s="1"/>
  <c r="D542" i="7"/>
  <c r="D543" i="7" l="1"/>
  <c r="A542" i="7"/>
  <c r="B542" i="7"/>
  <c r="C542" i="7" s="1"/>
  <c r="A543" i="7" l="1"/>
  <c r="B543" i="7"/>
  <c r="C543" i="7" s="1"/>
  <c r="D544" i="7"/>
  <c r="A544" i="7" l="1"/>
  <c r="B544" i="7"/>
  <c r="C544" i="7" s="1"/>
  <c r="D545" i="7"/>
  <c r="A545" i="7" l="1"/>
  <c r="B545" i="7"/>
  <c r="C545" i="7" s="1"/>
  <c r="D546" i="7"/>
  <c r="D547" i="7" l="1"/>
  <c r="A546" i="7"/>
  <c r="B546" i="7"/>
  <c r="C546" i="7" s="1"/>
  <c r="A547" i="7" l="1"/>
  <c r="B547" i="7"/>
  <c r="C547" i="7" s="1"/>
  <c r="D548" i="7"/>
  <c r="D549" i="7" l="1"/>
  <c r="A548" i="7"/>
  <c r="B548" i="7"/>
  <c r="C548" i="7" s="1"/>
  <c r="A549" i="7" l="1"/>
  <c r="B549" i="7"/>
  <c r="C549" i="7" s="1"/>
  <c r="D550" i="7"/>
  <c r="D551" i="7" l="1"/>
  <c r="A550" i="7"/>
  <c r="B550" i="7"/>
  <c r="C550" i="7" s="1"/>
  <c r="A551" i="7" l="1"/>
  <c r="B551" i="7"/>
  <c r="C551" i="7" s="1"/>
  <c r="D552" i="7"/>
  <c r="A552" i="7" l="1"/>
  <c r="D553" i="7"/>
  <c r="B552" i="7"/>
  <c r="C552" i="7" s="1"/>
  <c r="A553" i="7" l="1"/>
  <c r="B553" i="7"/>
  <c r="C553" i="7" s="1"/>
  <c r="D554" i="7"/>
  <c r="D555" i="7" l="1"/>
  <c r="A554" i="7"/>
  <c r="B554" i="7"/>
  <c r="C554" i="7" s="1"/>
  <c r="A555" i="7" l="1"/>
  <c r="B555" i="7"/>
  <c r="C555" i="7" s="1"/>
  <c r="D556" i="7"/>
  <c r="D557" i="7" l="1"/>
  <c r="A556" i="7"/>
  <c r="B556" i="7"/>
  <c r="C556" i="7" s="1"/>
  <c r="A557" i="7" l="1"/>
  <c r="B557" i="7"/>
  <c r="C557" i="7" s="1"/>
  <c r="D558" i="7"/>
  <c r="D559" i="7" l="1"/>
  <c r="A558" i="7"/>
  <c r="B558" i="7"/>
  <c r="C558" i="7" s="1"/>
  <c r="A559" i="7" l="1"/>
  <c r="B559" i="7"/>
  <c r="C559" i="7" s="1"/>
  <c r="D560" i="7"/>
  <c r="D561" i="7" l="1"/>
  <c r="A560" i="7"/>
  <c r="B560" i="7"/>
  <c r="C560" i="7" s="1"/>
  <c r="D562" i="7" l="1"/>
  <c r="A561" i="7"/>
  <c r="B561" i="7"/>
  <c r="C561" i="7" s="1"/>
  <c r="A562" i="7" l="1"/>
  <c r="B562" i="7"/>
  <c r="C562" i="7" s="1"/>
  <c r="D563" i="7"/>
  <c r="A563" i="7" l="1"/>
  <c r="B563" i="7"/>
  <c r="C563" i="7" s="1"/>
  <c r="D564" i="7"/>
  <c r="D565" i="7" l="1"/>
  <c r="A564" i="7"/>
  <c r="B564" i="7"/>
  <c r="C564" i="7" s="1"/>
  <c r="A565" i="7" l="1"/>
  <c r="B565" i="7"/>
  <c r="C565" i="7" s="1"/>
  <c r="D566" i="7"/>
  <c r="D567" i="7" l="1"/>
  <c r="A566" i="7"/>
  <c r="B566" i="7"/>
  <c r="C566" i="7" s="1"/>
  <c r="A567" i="7" l="1"/>
  <c r="B567" i="7"/>
  <c r="C567" i="7" s="1"/>
  <c r="D568" i="7"/>
  <c r="D569" i="7" l="1"/>
  <c r="A568" i="7"/>
  <c r="B568" i="7"/>
  <c r="C568" i="7" s="1"/>
  <c r="A569" i="7" l="1"/>
  <c r="D570" i="7"/>
  <c r="B569" i="7"/>
  <c r="C569" i="7" s="1"/>
  <c r="A570" i="7" l="1"/>
  <c r="D571" i="7"/>
  <c r="B570" i="7"/>
  <c r="C570" i="7" s="1"/>
  <c r="A571" i="7" l="1"/>
  <c r="B571" i="7"/>
  <c r="C571" i="7" s="1"/>
  <c r="D572" i="7"/>
  <c r="A572" i="7" l="1"/>
  <c r="B572" i="7"/>
  <c r="C572" i="7" s="1"/>
  <c r="D573" i="7"/>
  <c r="A573" i="7" l="1"/>
  <c r="B573" i="7"/>
  <c r="C573" i="7" s="1"/>
  <c r="D574" i="7"/>
  <c r="D575" i="7" l="1"/>
  <c r="A574" i="7"/>
  <c r="B574" i="7"/>
  <c r="C574" i="7" s="1"/>
  <c r="A575" i="7" l="1"/>
  <c r="D576" i="7"/>
  <c r="B575" i="7"/>
  <c r="C575" i="7" s="1"/>
  <c r="D577" i="7" l="1"/>
  <c r="A576" i="7"/>
  <c r="B576" i="7"/>
  <c r="C576" i="7" s="1"/>
  <c r="A577" i="7" l="1"/>
  <c r="D578" i="7"/>
  <c r="B577" i="7"/>
  <c r="C577" i="7" s="1"/>
  <c r="D579" i="7" l="1"/>
  <c r="A578" i="7"/>
  <c r="B578" i="7"/>
  <c r="C578" i="7" s="1"/>
  <c r="D580" i="7" l="1"/>
  <c r="A579" i="7"/>
  <c r="B579" i="7"/>
  <c r="C579" i="7" s="1"/>
  <c r="D581" i="7" l="1"/>
  <c r="A580" i="7"/>
  <c r="B580" i="7"/>
  <c r="C580" i="7" s="1"/>
  <c r="A581" i="7" l="1"/>
  <c r="B581" i="7"/>
  <c r="C581" i="7" s="1"/>
  <c r="D582" i="7"/>
  <c r="D583" i="7" l="1"/>
  <c r="A582" i="7"/>
  <c r="B582" i="7"/>
  <c r="C582" i="7" s="1"/>
  <c r="A583" i="7" l="1"/>
  <c r="B583" i="7"/>
  <c r="C583" i="7" s="1"/>
  <c r="D584" i="7"/>
  <c r="D585" i="7" l="1"/>
  <c r="A584" i="7"/>
  <c r="B584" i="7"/>
  <c r="C584" i="7" s="1"/>
  <c r="D586" i="7" l="1"/>
  <c r="A585" i="7"/>
  <c r="B585" i="7"/>
  <c r="C585" i="7" s="1"/>
  <c r="D587" i="7" l="1"/>
  <c r="A586" i="7"/>
  <c r="B586" i="7"/>
  <c r="C586" i="7" s="1"/>
  <c r="A587" i="7" l="1"/>
  <c r="B587" i="7"/>
  <c r="C587" i="7" s="1"/>
  <c r="D588" i="7"/>
  <c r="A588" i="7" l="1"/>
  <c r="D589" i="7"/>
  <c r="B588" i="7"/>
  <c r="C588" i="7" s="1"/>
  <c r="A589" i="7" l="1"/>
  <c r="B589" i="7"/>
  <c r="C589" i="7" s="1"/>
  <c r="D590" i="7"/>
  <c r="A590" i="7" l="1"/>
  <c r="B590" i="7"/>
  <c r="C590" i="7" s="1"/>
  <c r="D591" i="7"/>
  <c r="D592" i="7" l="1"/>
  <c r="A591" i="7"/>
  <c r="B591" i="7"/>
  <c r="C591" i="7" s="1"/>
  <c r="D593" i="7" l="1"/>
  <c r="B592" i="7"/>
  <c r="C592" i="7" s="1"/>
  <c r="A592" i="7"/>
  <c r="A593" i="7" l="1"/>
  <c r="B593" i="7"/>
  <c r="C593" i="7" s="1"/>
  <c r="D594" i="7"/>
  <c r="D595" i="7" l="1"/>
  <c r="A594" i="7"/>
  <c r="B594" i="7"/>
  <c r="C594" i="7" s="1"/>
  <c r="D596" i="7" l="1"/>
  <c r="B595" i="7"/>
  <c r="C595" i="7" s="1"/>
  <c r="A595" i="7"/>
  <c r="D597" i="7" l="1"/>
  <c r="A596" i="7"/>
  <c r="B596" i="7"/>
  <c r="C596" i="7" s="1"/>
  <c r="A597" i="7" l="1"/>
  <c r="D598" i="7"/>
  <c r="B597" i="7"/>
  <c r="C597" i="7" s="1"/>
  <c r="D599" i="7" l="1"/>
  <c r="A598" i="7"/>
  <c r="B598" i="7"/>
  <c r="C598" i="7" s="1"/>
  <c r="A599" i="7" l="1"/>
  <c r="B599" i="7"/>
  <c r="C599" i="7" s="1"/>
  <c r="D600" i="7"/>
  <c r="D601" i="7" l="1"/>
  <c r="A600" i="7"/>
  <c r="B600" i="7"/>
  <c r="C600" i="7" s="1"/>
  <c r="D602" i="7" l="1"/>
  <c r="A601" i="7"/>
  <c r="B601" i="7"/>
  <c r="C601" i="7" s="1"/>
  <c r="B602" i="7" l="1"/>
  <c r="C602" i="7" s="1"/>
  <c r="D603" i="7"/>
  <c r="A602" i="7"/>
  <c r="A603" i="7" l="1"/>
  <c r="D604" i="7"/>
  <c r="B603" i="7"/>
  <c r="C603" i="7" s="1"/>
  <c r="D605" i="7" l="1"/>
  <c r="A604" i="7"/>
  <c r="B604" i="7"/>
  <c r="C604" i="7" s="1"/>
  <c r="A605" i="7" l="1"/>
  <c r="B605" i="7"/>
  <c r="C605" i="7" s="1"/>
  <c r="D606" i="7"/>
  <c r="D607" i="7" l="1"/>
  <c r="A606" i="7"/>
  <c r="B606" i="7"/>
  <c r="C606" i="7" s="1"/>
  <c r="A607" i="7" l="1"/>
  <c r="B607" i="7"/>
  <c r="C607" i="7" s="1"/>
  <c r="D608" i="7"/>
  <c r="A608" i="7" l="1"/>
  <c r="B608" i="7"/>
  <c r="C608" i="7" s="1"/>
  <c r="D609" i="7"/>
  <c r="A609" i="7" l="1"/>
  <c r="B609" i="7"/>
  <c r="C609" i="7"/>
  <c r="D610" i="7"/>
  <c r="D611" i="7" l="1"/>
  <c r="B610" i="7"/>
  <c r="C610" i="7" s="1"/>
  <c r="A610" i="7"/>
  <c r="A611" i="7" l="1"/>
  <c r="D612" i="7"/>
  <c r="B611" i="7"/>
  <c r="C611" i="7" s="1"/>
  <c r="B612" i="7" l="1"/>
  <c r="C612" i="7" s="1"/>
  <c r="D613" i="7"/>
  <c r="A612" i="7"/>
  <c r="A613" i="7" l="1"/>
  <c r="B613" i="7"/>
  <c r="C613" i="7" s="1"/>
  <c r="D614" i="7"/>
  <c r="D615" i="7" l="1"/>
  <c r="A614" i="7"/>
  <c r="B614" i="7"/>
  <c r="C614" i="7" s="1"/>
  <c r="A615" i="7" l="1"/>
  <c r="B615" i="7"/>
  <c r="C615" i="7" s="1"/>
  <c r="D616" i="7"/>
  <c r="D617" i="7" l="1"/>
  <c r="A616" i="7"/>
  <c r="B616" i="7"/>
  <c r="C616" i="7" s="1"/>
  <c r="D618" i="7" l="1"/>
  <c r="A617" i="7"/>
  <c r="B617" i="7"/>
  <c r="C617" i="7" s="1"/>
  <c r="A618" i="7" l="1"/>
  <c r="D619" i="7"/>
  <c r="B618" i="7"/>
  <c r="C618" i="7" s="1"/>
  <c r="A619" i="7" l="1"/>
  <c r="B619" i="7"/>
  <c r="C619" i="7" s="1"/>
  <c r="D620" i="7"/>
  <c r="D621" i="7" l="1"/>
  <c r="A620" i="7"/>
  <c r="B620" i="7"/>
  <c r="C620" i="7" s="1"/>
  <c r="D622" i="7" l="1"/>
  <c r="A621" i="7"/>
  <c r="B621" i="7"/>
  <c r="C621" i="7" s="1"/>
  <c r="D623" i="7" l="1"/>
  <c r="A622" i="7"/>
  <c r="B622" i="7"/>
  <c r="C622" i="7" s="1"/>
  <c r="D624" i="7" l="1"/>
  <c r="A623" i="7"/>
  <c r="B623" i="7"/>
  <c r="C623" i="7" s="1"/>
  <c r="A624" i="7" l="1"/>
  <c r="B624" i="7"/>
  <c r="C624" i="7" s="1"/>
  <c r="D625" i="7"/>
  <c r="D626" i="7" l="1"/>
  <c r="A625" i="7"/>
  <c r="B625" i="7"/>
  <c r="C625" i="7" s="1"/>
  <c r="D627" i="7" l="1"/>
  <c r="A626" i="7"/>
  <c r="B626" i="7"/>
  <c r="C626" i="7" s="1"/>
  <c r="A627" i="7" l="1"/>
  <c r="B627" i="7"/>
  <c r="C627" i="7" s="1"/>
  <c r="D628" i="7"/>
  <c r="A628" i="7" l="1"/>
  <c r="D629" i="7"/>
  <c r="B628" i="7"/>
  <c r="C628" i="7" s="1"/>
  <c r="A629" i="7" l="1"/>
  <c r="B629" i="7"/>
  <c r="C629" i="7" s="1"/>
  <c r="D630" i="7"/>
  <c r="D631" i="7" l="1"/>
  <c r="A630" i="7"/>
  <c r="B630" i="7"/>
  <c r="C630" i="7" s="1"/>
  <c r="A631" i="7" l="1"/>
  <c r="B631" i="7"/>
  <c r="C631" i="7" s="1"/>
  <c r="D632" i="7"/>
  <c r="D633" i="7" l="1"/>
  <c r="A632" i="7"/>
  <c r="B632" i="7"/>
  <c r="C632" i="7" s="1"/>
  <c r="D634" i="7" l="1"/>
  <c r="A633" i="7"/>
  <c r="B633" i="7"/>
  <c r="C633" i="7" s="1"/>
  <c r="D635" i="7" l="1"/>
  <c r="A634" i="7"/>
  <c r="B634" i="7"/>
  <c r="C634" i="7" s="1"/>
  <c r="A635" i="7" l="1"/>
  <c r="B635" i="7"/>
  <c r="C635" i="7" s="1"/>
  <c r="D636" i="7"/>
  <c r="A636" i="7" l="1"/>
  <c r="D637" i="7"/>
  <c r="B636" i="7"/>
  <c r="C636" i="7" s="1"/>
  <c r="A637" i="7" l="1"/>
  <c r="B637" i="7"/>
  <c r="C637" i="7" s="1"/>
  <c r="D638" i="7"/>
  <c r="D639" i="7" l="1"/>
  <c r="A638" i="7"/>
  <c r="B638" i="7"/>
  <c r="C638" i="7" s="1"/>
  <c r="A639" i="7" l="1"/>
  <c r="B639" i="7"/>
  <c r="C639" i="7" s="1"/>
  <c r="D640" i="7"/>
  <c r="D641" i="7" l="1"/>
  <c r="A640" i="7"/>
  <c r="B640" i="7"/>
  <c r="C640" i="7" s="1"/>
  <c r="D642" i="7" l="1"/>
  <c r="A641" i="7"/>
  <c r="B641" i="7"/>
  <c r="C641" i="7" s="1"/>
  <c r="D643" i="7" l="1"/>
  <c r="A642" i="7"/>
  <c r="B642" i="7"/>
  <c r="C642" i="7" s="1"/>
  <c r="D644" i="7" l="1"/>
  <c r="A643" i="7"/>
  <c r="B643" i="7"/>
  <c r="C643" i="7" s="1"/>
  <c r="D645" i="7" l="1"/>
  <c r="A644" i="7"/>
  <c r="B644" i="7"/>
  <c r="C644" i="7" s="1"/>
  <c r="D646" i="7" l="1"/>
  <c r="A645" i="7"/>
  <c r="B645" i="7"/>
  <c r="C645" i="7" s="1"/>
  <c r="D647" i="7" l="1"/>
  <c r="A646" i="7"/>
  <c r="B646" i="7"/>
  <c r="C646" i="7" s="1"/>
  <c r="A647" i="7" l="1"/>
  <c r="B647" i="7"/>
  <c r="C647" i="7" s="1"/>
  <c r="D648" i="7"/>
  <c r="D649" i="7" l="1"/>
  <c r="A648" i="7"/>
  <c r="B648" i="7"/>
  <c r="C648" i="7" s="1"/>
  <c r="A649" i="7" l="1"/>
  <c r="B649" i="7"/>
  <c r="C649" i="7" s="1"/>
  <c r="D650" i="7"/>
  <c r="A650" i="7" l="1"/>
  <c r="B650" i="7"/>
  <c r="C650" i="7" s="1"/>
  <c r="D651" i="7"/>
  <c r="A651" i="7" l="1"/>
  <c r="B651" i="7"/>
  <c r="C651" i="7" s="1"/>
  <c r="D652" i="7"/>
  <c r="D653" i="7" l="1"/>
  <c r="A652" i="7"/>
  <c r="B652" i="7"/>
  <c r="C652" i="7" s="1"/>
  <c r="A653" i="7" l="1"/>
  <c r="B653" i="7"/>
  <c r="C653" i="7" s="1"/>
  <c r="D654" i="7"/>
  <c r="D655" i="7" l="1"/>
  <c r="A654" i="7"/>
  <c r="B654" i="7"/>
  <c r="C654" i="7" s="1"/>
  <c r="A655" i="7" l="1"/>
  <c r="B655" i="7"/>
  <c r="C655" i="7" s="1"/>
  <c r="D656" i="7"/>
  <c r="D657" i="7" l="1"/>
  <c r="A656" i="7"/>
  <c r="B656" i="7"/>
  <c r="C656" i="7" s="1"/>
  <c r="A657" i="7" l="1"/>
  <c r="D658" i="7"/>
  <c r="B657" i="7"/>
  <c r="C657" i="7" s="1"/>
  <c r="B658" i="7" l="1"/>
  <c r="C658" i="7" s="1"/>
  <c r="D659" i="7"/>
  <c r="A658" i="7"/>
  <c r="A659" i="7" l="1"/>
  <c r="B659" i="7"/>
  <c r="C659" i="7" s="1"/>
  <c r="D660" i="7"/>
  <c r="D661" i="7" l="1"/>
  <c r="A660" i="7"/>
  <c r="B660" i="7"/>
  <c r="C660" i="7" s="1"/>
  <c r="A661" i="7" l="1"/>
  <c r="B661" i="7"/>
  <c r="C661" i="7" s="1"/>
  <c r="D662" i="7"/>
  <c r="D663" i="7" l="1"/>
  <c r="A662" i="7"/>
  <c r="B662" i="7"/>
  <c r="C662" i="7" s="1"/>
  <c r="A663" i="7" l="1"/>
  <c r="B663" i="7"/>
  <c r="C663" i="7" s="1"/>
  <c r="D664" i="7"/>
  <c r="D665" i="7" l="1"/>
  <c r="A664" i="7"/>
  <c r="B664" i="7"/>
  <c r="C664" i="7" s="1"/>
  <c r="D666" i="7" l="1"/>
  <c r="A665" i="7"/>
  <c r="B665" i="7"/>
  <c r="C665" i="7" s="1"/>
  <c r="D667" i="7" l="1"/>
  <c r="A666" i="7"/>
  <c r="B666" i="7"/>
  <c r="C666" i="7" s="1"/>
  <c r="A667" i="7" l="1"/>
  <c r="B667" i="7"/>
  <c r="C667" i="7" s="1"/>
  <c r="D668" i="7"/>
  <c r="A668" i="7" l="1"/>
  <c r="D669" i="7"/>
  <c r="B668" i="7"/>
  <c r="C668" i="7" s="1"/>
  <c r="A669" i="7" l="1"/>
  <c r="B669" i="7"/>
  <c r="C669" i="7" s="1"/>
  <c r="D670" i="7"/>
  <c r="D671" i="7" l="1"/>
  <c r="A670" i="7"/>
  <c r="B670" i="7"/>
  <c r="C670" i="7" s="1"/>
  <c r="A671" i="7" l="1"/>
  <c r="B671" i="7"/>
  <c r="C671" i="7" s="1"/>
  <c r="D672" i="7"/>
  <c r="D673" i="7" l="1"/>
  <c r="A672" i="7"/>
  <c r="B672" i="7"/>
  <c r="C672" i="7" s="1"/>
  <c r="D674" i="7" l="1"/>
  <c r="A673" i="7"/>
  <c r="B673" i="7"/>
  <c r="C673" i="7" s="1"/>
  <c r="D675" i="7" l="1"/>
  <c r="A674" i="7"/>
  <c r="B674" i="7"/>
  <c r="C674" i="7" s="1"/>
  <c r="A675" i="7" l="1"/>
  <c r="D676" i="7"/>
  <c r="B675" i="7"/>
  <c r="C675" i="7" s="1"/>
  <c r="D677" i="7" l="1"/>
  <c r="A676" i="7"/>
  <c r="B676" i="7"/>
  <c r="C676" i="7" s="1"/>
  <c r="A677" i="7" l="1"/>
  <c r="B677" i="7"/>
  <c r="C677" i="7" s="1"/>
  <c r="D678" i="7"/>
  <c r="D679" i="7" l="1"/>
  <c r="A678" i="7"/>
  <c r="B678" i="7"/>
  <c r="C678" i="7" s="1"/>
  <c r="A679" i="7" l="1"/>
  <c r="B679" i="7"/>
  <c r="C679" i="7" s="1"/>
  <c r="D680" i="7"/>
  <c r="A680" i="7" l="1"/>
  <c r="B680" i="7"/>
  <c r="C680" i="7" s="1"/>
  <c r="D681" i="7"/>
  <c r="A681" i="7" l="1"/>
  <c r="B681" i="7"/>
  <c r="C681" i="7" s="1"/>
  <c r="D682" i="7"/>
  <c r="D683" i="7" l="1"/>
  <c r="A682" i="7"/>
  <c r="B682" i="7"/>
  <c r="C682" i="7" s="1"/>
  <c r="A683" i="7" l="1"/>
  <c r="B683" i="7"/>
  <c r="C683" i="7" s="1"/>
  <c r="D684" i="7"/>
  <c r="D685" i="7" l="1"/>
  <c r="A684" i="7"/>
  <c r="B684" i="7"/>
  <c r="C684" i="7" s="1"/>
  <c r="D686" i="7" l="1"/>
  <c r="A685" i="7"/>
  <c r="B685" i="7"/>
  <c r="C685" i="7" s="1"/>
  <c r="A686" i="7" l="1"/>
  <c r="B686" i="7"/>
  <c r="C686" i="7" s="1"/>
  <c r="D687" i="7"/>
  <c r="A687" i="7" l="1"/>
  <c r="B687" i="7"/>
  <c r="C687" i="7" s="1"/>
  <c r="D688" i="7"/>
  <c r="A688" i="7" l="1"/>
  <c r="B688" i="7"/>
  <c r="C688" i="7" s="1"/>
  <c r="D689" i="7"/>
  <c r="B689" i="7" l="1"/>
  <c r="C689" i="7" s="1"/>
  <c r="D690" i="7"/>
  <c r="A689" i="7"/>
  <c r="D691" i="7" l="1"/>
  <c r="A690" i="7"/>
  <c r="B690" i="7"/>
  <c r="C690" i="7" s="1"/>
  <c r="D692" i="7" l="1"/>
  <c r="A691" i="7"/>
  <c r="B691" i="7"/>
  <c r="C691" i="7" s="1"/>
  <c r="A692" i="7" l="1"/>
  <c r="D693" i="7"/>
  <c r="B692" i="7"/>
  <c r="C692" i="7" s="1"/>
  <c r="D694" i="7" l="1"/>
  <c r="A693" i="7"/>
  <c r="B693" i="7"/>
  <c r="C693" i="7" s="1"/>
  <c r="A694" i="7" l="1"/>
  <c r="B694" i="7"/>
  <c r="C694" i="7" s="1"/>
  <c r="D695" i="7"/>
  <c r="A695" i="7" l="1"/>
  <c r="B695" i="7"/>
  <c r="C695" i="7" s="1"/>
  <c r="D696" i="7"/>
  <c r="D697" i="7" l="1"/>
  <c r="A696" i="7"/>
  <c r="B696" i="7"/>
  <c r="C696" i="7" s="1"/>
  <c r="A697" i="7" l="1"/>
  <c r="B697" i="7"/>
  <c r="C697" i="7" s="1"/>
  <c r="D698" i="7"/>
  <c r="D699" i="7" l="1"/>
  <c r="A698" i="7"/>
  <c r="B698" i="7"/>
  <c r="C698" i="7" s="1"/>
  <c r="B699" i="7" l="1"/>
  <c r="C699" i="7" s="1"/>
  <c r="D700" i="7"/>
  <c r="A699" i="7"/>
  <c r="D701" i="7" l="1"/>
  <c r="A700" i="7"/>
  <c r="B700" i="7"/>
  <c r="C700" i="7" s="1"/>
  <c r="A701" i="7" l="1"/>
  <c r="B701" i="7"/>
  <c r="C701" i="7" s="1"/>
  <c r="D702" i="7"/>
  <c r="A702" i="7" l="1"/>
  <c r="B702" i="7"/>
  <c r="C702" i="7" s="1"/>
  <c r="D703" i="7"/>
  <c r="D704" i="7" l="1"/>
  <c r="A703" i="7"/>
  <c r="B703" i="7"/>
  <c r="C703" i="7" s="1"/>
  <c r="D705" i="7" l="1"/>
  <c r="A704" i="7"/>
  <c r="B704" i="7"/>
  <c r="C704" i="7" s="1"/>
  <c r="A705" i="7" l="1"/>
  <c r="B705" i="7"/>
  <c r="C705" i="7" s="1"/>
  <c r="D706" i="7"/>
  <c r="A706" i="7" l="1"/>
  <c r="B706" i="7"/>
  <c r="C706" i="7" s="1"/>
  <c r="D707" i="7"/>
  <c r="A707" i="7" l="1"/>
  <c r="D708" i="7"/>
  <c r="B707" i="7"/>
  <c r="C707" i="7" s="1"/>
  <c r="A708" i="7" l="1"/>
  <c r="B708" i="7"/>
  <c r="C708" i="7" s="1"/>
  <c r="D709" i="7"/>
  <c r="A709" i="7" l="1"/>
  <c r="B709" i="7"/>
  <c r="C709" i="7" s="1"/>
  <c r="D710" i="7"/>
  <c r="D711" i="7" l="1"/>
  <c r="A710" i="7"/>
  <c r="B710" i="7"/>
  <c r="C710" i="7" s="1"/>
  <c r="A711" i="7" l="1"/>
  <c r="B711" i="7"/>
  <c r="C711" i="7" s="1"/>
  <c r="D712" i="7"/>
  <c r="D713" i="7" l="1"/>
  <c r="A712" i="7"/>
  <c r="B712" i="7"/>
  <c r="C712" i="7" s="1"/>
  <c r="A713" i="7" l="1"/>
  <c r="B713" i="7"/>
  <c r="C713" i="7" s="1"/>
  <c r="D714" i="7"/>
  <c r="A714" i="7" l="1"/>
  <c r="B714" i="7"/>
  <c r="C714" i="7" s="1"/>
  <c r="D715" i="7"/>
  <c r="D716" i="7" l="1"/>
  <c r="A715" i="7"/>
  <c r="B715" i="7"/>
  <c r="C715" i="7" s="1"/>
  <c r="A716" i="7" l="1"/>
  <c r="D717" i="7"/>
  <c r="B716" i="7"/>
  <c r="C716" i="7" s="1"/>
  <c r="D718" i="7" l="1"/>
  <c r="A717" i="7"/>
  <c r="B717" i="7"/>
  <c r="C717" i="7" s="1"/>
  <c r="D719" i="7" l="1"/>
  <c r="A718" i="7"/>
  <c r="B718" i="7"/>
  <c r="C718" i="7" s="1"/>
  <c r="A719" i="7" l="1"/>
  <c r="B719" i="7"/>
  <c r="C719" i="7" s="1"/>
  <c r="D720" i="7"/>
  <c r="D721" i="7" l="1"/>
  <c r="A720" i="7"/>
  <c r="B720" i="7"/>
  <c r="C720" i="7" s="1"/>
  <c r="A721" i="7" l="1"/>
  <c r="D722" i="7"/>
  <c r="B721" i="7"/>
  <c r="C721" i="7" s="1"/>
  <c r="D723" i="7" l="1"/>
  <c r="A722" i="7"/>
  <c r="B722" i="7"/>
  <c r="C722" i="7" s="1"/>
  <c r="A723" i="7" l="1"/>
  <c r="B723" i="7"/>
  <c r="C723" i="7" s="1"/>
  <c r="D724" i="7"/>
  <c r="D725" i="7" l="1"/>
  <c r="A724" i="7"/>
  <c r="B724" i="7"/>
  <c r="C724" i="7" s="1"/>
  <c r="A725" i="7" l="1"/>
  <c r="B725" i="7"/>
  <c r="C725" i="7" s="1"/>
  <c r="D726" i="7"/>
  <c r="A726" i="7" l="1"/>
  <c r="B726" i="7"/>
  <c r="C726" i="7" s="1"/>
  <c r="D727" i="7"/>
  <c r="A727" i="7" l="1"/>
  <c r="B727" i="7"/>
  <c r="C727" i="7" s="1"/>
  <c r="D728" i="7"/>
  <c r="D729" i="7" l="1"/>
  <c r="A728" i="7"/>
  <c r="B728" i="7"/>
  <c r="C728" i="7" s="1"/>
  <c r="A729" i="7" l="1"/>
  <c r="D730" i="7"/>
  <c r="B729" i="7"/>
  <c r="C729" i="7" s="1"/>
  <c r="A730" i="7" l="1"/>
  <c r="B730" i="7"/>
  <c r="C730" i="7" s="1"/>
  <c r="D731" i="7"/>
  <c r="A731" i="7" l="1"/>
  <c r="B731" i="7"/>
  <c r="C731" i="7" s="1"/>
  <c r="D732" i="7"/>
  <c r="D733" i="7" l="1"/>
  <c r="A732" i="7"/>
  <c r="B732" i="7"/>
  <c r="C732" i="7" s="1"/>
  <c r="A733" i="7" l="1"/>
  <c r="B733" i="7"/>
  <c r="C733" i="7" s="1"/>
  <c r="D734" i="7"/>
  <c r="D735" i="7" l="1"/>
  <c r="A734" i="7"/>
  <c r="B734" i="7"/>
  <c r="C734" i="7" s="1"/>
  <c r="A735" i="7" l="1"/>
  <c r="B735" i="7"/>
  <c r="C735" i="7" s="1"/>
  <c r="D736" i="7"/>
  <c r="A736" i="7" l="1"/>
  <c r="D737" i="7"/>
  <c r="B736" i="7"/>
  <c r="C736" i="7" s="1"/>
  <c r="D738" i="7" l="1"/>
  <c r="A737" i="7"/>
  <c r="B737" i="7"/>
  <c r="C737" i="7" s="1"/>
  <c r="D739" i="7" l="1"/>
  <c r="A738" i="7"/>
  <c r="B738" i="7"/>
  <c r="C738" i="7" s="1"/>
  <c r="A739" i="7" l="1"/>
  <c r="B739" i="7"/>
  <c r="C739" i="7" s="1"/>
  <c r="D740" i="7"/>
  <c r="A740" i="7" l="1"/>
  <c r="B740" i="7"/>
  <c r="C740" i="7" s="1"/>
  <c r="D741" i="7"/>
  <c r="A741" i="7" l="1"/>
  <c r="B741" i="7"/>
  <c r="C741" i="7" s="1"/>
  <c r="D742" i="7"/>
  <c r="D743" i="7" l="1"/>
  <c r="A742" i="7"/>
  <c r="B742" i="7"/>
  <c r="C742" i="7" s="1"/>
  <c r="A743" i="7" l="1"/>
  <c r="B743" i="7"/>
  <c r="C743" i="7" s="1"/>
  <c r="D744" i="7"/>
  <c r="D745" i="7" l="1"/>
  <c r="A744" i="7"/>
  <c r="B744" i="7"/>
  <c r="C744" i="7" s="1"/>
  <c r="A745" i="7" l="1"/>
  <c r="B745" i="7"/>
  <c r="C745" i="7" s="1"/>
  <c r="D746" i="7"/>
  <c r="D747" i="7" l="1"/>
  <c r="A746" i="7"/>
  <c r="B746" i="7"/>
  <c r="C746" i="7" s="1"/>
  <c r="A747" i="7" l="1"/>
  <c r="B747" i="7"/>
  <c r="C747" i="7" s="1"/>
  <c r="D748" i="7"/>
  <c r="A748" i="7" l="1"/>
  <c r="D749" i="7"/>
  <c r="B748" i="7"/>
  <c r="C748" i="7" s="1"/>
  <c r="A749" i="7" l="1"/>
  <c r="B749" i="7"/>
  <c r="C749" i="7" s="1"/>
  <c r="D750" i="7"/>
  <c r="D751" i="7" l="1"/>
  <c r="A750" i="7"/>
  <c r="B750" i="7"/>
  <c r="C750" i="7" s="1"/>
  <c r="A751" i="7" l="1"/>
  <c r="B751" i="7"/>
  <c r="C751" i="7" s="1"/>
  <c r="D752" i="7"/>
  <c r="D753" i="7" l="1"/>
  <c r="A752" i="7"/>
  <c r="B752" i="7"/>
  <c r="C752" i="7" s="1"/>
  <c r="D754" i="7" l="1"/>
  <c r="A753" i="7"/>
  <c r="B753" i="7"/>
  <c r="C753" i="7" s="1"/>
  <c r="D755" i="7" l="1"/>
  <c r="A754" i="7"/>
  <c r="B754" i="7"/>
  <c r="C754" i="7" s="1"/>
  <c r="D756" i="7" l="1"/>
  <c r="A755" i="7"/>
  <c r="B755" i="7"/>
  <c r="C755" i="7" s="1"/>
  <c r="A756" i="7" l="1"/>
  <c r="D757" i="7"/>
  <c r="B756" i="7"/>
  <c r="C756" i="7" s="1"/>
  <c r="D758" i="7" l="1"/>
  <c r="A757" i="7"/>
  <c r="B757" i="7"/>
  <c r="C757" i="7" s="1"/>
  <c r="D759" i="7" l="1"/>
  <c r="A758" i="7"/>
  <c r="B758" i="7"/>
  <c r="C758" i="7" s="1"/>
  <c r="A759" i="7" l="1"/>
  <c r="B759" i="7"/>
  <c r="C759" i="7" s="1"/>
  <c r="D760" i="7"/>
  <c r="D761" i="7" l="1"/>
  <c r="A760" i="7"/>
  <c r="B760" i="7"/>
  <c r="C760" i="7" s="1"/>
  <c r="A761" i="7" l="1"/>
  <c r="B761" i="7"/>
  <c r="C761" i="7" s="1"/>
  <c r="D762" i="7"/>
  <c r="D763" i="7" l="1"/>
  <c r="A762" i="7"/>
  <c r="B762" i="7"/>
  <c r="C762" i="7" s="1"/>
  <c r="D764" i="7" l="1"/>
  <c r="A763" i="7"/>
  <c r="B763" i="7"/>
  <c r="C763" i="7" s="1"/>
  <c r="D765" i="7" l="1"/>
  <c r="A764" i="7"/>
  <c r="B764" i="7"/>
  <c r="C764" i="7" s="1"/>
  <c r="A765" i="7" l="1"/>
  <c r="B765" i="7"/>
  <c r="C765" i="7" s="1"/>
  <c r="D766" i="7"/>
  <c r="D767" i="7" l="1"/>
  <c r="A766" i="7"/>
  <c r="B766" i="7"/>
  <c r="C766" i="7" s="1"/>
  <c r="A767" i="7" l="1"/>
  <c r="B767" i="7"/>
  <c r="C767" i="7" s="1"/>
  <c r="D768" i="7"/>
  <c r="A768" i="7" l="1"/>
  <c r="B768" i="7"/>
  <c r="C768" i="7" s="1"/>
  <c r="D769" i="7"/>
  <c r="A769" i="7" l="1"/>
  <c r="B769" i="7"/>
  <c r="C769" i="7" s="1"/>
  <c r="D770" i="7"/>
  <c r="D771" i="7" l="1"/>
  <c r="A770" i="7"/>
  <c r="B770" i="7"/>
  <c r="C770" i="7" s="1"/>
  <c r="A771" i="7" l="1"/>
  <c r="B771" i="7"/>
  <c r="C771" i="7" s="1"/>
  <c r="D772" i="7"/>
  <c r="D773" i="7" l="1"/>
  <c r="A772" i="7"/>
  <c r="B772" i="7"/>
  <c r="C772" i="7" s="1"/>
  <c r="A773" i="7" l="1"/>
  <c r="B773" i="7"/>
  <c r="C773" i="7" s="1"/>
  <c r="D774" i="7"/>
  <c r="D775" i="7" l="1"/>
  <c r="A774" i="7"/>
  <c r="B774" i="7"/>
  <c r="C774" i="7" s="1"/>
  <c r="D776" i="7" l="1"/>
  <c r="A775" i="7"/>
  <c r="B775" i="7"/>
  <c r="C775" i="7" s="1"/>
  <c r="D777" i="7" l="1"/>
  <c r="A776" i="7"/>
  <c r="B776" i="7"/>
  <c r="C776" i="7" s="1"/>
  <c r="A777" i="7" l="1"/>
  <c r="B777" i="7"/>
  <c r="C777" i="7" s="1"/>
  <c r="D778" i="7"/>
  <c r="D779" i="7" l="1"/>
  <c r="A778" i="7"/>
  <c r="B778" i="7"/>
  <c r="C778" i="7" s="1"/>
  <c r="A779" i="7" l="1"/>
  <c r="D780" i="7"/>
  <c r="B779" i="7"/>
  <c r="C779" i="7" s="1"/>
  <c r="D781" i="7" l="1"/>
  <c r="A780" i="7"/>
  <c r="B780" i="7"/>
  <c r="C780" i="7" s="1"/>
  <c r="A781" i="7" l="1"/>
  <c r="B781" i="7"/>
  <c r="C781" i="7" s="1"/>
  <c r="D782" i="7"/>
  <c r="A782" i="7" l="1"/>
  <c r="B782" i="7"/>
  <c r="C782" i="7" s="1"/>
  <c r="D783" i="7"/>
  <c r="A783" i="7" l="1"/>
  <c r="B783" i="7"/>
  <c r="C783" i="7" s="1"/>
  <c r="D784" i="7"/>
  <c r="D785" i="7" l="1"/>
  <c r="A784" i="7"/>
  <c r="B784" i="7"/>
  <c r="C784" i="7" s="1"/>
  <c r="A785" i="7" l="1"/>
  <c r="B785" i="7"/>
  <c r="C785" i="7" s="1"/>
  <c r="D786" i="7"/>
  <c r="D787" i="7" l="1"/>
  <c r="B786" i="7"/>
  <c r="C786" i="7" s="1"/>
  <c r="A786" i="7"/>
  <c r="A787" i="7" l="1"/>
  <c r="B787" i="7"/>
  <c r="C787" i="7" s="1"/>
  <c r="D788" i="7"/>
  <c r="D789" i="7" l="1"/>
  <c r="A788" i="7"/>
  <c r="B788" i="7"/>
  <c r="C788" i="7" s="1"/>
  <c r="A789" i="7" l="1"/>
  <c r="D790" i="7"/>
  <c r="B789" i="7"/>
  <c r="C789" i="7" s="1"/>
  <c r="D791" i="7" l="1"/>
  <c r="A790" i="7"/>
  <c r="B790" i="7"/>
  <c r="C790" i="7" s="1"/>
  <c r="A791" i="7" l="1"/>
  <c r="B791" i="7"/>
  <c r="C791" i="7" s="1"/>
  <c r="D792" i="7"/>
  <c r="D793" i="7" l="1"/>
  <c r="A792" i="7"/>
  <c r="B792" i="7"/>
  <c r="C792" i="7" s="1"/>
  <c r="A793" i="7" l="1"/>
  <c r="B793" i="7"/>
  <c r="C793" i="7" s="1"/>
  <c r="D794" i="7"/>
  <c r="A794" i="7" l="1"/>
  <c r="B794" i="7"/>
  <c r="C794" i="7" s="1"/>
  <c r="D795" i="7"/>
  <c r="D796" i="7" l="1"/>
  <c r="A795" i="7"/>
  <c r="B795" i="7"/>
  <c r="C795" i="7" s="1"/>
  <c r="D797" i="7" l="1"/>
  <c r="A796" i="7"/>
  <c r="B796" i="7"/>
  <c r="C796" i="7" s="1"/>
  <c r="A797" i="7" l="1"/>
  <c r="B797" i="7"/>
  <c r="C797" i="7" s="1"/>
  <c r="D798" i="7"/>
  <c r="D799" i="7" l="1"/>
  <c r="A798" i="7"/>
  <c r="B798" i="7"/>
  <c r="C798" i="7" s="1"/>
  <c r="A799" i="7" l="1"/>
  <c r="B799" i="7"/>
  <c r="C799" i="7" s="1"/>
  <c r="D800" i="7"/>
  <c r="D801" i="7" l="1"/>
  <c r="A800" i="7"/>
  <c r="B800" i="7"/>
  <c r="C800" i="7" s="1"/>
  <c r="A801" i="7" l="1"/>
  <c r="B801" i="7"/>
  <c r="C801" i="7" s="1"/>
  <c r="D802" i="7"/>
  <c r="D803" i="7" l="1"/>
  <c r="B802" i="7"/>
  <c r="C802" i="7" s="1"/>
  <c r="A802" i="7"/>
  <c r="D804" i="7" l="1"/>
  <c r="A803" i="7"/>
  <c r="B803" i="7"/>
  <c r="C803" i="7" s="1"/>
  <c r="A804" i="7" l="1"/>
  <c r="B804" i="7"/>
  <c r="C804" i="7" s="1"/>
  <c r="D805" i="7"/>
  <c r="A805" i="7" l="1"/>
  <c r="B805" i="7"/>
  <c r="C805" i="7" s="1"/>
  <c r="D806" i="7"/>
  <c r="D807" i="7" l="1"/>
  <c r="A806" i="7"/>
  <c r="B806" i="7"/>
  <c r="C806" i="7" s="1"/>
  <c r="D808" i="7" l="1"/>
  <c r="A807" i="7"/>
  <c r="B807" i="7"/>
  <c r="C807" i="7" s="1"/>
  <c r="D809" i="7" l="1"/>
  <c r="A808" i="7"/>
  <c r="B808" i="7"/>
  <c r="C808" i="7" s="1"/>
  <c r="A809" i="7" l="1"/>
  <c r="B809" i="7"/>
  <c r="C809" i="7" s="1"/>
  <c r="D810" i="7"/>
  <c r="A810" i="7" l="1"/>
  <c r="B810" i="7"/>
  <c r="C810" i="7" s="1"/>
  <c r="D811" i="7"/>
  <c r="A811" i="7" l="1"/>
  <c r="B811" i="7"/>
  <c r="C811" i="7" s="1"/>
  <c r="D812" i="7"/>
  <c r="D813" i="7" l="1"/>
  <c r="A812" i="7"/>
  <c r="B812" i="7"/>
  <c r="C812" i="7" s="1"/>
  <c r="A813" i="7" l="1"/>
  <c r="B813" i="7"/>
  <c r="C813" i="7" s="1"/>
  <c r="D814" i="7"/>
  <c r="D815" i="7" l="1"/>
  <c r="A814" i="7"/>
  <c r="B814" i="7"/>
  <c r="C814" i="7" s="1"/>
  <c r="A815" i="7" l="1"/>
  <c r="B815" i="7"/>
  <c r="C815" i="7" s="1"/>
  <c r="D816" i="7"/>
  <c r="A816" i="7" l="1"/>
  <c r="D817" i="7"/>
  <c r="B816" i="7"/>
  <c r="C816" i="7" s="1"/>
  <c r="D818" i="7" l="1"/>
  <c r="A817" i="7"/>
  <c r="B817" i="7"/>
  <c r="C817" i="7" s="1"/>
  <c r="A818" i="7" l="1"/>
  <c r="B818" i="7"/>
  <c r="C818" i="7" s="1"/>
  <c r="D819" i="7"/>
  <c r="D820" i="7" l="1"/>
  <c r="A819" i="7"/>
  <c r="B819" i="7"/>
  <c r="C819" i="7" s="1"/>
  <c r="D821" i="7" l="1"/>
  <c r="A820" i="7"/>
  <c r="B820" i="7"/>
  <c r="C820" i="7" s="1"/>
  <c r="A821" i="7" l="1"/>
  <c r="B821" i="7"/>
  <c r="C821" i="7" s="1"/>
  <c r="D822" i="7"/>
  <c r="D823" i="7" l="1"/>
  <c r="A822" i="7"/>
  <c r="B822" i="7"/>
  <c r="C822" i="7" s="1"/>
  <c r="A823" i="7" l="1"/>
  <c r="B823" i="7"/>
  <c r="C823" i="7" s="1"/>
  <c r="D824" i="7"/>
  <c r="D825" i="7" l="1"/>
  <c r="A824" i="7"/>
  <c r="B824" i="7"/>
  <c r="C824" i="7" s="1"/>
  <c r="A825" i="7" l="1"/>
  <c r="B825" i="7"/>
  <c r="C825" i="7" s="1"/>
  <c r="D826" i="7"/>
  <c r="A826" i="7" l="1"/>
  <c r="D827" i="7"/>
  <c r="B826" i="7"/>
  <c r="C826" i="7" s="1"/>
  <c r="A827" i="7" l="1"/>
  <c r="B827" i="7"/>
  <c r="C827" i="7" s="1"/>
  <c r="D828" i="7"/>
  <c r="D829" i="7" l="1"/>
  <c r="A828" i="7"/>
  <c r="B828" i="7"/>
  <c r="C828" i="7" s="1"/>
  <c r="A829" i="7" l="1"/>
  <c r="B829" i="7"/>
  <c r="C829" i="7" s="1"/>
  <c r="D830" i="7"/>
  <c r="A830" i="7" l="1"/>
  <c r="B830" i="7"/>
  <c r="C830" i="7" s="1"/>
  <c r="D831" i="7"/>
  <c r="A831" i="7" l="1"/>
  <c r="B831" i="7"/>
  <c r="C831" i="7" s="1"/>
  <c r="D832" i="7"/>
  <c r="D833" i="7" l="1"/>
  <c r="A832" i="7"/>
  <c r="B832" i="7"/>
  <c r="C832" i="7" s="1"/>
  <c r="A833" i="7" l="1"/>
  <c r="B833" i="7"/>
  <c r="C833" i="7" s="1"/>
  <c r="D834" i="7"/>
  <c r="D835" i="7" l="1"/>
  <c r="A834" i="7"/>
  <c r="B834" i="7"/>
  <c r="C834" i="7" s="1"/>
  <c r="A835" i="7" l="1"/>
  <c r="B835" i="7"/>
  <c r="C835" i="7" s="1"/>
  <c r="D836" i="7"/>
  <c r="D837" i="7" l="1"/>
  <c r="A836" i="7"/>
  <c r="B836" i="7"/>
  <c r="C836" i="7" s="1"/>
  <c r="D838" i="7" l="1"/>
  <c r="A837" i="7"/>
  <c r="B837" i="7"/>
  <c r="C837" i="7" s="1"/>
  <c r="D839" i="7" l="1"/>
  <c r="A838" i="7"/>
  <c r="B838" i="7"/>
  <c r="C838" i="7" s="1"/>
  <c r="B839" i="7" l="1"/>
  <c r="C839" i="7" s="1"/>
  <c r="D840" i="7"/>
  <c r="A839" i="7"/>
  <c r="D841" i="7" l="1"/>
  <c r="A840" i="7"/>
  <c r="B840" i="7"/>
  <c r="C840" i="7" s="1"/>
  <c r="A841" i="7" l="1"/>
  <c r="B841" i="7"/>
  <c r="C841" i="7" s="1"/>
  <c r="D842" i="7"/>
  <c r="A842" i="7" l="1"/>
  <c r="B842" i="7"/>
  <c r="C842" i="7" s="1"/>
  <c r="D843" i="7"/>
  <c r="A843" i="7" l="1"/>
  <c r="B843" i="7"/>
  <c r="C843" i="7" s="1"/>
  <c r="D844" i="7"/>
  <c r="D845" i="7" l="1"/>
  <c r="A844" i="7"/>
  <c r="B844" i="7"/>
  <c r="C844" i="7" s="1"/>
  <c r="D846" i="7" l="1"/>
  <c r="A845" i="7"/>
  <c r="B845" i="7"/>
  <c r="C845" i="7" s="1"/>
  <c r="D847" i="7" l="1"/>
  <c r="A846" i="7"/>
  <c r="B846" i="7"/>
  <c r="C846" i="7" s="1"/>
  <c r="A847" i="7" l="1"/>
  <c r="B847" i="7"/>
  <c r="C847" i="7" s="1"/>
  <c r="D848" i="7"/>
  <c r="D849" i="7" l="1"/>
  <c r="A848" i="7"/>
  <c r="B848" i="7"/>
  <c r="C848" i="7" s="1"/>
  <c r="A849" i="7" l="1"/>
  <c r="B849" i="7"/>
  <c r="C849" i="7" s="1"/>
  <c r="D850" i="7"/>
  <c r="D851" i="7" l="1"/>
  <c r="A850" i="7"/>
  <c r="B850" i="7"/>
  <c r="C850" i="7" s="1"/>
  <c r="A851" i="7" l="1"/>
  <c r="D852" i="7"/>
  <c r="B851" i="7"/>
  <c r="C851" i="7" s="1"/>
  <c r="D853" i="7" l="1"/>
  <c r="A852" i="7"/>
  <c r="B852" i="7"/>
  <c r="C852" i="7" s="1"/>
  <c r="A853" i="7" l="1"/>
  <c r="B853" i="7"/>
  <c r="C853" i="7" s="1"/>
  <c r="D854" i="7"/>
  <c r="D855" i="7" l="1"/>
  <c r="A854" i="7"/>
  <c r="B854" i="7"/>
  <c r="C854" i="7" s="1"/>
  <c r="A855" i="7" l="1"/>
  <c r="B855" i="7"/>
  <c r="C855" i="7" s="1"/>
  <c r="D856" i="7"/>
  <c r="D857" i="7" l="1"/>
  <c r="A856" i="7"/>
  <c r="B856" i="7"/>
  <c r="C856" i="7" s="1"/>
  <c r="A857" i="7" l="1"/>
  <c r="B857" i="7"/>
  <c r="C857" i="7" s="1"/>
  <c r="D858" i="7"/>
  <c r="D859" i="7" l="1"/>
  <c r="A858" i="7"/>
  <c r="B858" i="7"/>
  <c r="C858" i="7" s="1"/>
  <c r="A859" i="7" l="1"/>
  <c r="B859" i="7"/>
  <c r="C859" i="7" s="1"/>
  <c r="D860" i="7"/>
  <c r="D861" i="7" l="1"/>
  <c r="A860" i="7"/>
  <c r="B860" i="7"/>
  <c r="C860" i="7" s="1"/>
  <c r="D862" i="7" l="1"/>
  <c r="A861" i="7"/>
  <c r="B861" i="7"/>
  <c r="C861" i="7" s="1"/>
  <c r="D863" i="7" l="1"/>
  <c r="A862" i="7"/>
  <c r="B862" i="7"/>
  <c r="C862" i="7" s="1"/>
  <c r="A863" i="7" l="1"/>
  <c r="B863" i="7"/>
  <c r="C863" i="7" s="1"/>
  <c r="D864" i="7"/>
  <c r="D865" i="7" l="1"/>
  <c r="A864" i="7"/>
  <c r="B864" i="7"/>
  <c r="C864" i="7" s="1"/>
  <c r="A865" i="7" l="1"/>
  <c r="B865" i="7"/>
  <c r="C865" i="7" s="1"/>
  <c r="D866" i="7"/>
  <c r="D867" i="7" l="1"/>
  <c r="A866" i="7"/>
  <c r="B866" i="7"/>
  <c r="C866" i="7" s="1"/>
  <c r="A867" i="7" l="1"/>
  <c r="B867" i="7"/>
  <c r="C867" i="7" s="1"/>
  <c r="D868" i="7"/>
  <c r="D869" i="7" l="1"/>
  <c r="A868" i="7"/>
  <c r="B868" i="7"/>
  <c r="C868" i="7" s="1"/>
  <c r="A869" i="7" l="1"/>
  <c r="B869" i="7"/>
  <c r="C869" i="7" s="1"/>
  <c r="D870" i="7"/>
  <c r="D871" i="7" l="1"/>
  <c r="A870" i="7"/>
  <c r="B870" i="7"/>
  <c r="C870" i="7" s="1"/>
  <c r="A871" i="7" l="1"/>
  <c r="B871" i="7"/>
  <c r="C871" i="7" s="1"/>
  <c r="D872" i="7"/>
  <c r="D873" i="7" l="1"/>
  <c r="A872" i="7"/>
  <c r="B872" i="7"/>
  <c r="C872" i="7" s="1"/>
  <c r="A873" i="7" l="1"/>
  <c r="B873" i="7"/>
  <c r="C873" i="7" s="1"/>
  <c r="D874" i="7"/>
  <c r="A874" i="7" l="1"/>
  <c r="D875" i="7"/>
  <c r="B874" i="7"/>
  <c r="C874" i="7" s="1"/>
  <c r="A875" i="7" l="1"/>
  <c r="B875" i="7"/>
  <c r="C875" i="7" s="1"/>
  <c r="D876" i="7"/>
  <c r="A876" i="7" l="1"/>
  <c r="D877" i="7"/>
  <c r="B876" i="7"/>
  <c r="C876" i="7" s="1"/>
  <c r="A877" i="7" l="1"/>
  <c r="D878" i="7"/>
  <c r="B877" i="7"/>
  <c r="C877" i="7" s="1"/>
  <c r="D879" i="7" l="1"/>
  <c r="A878" i="7"/>
  <c r="B878" i="7"/>
  <c r="C878" i="7" s="1"/>
  <c r="A879" i="7" l="1"/>
  <c r="B879" i="7"/>
  <c r="C879" i="7" s="1"/>
  <c r="D880" i="7"/>
  <c r="D881" i="7" l="1"/>
  <c r="A880" i="7"/>
  <c r="B880" i="7"/>
  <c r="C880" i="7" s="1"/>
  <c r="A881" i="7" l="1"/>
  <c r="B881" i="7"/>
  <c r="C881" i="7" s="1"/>
  <c r="D882" i="7"/>
  <c r="D883" i="7" l="1"/>
  <c r="A882" i="7"/>
  <c r="B882" i="7"/>
  <c r="C882" i="7" s="1"/>
  <c r="D884" i="7" l="1"/>
  <c r="A883" i="7"/>
  <c r="B883" i="7"/>
  <c r="C883" i="7" s="1"/>
  <c r="D885" i="7" l="1"/>
  <c r="A884" i="7"/>
  <c r="B884" i="7"/>
  <c r="C884" i="7" s="1"/>
  <c r="D886" i="7" l="1"/>
  <c r="A885" i="7"/>
  <c r="B885" i="7"/>
  <c r="C885" i="7" s="1"/>
  <c r="A886" i="7" l="1"/>
  <c r="D887" i="7"/>
  <c r="B886" i="7"/>
  <c r="C886" i="7" s="1"/>
  <c r="A887" i="7" l="1"/>
  <c r="B887" i="7"/>
  <c r="C887" i="7" s="1"/>
  <c r="D888" i="7"/>
  <c r="D889" i="7" l="1"/>
  <c r="A888" i="7"/>
  <c r="B888" i="7"/>
  <c r="C888" i="7" s="1"/>
  <c r="A889" i="7" l="1"/>
  <c r="B889" i="7"/>
  <c r="C889" i="7" s="1"/>
  <c r="D890" i="7"/>
  <c r="D891" i="7" l="1"/>
  <c r="A890" i="7"/>
  <c r="B890" i="7"/>
  <c r="C890" i="7" s="1"/>
  <c r="A891" i="7" l="1"/>
  <c r="B891" i="7"/>
  <c r="C891" i="7" s="1"/>
  <c r="D892" i="7"/>
  <c r="D893" i="7" l="1"/>
  <c r="A892" i="7"/>
  <c r="B892" i="7"/>
  <c r="C892" i="7" s="1"/>
  <c r="A893" i="7" l="1"/>
  <c r="B893" i="7"/>
  <c r="C893" i="7" s="1"/>
  <c r="D894" i="7"/>
  <c r="A894" i="7" l="1"/>
  <c r="B894" i="7"/>
  <c r="C894" i="7" s="1"/>
  <c r="D895" i="7"/>
  <c r="A895" i="7" l="1"/>
  <c r="B895" i="7"/>
  <c r="C895" i="7" s="1"/>
  <c r="D896" i="7"/>
  <c r="D897" i="7" l="1"/>
  <c r="A896" i="7"/>
  <c r="B896" i="7"/>
  <c r="C896" i="7" s="1"/>
  <c r="D898" i="7" l="1"/>
  <c r="A897" i="7"/>
  <c r="B897" i="7"/>
  <c r="C897" i="7" s="1"/>
  <c r="A898" i="7" l="1"/>
  <c r="D899" i="7"/>
  <c r="B898" i="7"/>
  <c r="C898" i="7" s="1"/>
  <c r="A899" i="7" l="1"/>
  <c r="B899" i="7"/>
  <c r="C899" i="7" s="1"/>
  <c r="D900" i="7"/>
  <c r="A900" i="7" l="1"/>
  <c r="B900" i="7"/>
  <c r="C900" i="7" s="1"/>
  <c r="D901" i="7"/>
  <c r="D902" i="7" l="1"/>
  <c r="A901" i="7"/>
  <c r="B901" i="7"/>
  <c r="C901" i="7" s="1"/>
  <c r="D903" i="7" l="1"/>
  <c r="B902" i="7"/>
  <c r="C902" i="7" s="1"/>
  <c r="A902" i="7"/>
  <c r="D904" i="7" l="1"/>
  <c r="A903" i="7"/>
  <c r="B903" i="7"/>
  <c r="C903" i="7" s="1"/>
  <c r="D905" i="7" l="1"/>
  <c r="A904" i="7"/>
  <c r="B904" i="7"/>
  <c r="C904" i="7" s="1"/>
  <c r="A905" i="7" l="1"/>
  <c r="B905" i="7"/>
  <c r="C905" i="7" s="1"/>
  <c r="D906" i="7"/>
  <c r="D907" i="7" l="1"/>
  <c r="A906" i="7"/>
  <c r="B906" i="7"/>
  <c r="C906" i="7" s="1"/>
  <c r="A907" i="7" l="1"/>
  <c r="D908" i="7"/>
  <c r="B907" i="7"/>
  <c r="C907" i="7" s="1"/>
  <c r="D909" i="7" l="1"/>
  <c r="A908" i="7"/>
  <c r="B908" i="7"/>
  <c r="C908" i="7" s="1"/>
  <c r="D910" i="7" l="1"/>
  <c r="A909" i="7"/>
  <c r="B909" i="7"/>
  <c r="C909" i="7" s="1"/>
  <c r="D911" i="7" l="1"/>
  <c r="A910" i="7"/>
  <c r="B910" i="7"/>
  <c r="C910" i="7" s="1"/>
  <c r="A911" i="7" l="1"/>
  <c r="B911" i="7"/>
  <c r="C911" i="7" s="1"/>
  <c r="D912" i="7"/>
  <c r="D913" i="7" l="1"/>
  <c r="A912" i="7"/>
  <c r="B912" i="7"/>
  <c r="C912" i="7" s="1"/>
  <c r="A913" i="7" l="1"/>
  <c r="B913" i="7"/>
  <c r="C913" i="7" s="1"/>
  <c r="D914" i="7"/>
  <c r="D915" i="7" l="1"/>
  <c r="A914" i="7"/>
  <c r="B914" i="7"/>
  <c r="C914" i="7" s="1"/>
  <c r="A915" i="7" l="1"/>
  <c r="D916" i="7"/>
  <c r="B915" i="7"/>
  <c r="C915" i="7" s="1"/>
  <c r="B916" i="7" l="1"/>
  <c r="C916" i="7" s="1"/>
  <c r="D917" i="7"/>
  <c r="A916" i="7"/>
  <c r="A917" i="7" l="1"/>
  <c r="B917" i="7"/>
  <c r="C917" i="7" s="1"/>
  <c r="D918" i="7"/>
  <c r="A918" i="7" l="1"/>
  <c r="B918" i="7"/>
  <c r="C918" i="7" s="1"/>
  <c r="D919" i="7"/>
  <c r="D920" i="7" l="1"/>
  <c r="A919" i="7"/>
  <c r="B919" i="7"/>
  <c r="C919" i="7" s="1"/>
  <c r="D921" i="7" l="1"/>
  <c r="A920" i="7"/>
  <c r="B920" i="7"/>
  <c r="C920" i="7" s="1"/>
  <c r="A921" i="7" l="1"/>
  <c r="B921" i="7"/>
  <c r="C921" i="7" s="1"/>
  <c r="D922" i="7"/>
  <c r="D923" i="7" l="1"/>
  <c r="A922" i="7"/>
  <c r="B922" i="7"/>
  <c r="C922" i="7" s="1"/>
  <c r="A923" i="7" l="1"/>
  <c r="B923" i="7"/>
  <c r="C923" i="7" s="1"/>
  <c r="D924" i="7"/>
  <c r="D925" i="7" l="1"/>
  <c r="A924" i="7"/>
  <c r="B924" i="7"/>
  <c r="C924" i="7" s="1"/>
  <c r="D926" i="7" l="1"/>
  <c r="A925" i="7"/>
  <c r="B925" i="7"/>
  <c r="C925" i="7" s="1"/>
  <c r="A926" i="7" l="1"/>
  <c r="B926" i="7"/>
  <c r="C926" i="7" s="1"/>
  <c r="D927" i="7"/>
  <c r="D928" i="7" l="1"/>
  <c r="A927" i="7"/>
  <c r="B927" i="7"/>
  <c r="C927" i="7" s="1"/>
  <c r="A928" i="7" l="1"/>
  <c r="B928" i="7"/>
  <c r="C928" i="7" s="1"/>
  <c r="D929" i="7"/>
  <c r="D930" i="7" l="1"/>
  <c r="A929" i="7"/>
  <c r="B929" i="7"/>
  <c r="C929" i="7" s="1"/>
  <c r="A930" i="7" l="1"/>
  <c r="B930" i="7"/>
  <c r="C930" i="7" s="1"/>
  <c r="D931" i="7"/>
  <c r="A931" i="7" l="1"/>
  <c r="B931" i="7"/>
  <c r="C931" i="7" s="1"/>
  <c r="D932" i="7"/>
  <c r="A932" i="7" l="1"/>
  <c r="B932" i="7"/>
  <c r="C932" i="7" s="1"/>
  <c r="D933" i="7"/>
  <c r="A933" i="7" l="1"/>
  <c r="D934" i="7"/>
  <c r="B933" i="7"/>
  <c r="C933" i="7" s="1"/>
  <c r="D935" i="7" l="1"/>
  <c r="A934" i="7"/>
  <c r="B934" i="7"/>
  <c r="C934" i="7" s="1"/>
  <c r="A935" i="7" l="1"/>
  <c r="D936" i="7"/>
  <c r="B935" i="7"/>
  <c r="C935" i="7" s="1"/>
  <c r="D937" i="7" l="1"/>
  <c r="A936" i="7"/>
  <c r="B936" i="7"/>
  <c r="C936" i="7" s="1"/>
  <c r="A937" i="7" l="1"/>
  <c r="B937" i="7"/>
  <c r="C937" i="7" s="1"/>
  <c r="D938" i="7"/>
  <c r="D939" i="7" l="1"/>
  <c r="A938" i="7"/>
  <c r="B938" i="7"/>
  <c r="C938" i="7" s="1"/>
  <c r="D940" i="7" l="1"/>
  <c r="A939" i="7"/>
  <c r="B939" i="7"/>
  <c r="C939" i="7" s="1"/>
  <c r="D941" i="7" l="1"/>
  <c r="A940" i="7"/>
  <c r="B940" i="7"/>
  <c r="C940" i="7" s="1"/>
  <c r="A941" i="7" l="1"/>
  <c r="B941" i="7"/>
  <c r="C941" i="7" s="1"/>
  <c r="D942" i="7"/>
  <c r="D943" i="7" l="1"/>
  <c r="A942" i="7"/>
  <c r="B942" i="7"/>
  <c r="C942" i="7" s="1"/>
  <c r="A943" i="7" l="1"/>
  <c r="B943" i="7"/>
  <c r="C943" i="7" s="1"/>
  <c r="D944" i="7"/>
  <c r="A944" i="7" l="1"/>
  <c r="B944" i="7"/>
  <c r="C944" i="7" s="1"/>
  <c r="D945" i="7"/>
  <c r="A945" i="7" l="1"/>
  <c r="B945" i="7"/>
  <c r="C945" i="7" s="1"/>
  <c r="D946" i="7"/>
  <c r="A946" i="7" l="1"/>
  <c r="B946" i="7"/>
  <c r="C946" i="7" s="1"/>
  <c r="D947" i="7"/>
  <c r="A947" i="7" l="1"/>
  <c r="B947" i="7"/>
  <c r="C947" i="7" s="1"/>
  <c r="D948" i="7"/>
  <c r="D949" i="7" l="1"/>
  <c r="B948" i="7"/>
  <c r="C948" i="7" s="1"/>
  <c r="A948" i="7"/>
  <c r="A949" i="7" l="1"/>
  <c r="B949" i="7"/>
  <c r="C949" i="7" s="1"/>
  <c r="D950" i="7"/>
  <c r="D951" i="7" l="1"/>
  <c r="A950" i="7"/>
  <c r="B950" i="7"/>
  <c r="C950" i="7" s="1"/>
  <c r="A951" i="7" l="1"/>
  <c r="B951" i="7"/>
  <c r="C951" i="7" s="1"/>
  <c r="D952" i="7"/>
  <c r="D953" i="7" l="1"/>
  <c r="A952" i="7"/>
  <c r="B952" i="7"/>
  <c r="C952" i="7" s="1"/>
  <c r="A953" i="7" l="1"/>
  <c r="B953" i="7"/>
  <c r="C953" i="7" s="1"/>
  <c r="D954" i="7"/>
  <c r="D955" i="7" l="1"/>
  <c r="A954" i="7"/>
  <c r="B954" i="7"/>
  <c r="C954" i="7" s="1"/>
  <c r="D956" i="7" l="1"/>
  <c r="A955" i="7"/>
  <c r="B955" i="7"/>
  <c r="C955" i="7" s="1"/>
  <c r="D957" i="7" l="1"/>
  <c r="A956" i="7"/>
  <c r="B956" i="7"/>
  <c r="C956" i="7" s="1"/>
  <c r="A957" i="7" l="1"/>
  <c r="D958" i="7"/>
  <c r="B957" i="7"/>
  <c r="C957" i="7" s="1"/>
  <c r="A958" i="7" l="1"/>
  <c r="D959" i="7"/>
  <c r="B958" i="7"/>
  <c r="C958" i="7" s="1"/>
  <c r="A959" i="7" l="1"/>
  <c r="B959" i="7"/>
  <c r="C959" i="7" s="1"/>
  <c r="D960" i="7"/>
  <c r="D961" i="7" l="1"/>
  <c r="A960" i="7"/>
  <c r="B960" i="7"/>
  <c r="C960" i="7" s="1"/>
  <c r="A961" i="7" l="1"/>
  <c r="B961" i="7"/>
  <c r="C961" i="7" s="1"/>
  <c r="D962" i="7"/>
  <c r="A962" i="7" l="1"/>
  <c r="D963" i="7"/>
  <c r="B962" i="7"/>
  <c r="C962" i="7" s="1"/>
  <c r="D964" i="7" l="1"/>
  <c r="B963" i="7"/>
  <c r="C963" i="7" s="1"/>
  <c r="A963" i="7"/>
  <c r="D965" i="7" l="1"/>
  <c r="A964" i="7"/>
  <c r="B964" i="7"/>
  <c r="C964" i="7" s="1"/>
  <c r="A965" i="7" l="1"/>
  <c r="B965" i="7"/>
  <c r="C965" i="7" s="1"/>
  <c r="D966" i="7"/>
  <c r="D967" i="7" l="1"/>
  <c r="A966" i="7"/>
  <c r="B966" i="7"/>
  <c r="C966" i="7" s="1"/>
  <c r="A967" i="7" l="1"/>
  <c r="D968" i="7"/>
  <c r="B967" i="7"/>
  <c r="C967" i="7" s="1"/>
  <c r="D969" i="7" l="1"/>
  <c r="A968" i="7"/>
  <c r="B968" i="7"/>
  <c r="C968" i="7" s="1"/>
  <c r="A969" i="7" l="1"/>
  <c r="B969" i="7"/>
  <c r="C969" i="7" s="1"/>
  <c r="D970" i="7"/>
  <c r="D971" i="7" l="1"/>
  <c r="A970" i="7"/>
  <c r="B970" i="7"/>
  <c r="C970" i="7" s="1"/>
  <c r="A971" i="7" l="1"/>
  <c r="B971" i="7"/>
  <c r="C971" i="7" s="1"/>
  <c r="D972" i="7"/>
  <c r="D973" i="7" l="1"/>
  <c r="A972" i="7"/>
  <c r="B972" i="7"/>
  <c r="C972" i="7" s="1"/>
  <c r="A973" i="7" l="1"/>
  <c r="B973" i="7"/>
  <c r="C973" i="7" s="1"/>
  <c r="D974" i="7"/>
  <c r="D975" i="7" l="1"/>
  <c r="A974" i="7"/>
  <c r="B974" i="7"/>
  <c r="C974" i="7" s="1"/>
  <c r="D976" i="7" l="1"/>
  <c r="A975" i="7"/>
  <c r="B975" i="7"/>
  <c r="C975" i="7" s="1"/>
  <c r="D977" i="7" l="1"/>
  <c r="A976" i="7"/>
  <c r="B976" i="7"/>
  <c r="C976" i="7" s="1"/>
  <c r="D978" i="7" l="1"/>
  <c r="A977" i="7"/>
  <c r="B977" i="7"/>
  <c r="C977" i="7" s="1"/>
  <c r="D979" i="7" l="1"/>
  <c r="A978" i="7"/>
  <c r="B978" i="7"/>
  <c r="C978" i="7" s="1"/>
  <c r="D980" i="7" l="1"/>
  <c r="A979" i="7"/>
  <c r="B979" i="7"/>
  <c r="C979" i="7" s="1"/>
  <c r="D981" i="7" l="1"/>
  <c r="A980" i="7"/>
  <c r="B980" i="7"/>
  <c r="C980" i="7" s="1"/>
  <c r="A981" i="7" l="1"/>
  <c r="B981" i="7"/>
  <c r="C981" i="7" s="1"/>
  <c r="D982" i="7"/>
  <c r="D983" i="7" l="1"/>
  <c r="A982" i="7"/>
  <c r="B982" i="7"/>
  <c r="C982" i="7" s="1"/>
  <c r="D984" i="7" l="1"/>
  <c r="A983" i="7"/>
  <c r="B983" i="7"/>
  <c r="C983" i="7" s="1"/>
  <c r="D985" i="7" l="1"/>
  <c r="A984" i="7"/>
  <c r="B984" i="7"/>
  <c r="C984" i="7" s="1"/>
  <c r="D986" i="7" l="1"/>
  <c r="A985" i="7"/>
  <c r="B985" i="7"/>
  <c r="C985" i="7" s="1"/>
  <c r="D987" i="7" l="1"/>
  <c r="A986" i="7"/>
  <c r="B986" i="7"/>
  <c r="C986" i="7" s="1"/>
  <c r="D988" i="7" l="1"/>
  <c r="A987" i="7"/>
  <c r="B987" i="7"/>
  <c r="C987" i="7" s="1"/>
  <c r="D989" i="7" l="1"/>
  <c r="A988" i="7"/>
  <c r="B988" i="7"/>
  <c r="C988" i="7" s="1"/>
  <c r="A989" i="7" l="1"/>
  <c r="B989" i="7"/>
  <c r="C989" i="7" s="1"/>
  <c r="D990" i="7"/>
  <c r="D991" i="7" l="1"/>
  <c r="A990" i="7"/>
  <c r="B990" i="7"/>
  <c r="C990" i="7" s="1"/>
  <c r="A991" i="7" l="1"/>
  <c r="B991" i="7"/>
  <c r="C991" i="7" s="1"/>
  <c r="D992" i="7"/>
  <c r="D993" i="7" l="1"/>
  <c r="A992" i="7"/>
  <c r="B992" i="7"/>
  <c r="C992" i="7" s="1"/>
  <c r="D994" i="7" l="1"/>
  <c r="A993" i="7"/>
  <c r="B993" i="7"/>
  <c r="C993" i="7" s="1"/>
  <c r="A994" i="7" l="1"/>
  <c r="B994" i="7"/>
  <c r="C994" i="7" s="1"/>
  <c r="D995" i="7"/>
  <c r="D996" i="7" l="1"/>
  <c r="A995" i="7"/>
  <c r="B995" i="7"/>
  <c r="C995" i="7" s="1"/>
  <c r="A996" i="7" l="1"/>
  <c r="D997" i="7"/>
  <c r="B996" i="7"/>
  <c r="C996" i="7" s="1"/>
  <c r="D998" i="7" l="1"/>
  <c r="A997" i="7"/>
  <c r="B997" i="7"/>
  <c r="C997" i="7" s="1"/>
  <c r="D999" i="7" l="1"/>
  <c r="A998" i="7"/>
  <c r="B998" i="7"/>
  <c r="C998" i="7" s="1"/>
  <c r="A999" i="7" l="1"/>
  <c r="B999" i="7"/>
  <c r="C999" i="7" s="1"/>
  <c r="D1000" i="7"/>
  <c r="A1000" i="7" l="1"/>
  <c r="B1000" i="7"/>
  <c r="C1000" i="7" s="1"/>
  <c r="D1001" i="7"/>
  <c r="A1001" i="7" l="1"/>
  <c r="B1001" i="7"/>
  <c r="C1001" i="7" s="1"/>
  <c r="D1002" i="7"/>
  <c r="D1003" i="7" l="1"/>
  <c r="A1002" i="7"/>
  <c r="B1002" i="7"/>
  <c r="C1002" i="7" s="1"/>
  <c r="D1004" i="7" l="1"/>
  <c r="A1003" i="7"/>
  <c r="B1003" i="7"/>
  <c r="C1003" i="7" s="1"/>
  <c r="A1004" i="7" l="1"/>
  <c r="B1004" i="7"/>
  <c r="C1004" i="7" s="1"/>
  <c r="D1005" i="7"/>
  <c r="A1005" i="7" l="1"/>
  <c r="B1005" i="7"/>
  <c r="C1005" i="7" s="1"/>
  <c r="D1006" i="7"/>
  <c r="A1006" i="7" l="1"/>
  <c r="B1006" i="7"/>
  <c r="C1006" i="7" s="1"/>
  <c r="D1007" i="7"/>
  <c r="A1007" i="7" l="1"/>
  <c r="B1007" i="7"/>
  <c r="C1007" i="7" s="1"/>
  <c r="D1008" i="7"/>
  <c r="D1009" i="7" l="1"/>
  <c r="A1008" i="7"/>
  <c r="B1008" i="7"/>
  <c r="C1008" i="7" s="1"/>
  <c r="A1009" i="7" l="1"/>
  <c r="B1009" i="7"/>
  <c r="C1009" i="7" s="1"/>
  <c r="D1010" i="7"/>
  <c r="D1011" i="7" l="1"/>
  <c r="A1010" i="7"/>
  <c r="B1010" i="7"/>
  <c r="C1010" i="7" s="1"/>
  <c r="D1012" i="7" l="1"/>
  <c r="A1011" i="7"/>
  <c r="B1011" i="7"/>
  <c r="C1011" i="7" s="1"/>
  <c r="A1012" i="7" l="1"/>
  <c r="B1012" i="7"/>
  <c r="C1012" i="7" s="1"/>
  <c r="D1013" i="7"/>
  <c r="A1013" i="7" l="1"/>
  <c r="B1013" i="7"/>
  <c r="C1013" i="7" s="1"/>
  <c r="D1014" i="7"/>
  <c r="A1014" i="7" l="1"/>
  <c r="D1015" i="7"/>
  <c r="B1014" i="7"/>
  <c r="C1014" i="7" s="1"/>
  <c r="D1016" i="7" l="1"/>
  <c r="A1015" i="7"/>
  <c r="B1015" i="7"/>
  <c r="C1015" i="7" s="1"/>
  <c r="D1017" i="7" l="1"/>
  <c r="A1016" i="7"/>
  <c r="B1016" i="7"/>
  <c r="C1016" i="7" s="1"/>
  <c r="A1017" i="7" l="1"/>
  <c r="B1017" i="7"/>
  <c r="C1017" i="7" s="1"/>
  <c r="D1018" i="7"/>
  <c r="D1019" i="7" l="1"/>
  <c r="A1018" i="7"/>
  <c r="B1018" i="7"/>
  <c r="C1018" i="7" s="1"/>
  <c r="A1019" i="7" l="1"/>
  <c r="B1019" i="7"/>
  <c r="C1019" i="7" s="1"/>
  <c r="D1020" i="7"/>
  <c r="A1020" i="7" l="1"/>
  <c r="B1020" i="7"/>
  <c r="C1020" i="7" s="1"/>
  <c r="D1021" i="7"/>
  <c r="A1021" i="7" l="1"/>
  <c r="D1022" i="7"/>
  <c r="B1021" i="7"/>
  <c r="C1021" i="7" s="1"/>
  <c r="D1023" i="7" l="1"/>
  <c r="A1022" i="7"/>
  <c r="B1022" i="7"/>
  <c r="C1022" i="7" s="1"/>
  <c r="A1023" i="7" l="1"/>
  <c r="B1023" i="7"/>
  <c r="C1023" i="7" s="1"/>
  <c r="D1024" i="7"/>
  <c r="D1025" i="7" l="1"/>
  <c r="A1024" i="7"/>
  <c r="B1024" i="7"/>
  <c r="C1024" i="7" s="1"/>
  <c r="A1025" i="7" l="1"/>
  <c r="B1025" i="7"/>
  <c r="C1025" i="7" s="1"/>
  <c r="D1026" i="7"/>
  <c r="D1027" i="7" l="1"/>
  <c r="A1026" i="7"/>
  <c r="B1026" i="7"/>
  <c r="C1026" i="7" s="1"/>
  <c r="A1027" i="7" l="1"/>
  <c r="B1027" i="7"/>
  <c r="C1027" i="7" s="1"/>
  <c r="D1028" i="7"/>
  <c r="D1029" i="7" l="1"/>
  <c r="A1028" i="7"/>
  <c r="B1028" i="7"/>
  <c r="C1028" i="7" s="1"/>
  <c r="A1029" i="7" l="1"/>
  <c r="B1029" i="7"/>
  <c r="C1029" i="7" s="1"/>
  <c r="D1030" i="7"/>
  <c r="D1031" i="7" l="1"/>
  <c r="A1030" i="7"/>
  <c r="B1030" i="7"/>
  <c r="C1030" i="7" s="1"/>
  <c r="D1032" i="7" l="1"/>
  <c r="A1031" i="7"/>
  <c r="B1031" i="7"/>
  <c r="C1031" i="7" s="1"/>
  <c r="A1032" i="7" l="1"/>
  <c r="D1033" i="7"/>
  <c r="B1032" i="7"/>
  <c r="C1032" i="7" s="1"/>
  <c r="A1033" i="7" l="1"/>
  <c r="B1033" i="7"/>
  <c r="C1033" i="7" s="1"/>
  <c r="D1034" i="7"/>
  <c r="D1035" i="7" l="1"/>
  <c r="A1034" i="7"/>
  <c r="B1034" i="7"/>
  <c r="C1034" i="7" s="1"/>
  <c r="A1035" i="7" l="1"/>
  <c r="B1035" i="7"/>
  <c r="C1035" i="7" s="1"/>
  <c r="D1036" i="7"/>
  <c r="D1037" i="7" l="1"/>
  <c r="A1036" i="7"/>
  <c r="B1036" i="7"/>
  <c r="C1036" i="7" s="1"/>
  <c r="D1038" i="7" l="1"/>
  <c r="A1037" i="7"/>
  <c r="B1037" i="7"/>
  <c r="C1037" i="7" s="1"/>
  <c r="D1039" i="7" l="1"/>
  <c r="A1038" i="7"/>
  <c r="B1038" i="7"/>
  <c r="C1038" i="7" s="1"/>
  <c r="D1040" i="7" l="1"/>
  <c r="A1039" i="7"/>
  <c r="B1039" i="7"/>
  <c r="C1039" i="7" s="1"/>
  <c r="D1041" i="7" l="1"/>
  <c r="A1040" i="7"/>
  <c r="B1040" i="7"/>
  <c r="C1040" i="7" s="1"/>
  <c r="A1041" i="7" l="1"/>
  <c r="B1041" i="7"/>
  <c r="C1041" i="7" s="1"/>
  <c r="D1042" i="7"/>
  <c r="D1043" i="7" l="1"/>
  <c r="B1042" i="7"/>
  <c r="C1042" i="7" s="1"/>
  <c r="A1042" i="7"/>
  <c r="A1043" i="7" l="1"/>
  <c r="B1043" i="7"/>
  <c r="C1043" i="7" s="1"/>
  <c r="D1044" i="7"/>
  <c r="D1045" i="7" l="1"/>
  <c r="A1044" i="7"/>
  <c r="B1044" i="7"/>
  <c r="C1044" i="7" s="1"/>
  <c r="A1045" i="7" l="1"/>
  <c r="D1046" i="7"/>
  <c r="B1045" i="7"/>
  <c r="C1045" i="7" s="1"/>
  <c r="D1047" i="7" l="1"/>
  <c r="A1046" i="7"/>
  <c r="B1046" i="7"/>
  <c r="C1046" i="7" s="1"/>
  <c r="D1048" i="7" l="1"/>
  <c r="A1047" i="7"/>
  <c r="B1047" i="7"/>
  <c r="C1047" i="7" s="1"/>
  <c r="D1049" i="7" l="1"/>
  <c r="A1048" i="7"/>
  <c r="B1048" i="7"/>
  <c r="C1048" i="7" s="1"/>
  <c r="A1049" i="7" l="1"/>
  <c r="B1049" i="7"/>
  <c r="C1049" i="7" s="1"/>
  <c r="D1050" i="7"/>
  <c r="D1051" i="7" l="1"/>
  <c r="A1050" i="7"/>
  <c r="B1050" i="7"/>
  <c r="C1050" i="7" s="1"/>
  <c r="A1051" i="7" l="1"/>
  <c r="B1051" i="7"/>
  <c r="C1051" i="7" s="1"/>
  <c r="D1052" i="7"/>
  <c r="D1053" i="7" l="1"/>
  <c r="A1052" i="7"/>
  <c r="B1052" i="7"/>
  <c r="C1052" i="7" s="1"/>
  <c r="A1053" i="7" l="1"/>
  <c r="B1053" i="7"/>
  <c r="C1053" i="7" s="1"/>
  <c r="D1054" i="7"/>
  <c r="D1055" i="7" l="1"/>
  <c r="A1054" i="7"/>
  <c r="B1054" i="7"/>
  <c r="C1054" i="7" s="1"/>
  <c r="A1055" i="7" l="1"/>
  <c r="B1055" i="7"/>
  <c r="C1055" i="7" s="1"/>
  <c r="D1056" i="7"/>
  <c r="D1057" i="7" l="1"/>
  <c r="A1056" i="7"/>
  <c r="B1056" i="7"/>
  <c r="C1056" i="7" s="1"/>
  <c r="A1057" i="7" l="1"/>
  <c r="D1058" i="7"/>
  <c r="B1057" i="7"/>
  <c r="C1057" i="7" s="1"/>
  <c r="D1059" i="7" l="1"/>
  <c r="A1058" i="7"/>
  <c r="B1058" i="7"/>
  <c r="C1058" i="7" s="1"/>
  <c r="A1059" i="7" l="1"/>
  <c r="B1059" i="7"/>
  <c r="C1059" i="7" s="1"/>
  <c r="D1060" i="7"/>
  <c r="A1060" i="7" l="1"/>
  <c r="B1060" i="7"/>
  <c r="C1060" i="7" s="1"/>
  <c r="D1061" i="7"/>
  <c r="D1062" i="7" l="1"/>
  <c r="A1061" i="7"/>
  <c r="B1061" i="7"/>
  <c r="C1061" i="7" s="1"/>
  <c r="A1062" i="7" l="1"/>
  <c r="B1062" i="7"/>
  <c r="C1062" i="7" s="1"/>
  <c r="D1063" i="7"/>
  <c r="A1063" i="7" l="1"/>
  <c r="B1063" i="7"/>
  <c r="C1063" i="7" s="1"/>
  <c r="D1064" i="7"/>
  <c r="A1064" i="7" l="1"/>
  <c r="B1064" i="7"/>
  <c r="C1064" i="7" s="1"/>
  <c r="D1065" i="7"/>
  <c r="D1066" i="7" l="1"/>
  <c r="A1065" i="7"/>
  <c r="B1065" i="7"/>
  <c r="C1065" i="7" s="1"/>
  <c r="B1066" i="7" l="1"/>
  <c r="C1066" i="7" s="1"/>
  <c r="D1067" i="7"/>
  <c r="A1066" i="7"/>
  <c r="A1067" i="7" l="1"/>
  <c r="B1067" i="7"/>
  <c r="C1067" i="7" s="1"/>
  <c r="D1068" i="7"/>
  <c r="D1069" i="7" l="1"/>
  <c r="A1068" i="7"/>
  <c r="B1068" i="7"/>
  <c r="C1068" i="7" s="1"/>
  <c r="A1069" i="7" l="1"/>
  <c r="D1070" i="7"/>
  <c r="B1069" i="7"/>
  <c r="C1069" i="7" s="1"/>
  <c r="D1071" i="7" l="1"/>
  <c r="A1070" i="7"/>
  <c r="B1070" i="7"/>
  <c r="C1070" i="7" s="1"/>
  <c r="A1071" i="7" l="1"/>
  <c r="B1071" i="7"/>
  <c r="C1071" i="7" s="1"/>
  <c r="D1072" i="7"/>
  <c r="D1073" i="7" l="1"/>
  <c r="A1072" i="7"/>
  <c r="B1072" i="7"/>
  <c r="C1072" i="7" s="1"/>
  <c r="A1073" i="7" l="1"/>
  <c r="B1073" i="7"/>
  <c r="C1073" i="7" s="1"/>
  <c r="D1074" i="7"/>
  <c r="D1075" i="7" l="1"/>
  <c r="A1074" i="7"/>
  <c r="B1074" i="7"/>
  <c r="C1074" i="7" s="1"/>
  <c r="A1075" i="7" l="1"/>
  <c r="B1075" i="7"/>
  <c r="C1075" i="7" s="1"/>
  <c r="D1076" i="7"/>
  <c r="D1077" i="7" l="1"/>
  <c r="A1076" i="7"/>
  <c r="B1076" i="7"/>
  <c r="C1076" i="7" s="1"/>
  <c r="A1077" i="7" l="1"/>
  <c r="B1077" i="7"/>
  <c r="C1077" i="7" s="1"/>
  <c r="D1078" i="7"/>
  <c r="A1078" i="7" l="1"/>
  <c r="B1078" i="7"/>
  <c r="C1078" i="7" s="1"/>
  <c r="D1079" i="7"/>
  <c r="A1079" i="7" l="1"/>
  <c r="B1079" i="7"/>
  <c r="C1079" i="7" s="1"/>
  <c r="D1080" i="7"/>
  <c r="A1080" i="7" l="1"/>
  <c r="B1080" i="7"/>
  <c r="C1080" i="7" s="1"/>
  <c r="D1081" i="7"/>
  <c r="D1082" i="7" l="1"/>
  <c r="A1081" i="7"/>
  <c r="B1081" i="7"/>
  <c r="C1081" i="7" s="1"/>
  <c r="D1083" i="7" l="1"/>
  <c r="A1082" i="7"/>
  <c r="B1082" i="7"/>
  <c r="C1082" i="7" s="1"/>
  <c r="A1083" i="7" l="1"/>
  <c r="B1083" i="7"/>
  <c r="C1083" i="7" s="1"/>
  <c r="D1084" i="7"/>
  <c r="D1085" i="7" l="1"/>
  <c r="A1084" i="7"/>
  <c r="B1084" i="7"/>
  <c r="C1084" i="7" s="1"/>
  <c r="A1085" i="7" l="1"/>
  <c r="B1085" i="7"/>
  <c r="C1085" i="7" s="1"/>
  <c r="D1086" i="7"/>
  <c r="D1087" i="7" l="1"/>
  <c r="A1086" i="7"/>
  <c r="B1086" i="7"/>
  <c r="C1086" i="7" s="1"/>
  <c r="D1088" i="7" l="1"/>
  <c r="A1087" i="7"/>
  <c r="B1087" i="7"/>
  <c r="C1087" i="7" s="1"/>
  <c r="D1089" i="7" l="1"/>
  <c r="A1088" i="7"/>
  <c r="B1088" i="7"/>
  <c r="C1088" i="7" s="1"/>
  <c r="A1089" i="7" l="1"/>
  <c r="B1089" i="7"/>
  <c r="C1089" i="7" s="1"/>
  <c r="D1090" i="7"/>
  <c r="A1090" i="7" l="1"/>
  <c r="D1091" i="7"/>
  <c r="B1090" i="7"/>
  <c r="C1090" i="7" s="1"/>
  <c r="A1091" i="7" l="1"/>
  <c r="B1091" i="7"/>
  <c r="C1091" i="7" s="1"/>
  <c r="D1092" i="7"/>
  <c r="D1093" i="7" l="1"/>
  <c r="A1092" i="7"/>
  <c r="B1092" i="7"/>
  <c r="C1092" i="7" s="1"/>
  <c r="A1093" i="7" l="1"/>
  <c r="B1093" i="7"/>
  <c r="C1093" i="7" s="1"/>
  <c r="D1094" i="7"/>
  <c r="D1095" i="7" l="1"/>
  <c r="A1094" i="7"/>
  <c r="B1094" i="7"/>
  <c r="C1094" i="7" s="1"/>
  <c r="A1095" i="7" l="1"/>
  <c r="B1095" i="7"/>
  <c r="C1095" i="7" s="1"/>
  <c r="D1096" i="7"/>
  <c r="D1097" i="7" l="1"/>
  <c r="A1096" i="7"/>
  <c r="B1096" i="7"/>
  <c r="C1096" i="7" s="1"/>
  <c r="A1097" i="7" l="1"/>
  <c r="B1097" i="7"/>
  <c r="C1097" i="7" s="1"/>
  <c r="D1098" i="7"/>
  <c r="A1098" i="7" l="1"/>
  <c r="B1098" i="7"/>
  <c r="C1098" i="7" s="1"/>
  <c r="D1099" i="7"/>
  <c r="A1099" i="7" l="1"/>
  <c r="B1099" i="7"/>
  <c r="C1099" i="7" s="1"/>
  <c r="D1100" i="7"/>
  <c r="D1101" i="7" l="1"/>
  <c r="A1100" i="7"/>
  <c r="B1100" i="7"/>
  <c r="C1100" i="7" s="1"/>
  <c r="A1101" i="7" l="1"/>
  <c r="B1101" i="7"/>
  <c r="C1101" i="7" s="1"/>
  <c r="D1102" i="7"/>
  <c r="D1103" i="7" l="1"/>
  <c r="A1102" i="7"/>
  <c r="B1102" i="7"/>
  <c r="C1102" i="7" s="1"/>
  <c r="D1104" i="7" l="1"/>
  <c r="A1103" i="7"/>
  <c r="B1103" i="7"/>
  <c r="C1103" i="7" s="1"/>
  <c r="D1105" i="7" l="1"/>
  <c r="B1104" i="7"/>
  <c r="C1104" i="7" s="1"/>
  <c r="A1104" i="7"/>
  <c r="A1105" i="7" l="1"/>
  <c r="B1105" i="7"/>
  <c r="C1105" i="7" s="1"/>
  <c r="D1106" i="7"/>
  <c r="D1107" i="7" l="1"/>
  <c r="A1106" i="7"/>
  <c r="B1106" i="7"/>
  <c r="C1106" i="7" s="1"/>
  <c r="A1107" i="7" l="1"/>
  <c r="B1107" i="7"/>
  <c r="C1107" i="7" s="1"/>
  <c r="D1108" i="7"/>
  <c r="A1108" i="7" l="1"/>
  <c r="B1108" i="7"/>
  <c r="C1108" i="7" s="1"/>
  <c r="D1109" i="7"/>
  <c r="A1109" i="7" l="1"/>
  <c r="B1109" i="7"/>
  <c r="C1109" i="7" s="1"/>
  <c r="D1110" i="7"/>
  <c r="D1111" i="7" l="1"/>
  <c r="A1110" i="7"/>
  <c r="B1110" i="7"/>
  <c r="C1110" i="7" s="1"/>
  <c r="A1111" i="7" l="1"/>
  <c r="B1111" i="7"/>
  <c r="C1111" i="7" s="1"/>
  <c r="D1112" i="7"/>
  <c r="A1112" i="7" l="1"/>
  <c r="B1112" i="7"/>
  <c r="C1112" i="7" s="1"/>
  <c r="D1113" i="7"/>
  <c r="A1113" i="7" l="1"/>
  <c r="B1113" i="7"/>
  <c r="C1113" i="7" s="1"/>
  <c r="D1114" i="7"/>
  <c r="D1115" i="7" l="1"/>
  <c r="A1114" i="7"/>
  <c r="B1114" i="7"/>
  <c r="C1114" i="7" s="1"/>
  <c r="A1115" i="7" l="1"/>
  <c r="B1115" i="7"/>
  <c r="C1115" i="7" s="1"/>
  <c r="D1116" i="7"/>
  <c r="D1117" i="7" l="1"/>
  <c r="A1116" i="7"/>
  <c r="B1116" i="7"/>
  <c r="C1116" i="7" s="1"/>
  <c r="A1117" i="7" l="1"/>
  <c r="B1117" i="7"/>
  <c r="C1117" i="7" s="1"/>
  <c r="D1118" i="7"/>
  <c r="D1119" i="7" l="1"/>
  <c r="A1118" i="7"/>
  <c r="B1118" i="7"/>
  <c r="C1118" i="7" s="1"/>
  <c r="A1119" i="7" l="1"/>
  <c r="B1119" i="7"/>
  <c r="C1119" i="7" s="1"/>
  <c r="D1120" i="7"/>
  <c r="D1121" i="7" l="1"/>
  <c r="A1120" i="7"/>
  <c r="B1120" i="7"/>
  <c r="C1120" i="7" s="1"/>
  <c r="A1121" i="7" l="1"/>
  <c r="D1122" i="7"/>
  <c r="B1121" i="7"/>
  <c r="C1121" i="7" s="1"/>
  <c r="D1123" i="7" l="1"/>
  <c r="A1122" i="7"/>
  <c r="B1122" i="7"/>
  <c r="C1122" i="7" s="1"/>
  <c r="A1123" i="7" l="1"/>
  <c r="B1123" i="7"/>
  <c r="C1123" i="7" s="1"/>
  <c r="D1124" i="7"/>
  <c r="D1125" i="7" l="1"/>
  <c r="A1124" i="7"/>
  <c r="B1124" i="7"/>
  <c r="C1124" i="7" s="1"/>
  <c r="A1125" i="7" l="1"/>
  <c r="B1125" i="7"/>
  <c r="C1125" i="7" s="1"/>
  <c r="D1126" i="7"/>
  <c r="D1127" i="7" l="1"/>
  <c r="A1126" i="7"/>
  <c r="B1126" i="7"/>
  <c r="C1126" i="7" s="1"/>
  <c r="A1127" i="7" l="1"/>
  <c r="D1128" i="7"/>
  <c r="B1127" i="7"/>
  <c r="C1127" i="7" s="1"/>
  <c r="D1129" i="7" l="1"/>
  <c r="A1128" i="7"/>
  <c r="B1128" i="7"/>
  <c r="C1128" i="7" s="1"/>
  <c r="A1129" i="7" l="1"/>
  <c r="B1129" i="7"/>
  <c r="C1129" i="7" s="1"/>
  <c r="D1130" i="7"/>
  <c r="D1131" i="7" l="1"/>
  <c r="A1130" i="7"/>
  <c r="B1130" i="7"/>
  <c r="C1130" i="7" s="1"/>
  <c r="A1131" i="7" l="1"/>
  <c r="B1131" i="7"/>
  <c r="C1131" i="7" s="1"/>
  <c r="D1132" i="7"/>
  <c r="D1133" i="7" l="1"/>
  <c r="A1132" i="7"/>
  <c r="B1132" i="7"/>
  <c r="C1132" i="7" s="1"/>
  <c r="A1133" i="7" l="1"/>
  <c r="B1133" i="7"/>
  <c r="C1133" i="7" s="1"/>
  <c r="D1134" i="7"/>
  <c r="D1135" i="7" l="1"/>
  <c r="A1134" i="7"/>
  <c r="B1134" i="7"/>
  <c r="C1134" i="7" s="1"/>
  <c r="A1135" i="7" l="1"/>
  <c r="B1135" i="7"/>
  <c r="C1135" i="7" s="1"/>
  <c r="D1136" i="7"/>
  <c r="A1136" i="7" l="1"/>
  <c r="B1136" i="7"/>
  <c r="C1136" i="7" s="1"/>
  <c r="D1137" i="7"/>
  <c r="D1138" i="7" l="1"/>
  <c r="A1137" i="7"/>
  <c r="B1137" i="7"/>
  <c r="C1137" i="7" s="1"/>
  <c r="D1139" i="7" l="1"/>
  <c r="A1138" i="7"/>
  <c r="B1138" i="7"/>
  <c r="C1138" i="7" s="1"/>
  <c r="A1139" i="7" l="1"/>
  <c r="B1139" i="7"/>
  <c r="C1139" i="7" s="1"/>
  <c r="D1140" i="7"/>
  <c r="D1141" i="7" l="1"/>
  <c r="A1140" i="7"/>
  <c r="B1140" i="7"/>
  <c r="C1140" i="7" s="1"/>
  <c r="A1141" i="7" l="1"/>
  <c r="B1141" i="7"/>
  <c r="C1141" i="7" s="1"/>
  <c r="D1142" i="7"/>
  <c r="D1143" i="7" l="1"/>
  <c r="A1142" i="7"/>
  <c r="B1142" i="7"/>
  <c r="C1142" i="7" s="1"/>
  <c r="B1143" i="7" l="1"/>
  <c r="C1143" i="7" s="1"/>
  <c r="D1144" i="7"/>
  <c r="A1143" i="7"/>
  <c r="A1144" i="7" l="1"/>
  <c r="B1144" i="7"/>
  <c r="C1144" i="7" s="1"/>
  <c r="D1145" i="7"/>
  <c r="A1145" i="7" l="1"/>
  <c r="D1146" i="7"/>
  <c r="B1145" i="7"/>
  <c r="C1145" i="7" s="1"/>
  <c r="A1146" i="7" l="1"/>
  <c r="B1146" i="7"/>
  <c r="C1146" i="7" s="1"/>
  <c r="D1147" i="7"/>
  <c r="A1147" i="7" l="1"/>
  <c r="B1147" i="7"/>
  <c r="C1147" i="7" s="1"/>
  <c r="D1148" i="7"/>
  <c r="D1149" i="7" l="1"/>
  <c r="A1148" i="7"/>
  <c r="B1148" i="7"/>
  <c r="C1148" i="7" s="1"/>
  <c r="A1149" i="7" l="1"/>
  <c r="B1149" i="7"/>
  <c r="C1149" i="7" s="1"/>
  <c r="D1150" i="7"/>
  <c r="A1150" i="7" l="1"/>
  <c r="D1151" i="7"/>
  <c r="B1150" i="7"/>
  <c r="C1150" i="7" s="1"/>
  <c r="A1151" i="7" l="1"/>
  <c r="B1151" i="7"/>
  <c r="C1151" i="7" s="1"/>
  <c r="D1152" i="7"/>
  <c r="D1153" i="7" l="1"/>
  <c r="A1152" i="7"/>
  <c r="B1152" i="7"/>
  <c r="C1152" i="7" s="1"/>
  <c r="D1154" i="7" l="1"/>
  <c r="A1153" i="7"/>
  <c r="B1153" i="7"/>
  <c r="C1153" i="7" s="1"/>
  <c r="D1155" i="7" l="1"/>
  <c r="A1154" i="7"/>
  <c r="B1154" i="7"/>
  <c r="C1154" i="7" s="1"/>
  <c r="A1155" i="7" l="1"/>
  <c r="D1156" i="7"/>
  <c r="B1155" i="7"/>
  <c r="C1155" i="7" s="1"/>
  <c r="D1157" i="7" l="1"/>
  <c r="A1156" i="7"/>
  <c r="B1156" i="7"/>
  <c r="C1156" i="7" s="1"/>
  <c r="A1157" i="7" l="1"/>
  <c r="B1157" i="7"/>
  <c r="C1157" i="7" s="1"/>
  <c r="D1158" i="7"/>
  <c r="D1159" i="7" l="1"/>
  <c r="A1158" i="7"/>
  <c r="B1158" i="7"/>
  <c r="C1158" i="7" s="1"/>
  <c r="A1159" i="7" l="1"/>
  <c r="D1160" i="7"/>
  <c r="B1159" i="7"/>
  <c r="C1159" i="7" s="1"/>
  <c r="D1161" i="7" l="1"/>
  <c r="B1160" i="7"/>
  <c r="C1160" i="7" s="1"/>
  <c r="A1160" i="7"/>
  <c r="A1161" i="7" l="1"/>
  <c r="B1161" i="7"/>
  <c r="C1161" i="7" s="1"/>
  <c r="D1162" i="7"/>
  <c r="A1162" i="7" l="1"/>
  <c r="B1162" i="7"/>
  <c r="C1162" i="7" s="1"/>
  <c r="D1163" i="7"/>
  <c r="A1163" i="7" l="1"/>
  <c r="B1163" i="7"/>
  <c r="C1163" i="7" s="1"/>
  <c r="D1164" i="7"/>
  <c r="D1165" i="7" l="1"/>
  <c r="A1164" i="7"/>
  <c r="B1164" i="7"/>
  <c r="C1164" i="7" s="1"/>
  <c r="A1165" i="7" l="1"/>
  <c r="B1165" i="7"/>
  <c r="C1165" i="7" s="1"/>
  <c r="D1166" i="7"/>
  <c r="D1167" i="7" l="1"/>
  <c r="A1166" i="7"/>
  <c r="B1166" i="7"/>
  <c r="C1166" i="7" s="1"/>
  <c r="A1167" i="7" l="1"/>
  <c r="B1167" i="7"/>
  <c r="C1167" i="7" s="1"/>
  <c r="D1168" i="7"/>
  <c r="D1169" i="7" l="1"/>
  <c r="A1168" i="7"/>
  <c r="B1168" i="7"/>
  <c r="C1168" i="7" s="1"/>
  <c r="D1170" i="7" l="1"/>
  <c r="A1169" i="7"/>
  <c r="B1169" i="7"/>
  <c r="C1169" i="7" s="1"/>
  <c r="D1171" i="7" l="1"/>
  <c r="B1170" i="7"/>
  <c r="C1170" i="7" s="1"/>
  <c r="A1170" i="7"/>
  <c r="D1172" i="7" l="1"/>
  <c r="A1171" i="7"/>
  <c r="B1171" i="7"/>
  <c r="C1171" i="7" s="1"/>
  <c r="D1173" i="7" l="1"/>
  <c r="A1172" i="7"/>
  <c r="B1172" i="7"/>
  <c r="C1172" i="7" s="1"/>
  <c r="A1173" i="7" l="1"/>
  <c r="D1174" i="7"/>
  <c r="B1173" i="7"/>
  <c r="C1173" i="7" s="1"/>
  <c r="D1175" i="7" l="1"/>
  <c r="A1174" i="7"/>
  <c r="B1174" i="7"/>
  <c r="C1174" i="7" s="1"/>
  <c r="A1175" i="7" l="1"/>
  <c r="B1175" i="7"/>
  <c r="C1175" i="7" s="1"/>
  <c r="D1176" i="7"/>
  <c r="D1177" i="7" l="1"/>
  <c r="A1176" i="7"/>
  <c r="B1176" i="7"/>
  <c r="C1176" i="7" s="1"/>
  <c r="A1177" i="7" l="1"/>
  <c r="B1177" i="7"/>
  <c r="C1177" i="7" s="1"/>
  <c r="D1178" i="7"/>
  <c r="D1179" i="7" l="1"/>
  <c r="A1178" i="7"/>
  <c r="B1178" i="7"/>
  <c r="C1178" i="7" s="1"/>
  <c r="A1179" i="7" l="1"/>
  <c r="B1179" i="7"/>
  <c r="C1179" i="7" s="1"/>
  <c r="D1180" i="7"/>
  <c r="A1180" i="7" l="1"/>
  <c r="B1180" i="7"/>
  <c r="C1180" i="7" s="1"/>
  <c r="D1181" i="7"/>
  <c r="A1181" i="7" l="1"/>
  <c r="B1181" i="7"/>
  <c r="C1181" i="7" s="1"/>
  <c r="D1182" i="7"/>
  <c r="D1183" i="7" l="1"/>
  <c r="A1182" i="7"/>
  <c r="B1182" i="7"/>
  <c r="C1182" i="7" s="1"/>
  <c r="A1183" i="7" l="1"/>
  <c r="B1183" i="7"/>
  <c r="C1183" i="7" s="1"/>
  <c r="D1184" i="7"/>
  <c r="D1185" i="7" l="1"/>
  <c r="A1184" i="7"/>
  <c r="B1184" i="7"/>
  <c r="C1184" i="7" s="1"/>
  <c r="A1185" i="7" l="1"/>
  <c r="B1185" i="7"/>
  <c r="C1185" i="7" s="1"/>
  <c r="D1186" i="7"/>
  <c r="A1186" i="7" l="1"/>
  <c r="B1186" i="7"/>
  <c r="C1186" i="7" s="1"/>
  <c r="D1187" i="7"/>
  <c r="A1187" i="7" l="1"/>
  <c r="B1187" i="7"/>
  <c r="C1187" i="7" s="1"/>
  <c r="D1188" i="7"/>
  <c r="D1189" i="7" l="1"/>
  <c r="A1188" i="7"/>
  <c r="B1188" i="7"/>
  <c r="C1188" i="7" s="1"/>
  <c r="A1189" i="7" l="1"/>
  <c r="B1189" i="7"/>
  <c r="C1189" i="7" s="1"/>
  <c r="D1190" i="7"/>
  <c r="D1191" i="7" l="1"/>
  <c r="A1190" i="7"/>
  <c r="B1190" i="7"/>
  <c r="C1190" i="7" s="1"/>
  <c r="D1192" i="7" l="1"/>
  <c r="A1191" i="7"/>
  <c r="B1191" i="7"/>
  <c r="C1191" i="7" s="1"/>
  <c r="D1193" i="7" l="1"/>
  <c r="A1192" i="7"/>
  <c r="B1192" i="7"/>
  <c r="C1192" i="7" s="1"/>
  <c r="A1193" i="7" l="1"/>
  <c r="B1193" i="7"/>
  <c r="C1193" i="7" s="1"/>
  <c r="D1194" i="7"/>
  <c r="D1195" i="7" l="1"/>
  <c r="A1194" i="7"/>
  <c r="B1194" i="7"/>
  <c r="C1194" i="7" s="1"/>
  <c r="D1196" i="7" l="1"/>
  <c r="A1195" i="7"/>
  <c r="B1195" i="7"/>
  <c r="C1195" i="7" s="1"/>
  <c r="D1197" i="7" l="1"/>
  <c r="A1196" i="7"/>
  <c r="B1196" i="7"/>
  <c r="C1196" i="7" s="1"/>
  <c r="A1197" i="7" l="1"/>
  <c r="B1197" i="7"/>
  <c r="C1197" i="7" s="1"/>
  <c r="D1198" i="7"/>
  <c r="D1199" i="7" l="1"/>
  <c r="A1198" i="7"/>
  <c r="B1198" i="7"/>
  <c r="C1198" i="7" s="1"/>
  <c r="A1199" i="7" l="1"/>
  <c r="B1199" i="7"/>
  <c r="C1199" i="7" s="1"/>
  <c r="D1200" i="7"/>
  <c r="D1201" i="7" l="1"/>
  <c r="A1200" i="7"/>
  <c r="B1200" i="7"/>
  <c r="C1200" i="7" s="1"/>
  <c r="D1202" i="7" l="1"/>
  <c r="A1201" i="7"/>
  <c r="B1201" i="7"/>
  <c r="C1201" i="7" s="1"/>
  <c r="D1203" i="7" l="1"/>
  <c r="A1202" i="7"/>
  <c r="B1202" i="7"/>
  <c r="C1202" i="7" s="1"/>
  <c r="A1203" i="7" l="1"/>
  <c r="B1203" i="7"/>
  <c r="C1203" i="7" s="1"/>
  <c r="D1204" i="7"/>
  <c r="D1205" i="7" l="1"/>
  <c r="A1204" i="7"/>
  <c r="B1204" i="7"/>
  <c r="C1204" i="7" s="1"/>
  <c r="D1206" i="7" l="1"/>
  <c r="A1205" i="7"/>
  <c r="B1205" i="7"/>
  <c r="C1205" i="7" s="1"/>
  <c r="D1207" i="7" l="1"/>
  <c r="A1206" i="7"/>
  <c r="B1206" i="7"/>
  <c r="C1206" i="7" s="1"/>
  <c r="A1207" i="7" l="1"/>
  <c r="B1207" i="7"/>
  <c r="C1207" i="7" s="1"/>
  <c r="D1208" i="7"/>
  <c r="D1209" i="7" l="1"/>
  <c r="A1208" i="7"/>
  <c r="B1208" i="7"/>
  <c r="C1208" i="7" s="1"/>
  <c r="A1209" i="7" l="1"/>
  <c r="B1209" i="7"/>
  <c r="C1209" i="7" s="1"/>
  <c r="D1210" i="7"/>
  <c r="D1211" i="7" l="1"/>
  <c r="A1210" i="7"/>
  <c r="B1210" i="7"/>
  <c r="C1210" i="7" s="1"/>
  <c r="A1211" i="7" l="1"/>
  <c r="B1211" i="7"/>
  <c r="C1211" i="7" s="1"/>
  <c r="D1212" i="7"/>
  <c r="A1212" i="7" l="1"/>
  <c r="B1212" i="7"/>
  <c r="C1212" i="7" s="1"/>
  <c r="D1213" i="7"/>
  <c r="A1213" i="7" l="1"/>
  <c r="B1213" i="7"/>
  <c r="C1213" i="7" s="1"/>
  <c r="D1214" i="7"/>
  <c r="D1215" i="7" l="1"/>
  <c r="A1214" i="7"/>
  <c r="B1214" i="7"/>
  <c r="C1214" i="7" s="1"/>
  <c r="A1215" i="7" l="1"/>
  <c r="B1215" i="7"/>
  <c r="C1215" i="7" s="1"/>
  <c r="D1216" i="7"/>
  <c r="A1216" i="7" l="1"/>
  <c r="B1216" i="7"/>
  <c r="C1216" i="7" s="1"/>
  <c r="D1217" i="7"/>
  <c r="A1217" i="7" l="1"/>
  <c r="B1217" i="7"/>
  <c r="C1217" i="7" s="1"/>
  <c r="D1218" i="7"/>
  <c r="D1219" i="7" l="1"/>
  <c r="A1218" i="7"/>
  <c r="B1218" i="7"/>
  <c r="C1218" i="7" s="1"/>
  <c r="A1219" i="7" l="1"/>
  <c r="B1219" i="7"/>
  <c r="C1219" i="7" s="1"/>
  <c r="D1220" i="7"/>
  <c r="D1221" i="7" l="1"/>
  <c r="A1220" i="7"/>
  <c r="B1220" i="7"/>
  <c r="C1220" i="7" s="1"/>
  <c r="A1221" i="7" l="1"/>
  <c r="B1221" i="7"/>
  <c r="C1221" i="7" s="1"/>
  <c r="D1222" i="7"/>
  <c r="A1222" i="7" l="1"/>
  <c r="B1222" i="7"/>
  <c r="C1222" i="7" s="1"/>
  <c r="D1223" i="7"/>
  <c r="D1224" i="7" l="1"/>
  <c r="A1223" i="7"/>
  <c r="B1223" i="7"/>
  <c r="C1223" i="7" s="1"/>
  <c r="D1225" i="7" l="1"/>
  <c r="A1224" i="7"/>
  <c r="B1224" i="7"/>
  <c r="C1224" i="7" s="1"/>
  <c r="A1225" i="7" l="1"/>
  <c r="B1225" i="7"/>
  <c r="C1225" i="7" s="1"/>
  <c r="D1226" i="7"/>
  <c r="D1227" i="7" l="1"/>
  <c r="A1226" i="7"/>
  <c r="B1226" i="7"/>
  <c r="C1226" i="7" s="1"/>
  <c r="A1227" i="7" l="1"/>
  <c r="D1228" i="7"/>
  <c r="B1227" i="7"/>
  <c r="C1227" i="7" s="1"/>
  <c r="D1229" i="7" l="1"/>
  <c r="A1228" i="7"/>
  <c r="B1228" i="7"/>
  <c r="C1228" i="7" s="1"/>
  <c r="A1229" i="7" l="1"/>
  <c r="B1229" i="7"/>
  <c r="C1229" i="7" s="1"/>
  <c r="D1230" i="7"/>
  <c r="D1231" i="7" l="1"/>
  <c r="A1230" i="7"/>
  <c r="B1230" i="7"/>
  <c r="C1230" i="7" s="1"/>
  <c r="A1231" i="7" l="1"/>
  <c r="D1232" i="7"/>
  <c r="B1231" i="7"/>
  <c r="C1231" i="7" s="1"/>
  <c r="D1233" i="7" l="1"/>
  <c r="A1232" i="7"/>
  <c r="B1232" i="7"/>
  <c r="C1232" i="7" s="1"/>
  <c r="A1233" i="7" l="1"/>
  <c r="D1234" i="7"/>
  <c r="B1233" i="7"/>
  <c r="C1233" i="7" s="1"/>
  <c r="D1235" i="7" l="1"/>
  <c r="A1234" i="7"/>
  <c r="B1234" i="7"/>
  <c r="C1234" i="7" s="1"/>
  <c r="A1235" i="7" l="1"/>
  <c r="B1235" i="7"/>
  <c r="C1235" i="7" s="1"/>
  <c r="D1236" i="7"/>
  <c r="A1236" i="7" l="1"/>
  <c r="D1237" i="7"/>
  <c r="B1236" i="7"/>
  <c r="C1236" i="7" s="1"/>
  <c r="D1238" i="7" l="1"/>
  <c r="A1237" i="7"/>
  <c r="B1237" i="7"/>
  <c r="C1237" i="7" s="1"/>
  <c r="D1239" i="7" l="1"/>
  <c r="A1238" i="7"/>
  <c r="B1238" i="7"/>
  <c r="C1238" i="7" s="1"/>
  <c r="D1240" i="7" l="1"/>
  <c r="A1239" i="7"/>
  <c r="B1239" i="7"/>
  <c r="C1239" i="7" s="1"/>
  <c r="D1241" i="7" l="1"/>
  <c r="A1240" i="7"/>
  <c r="B1240" i="7"/>
  <c r="C1240" i="7" s="1"/>
  <c r="A1241" i="7" l="1"/>
  <c r="B1241" i="7"/>
  <c r="C1241" i="7" s="1"/>
  <c r="D1242" i="7"/>
  <c r="D1243" i="7" l="1"/>
  <c r="A1242" i="7"/>
  <c r="B1242" i="7"/>
  <c r="C1242" i="7" s="1"/>
  <c r="A1243" i="7" l="1"/>
  <c r="B1243" i="7"/>
  <c r="C1243" i="7" s="1"/>
  <c r="D1244" i="7"/>
  <c r="A1244" i="7" l="1"/>
  <c r="B1244" i="7"/>
  <c r="C1244" i="7" s="1"/>
  <c r="D1245" i="7"/>
  <c r="A1245" i="7" l="1"/>
  <c r="B1245" i="7"/>
  <c r="C1245" i="7" s="1"/>
  <c r="D1246" i="7"/>
  <c r="D1247" i="7" l="1"/>
  <c r="A1246" i="7"/>
  <c r="B1246" i="7"/>
  <c r="C1246" i="7" s="1"/>
  <c r="D1248" i="7" l="1"/>
  <c r="A1247" i="7"/>
  <c r="B1247" i="7"/>
  <c r="C1247" i="7" s="1"/>
  <c r="D1249" i="7" l="1"/>
  <c r="A1248" i="7"/>
  <c r="B1248" i="7"/>
  <c r="C1248" i="7" s="1"/>
  <c r="A1249" i="7" l="1"/>
  <c r="B1249" i="7"/>
  <c r="C1249" i="7" s="1"/>
  <c r="D1250" i="7"/>
  <c r="D1251" i="7" l="1"/>
  <c r="A1250" i="7"/>
  <c r="B1250" i="7"/>
  <c r="C1250" i="7" s="1"/>
  <c r="A1251" i="7" l="1"/>
  <c r="D1252" i="7"/>
  <c r="B1251" i="7"/>
  <c r="C1251" i="7" s="1"/>
  <c r="D1253" i="7" l="1"/>
  <c r="A1252" i="7"/>
  <c r="B1252" i="7"/>
  <c r="C1252" i="7" s="1"/>
  <c r="A1253" i="7" l="1"/>
  <c r="B1253" i="7"/>
  <c r="C1253" i="7" s="1"/>
  <c r="D1254" i="7"/>
  <c r="D1255" i="7" l="1"/>
  <c r="A1254" i="7"/>
  <c r="B1254" i="7"/>
  <c r="C1254" i="7" s="1"/>
  <c r="A1255" i="7" l="1"/>
  <c r="B1255" i="7"/>
  <c r="C1255" i="7" s="1"/>
  <c r="D1256" i="7"/>
  <c r="D1257" i="7" l="1"/>
  <c r="A1256" i="7"/>
  <c r="B1256" i="7"/>
  <c r="C1256" i="7" s="1"/>
  <c r="A1257" i="7" l="1"/>
  <c r="B1257" i="7"/>
  <c r="C1257" i="7" s="1"/>
  <c r="D1258" i="7"/>
  <c r="D1259" i="7" l="1"/>
  <c r="A1258" i="7"/>
  <c r="B1258" i="7"/>
  <c r="C1258" i="7" s="1"/>
  <c r="A1259" i="7" l="1"/>
  <c r="B1259" i="7"/>
  <c r="C1259" i="7" s="1"/>
  <c r="D1260" i="7"/>
  <c r="A1260" i="7" l="1"/>
  <c r="B1260" i="7"/>
  <c r="C1260" i="7" s="1"/>
  <c r="D1261" i="7"/>
  <c r="A1261" i="7" l="1"/>
  <c r="B1261" i="7"/>
  <c r="C1261" i="7" s="1"/>
  <c r="D1262" i="7"/>
  <c r="D1263" i="7" l="1"/>
  <c r="A1262" i="7"/>
  <c r="B1262" i="7"/>
  <c r="C1262" i="7" s="1"/>
  <c r="D1264" i="7" l="1"/>
  <c r="A1263" i="7"/>
  <c r="B1263" i="7"/>
  <c r="C1263" i="7" s="1"/>
  <c r="A1264" i="7" l="1"/>
  <c r="D1265" i="7"/>
  <c r="B1264" i="7"/>
  <c r="C1264" i="7" s="1"/>
  <c r="D1266" i="7" l="1"/>
  <c r="A1265" i="7"/>
  <c r="B1265" i="7"/>
  <c r="C1265" i="7" s="1"/>
  <c r="A1266" i="7" l="1"/>
  <c r="B1266" i="7"/>
  <c r="C1266" i="7" s="1"/>
  <c r="D1267" i="7"/>
  <c r="A1267" i="7" l="1"/>
  <c r="B1267" i="7"/>
  <c r="C1267" i="7" s="1"/>
  <c r="D1268" i="7"/>
  <c r="D1269" i="7" l="1"/>
  <c r="A1268" i="7"/>
  <c r="B1268" i="7"/>
  <c r="C1268" i="7" s="1"/>
  <c r="D1270" i="7" l="1"/>
  <c r="A1269" i="7"/>
  <c r="B1269" i="7"/>
  <c r="C1269" i="7" s="1"/>
  <c r="D1271" i="7" l="1"/>
  <c r="A1270" i="7"/>
  <c r="B1270" i="7"/>
  <c r="C1270" i="7" s="1"/>
  <c r="D1272" i="7" l="1"/>
  <c r="A1271" i="7"/>
  <c r="B1271" i="7"/>
  <c r="C1271" i="7" s="1"/>
  <c r="D1273" i="7" l="1"/>
  <c r="A1272" i="7"/>
  <c r="B1272" i="7"/>
  <c r="C1272" i="7" s="1"/>
  <c r="A1273" i="7" l="1"/>
  <c r="B1273" i="7"/>
  <c r="C1273" i="7" s="1"/>
  <c r="D1274" i="7"/>
  <c r="D1275" i="7" l="1"/>
  <c r="A1274" i="7"/>
  <c r="B1274" i="7"/>
  <c r="C1274" i="7" s="1"/>
  <c r="A1275" i="7" l="1"/>
  <c r="B1275" i="7"/>
  <c r="C1275" i="7" s="1"/>
  <c r="D1276" i="7"/>
  <c r="A1276" i="7" l="1"/>
  <c r="D1277" i="7"/>
  <c r="B1276" i="7"/>
  <c r="C1276" i="7" s="1"/>
  <c r="A1277" i="7" l="1"/>
  <c r="B1277" i="7"/>
  <c r="C1277" i="7" s="1"/>
  <c r="D1278" i="7"/>
  <c r="D1279" i="7" l="1"/>
  <c r="A1278" i="7"/>
  <c r="B1278" i="7"/>
  <c r="C1278" i="7" s="1"/>
  <c r="B1279" i="7" l="1"/>
  <c r="C1279" i="7" s="1"/>
  <c r="D1280" i="7"/>
  <c r="A1279" i="7"/>
  <c r="A1280" i="7" l="1"/>
  <c r="B1280" i="7"/>
  <c r="C1280" i="7" s="1"/>
  <c r="D1281" i="7"/>
  <c r="B1281" i="7" l="1"/>
  <c r="C1281" i="7" s="1"/>
  <c r="D1282" i="7"/>
  <c r="A1281" i="7"/>
  <c r="D1283" i="7" l="1"/>
  <c r="A1282" i="7"/>
  <c r="B1282" i="7"/>
  <c r="C1282" i="7" s="1"/>
  <c r="D1284" i="7" l="1"/>
  <c r="A1283" i="7"/>
  <c r="B1283" i="7"/>
  <c r="C1283" i="7" s="1"/>
  <c r="A1284" i="7" l="1"/>
  <c r="B1284" i="7"/>
  <c r="C1284" i="7" s="1"/>
  <c r="D1285" i="7"/>
  <c r="A1285" i="7" l="1"/>
  <c r="D1286" i="7"/>
  <c r="B1285" i="7"/>
  <c r="C1285" i="7" s="1"/>
  <c r="D1287" i="7" l="1"/>
  <c r="B1286" i="7"/>
  <c r="C1286" i="7" s="1"/>
  <c r="A1286" i="7"/>
  <c r="A1287" i="7" l="1"/>
  <c r="D1288" i="7"/>
  <c r="B1287" i="7"/>
  <c r="C1287" i="7" s="1"/>
  <c r="A1288" i="7" l="1"/>
  <c r="B1288" i="7"/>
  <c r="C1288" i="7" s="1"/>
  <c r="D1289" i="7"/>
  <c r="D1290" i="7" l="1"/>
  <c r="B1289" i="7"/>
  <c r="C1289" i="7" s="1"/>
  <c r="A1289" i="7"/>
  <c r="D1291" i="7" l="1"/>
  <c r="A1290" i="7"/>
  <c r="B1290" i="7"/>
  <c r="C1290" i="7" s="1"/>
  <c r="A1291" i="7" l="1"/>
  <c r="D1292" i="7"/>
  <c r="B1291" i="7"/>
  <c r="C1291" i="7" s="1"/>
  <c r="A1292" i="7" l="1"/>
  <c r="D1293" i="7"/>
  <c r="B1292" i="7"/>
  <c r="C1292" i="7" s="1"/>
  <c r="D1294" i="7" l="1"/>
  <c r="A1293" i="7"/>
  <c r="B1293" i="7"/>
  <c r="C1293" i="7" s="1"/>
  <c r="D1295" i="7" l="1"/>
  <c r="A1294" i="7"/>
  <c r="B1294" i="7"/>
  <c r="C1294" i="7" s="1"/>
  <c r="D1296" i="7" l="1"/>
  <c r="A1295" i="7"/>
  <c r="B1295" i="7"/>
  <c r="C1295" i="7" s="1"/>
  <c r="D1297" i="7" l="1"/>
  <c r="A1296" i="7"/>
  <c r="B1296" i="7"/>
  <c r="C1296" i="7" s="1"/>
  <c r="D1298" i="7" l="1"/>
  <c r="A1297" i="7"/>
  <c r="B1297" i="7"/>
  <c r="C1297" i="7" s="1"/>
  <c r="D1299" i="7" l="1"/>
  <c r="B1298" i="7"/>
  <c r="C1298" i="7" s="1"/>
  <c r="A1298" i="7"/>
  <c r="A1299" i="7" l="1"/>
  <c r="D1300" i="7"/>
  <c r="B1299" i="7"/>
  <c r="C1299" i="7" s="1"/>
  <c r="A1300" i="7" l="1"/>
  <c r="D1301" i="7"/>
  <c r="B1300" i="7"/>
  <c r="C1300" i="7" s="1"/>
  <c r="A1301" i="7" l="1"/>
  <c r="D1302" i="7"/>
  <c r="B1301" i="7"/>
  <c r="C1301" i="7" s="1"/>
  <c r="D1303" i="7" l="1"/>
  <c r="A1302" i="7"/>
  <c r="B1302" i="7"/>
  <c r="C1302" i="7" s="1"/>
  <c r="D1304" i="7" l="1"/>
  <c r="A1303" i="7"/>
  <c r="B1303" i="7"/>
  <c r="C1303" i="7" s="1"/>
  <c r="A1304" i="7" l="1"/>
  <c r="D1305" i="7"/>
  <c r="B1304" i="7"/>
  <c r="C1304" i="7" s="1"/>
  <c r="A1305" i="7" l="1"/>
  <c r="D1306" i="7"/>
  <c r="B1305" i="7"/>
  <c r="C1305" i="7" s="1"/>
  <c r="D1307" i="7" l="1"/>
  <c r="A1306" i="7"/>
  <c r="B1306" i="7"/>
  <c r="C1306" i="7" s="1"/>
  <c r="B1307" i="7" l="1"/>
  <c r="C1307" i="7" s="1"/>
  <c r="D1308" i="7"/>
  <c r="A1307" i="7"/>
  <c r="D1309" i="7" l="1"/>
  <c r="A1308" i="7"/>
  <c r="B1308" i="7"/>
  <c r="C1308" i="7" s="1"/>
  <c r="D1310" i="7" l="1"/>
  <c r="A1309" i="7"/>
  <c r="B1309" i="7"/>
  <c r="C1309" i="7" s="1"/>
  <c r="D1311" i="7" l="1"/>
  <c r="A1310" i="7"/>
  <c r="B1310" i="7"/>
  <c r="C1310" i="7" s="1"/>
  <c r="D1312" i="7" l="1"/>
  <c r="A1311" i="7"/>
  <c r="B1311" i="7"/>
  <c r="C1311" i="7" s="1"/>
  <c r="D1313" i="7" l="1"/>
  <c r="A1312" i="7"/>
  <c r="B1312" i="7"/>
  <c r="C1312" i="7" s="1"/>
  <c r="D1314" i="7" l="1"/>
  <c r="A1313" i="7"/>
  <c r="B1313" i="7"/>
  <c r="C1313" i="7" s="1"/>
  <c r="D1315" i="7" l="1"/>
  <c r="A1314" i="7"/>
  <c r="B1314" i="7"/>
  <c r="C1314" i="7" s="1"/>
  <c r="D1316" i="7" l="1"/>
  <c r="A1315" i="7"/>
  <c r="B1315" i="7"/>
  <c r="C1315" i="7" s="1"/>
  <c r="D1317" i="7" l="1"/>
  <c r="A1316" i="7"/>
  <c r="B1316" i="7"/>
  <c r="C1316" i="7" s="1"/>
  <c r="A1317" i="7" l="1"/>
  <c r="B1317" i="7"/>
  <c r="C1317" i="7" s="1"/>
  <c r="D1318" i="7"/>
  <c r="A1318" i="7" l="1"/>
  <c r="D1319" i="7"/>
  <c r="B1318" i="7"/>
  <c r="C1318" i="7" s="1"/>
  <c r="A1319" i="7" l="1"/>
  <c r="B1319" i="7"/>
  <c r="C1319" i="7" s="1"/>
  <c r="D1320" i="7"/>
  <c r="A1320" i="7" l="1"/>
  <c r="B1320" i="7"/>
  <c r="C1320" i="7" s="1"/>
  <c r="D1321" i="7"/>
  <c r="A1321" i="7" l="1"/>
  <c r="B1321" i="7"/>
  <c r="C1321" i="7" s="1"/>
  <c r="D1322" i="7"/>
  <c r="A1322" i="7" l="1"/>
  <c r="B1322" i="7"/>
  <c r="C1322" i="7" s="1"/>
  <c r="D1323" i="7"/>
  <c r="A1323" i="7" l="1"/>
  <c r="B1323" i="7"/>
  <c r="C1323" i="7" s="1"/>
  <c r="D1324" i="7"/>
  <c r="D1325" i="7" l="1"/>
  <c r="A1324" i="7"/>
  <c r="B1324" i="7"/>
  <c r="C1324" i="7" s="1"/>
  <c r="A1325" i="7" l="1"/>
  <c r="D1326" i="7"/>
  <c r="B1325" i="7"/>
  <c r="C1325" i="7" s="1"/>
  <c r="D1327" i="7" l="1"/>
  <c r="A1326" i="7"/>
  <c r="B1326" i="7"/>
  <c r="C1326" i="7" s="1"/>
  <c r="A1327" i="7" l="1"/>
  <c r="B1327" i="7"/>
  <c r="C1327" i="7" s="1"/>
  <c r="D1328" i="7"/>
  <c r="D1329" i="7" l="1"/>
  <c r="A1328" i="7"/>
  <c r="B1328" i="7"/>
  <c r="C1328" i="7" s="1"/>
  <c r="A1329" i="7" l="1"/>
  <c r="B1329" i="7"/>
  <c r="C1329" i="7" s="1"/>
  <c r="D1330" i="7"/>
  <c r="A1330" i="7" l="1"/>
  <c r="B1330" i="7"/>
  <c r="C1330" i="7" s="1"/>
  <c r="D1331" i="7"/>
  <c r="A1331" i="7" l="1"/>
  <c r="B1331" i="7"/>
  <c r="C1331" i="7" s="1"/>
  <c r="D1332" i="7"/>
  <c r="D1333" i="7" l="1"/>
  <c r="A1332" i="7"/>
  <c r="B1332" i="7"/>
  <c r="C1332" i="7" s="1"/>
  <c r="A1333" i="7" l="1"/>
  <c r="B1333" i="7"/>
  <c r="C1333" i="7" s="1"/>
  <c r="D1334" i="7"/>
  <c r="D1335" i="7" l="1"/>
  <c r="A1334" i="7"/>
  <c r="B1334" i="7"/>
  <c r="C1334" i="7" s="1"/>
  <c r="A1335" i="7" l="1"/>
  <c r="D1336" i="7"/>
  <c r="B1335" i="7"/>
  <c r="C1335" i="7" s="1"/>
  <c r="D1337" i="7" l="1"/>
  <c r="A1336" i="7"/>
  <c r="B1336" i="7"/>
  <c r="C1336" i="7" s="1"/>
  <c r="A1337" i="7" l="1"/>
  <c r="B1337" i="7"/>
  <c r="C1337" i="7" s="1"/>
  <c r="D1338" i="7"/>
  <c r="A1338" i="7" l="1"/>
  <c r="B1338" i="7"/>
  <c r="C1338" i="7" s="1"/>
  <c r="D1339" i="7"/>
  <c r="D1340" i="7" l="1"/>
  <c r="A1339" i="7"/>
  <c r="B1339" i="7"/>
  <c r="C1339" i="7" s="1"/>
  <c r="A1340" i="7" l="1"/>
  <c r="B1340" i="7"/>
  <c r="C1340" i="7" s="1"/>
  <c r="D1341" i="7"/>
  <c r="A1341" i="7" l="1"/>
  <c r="B1341" i="7"/>
  <c r="C1341" i="7" s="1"/>
  <c r="D1342" i="7"/>
  <c r="D1343" i="7" l="1"/>
  <c r="A1342" i="7"/>
  <c r="B1342" i="7"/>
  <c r="C1342" i="7" s="1"/>
  <c r="A1343" i="7" l="1"/>
  <c r="B1343" i="7"/>
  <c r="C1343" i="7" s="1"/>
  <c r="D1344" i="7"/>
  <c r="D1345" i="7" l="1"/>
  <c r="A1344" i="7"/>
  <c r="B1344" i="7"/>
  <c r="C1344" i="7" s="1"/>
  <c r="A1345" i="7" l="1"/>
  <c r="B1345" i="7"/>
  <c r="C1345" i="7" s="1"/>
  <c r="D1346" i="7"/>
  <c r="D1347" i="7" l="1"/>
  <c r="A1346" i="7"/>
  <c r="B1346" i="7"/>
  <c r="C1346" i="7" s="1"/>
  <c r="A1347" i="7" l="1"/>
  <c r="B1347" i="7"/>
  <c r="C1347" i="7" s="1"/>
  <c r="D1348" i="7"/>
  <c r="D1349" i="7" l="1"/>
  <c r="A1348" i="7"/>
  <c r="B1348" i="7"/>
  <c r="C1348" i="7" s="1"/>
  <c r="D1350" i="7" l="1"/>
  <c r="A1349" i="7"/>
  <c r="B1349" i="7"/>
  <c r="C1349" i="7" s="1"/>
  <c r="A1350" i="7" l="1"/>
  <c r="B1350" i="7"/>
  <c r="C1350" i="7" s="1"/>
  <c r="D1351" i="7"/>
  <c r="A1351" i="7" l="1"/>
  <c r="B1351" i="7"/>
  <c r="C1351" i="7" s="1"/>
  <c r="D1352" i="7"/>
  <c r="D1353" i="7" l="1"/>
  <c r="A1352" i="7"/>
  <c r="B1352" i="7"/>
  <c r="C1352" i="7" s="1"/>
  <c r="A1353" i="7" l="1"/>
  <c r="B1353" i="7"/>
  <c r="C1353" i="7" s="1"/>
  <c r="D1354" i="7"/>
  <c r="A1354" i="7" l="1"/>
  <c r="D1355" i="7"/>
  <c r="B1354" i="7"/>
  <c r="C1354" i="7" s="1"/>
  <c r="A1355" i="7" l="1"/>
  <c r="B1355" i="7"/>
  <c r="C1355" i="7" s="1"/>
  <c r="D1356" i="7"/>
  <c r="D1357" i="7" l="1"/>
  <c r="A1356" i="7"/>
  <c r="B1356" i="7"/>
  <c r="C1356" i="7" s="1"/>
  <c r="A1357" i="7" l="1"/>
  <c r="B1357" i="7"/>
  <c r="C1357" i="7" s="1"/>
  <c r="D1358" i="7"/>
  <c r="D1359" i="7" l="1"/>
  <c r="A1358" i="7"/>
  <c r="B1358" i="7"/>
  <c r="C1358" i="7" s="1"/>
  <c r="A1359" i="7" l="1"/>
  <c r="B1359" i="7"/>
  <c r="C1359" i="7" s="1"/>
  <c r="D1360" i="7"/>
  <c r="A1360" i="7" l="1"/>
  <c r="D1361" i="7"/>
  <c r="B1360" i="7"/>
  <c r="C1360" i="7" s="1"/>
  <c r="A1361" i="7" l="1"/>
  <c r="B1361" i="7"/>
  <c r="C1361" i="7" s="1"/>
  <c r="D1362" i="7"/>
  <c r="A1362" i="7" l="1"/>
  <c r="B1362" i="7"/>
  <c r="C1362" i="7" s="1"/>
  <c r="D1363" i="7"/>
  <c r="A1363" i="7" l="1"/>
  <c r="D1364" i="7"/>
  <c r="B1363" i="7"/>
  <c r="C1363" i="7" s="1"/>
  <c r="D1365" i="7" l="1"/>
  <c r="A1364" i="7"/>
  <c r="B1364" i="7"/>
  <c r="C1364" i="7" s="1"/>
  <c r="A1365" i="7" l="1"/>
  <c r="B1365" i="7"/>
  <c r="C1365" i="7" s="1"/>
  <c r="D1366" i="7"/>
  <c r="D1367" i="7" l="1"/>
  <c r="A1366" i="7"/>
  <c r="B1366" i="7"/>
  <c r="C1366" i="7" s="1"/>
  <c r="A1367" i="7" l="1"/>
  <c r="B1367" i="7"/>
  <c r="C1367" i="7" s="1"/>
  <c r="D1368" i="7"/>
  <c r="D1369" i="7" l="1"/>
  <c r="A1368" i="7"/>
  <c r="B1368" i="7"/>
  <c r="C1368" i="7" s="1"/>
  <c r="A1369" i="7" l="1"/>
  <c r="B1369" i="7"/>
  <c r="C1369" i="7" s="1"/>
  <c r="D1370" i="7"/>
  <c r="D1371" i="7" l="1"/>
  <c r="A1370" i="7"/>
  <c r="B1370" i="7"/>
  <c r="C1370" i="7" s="1"/>
  <c r="A1371" i="7" l="1"/>
  <c r="D1372" i="7"/>
  <c r="B1371" i="7"/>
  <c r="C1371" i="7" s="1"/>
  <c r="A1372" i="7" l="1"/>
  <c r="B1372" i="7"/>
  <c r="C1372" i="7" s="1"/>
  <c r="D1373" i="7"/>
  <c r="A1373" i="7" l="1"/>
  <c r="B1373" i="7"/>
  <c r="C1373" i="7" s="1"/>
  <c r="D1374" i="7"/>
  <c r="D1375" i="7" l="1"/>
  <c r="A1374" i="7"/>
  <c r="B1374" i="7"/>
  <c r="C1374" i="7" s="1"/>
  <c r="A1375" i="7" l="1"/>
  <c r="B1375" i="7"/>
  <c r="C1375" i="7" s="1"/>
  <c r="D1376" i="7"/>
  <c r="D1377" i="7" l="1"/>
  <c r="A1376" i="7"/>
  <c r="B1376" i="7"/>
  <c r="C1376" i="7" s="1"/>
  <c r="D1378" i="7" l="1"/>
  <c r="B1377" i="7"/>
  <c r="C1377" i="7" s="1"/>
  <c r="A1377" i="7"/>
  <c r="D1379" i="7" l="1"/>
  <c r="A1378" i="7"/>
  <c r="B1378" i="7"/>
  <c r="C1378" i="7" s="1"/>
  <c r="A1379" i="7" l="1"/>
  <c r="B1379" i="7"/>
  <c r="C1379" i="7" s="1"/>
  <c r="D1380" i="7"/>
  <c r="D1381" i="7" l="1"/>
  <c r="A1380" i="7"/>
  <c r="B1380" i="7"/>
  <c r="C1380" i="7" s="1"/>
  <c r="D1382" i="7" l="1"/>
  <c r="A1381" i="7"/>
  <c r="B1381" i="7"/>
  <c r="C1381" i="7" s="1"/>
  <c r="A1382" i="7" l="1"/>
  <c r="B1382" i="7"/>
  <c r="C1382" i="7" s="1"/>
  <c r="D1383" i="7"/>
  <c r="A1383" i="7" l="1"/>
  <c r="B1383" i="7"/>
  <c r="C1383" i="7" s="1"/>
  <c r="D1384" i="7"/>
  <c r="A1384" i="7" l="1"/>
  <c r="D1385" i="7"/>
  <c r="B1384" i="7"/>
  <c r="C1384" i="7" s="1"/>
  <c r="A1385" i="7" l="1"/>
  <c r="B1385" i="7"/>
  <c r="C1385" i="7" s="1"/>
  <c r="D1386" i="7"/>
  <c r="D1387" i="7" l="1"/>
  <c r="A1386" i="7"/>
  <c r="B1386" i="7"/>
  <c r="C1386" i="7" s="1"/>
  <c r="D1388" i="7" l="1"/>
  <c r="A1387" i="7"/>
  <c r="B1387" i="7"/>
  <c r="C1387" i="7" s="1"/>
  <c r="A1388" i="7" l="1"/>
  <c r="D1389" i="7"/>
  <c r="B1388" i="7"/>
  <c r="C1388" i="7" s="1"/>
  <c r="A1389" i="7" l="1"/>
  <c r="D1390" i="7"/>
  <c r="B1389" i="7"/>
  <c r="C1389" i="7" s="1"/>
  <c r="D1391" i="7" l="1"/>
  <c r="A1390" i="7"/>
  <c r="B1390" i="7"/>
  <c r="C1390" i="7" s="1"/>
  <c r="A1391" i="7" l="1"/>
  <c r="B1391" i="7"/>
  <c r="C1391" i="7" s="1"/>
  <c r="D1392" i="7"/>
  <c r="D1393" i="7" l="1"/>
  <c r="A1392" i="7"/>
  <c r="B1392" i="7"/>
  <c r="C1392" i="7" s="1"/>
  <c r="A1393" i="7" l="1"/>
  <c r="B1393" i="7"/>
  <c r="C1393" i="7" s="1"/>
  <c r="D1394" i="7"/>
  <c r="D1395" i="7" l="1"/>
  <c r="A1394" i="7"/>
  <c r="B1394" i="7"/>
  <c r="C1394" i="7" s="1"/>
  <c r="A1395" i="7" l="1"/>
  <c r="B1395" i="7"/>
  <c r="C1395" i="7" s="1"/>
  <c r="D1396" i="7"/>
  <c r="D1397" i="7" l="1"/>
  <c r="A1396" i="7"/>
  <c r="B1396" i="7"/>
  <c r="C1396" i="7" s="1"/>
  <c r="D1398" i="7" l="1"/>
  <c r="A1397" i="7"/>
  <c r="B1397" i="7"/>
  <c r="C1397" i="7" s="1"/>
  <c r="D1399" i="7" l="1"/>
  <c r="A1398" i="7"/>
  <c r="B1398" i="7"/>
  <c r="C1398" i="7" s="1"/>
  <c r="D1400" i="7" l="1"/>
  <c r="A1399" i="7"/>
  <c r="B1399" i="7"/>
  <c r="C1399" i="7" s="1"/>
  <c r="D1401" i="7" l="1"/>
  <c r="A1400" i="7"/>
  <c r="B1400" i="7"/>
  <c r="C1400" i="7" s="1"/>
  <c r="A1401" i="7" l="1"/>
  <c r="B1401" i="7"/>
  <c r="C1401" i="7" s="1"/>
  <c r="D1402" i="7"/>
  <c r="D1403" i="7" l="1"/>
  <c r="A1402" i="7"/>
  <c r="B1402" i="7"/>
  <c r="C1402" i="7" s="1"/>
  <c r="A1403" i="7" l="1"/>
  <c r="B1403" i="7"/>
  <c r="C1403" i="7" s="1"/>
  <c r="D1404" i="7"/>
  <c r="D1405" i="7" l="1"/>
  <c r="A1404" i="7"/>
  <c r="B1404" i="7"/>
  <c r="C1404" i="7" s="1"/>
  <c r="A1405" i="7" l="1"/>
  <c r="B1405" i="7"/>
  <c r="C1405" i="7" s="1"/>
  <c r="D1406" i="7"/>
  <c r="D1407" i="7" l="1"/>
  <c r="A1406" i="7"/>
  <c r="B1406" i="7"/>
  <c r="C1406" i="7" s="1"/>
  <c r="A1407" i="7" l="1"/>
  <c r="D1408" i="7"/>
  <c r="B1407" i="7"/>
  <c r="C1407" i="7" s="1"/>
  <c r="D1409" i="7" l="1"/>
  <c r="A1408" i="7"/>
  <c r="B1408" i="7"/>
  <c r="C1408" i="7" s="1"/>
  <c r="A1409" i="7" l="1"/>
  <c r="B1409" i="7"/>
  <c r="C1409" i="7" s="1"/>
  <c r="D1410" i="7"/>
  <c r="D1411" i="7" l="1"/>
  <c r="A1410" i="7"/>
  <c r="B1410" i="7"/>
  <c r="C1410" i="7" s="1"/>
  <c r="A1411" i="7" l="1"/>
  <c r="B1411" i="7"/>
  <c r="C1411" i="7" s="1"/>
  <c r="D1412" i="7"/>
  <c r="D1413" i="7" l="1"/>
  <c r="B1412" i="7"/>
  <c r="C1412" i="7" s="1"/>
  <c r="A1412" i="7"/>
  <c r="A1413" i="7" l="1"/>
  <c r="B1413" i="7"/>
  <c r="C1413" i="7" s="1"/>
  <c r="D1414" i="7"/>
  <c r="A1414" i="7" l="1"/>
  <c r="B1414" i="7"/>
  <c r="C1414" i="7" s="1"/>
  <c r="D1415" i="7"/>
  <c r="A1415" i="7" l="1"/>
  <c r="B1415" i="7"/>
  <c r="C1415" i="7" s="1"/>
  <c r="D1416" i="7"/>
  <c r="D1417" i="7" l="1"/>
  <c r="A1416" i="7"/>
  <c r="B1416" i="7"/>
  <c r="C1416" i="7" s="1"/>
  <c r="D1418" i="7" l="1"/>
  <c r="A1417" i="7"/>
  <c r="B1417" i="7"/>
  <c r="C1417" i="7" s="1"/>
  <c r="D1419" i="7" l="1"/>
  <c r="A1418" i="7"/>
  <c r="B1418" i="7"/>
  <c r="C1418" i="7" s="1"/>
  <c r="A1419" i="7" l="1"/>
  <c r="B1419" i="7"/>
  <c r="C1419" i="7" s="1"/>
  <c r="D1420" i="7"/>
  <c r="A1420" i="7" l="1"/>
  <c r="B1420" i="7"/>
  <c r="C1420" i="7" s="1"/>
  <c r="D1421" i="7"/>
  <c r="D1422" i="7" l="1"/>
  <c r="A1421" i="7"/>
  <c r="B1421" i="7"/>
  <c r="C1421" i="7" s="1"/>
  <c r="D1423" i="7" l="1"/>
  <c r="A1422" i="7"/>
  <c r="B1422" i="7"/>
  <c r="C1422" i="7" s="1"/>
  <c r="D1424" i="7" l="1"/>
  <c r="A1423" i="7"/>
  <c r="B1423" i="7"/>
  <c r="C1423" i="7" s="1"/>
  <c r="D1425" i="7" l="1"/>
  <c r="A1424" i="7"/>
  <c r="B1424" i="7"/>
  <c r="C1424" i="7" s="1"/>
  <c r="D1426" i="7" l="1"/>
  <c r="A1425" i="7"/>
  <c r="B1425" i="7"/>
  <c r="C1425" i="7" s="1"/>
  <c r="D1427" i="7" l="1"/>
  <c r="A1426" i="7"/>
  <c r="B1426" i="7"/>
  <c r="C1426" i="7" s="1"/>
  <c r="A1427" i="7" l="1"/>
  <c r="B1427" i="7"/>
  <c r="C1427" i="7" s="1"/>
  <c r="D1428" i="7"/>
  <c r="D1429" i="7" l="1"/>
  <c r="A1428" i="7"/>
  <c r="B1428" i="7"/>
  <c r="C1428" i="7" s="1"/>
  <c r="D1430" i="7" l="1"/>
  <c r="A1429" i="7"/>
  <c r="B1429" i="7"/>
  <c r="C1429" i="7" s="1"/>
  <c r="D1431" i="7" l="1"/>
  <c r="A1430" i="7"/>
  <c r="B1430" i="7"/>
  <c r="C1430" i="7" s="1"/>
  <c r="A1431" i="7" l="1"/>
  <c r="B1431" i="7"/>
  <c r="C1431" i="7" s="1"/>
  <c r="D1432" i="7"/>
  <c r="D1433" i="7" l="1"/>
  <c r="A1432" i="7"/>
  <c r="B1432" i="7"/>
  <c r="C1432" i="7" s="1"/>
  <c r="A1433" i="7" l="1"/>
  <c r="B1433" i="7"/>
  <c r="C1433" i="7" s="1"/>
  <c r="D1434" i="7"/>
  <c r="D1435" i="7" l="1"/>
  <c r="A1434" i="7"/>
  <c r="B1434" i="7"/>
  <c r="C1434" i="7" s="1"/>
  <c r="A1435" i="7" l="1"/>
  <c r="B1435" i="7"/>
  <c r="C1435" i="7" s="1"/>
  <c r="D1436" i="7"/>
  <c r="D1437" i="7" l="1"/>
  <c r="A1436" i="7"/>
  <c r="B1436" i="7"/>
  <c r="C1436" i="7" s="1"/>
  <c r="A1437" i="7" l="1"/>
  <c r="B1437" i="7"/>
  <c r="C1437" i="7" s="1"/>
  <c r="D1438" i="7"/>
  <c r="D1439" i="7" l="1"/>
  <c r="A1438" i="7"/>
  <c r="B1438" i="7"/>
  <c r="C1438" i="7" s="1"/>
  <c r="A1439" i="7" l="1"/>
  <c r="B1439" i="7"/>
  <c r="C1439" i="7" s="1"/>
  <c r="D1440" i="7"/>
  <c r="D1441" i="7" l="1"/>
  <c r="A1440" i="7"/>
  <c r="B1440" i="7"/>
  <c r="C1440" i="7" s="1"/>
  <c r="A1441" i="7" l="1"/>
  <c r="B1441" i="7"/>
  <c r="C1441" i="7" s="1"/>
  <c r="D1442" i="7"/>
  <c r="D1443" i="7" l="1"/>
  <c r="B1442" i="7"/>
  <c r="C1442" i="7" s="1"/>
  <c r="A1442" i="7"/>
  <c r="A1443" i="7" l="1"/>
  <c r="B1443" i="7"/>
  <c r="C1443" i="7" s="1"/>
  <c r="D1444" i="7"/>
  <c r="D1445" i="7" l="1"/>
  <c r="B1444" i="7"/>
  <c r="C1444" i="7" s="1"/>
  <c r="A1444" i="7"/>
  <c r="A1445" i="7" l="1"/>
  <c r="B1445" i="7"/>
  <c r="C1445" i="7" s="1"/>
  <c r="D1446" i="7"/>
  <c r="D1447" i="7" l="1"/>
  <c r="B1446" i="7"/>
  <c r="C1446" i="7" s="1"/>
  <c r="A1446" i="7"/>
  <c r="A1447" i="7" l="1"/>
  <c r="B1447" i="7"/>
  <c r="C1447" i="7" s="1"/>
  <c r="D1448" i="7"/>
  <c r="A1448" i="7" l="1"/>
  <c r="D1449" i="7"/>
  <c r="B1448" i="7"/>
  <c r="C1448" i="7" s="1"/>
  <c r="A1449" i="7" l="1"/>
  <c r="D1450" i="7"/>
  <c r="B1449" i="7"/>
  <c r="C1449" i="7" s="1"/>
  <c r="D1451" i="7" l="1"/>
  <c r="A1450" i="7"/>
  <c r="B1450" i="7"/>
  <c r="C1450" i="7" s="1"/>
  <c r="A1451" i="7" l="1"/>
  <c r="B1451" i="7"/>
  <c r="C1451" i="7" s="1"/>
  <c r="D1452" i="7"/>
  <c r="D1453" i="7" l="1"/>
  <c r="B1452" i="7"/>
  <c r="C1452" i="7" s="1"/>
  <c r="A1452" i="7"/>
  <c r="A1453" i="7" l="1"/>
  <c r="B1453" i="7"/>
  <c r="C1453" i="7" s="1"/>
  <c r="D1454" i="7"/>
  <c r="D1455" i="7" l="1"/>
  <c r="A1454" i="7"/>
  <c r="B1454" i="7"/>
  <c r="C1454" i="7" s="1"/>
  <c r="D1456" i="7" l="1"/>
  <c r="A1455" i="7"/>
  <c r="B1455" i="7"/>
  <c r="C1455" i="7" s="1"/>
  <c r="D1457" i="7" l="1"/>
  <c r="A1456" i="7"/>
  <c r="B1456" i="7"/>
  <c r="C1456" i="7" s="1"/>
  <c r="A1457" i="7" l="1"/>
  <c r="B1457" i="7"/>
  <c r="C1457" i="7" s="1"/>
  <c r="D1458" i="7"/>
  <c r="A1458" i="7" l="1"/>
  <c r="B1458" i="7"/>
  <c r="C1458" i="7" s="1"/>
  <c r="D1459" i="7"/>
  <c r="D1460" i="7" l="1"/>
  <c r="A1459" i="7"/>
  <c r="B1459" i="7"/>
  <c r="C1459" i="7" s="1"/>
  <c r="D1461" i="7" l="1"/>
  <c r="A1460" i="7"/>
  <c r="B1460" i="7"/>
  <c r="C1460" i="7" s="1"/>
  <c r="D1462" i="7" l="1"/>
  <c r="A1461" i="7"/>
  <c r="B1461" i="7"/>
  <c r="C1461" i="7" s="1"/>
  <c r="D1463" i="7" l="1"/>
  <c r="A1462" i="7"/>
  <c r="B1462" i="7"/>
  <c r="C1462" i="7" s="1"/>
  <c r="A1463" i="7" l="1"/>
  <c r="B1463" i="7"/>
  <c r="C1463" i="7" s="1"/>
  <c r="D1464" i="7"/>
  <c r="D1465" i="7" l="1"/>
  <c r="A1464" i="7"/>
  <c r="B1464" i="7"/>
  <c r="C1464" i="7" s="1"/>
  <c r="D1466" i="7" l="1"/>
  <c r="A1465" i="7"/>
  <c r="B1465" i="7"/>
  <c r="C1465" i="7" s="1"/>
  <c r="A1466" i="7" l="1"/>
  <c r="B1466" i="7"/>
  <c r="C1466" i="7" s="1"/>
  <c r="D1467" i="7"/>
  <c r="A1467" i="7" l="1"/>
  <c r="B1467" i="7"/>
  <c r="C1467" i="7" s="1"/>
  <c r="D1468" i="7"/>
  <c r="D1469" i="7" l="1"/>
  <c r="A1468" i="7"/>
  <c r="B1468" i="7"/>
  <c r="C1468" i="7" s="1"/>
  <c r="D1470" i="7" l="1"/>
  <c r="A1469" i="7"/>
  <c r="B1469" i="7"/>
  <c r="C1469" i="7" s="1"/>
  <c r="D1471" i="7" l="1"/>
  <c r="B1470" i="7"/>
  <c r="C1470" i="7" s="1"/>
  <c r="A1470" i="7"/>
  <c r="A1471" i="7" l="1"/>
  <c r="D1472" i="7"/>
  <c r="B1471" i="7"/>
  <c r="C1471" i="7" s="1"/>
  <c r="D1473" i="7" l="1"/>
  <c r="B1472" i="7"/>
  <c r="C1472" i="7" s="1"/>
  <c r="A1472" i="7"/>
  <c r="A1473" i="7" l="1"/>
  <c r="B1473" i="7"/>
  <c r="C1473" i="7" s="1"/>
  <c r="D1474" i="7"/>
  <c r="A1474" i="7" l="1"/>
  <c r="B1474" i="7"/>
  <c r="C1474" i="7" s="1"/>
  <c r="D1475" i="7"/>
  <c r="A1475" i="7" l="1"/>
  <c r="B1475" i="7"/>
  <c r="C1475" i="7" s="1"/>
  <c r="D1476" i="7"/>
  <c r="D1477" i="7" l="1"/>
  <c r="B1476" i="7"/>
  <c r="C1476" i="7" s="1"/>
  <c r="A1476" i="7"/>
  <c r="A1477" i="7" l="1"/>
  <c r="B1477" i="7"/>
  <c r="C1477" i="7" s="1"/>
  <c r="D1478" i="7"/>
  <c r="D1479" i="7" l="1"/>
  <c r="A1478" i="7"/>
  <c r="B1478" i="7"/>
  <c r="C1478" i="7" s="1"/>
  <c r="A1479" i="7" l="1"/>
  <c r="B1479" i="7"/>
  <c r="C1479" i="7" s="1"/>
  <c r="D1480" i="7"/>
  <c r="D1481" i="7" l="1"/>
  <c r="B1480" i="7"/>
  <c r="C1480" i="7" s="1"/>
  <c r="A1480" i="7"/>
  <c r="A1481" i="7" l="1"/>
  <c r="B1481" i="7"/>
  <c r="C1481" i="7" s="1"/>
  <c r="D1482" i="7"/>
  <c r="D1483" i="7" l="1"/>
  <c r="B1482" i="7"/>
  <c r="C1482" i="7" s="1"/>
  <c r="A1482" i="7"/>
  <c r="D1484" i="7" l="1"/>
  <c r="A1483" i="7"/>
  <c r="B1483" i="7"/>
  <c r="C1483" i="7" s="1"/>
  <c r="D1485" i="7" l="1"/>
  <c r="A1484" i="7"/>
  <c r="B1484" i="7"/>
  <c r="C1484" i="7" s="1"/>
  <c r="A1485" i="7" l="1"/>
  <c r="B1485" i="7"/>
  <c r="C1485" i="7" s="1"/>
  <c r="D1486" i="7"/>
  <c r="D1487" i="7" l="1"/>
  <c r="A1486" i="7"/>
  <c r="B1486" i="7"/>
  <c r="C1486" i="7" s="1"/>
  <c r="A1487" i="7" l="1"/>
  <c r="B1487" i="7"/>
  <c r="C1487" i="7" s="1"/>
  <c r="D1488" i="7"/>
  <c r="D1489" i="7" l="1"/>
  <c r="B1488" i="7"/>
  <c r="C1488" i="7" s="1"/>
  <c r="A1488" i="7"/>
  <c r="A1489" i="7" l="1"/>
  <c r="B1489" i="7"/>
  <c r="C1489" i="7" s="1"/>
  <c r="D1490" i="7"/>
  <c r="A1490" i="7" l="1"/>
  <c r="B1490" i="7"/>
  <c r="C1490" i="7" s="1"/>
  <c r="D1491" i="7"/>
  <c r="D1492" i="7" l="1"/>
  <c r="B1491" i="7"/>
  <c r="C1491" i="7" s="1"/>
  <c r="A1491" i="7"/>
  <c r="A1492" i="7" l="1"/>
  <c r="B1492" i="7"/>
  <c r="C1492" i="7" s="1"/>
  <c r="D1493" i="7"/>
  <c r="A1493" i="7" l="1"/>
  <c r="B1493" i="7"/>
  <c r="C1493" i="7" s="1"/>
  <c r="D1494" i="7"/>
  <c r="D1495" i="7" l="1"/>
  <c r="A1494" i="7"/>
  <c r="B1494" i="7"/>
  <c r="C1494" i="7" s="1"/>
  <c r="A1495" i="7" l="1"/>
  <c r="B1495" i="7"/>
  <c r="C1495" i="7" s="1"/>
  <c r="D1496" i="7"/>
  <c r="D1497" i="7" l="1"/>
  <c r="A1496" i="7"/>
  <c r="B1496" i="7"/>
  <c r="C1496" i="7" s="1"/>
  <c r="A1497" i="7" l="1"/>
  <c r="D1498" i="7"/>
  <c r="B1497" i="7"/>
  <c r="C1497" i="7" s="1"/>
  <c r="A1498" i="7" l="1"/>
  <c r="B1498" i="7"/>
  <c r="C1498" i="7" s="1"/>
  <c r="D1499" i="7"/>
  <c r="D1500" i="7" l="1"/>
  <c r="A1499" i="7"/>
  <c r="B1499" i="7"/>
  <c r="C1499" i="7" s="1"/>
  <c r="A1500" i="7" l="1"/>
  <c r="B1500" i="7"/>
  <c r="C1500" i="7" s="1"/>
  <c r="D1501" i="7"/>
  <c r="D1502" i="7" l="1"/>
  <c r="A1501" i="7"/>
  <c r="B1501" i="7"/>
  <c r="C1501" i="7" s="1"/>
  <c r="D1503" i="7" l="1"/>
  <c r="A1502" i="7"/>
  <c r="B1502" i="7"/>
  <c r="C1502" i="7" s="1"/>
  <c r="D1504" i="7" l="1"/>
  <c r="A1503" i="7"/>
  <c r="B1503" i="7"/>
  <c r="C1503" i="7" s="1"/>
  <c r="A1504" i="7" l="1"/>
  <c r="B1504" i="7"/>
  <c r="C1504" i="7" s="1"/>
  <c r="D1505" i="7"/>
  <c r="A1505" i="7" l="1"/>
  <c r="D1506" i="7"/>
  <c r="B1505" i="7"/>
  <c r="C1505" i="7" s="1"/>
  <c r="A1506" i="7" l="1"/>
  <c r="B1506" i="7"/>
  <c r="C1506" i="7" s="1"/>
  <c r="D1507" i="7"/>
  <c r="D1508" i="7" l="1"/>
  <c r="A1507" i="7"/>
  <c r="B1507" i="7"/>
  <c r="C1507" i="7" s="1"/>
  <c r="A1508" i="7" l="1"/>
  <c r="B1508" i="7"/>
  <c r="C1508" i="7" s="1"/>
  <c r="D1509" i="7"/>
  <c r="A1509" i="7" l="1"/>
  <c r="B1509" i="7"/>
  <c r="C1509" i="7" s="1"/>
  <c r="D1510" i="7"/>
  <c r="A1510" i="7" l="1"/>
  <c r="B1510" i="7"/>
  <c r="C1510" i="7" s="1"/>
  <c r="D1511" i="7"/>
  <c r="D1512" i="7" l="1"/>
  <c r="A1511" i="7"/>
  <c r="B1511" i="7"/>
  <c r="C1511" i="7" s="1"/>
  <c r="D1513" i="7" l="1"/>
  <c r="B1512" i="7"/>
  <c r="C1512" i="7" s="1"/>
  <c r="A1512" i="7"/>
  <c r="A1513" i="7" l="1"/>
  <c r="B1513" i="7"/>
  <c r="C1513" i="7" s="1"/>
  <c r="D1514" i="7"/>
  <c r="D1515" i="7" l="1"/>
  <c r="A1514" i="7"/>
  <c r="B1514" i="7"/>
  <c r="C1514" i="7" s="1"/>
  <c r="A1515" i="7" l="1"/>
  <c r="B1515" i="7"/>
  <c r="C1515" i="7" s="1"/>
  <c r="D1516" i="7"/>
  <c r="D1517" i="7" l="1"/>
  <c r="A1516" i="7"/>
  <c r="B1516" i="7"/>
  <c r="C1516" i="7" s="1"/>
  <c r="A1517" i="7" l="1"/>
  <c r="D1518" i="7"/>
  <c r="B1517" i="7"/>
  <c r="C1517" i="7" s="1"/>
  <c r="B1518" i="7" l="1"/>
  <c r="C1518" i="7" s="1"/>
  <c r="D1519" i="7"/>
  <c r="A1518" i="7"/>
  <c r="A1519" i="7" l="1"/>
  <c r="B1519" i="7"/>
  <c r="C1519" i="7" s="1"/>
  <c r="D1520" i="7"/>
  <c r="D1521" i="7" l="1"/>
  <c r="A1520" i="7"/>
  <c r="B1520" i="7"/>
  <c r="C1520" i="7" s="1"/>
  <c r="A1521" i="7" l="1"/>
  <c r="B1521" i="7"/>
  <c r="C1521" i="7" s="1"/>
  <c r="D1522" i="7"/>
  <c r="D1523" i="7" l="1"/>
  <c r="B1522" i="7"/>
  <c r="C1522" i="7" s="1"/>
  <c r="A1522" i="7"/>
  <c r="D1524" i="7" l="1"/>
  <c r="A1523" i="7"/>
  <c r="B1523" i="7"/>
  <c r="C1523" i="7" s="1"/>
  <c r="D1525" i="7" l="1"/>
  <c r="A1524" i="7"/>
  <c r="B1524" i="7"/>
  <c r="C1524" i="7" s="1"/>
  <c r="A1525" i="7" l="1"/>
  <c r="B1525" i="7"/>
  <c r="C1525" i="7" s="1"/>
  <c r="D1526" i="7"/>
  <c r="D1527" i="7" l="1"/>
  <c r="A1526" i="7"/>
  <c r="B1526" i="7"/>
  <c r="C1526" i="7" s="1"/>
  <c r="A1527" i="7" l="1"/>
  <c r="B1527" i="7"/>
  <c r="C1527" i="7" s="1"/>
  <c r="D1528" i="7"/>
  <c r="D1529" i="7" l="1"/>
  <c r="A1528" i="7"/>
  <c r="B1528" i="7"/>
  <c r="C1528" i="7" s="1"/>
  <c r="A1529" i="7" l="1"/>
  <c r="B1529" i="7"/>
  <c r="C1529" i="7" s="1"/>
  <c r="D1530" i="7"/>
  <c r="D1531" i="7" l="1"/>
  <c r="A1530" i="7"/>
  <c r="B1530" i="7"/>
  <c r="C1530" i="7" s="1"/>
  <c r="A1531" i="7" l="1"/>
  <c r="B1531" i="7"/>
  <c r="C1531" i="7" s="1"/>
  <c r="D1532" i="7"/>
  <c r="D1533" i="7" l="1"/>
  <c r="A1532" i="7"/>
  <c r="B1532" i="7"/>
  <c r="C1532" i="7" s="1"/>
  <c r="A1533" i="7" l="1"/>
  <c r="B1533" i="7"/>
  <c r="C1533" i="7" s="1"/>
  <c r="D1534" i="7"/>
  <c r="A1534" i="7" l="1"/>
  <c r="B1534" i="7"/>
  <c r="C1534" i="7" s="1"/>
  <c r="D1535" i="7"/>
  <c r="A1535" i="7" l="1"/>
  <c r="B1535" i="7"/>
  <c r="C1535" i="7" s="1"/>
  <c r="D1536" i="7"/>
  <c r="D1537" i="7" l="1"/>
  <c r="A1536" i="7"/>
  <c r="B1536" i="7"/>
  <c r="C1536" i="7" s="1"/>
  <c r="A1537" i="7" l="1"/>
  <c r="B1537" i="7"/>
  <c r="C1537" i="7" s="1"/>
  <c r="D1538" i="7"/>
  <c r="D1539" i="7" l="1"/>
  <c r="A1538" i="7"/>
  <c r="B1538" i="7"/>
  <c r="C1538" i="7" s="1"/>
  <c r="A1539" i="7" l="1"/>
  <c r="B1539" i="7"/>
  <c r="C1539" i="7" s="1"/>
  <c r="D1540" i="7"/>
  <c r="D1541" i="7" l="1"/>
  <c r="A1540" i="7"/>
  <c r="B1540" i="7"/>
  <c r="C1540" i="7" s="1"/>
  <c r="D1542" i="7" l="1"/>
  <c r="A1541" i="7"/>
  <c r="B1541" i="7"/>
  <c r="C1541" i="7" s="1"/>
  <c r="A1542" i="7" l="1"/>
  <c r="B1542" i="7"/>
  <c r="C1542" i="7" s="1"/>
  <c r="D1543" i="7"/>
  <c r="B1543" i="7" l="1"/>
  <c r="C1543" i="7" s="1"/>
  <c r="D1544" i="7"/>
  <c r="A1543" i="7"/>
  <c r="A1544" i="7" l="1"/>
  <c r="D1545" i="7"/>
  <c r="B1544" i="7"/>
  <c r="C1544" i="7" s="1"/>
  <c r="D1546" i="7" l="1"/>
  <c r="A1545" i="7"/>
  <c r="B1545" i="7"/>
  <c r="C1545" i="7" s="1"/>
  <c r="A1546" i="7" l="1"/>
  <c r="D1547" i="7"/>
  <c r="B1546" i="7"/>
  <c r="C1546" i="7" s="1"/>
  <c r="A1547" i="7" l="1"/>
  <c r="B1547" i="7"/>
  <c r="C1547" i="7" s="1"/>
  <c r="D1548" i="7"/>
  <c r="D1549" i="7" l="1"/>
  <c r="B1548" i="7"/>
  <c r="C1548" i="7" s="1"/>
  <c r="A1548" i="7"/>
  <c r="B1549" i="7" l="1"/>
  <c r="C1549" i="7" s="1"/>
  <c r="D1550" i="7"/>
  <c r="A1549" i="7"/>
  <c r="D1551" i="7" l="1"/>
  <c r="A1550" i="7"/>
  <c r="B1550" i="7"/>
  <c r="C1550" i="7" s="1"/>
  <c r="B1551" i="7" l="1"/>
  <c r="C1551" i="7" s="1"/>
  <c r="D1552" i="7"/>
  <c r="A1551" i="7"/>
  <c r="B1552" i="7" l="1"/>
  <c r="C1552" i="7" s="1"/>
  <c r="D1553" i="7"/>
  <c r="A1552" i="7"/>
  <c r="D1554" i="7" l="1"/>
  <c r="A1553" i="7"/>
  <c r="B1553" i="7"/>
  <c r="C1553" i="7" s="1"/>
  <c r="D1555" i="7" l="1"/>
  <c r="A1554" i="7"/>
  <c r="B1554" i="7"/>
  <c r="C1554" i="7" s="1"/>
  <c r="A1555" i="7" l="1"/>
  <c r="B1555" i="7"/>
  <c r="C1555" i="7" s="1"/>
  <c r="D1556" i="7"/>
  <c r="D1557" i="7" l="1"/>
  <c r="A1556" i="7"/>
  <c r="B1556" i="7"/>
  <c r="C1556" i="7" s="1"/>
  <c r="D1558" i="7" l="1"/>
  <c r="A1557" i="7"/>
  <c r="B1557" i="7"/>
  <c r="C1557" i="7" s="1"/>
  <c r="D1559" i="7" l="1"/>
  <c r="A1558" i="7"/>
  <c r="B1558" i="7"/>
  <c r="C1558" i="7" s="1"/>
  <c r="A1559" i="7" l="1"/>
  <c r="B1559" i="7"/>
  <c r="C1559" i="7" s="1"/>
  <c r="D1560" i="7"/>
  <c r="D1561" i="7" l="1"/>
  <c r="A1560" i="7"/>
  <c r="B1560" i="7"/>
  <c r="C1560" i="7" s="1"/>
  <c r="A1561" i="7" l="1"/>
  <c r="B1561" i="7"/>
  <c r="C1561" i="7" s="1"/>
  <c r="D1562" i="7"/>
  <c r="D1563" i="7" l="1"/>
  <c r="B1562" i="7"/>
  <c r="C1562" i="7" s="1"/>
  <c r="A1562" i="7"/>
  <c r="A1563" i="7" l="1"/>
  <c r="B1563" i="7"/>
  <c r="C1563" i="7" s="1"/>
  <c r="D1564" i="7"/>
  <c r="B1564" i="7" l="1"/>
  <c r="C1564" i="7" s="1"/>
  <c r="D1565" i="7"/>
  <c r="A1564" i="7"/>
  <c r="A1565" i="7" l="1"/>
  <c r="B1565" i="7"/>
  <c r="C1565" i="7" s="1"/>
  <c r="D1566" i="7"/>
  <c r="D1567" i="7" l="1"/>
  <c r="A1566" i="7"/>
  <c r="B1566" i="7"/>
  <c r="C1566" i="7" s="1"/>
  <c r="A1567" i="7" l="1"/>
  <c r="B1567" i="7"/>
  <c r="C1567" i="7" s="1"/>
  <c r="D1568" i="7"/>
  <c r="D1569" i="7" l="1"/>
  <c r="A1568" i="7"/>
  <c r="B1568" i="7"/>
  <c r="C1568" i="7" s="1"/>
  <c r="A1569" i="7" l="1"/>
  <c r="B1569" i="7"/>
  <c r="C1569" i="7" s="1"/>
  <c r="D1570" i="7"/>
  <c r="A1570" i="7" l="1"/>
  <c r="B1570" i="7"/>
  <c r="C1570" i="7" s="1"/>
  <c r="D1571" i="7"/>
  <c r="A1571" i="7" l="1"/>
  <c r="B1571" i="7"/>
  <c r="C1571" i="7" s="1"/>
  <c r="D1572" i="7"/>
  <c r="D1573" i="7" l="1"/>
  <c r="A1572" i="7"/>
  <c r="B1572" i="7"/>
  <c r="C1572" i="7" s="1"/>
  <c r="A1573" i="7" l="1"/>
  <c r="B1573" i="7"/>
  <c r="C1573" i="7" s="1"/>
  <c r="D1574" i="7"/>
  <c r="D1575" i="7" l="1"/>
  <c r="A1574" i="7"/>
  <c r="B1574" i="7"/>
  <c r="C1574" i="7" s="1"/>
  <c r="A1575" i="7" l="1"/>
  <c r="B1575" i="7"/>
  <c r="C1575" i="7" s="1"/>
  <c r="D1576" i="7"/>
  <c r="D1577" i="7" l="1"/>
  <c r="A1576" i="7"/>
  <c r="B1576" i="7"/>
  <c r="C1576" i="7" s="1"/>
  <c r="B1577" i="7" l="1"/>
  <c r="C1577" i="7" s="1"/>
  <c r="D1578" i="7"/>
  <c r="A1577" i="7"/>
  <c r="A1578" i="7" l="1"/>
  <c r="B1578" i="7"/>
  <c r="C1578" i="7" s="1"/>
  <c r="D1579" i="7"/>
  <c r="A1579" i="7" l="1"/>
  <c r="B1579" i="7"/>
  <c r="C1579" i="7" s="1"/>
  <c r="D1580" i="7"/>
  <c r="D1581" i="7" l="1"/>
  <c r="A1580" i="7"/>
  <c r="B1580" i="7"/>
  <c r="C1580" i="7" s="1"/>
  <c r="D1582" i="7" l="1"/>
  <c r="A1581" i="7"/>
  <c r="B1581" i="7"/>
  <c r="C1581" i="7" s="1"/>
  <c r="D1583" i="7" l="1"/>
  <c r="A1582" i="7"/>
  <c r="B1582" i="7"/>
  <c r="C1582" i="7" s="1"/>
  <c r="D1584" i="7" l="1"/>
  <c r="A1583" i="7"/>
  <c r="B1583" i="7"/>
  <c r="C1583" i="7" s="1"/>
  <c r="D1585" i="7" l="1"/>
  <c r="A1584" i="7"/>
  <c r="B1584" i="7"/>
  <c r="C1584" i="7" s="1"/>
  <c r="A1585" i="7" l="1"/>
  <c r="B1585" i="7"/>
  <c r="C1585" i="7" s="1"/>
  <c r="D1586" i="7"/>
  <c r="D1587" i="7" l="1"/>
  <c r="A1586" i="7"/>
  <c r="B1586" i="7"/>
  <c r="C1586" i="7" s="1"/>
  <c r="D1588" i="7" l="1"/>
  <c r="A1587" i="7"/>
  <c r="B1587" i="7"/>
  <c r="C1587" i="7" s="1"/>
  <c r="D1589" i="7" l="1"/>
  <c r="A1588" i="7"/>
  <c r="B1588" i="7"/>
  <c r="C1588" i="7" s="1"/>
  <c r="A1589" i="7" l="1"/>
  <c r="B1589" i="7"/>
  <c r="C1589" i="7" s="1"/>
  <c r="D1590" i="7"/>
  <c r="D1591" i="7" l="1"/>
  <c r="A1590" i="7"/>
  <c r="B1590" i="7"/>
  <c r="C1590" i="7" s="1"/>
  <c r="A1591" i="7" l="1"/>
  <c r="B1591" i="7"/>
  <c r="C1591" i="7" s="1"/>
  <c r="D1592" i="7"/>
  <c r="B1592" i="7" l="1"/>
  <c r="C1592" i="7" s="1"/>
  <c r="D1593" i="7"/>
  <c r="A1592" i="7"/>
  <c r="A1593" i="7" l="1"/>
  <c r="B1593" i="7"/>
  <c r="C1593" i="7" s="1"/>
  <c r="D1594" i="7"/>
  <c r="B1594" i="7" l="1"/>
  <c r="C1594" i="7" s="1"/>
  <c r="D1595" i="7"/>
  <c r="A1594" i="7"/>
  <c r="D1596" i="7" l="1"/>
  <c r="A1595" i="7"/>
  <c r="B1595" i="7"/>
  <c r="C1595" i="7" s="1"/>
  <c r="D1597" i="7" l="1"/>
  <c r="A1596" i="7"/>
  <c r="B1596" i="7"/>
  <c r="C1596" i="7" s="1"/>
  <c r="A1597" i="7" l="1"/>
  <c r="B1597" i="7"/>
  <c r="C1597" i="7" s="1"/>
  <c r="D1598" i="7"/>
  <c r="D1599" i="7" l="1"/>
  <c r="A1598" i="7"/>
  <c r="B1598" i="7"/>
  <c r="C1598" i="7" s="1"/>
  <c r="A1599" i="7" l="1"/>
  <c r="B1599" i="7"/>
  <c r="C1599" i="7" s="1"/>
  <c r="D1600" i="7"/>
  <c r="D1601" i="7" l="1"/>
  <c r="A1600" i="7"/>
  <c r="B1600" i="7"/>
  <c r="C1600" i="7" s="1"/>
  <c r="D1602" i="7" l="1"/>
  <c r="B1601" i="7"/>
  <c r="C1601" i="7" s="1"/>
  <c r="A1601" i="7"/>
  <c r="B1602" i="7" l="1"/>
  <c r="C1602" i="7" s="1"/>
  <c r="D1603" i="7"/>
  <c r="A1602" i="7"/>
  <c r="D1604" i="7" l="1"/>
  <c r="A1603" i="7"/>
  <c r="B1603" i="7"/>
  <c r="C1603" i="7" s="1"/>
  <c r="D1605" i="7" l="1"/>
  <c r="A1604" i="7"/>
  <c r="B1604" i="7"/>
  <c r="C1604" i="7" s="1"/>
  <c r="D1606" i="7" l="1"/>
  <c r="A1605" i="7"/>
  <c r="B1605" i="7"/>
  <c r="C1605" i="7" s="1"/>
  <c r="D1607" i="7" l="1"/>
  <c r="A1606" i="7"/>
  <c r="B1606" i="7"/>
  <c r="C1606" i="7" s="1"/>
  <c r="A1607" i="7" l="1"/>
  <c r="B1607" i="7"/>
  <c r="C1607" i="7" s="1"/>
  <c r="D1608" i="7"/>
  <c r="D1609" i="7" l="1"/>
  <c r="A1608" i="7"/>
  <c r="B1608" i="7"/>
  <c r="C1608" i="7" s="1"/>
  <c r="A1609" i="7" l="1"/>
  <c r="B1609" i="7"/>
  <c r="C1609" i="7" s="1"/>
  <c r="D1610" i="7"/>
  <c r="A1610" i="7" l="1"/>
  <c r="B1610" i="7"/>
  <c r="C1610" i="7" s="1"/>
  <c r="D1611" i="7"/>
  <c r="A1611" i="7" l="1"/>
  <c r="B1611" i="7"/>
  <c r="C1611" i="7" s="1"/>
  <c r="D1612" i="7"/>
  <c r="D1613" i="7" l="1"/>
  <c r="A1612" i="7"/>
  <c r="B1612" i="7"/>
  <c r="C1612" i="7" s="1"/>
  <c r="A1613" i="7" l="1"/>
  <c r="B1613" i="7"/>
  <c r="C1613" i="7" s="1"/>
  <c r="D1614" i="7"/>
  <c r="D1615" i="7" l="1"/>
  <c r="A1614" i="7"/>
  <c r="B1614" i="7"/>
  <c r="C1614" i="7" s="1"/>
  <c r="A1615" i="7" l="1"/>
  <c r="B1615" i="7"/>
  <c r="C1615" i="7" s="1"/>
  <c r="D1616" i="7"/>
  <c r="D1617" i="7" l="1"/>
  <c r="B1616" i="7"/>
  <c r="C1616" i="7" s="1"/>
  <c r="A1616" i="7"/>
  <c r="D1618" i="7" l="1"/>
  <c r="A1617" i="7"/>
  <c r="B1617" i="7"/>
  <c r="C1617" i="7" s="1"/>
  <c r="D1619" i="7" l="1"/>
  <c r="A1618" i="7"/>
  <c r="B1618" i="7"/>
  <c r="C1618" i="7" s="1"/>
  <c r="A1619" i="7" l="1"/>
  <c r="B1619" i="7"/>
  <c r="C1619" i="7" s="1"/>
  <c r="D1620" i="7"/>
  <c r="D1621" i="7" l="1"/>
  <c r="A1620" i="7"/>
  <c r="B1620" i="7"/>
  <c r="C1620" i="7" s="1"/>
  <c r="A1621" i="7" l="1"/>
  <c r="B1621" i="7"/>
  <c r="C1621" i="7" s="1"/>
  <c r="D1622" i="7"/>
  <c r="D1623" i="7" l="1"/>
  <c r="A1622" i="7"/>
  <c r="B1622" i="7"/>
  <c r="C1622" i="7" s="1"/>
  <c r="D1624" i="7" l="1"/>
  <c r="A1623" i="7"/>
  <c r="B1623" i="7"/>
  <c r="C1623" i="7" s="1"/>
  <c r="D1625" i="7" l="1"/>
  <c r="A1624" i="7"/>
  <c r="B1624" i="7"/>
  <c r="C1624" i="7" s="1"/>
  <c r="A1625" i="7" l="1"/>
  <c r="D1626" i="7"/>
  <c r="B1625" i="7"/>
  <c r="C1625" i="7" s="1"/>
  <c r="D1627" i="7" l="1"/>
  <c r="A1626" i="7"/>
  <c r="B1626" i="7"/>
  <c r="C1626" i="7" s="1"/>
  <c r="D1628" i="7" l="1"/>
  <c r="A1627" i="7"/>
  <c r="B1627" i="7"/>
  <c r="C1627" i="7" s="1"/>
  <c r="D1629" i="7" l="1"/>
  <c r="A1628" i="7"/>
  <c r="B1628" i="7"/>
  <c r="C1628" i="7" s="1"/>
  <c r="A1629" i="7" l="1"/>
  <c r="B1629" i="7"/>
  <c r="C1629" i="7" s="1"/>
  <c r="D1630" i="7"/>
  <c r="D1631" i="7" l="1"/>
  <c r="A1630" i="7"/>
  <c r="B1630" i="7"/>
  <c r="C1630" i="7" s="1"/>
  <c r="A1631" i="7" l="1"/>
  <c r="B1631" i="7"/>
  <c r="C1631" i="7" s="1"/>
  <c r="D1632" i="7"/>
  <c r="B1632" i="7" l="1"/>
  <c r="C1632" i="7" s="1"/>
  <c r="D1633" i="7"/>
  <c r="A1632" i="7"/>
  <c r="D1634" i="7" l="1"/>
  <c r="A1633" i="7"/>
  <c r="B1633" i="7"/>
  <c r="C1633" i="7" s="1"/>
  <c r="D1635" i="7" l="1"/>
  <c r="A1634" i="7"/>
  <c r="B1634" i="7"/>
  <c r="C1634" i="7" s="1"/>
  <c r="D1636" i="7" l="1"/>
  <c r="A1635" i="7"/>
  <c r="B1635" i="7"/>
  <c r="C1635" i="7" s="1"/>
  <c r="D1637" i="7" l="1"/>
  <c r="A1636" i="7"/>
  <c r="B1636" i="7"/>
  <c r="C1636" i="7" s="1"/>
  <c r="A1637" i="7" l="1"/>
  <c r="B1637" i="7"/>
  <c r="C1637" i="7" s="1"/>
  <c r="D1638" i="7"/>
  <c r="D1639" i="7" l="1"/>
  <c r="A1638" i="7"/>
  <c r="B1638" i="7"/>
  <c r="C1638" i="7" s="1"/>
  <c r="A1639" i="7" l="1"/>
  <c r="B1639" i="7"/>
  <c r="C1639" i="7" s="1"/>
  <c r="D1640" i="7"/>
  <c r="A1640" i="7" l="1"/>
  <c r="B1640" i="7"/>
  <c r="C1640" i="7" s="1"/>
  <c r="D1641" i="7"/>
  <c r="A1641" i="7" l="1"/>
  <c r="B1641" i="7"/>
  <c r="C1641" i="7" s="1"/>
  <c r="D1642" i="7"/>
  <c r="B1642" i="7" l="1"/>
  <c r="C1642" i="7" s="1"/>
  <c r="D1643" i="7"/>
  <c r="A1642" i="7"/>
  <c r="D1644" i="7" l="1"/>
  <c r="A1643" i="7"/>
  <c r="B1643" i="7"/>
  <c r="C1643" i="7" s="1"/>
  <c r="D1645" i="7" l="1"/>
  <c r="A1644" i="7"/>
  <c r="B1644" i="7"/>
  <c r="C1644" i="7" s="1"/>
  <c r="D1646" i="7" l="1"/>
  <c r="A1645" i="7"/>
  <c r="B1645" i="7"/>
  <c r="C1645" i="7" s="1"/>
  <c r="D1647" i="7" l="1"/>
  <c r="A1646" i="7"/>
  <c r="B1646" i="7"/>
  <c r="C1646" i="7" s="1"/>
  <c r="D1648" i="7" l="1"/>
  <c r="A1647" i="7"/>
  <c r="B1647" i="7"/>
  <c r="C1647" i="7" s="1"/>
  <c r="D1649" i="7" l="1"/>
  <c r="A1648" i="7"/>
  <c r="B1648" i="7"/>
  <c r="C1648" i="7" s="1"/>
  <c r="B1649" i="7" l="1"/>
  <c r="C1649" i="7" s="1"/>
  <c r="D1650" i="7"/>
  <c r="A1649" i="7"/>
  <c r="D1651" i="7" l="1"/>
  <c r="A1650" i="7"/>
  <c r="B1650" i="7"/>
  <c r="C1650" i="7" s="1"/>
  <c r="A1651" i="7" l="1"/>
  <c r="B1651" i="7"/>
  <c r="C1651" i="7" s="1"/>
  <c r="D1652" i="7"/>
  <c r="D1653" i="7" l="1"/>
  <c r="A1652" i="7"/>
  <c r="B1652" i="7"/>
  <c r="C1652" i="7" s="1"/>
  <c r="A1653" i="7" l="1"/>
  <c r="B1653" i="7"/>
  <c r="C1653" i="7" s="1"/>
  <c r="D1654" i="7"/>
  <c r="D1655" i="7" l="1"/>
  <c r="A1654" i="7"/>
  <c r="B1654" i="7"/>
  <c r="C1654" i="7" s="1"/>
  <c r="A1655" i="7" l="1"/>
  <c r="B1655" i="7"/>
  <c r="C1655" i="7" s="1"/>
  <c r="D1656" i="7"/>
  <c r="D1657" i="7" l="1"/>
  <c r="A1656" i="7"/>
  <c r="B1656" i="7"/>
  <c r="C1656" i="7" s="1"/>
  <c r="A1657" i="7" l="1"/>
  <c r="B1657" i="7"/>
  <c r="C1657" i="7" s="1"/>
  <c r="D1658" i="7"/>
  <c r="D1659" i="7" l="1"/>
  <c r="A1658" i="7"/>
  <c r="B1658" i="7"/>
  <c r="C1658" i="7" s="1"/>
  <c r="A1659" i="7" l="1"/>
  <c r="B1659" i="7"/>
  <c r="C1659" i="7" s="1"/>
  <c r="D1660" i="7"/>
  <c r="D1661" i="7" l="1"/>
  <c r="A1660" i="7"/>
  <c r="B1660" i="7"/>
  <c r="C1660" i="7" s="1"/>
  <c r="A1661" i="7" l="1"/>
  <c r="B1661" i="7"/>
  <c r="C1661" i="7" s="1"/>
  <c r="D1662" i="7"/>
  <c r="B1662" i="7" l="1"/>
  <c r="C1662" i="7" s="1"/>
  <c r="D1663" i="7"/>
  <c r="A1662" i="7"/>
  <c r="A1663" i="7" l="1"/>
  <c r="B1663" i="7"/>
  <c r="C1663" i="7" s="1"/>
  <c r="D1664" i="7"/>
  <c r="B1664" i="7" l="1"/>
  <c r="C1664" i="7" s="1"/>
  <c r="D1665" i="7"/>
  <c r="A1664" i="7"/>
  <c r="A1665" i="7" l="1"/>
  <c r="B1665" i="7"/>
  <c r="C1665" i="7" s="1"/>
  <c r="D1666" i="7"/>
  <c r="B1666" i="7" l="1"/>
  <c r="C1666" i="7" s="1"/>
  <c r="D1667" i="7"/>
  <c r="A1666" i="7"/>
  <c r="A1667" i="7" l="1"/>
  <c r="B1667" i="7"/>
  <c r="C1667" i="7" s="1"/>
  <c r="D1668" i="7"/>
  <c r="B1668" i="7" l="1"/>
  <c r="C1668" i="7" s="1"/>
  <c r="D1669" i="7"/>
  <c r="A1668" i="7"/>
  <c r="A1669" i="7" l="1"/>
  <c r="B1669" i="7"/>
  <c r="C1669" i="7" s="1"/>
  <c r="D1670" i="7"/>
  <c r="D1671" i="7" l="1"/>
  <c r="A1670" i="7"/>
  <c r="B1670" i="7"/>
  <c r="C1670" i="7" s="1"/>
  <c r="D1672" i="7" l="1"/>
  <c r="A1671" i="7"/>
  <c r="B1671" i="7"/>
  <c r="C1671" i="7" s="1"/>
  <c r="B1672" i="7" l="1"/>
  <c r="C1672" i="7" s="1"/>
  <c r="D1673" i="7"/>
  <c r="A1672" i="7"/>
  <c r="D1674" i="7" l="1"/>
  <c r="A1673" i="7"/>
  <c r="B1673" i="7"/>
  <c r="C1673" i="7" s="1"/>
  <c r="A1674" i="7" l="1"/>
  <c r="B1674" i="7"/>
  <c r="C1674" i="7" s="1"/>
  <c r="D1675" i="7"/>
  <c r="D1676" i="7" l="1"/>
  <c r="A1675" i="7"/>
  <c r="B1675" i="7"/>
  <c r="C1675" i="7" s="1"/>
  <c r="D1677" i="7" l="1"/>
  <c r="B1676" i="7"/>
  <c r="C1676" i="7" s="1"/>
  <c r="A1676" i="7"/>
  <c r="D1678" i="7" l="1"/>
  <c r="A1677" i="7"/>
  <c r="B1677" i="7"/>
  <c r="C1677" i="7" s="1"/>
  <c r="B1678" i="7" l="1"/>
  <c r="C1678" i="7" s="1"/>
  <c r="D1679" i="7"/>
  <c r="A1678" i="7"/>
  <c r="A1679" i="7" l="1"/>
  <c r="B1679" i="7"/>
  <c r="C1679" i="7" s="1"/>
  <c r="D1680" i="7"/>
  <c r="D1681" i="7" l="1"/>
  <c r="A1680" i="7"/>
  <c r="B1680" i="7"/>
  <c r="C1680" i="7" s="1"/>
  <c r="D1682" i="7" l="1"/>
  <c r="A1681" i="7"/>
  <c r="B1681" i="7"/>
  <c r="C1681" i="7" s="1"/>
  <c r="D1683" i="7" l="1"/>
  <c r="A1682" i="7"/>
  <c r="B1682" i="7"/>
  <c r="C1682" i="7" s="1"/>
  <c r="D1684" i="7" l="1"/>
  <c r="A1683" i="7"/>
  <c r="B1683" i="7"/>
  <c r="C1683" i="7" s="1"/>
  <c r="D1685" i="7" l="1"/>
  <c r="A1684" i="7"/>
  <c r="B1684" i="7"/>
  <c r="C1684" i="7" s="1"/>
  <c r="A1685" i="7" l="1"/>
  <c r="B1685" i="7"/>
  <c r="C1685" i="7" s="1"/>
  <c r="D1686" i="7"/>
  <c r="D1687" i="7" l="1"/>
  <c r="A1686" i="7"/>
  <c r="B1686" i="7"/>
  <c r="C1686" i="7" s="1"/>
  <c r="A1687" i="7" l="1"/>
  <c r="B1687" i="7"/>
  <c r="C1687" i="7" s="1"/>
  <c r="D1688" i="7"/>
  <c r="D1689" i="7" l="1"/>
  <c r="A1688" i="7"/>
  <c r="B1688" i="7"/>
  <c r="C1688" i="7" s="1"/>
  <c r="A1689" i="7" l="1"/>
  <c r="B1689" i="7"/>
  <c r="C1689" i="7" s="1"/>
  <c r="D1690" i="7"/>
  <c r="D1691" i="7" l="1"/>
  <c r="A1690" i="7"/>
  <c r="B1690" i="7"/>
  <c r="C1690" i="7" s="1"/>
  <c r="A1691" i="7" l="1"/>
  <c r="B1691" i="7"/>
  <c r="C1691" i="7" s="1"/>
  <c r="D1692" i="7"/>
  <c r="D1693" i="7" l="1"/>
  <c r="A1692" i="7"/>
  <c r="B1692" i="7"/>
  <c r="C1692" i="7" s="1"/>
  <c r="A1693" i="7" l="1"/>
  <c r="B1693" i="7"/>
  <c r="C1693" i="7" s="1"/>
  <c r="D1694" i="7"/>
  <c r="D1695" i="7" l="1"/>
  <c r="A1694" i="7"/>
  <c r="B1694" i="7"/>
  <c r="C1694" i="7" s="1"/>
  <c r="D1696" i="7" l="1"/>
  <c r="A1695" i="7"/>
  <c r="B1695" i="7"/>
  <c r="C1695" i="7" s="1"/>
  <c r="D1697" i="7" l="1"/>
  <c r="A1696" i="7"/>
  <c r="B1696" i="7"/>
  <c r="C1696" i="7" s="1"/>
  <c r="D1698" i="7" l="1"/>
  <c r="A1697" i="7"/>
  <c r="B1697" i="7"/>
  <c r="C1697" i="7" s="1"/>
  <c r="D1699" i="7" l="1"/>
  <c r="A1698" i="7"/>
  <c r="B1698" i="7"/>
  <c r="C1698" i="7" s="1"/>
  <c r="A1699" i="7" l="1"/>
  <c r="B1699" i="7"/>
  <c r="C1699" i="7" s="1"/>
  <c r="D1700" i="7"/>
  <c r="B1700" i="7" l="1"/>
  <c r="C1700" i="7" s="1"/>
  <c r="D1701" i="7"/>
  <c r="A1700" i="7"/>
  <c r="D1702" i="7" l="1"/>
  <c r="A1701" i="7"/>
  <c r="B1701" i="7"/>
  <c r="C1701" i="7" s="1"/>
  <c r="D1703" i="7" l="1"/>
  <c r="A1702" i="7"/>
  <c r="B1702" i="7"/>
  <c r="C1702" i="7" s="1"/>
  <c r="A1703" i="7" l="1"/>
  <c r="B1703" i="7"/>
  <c r="C1703" i="7" s="1"/>
  <c r="D1704" i="7"/>
  <c r="D1705" i="7" l="1"/>
  <c r="A1704" i="7"/>
  <c r="B1704" i="7"/>
  <c r="C1704" i="7" s="1"/>
  <c r="D1706" i="7" l="1"/>
  <c r="A1705" i="7"/>
  <c r="B1705" i="7"/>
  <c r="C1705" i="7" s="1"/>
  <c r="B1706" i="7" l="1"/>
  <c r="C1706" i="7" s="1"/>
  <c r="D1707" i="7"/>
  <c r="A1706" i="7"/>
  <c r="D1708" i="7" l="1"/>
  <c r="A1707" i="7"/>
  <c r="B1707" i="7"/>
  <c r="C1707" i="7" s="1"/>
  <c r="D1709" i="7" l="1"/>
  <c r="A1708" i="7"/>
  <c r="B1708" i="7"/>
  <c r="C1708" i="7" s="1"/>
  <c r="A1709" i="7" l="1"/>
  <c r="D1710" i="7"/>
  <c r="B1709" i="7"/>
  <c r="C1709" i="7" s="1"/>
  <c r="B1710" i="7" l="1"/>
  <c r="C1710" i="7" s="1"/>
  <c r="D1711" i="7"/>
  <c r="A1710" i="7"/>
  <c r="D1712" i="7" l="1"/>
  <c r="A1711" i="7"/>
  <c r="B1711" i="7"/>
  <c r="C1711" i="7" s="1"/>
  <c r="D1713" i="7" l="1"/>
  <c r="A1712" i="7"/>
  <c r="B1712" i="7"/>
  <c r="C1712" i="7" s="1"/>
  <c r="D1714" i="7" l="1"/>
  <c r="A1713" i="7"/>
  <c r="B1713" i="7"/>
  <c r="C1713" i="7" s="1"/>
  <c r="D1715" i="7" l="1"/>
  <c r="A1714" i="7"/>
  <c r="B1714" i="7"/>
  <c r="C1714" i="7" s="1"/>
  <c r="D1716" i="7" l="1"/>
  <c r="A1715" i="7"/>
  <c r="B1715" i="7"/>
  <c r="C1715" i="7" s="1"/>
  <c r="D1717" i="7" l="1"/>
  <c r="A1716" i="7"/>
  <c r="B1716" i="7"/>
  <c r="C1716" i="7" s="1"/>
  <c r="A1717" i="7" l="1"/>
  <c r="B1717" i="7"/>
  <c r="C1717" i="7" s="1"/>
  <c r="D1718" i="7"/>
  <c r="D1719" i="7" l="1"/>
  <c r="A1718" i="7"/>
  <c r="B1718" i="7"/>
  <c r="C1718" i="7" s="1"/>
  <c r="A1719" i="7" l="1"/>
  <c r="B1719" i="7"/>
  <c r="C1719" i="7" s="1"/>
  <c r="D1720" i="7"/>
  <c r="D1721" i="7" l="1"/>
  <c r="A1720" i="7"/>
  <c r="B1720" i="7"/>
  <c r="C1720" i="7" s="1"/>
  <c r="D1722" i="7" l="1"/>
  <c r="A1721" i="7"/>
  <c r="B1721" i="7"/>
  <c r="C1721" i="7" s="1"/>
  <c r="D1723" i="7" l="1"/>
  <c r="A1722" i="7"/>
  <c r="B1722" i="7"/>
  <c r="C1722" i="7" s="1"/>
  <c r="A1723" i="7" l="1"/>
  <c r="B1723" i="7"/>
  <c r="C1723" i="7" s="1"/>
  <c r="D1724" i="7"/>
  <c r="D1725" i="7" l="1"/>
  <c r="A1724" i="7"/>
  <c r="B1724" i="7"/>
  <c r="C1724" i="7" s="1"/>
  <c r="D1726" i="7" l="1"/>
  <c r="A1725" i="7"/>
  <c r="B1725" i="7"/>
  <c r="C1725" i="7" s="1"/>
  <c r="D1727" i="7" l="1"/>
  <c r="A1726" i="7"/>
  <c r="B1726" i="7"/>
  <c r="C1726" i="7" s="1"/>
  <c r="B1727" i="7" l="1"/>
  <c r="C1727" i="7" s="1"/>
  <c r="D1728" i="7"/>
  <c r="A1727" i="7"/>
  <c r="D1729" i="7" l="1"/>
  <c r="A1728" i="7"/>
  <c r="B1728" i="7"/>
  <c r="C1728" i="7" s="1"/>
  <c r="A1729" i="7" l="1"/>
  <c r="D1730" i="7"/>
  <c r="B1729" i="7"/>
  <c r="C1729" i="7" s="1"/>
  <c r="D1731" i="7" l="1"/>
  <c r="A1730" i="7"/>
  <c r="B1730" i="7"/>
  <c r="C1730" i="7" s="1"/>
  <c r="D1732" i="7" l="1"/>
  <c r="A1731" i="7"/>
  <c r="B1731" i="7"/>
  <c r="C1731" i="7" s="1"/>
  <c r="D1733" i="7" l="1"/>
  <c r="A1732" i="7"/>
  <c r="B1732" i="7"/>
  <c r="C1732" i="7" s="1"/>
  <c r="A1733" i="7" l="1"/>
  <c r="B1733" i="7"/>
  <c r="C1733" i="7" s="1"/>
  <c r="D1734" i="7"/>
  <c r="D1735" i="7" l="1"/>
  <c r="A1734" i="7"/>
  <c r="B1734" i="7"/>
  <c r="C1734" i="7" s="1"/>
  <c r="D1736" i="7" l="1"/>
  <c r="A1735" i="7"/>
  <c r="B1735" i="7"/>
  <c r="C1735" i="7" s="1"/>
  <c r="D1737" i="7" l="1"/>
  <c r="A1736" i="7"/>
  <c r="B1736" i="7"/>
  <c r="C1736" i="7" s="1"/>
  <c r="D1738" i="7" l="1"/>
  <c r="A1737" i="7"/>
  <c r="B1737" i="7"/>
  <c r="C1737" i="7" s="1"/>
  <c r="A1738" i="7" l="1"/>
  <c r="B1738" i="7"/>
  <c r="C1738" i="7" s="1"/>
  <c r="D1739" i="7"/>
  <c r="D1740" i="7" l="1"/>
  <c r="A1739" i="7"/>
  <c r="B1739" i="7"/>
  <c r="C1739" i="7" s="1"/>
  <c r="D1741" i="7" l="1"/>
  <c r="A1740" i="7"/>
  <c r="B1740" i="7"/>
  <c r="C1740" i="7" s="1"/>
  <c r="D1742" i="7" l="1"/>
  <c r="A1741" i="7"/>
  <c r="B1741" i="7"/>
  <c r="C1741" i="7" s="1"/>
  <c r="B1742" i="7" l="1"/>
  <c r="C1742" i="7" s="1"/>
  <c r="D1743" i="7"/>
  <c r="A1742" i="7"/>
  <c r="A1743" i="7" l="1"/>
  <c r="B1743" i="7"/>
  <c r="C1743" i="7" s="1"/>
  <c r="D1744" i="7"/>
  <c r="D1745" i="7" l="1"/>
  <c r="A1744" i="7"/>
  <c r="B1744" i="7"/>
  <c r="C1744" i="7" s="1"/>
  <c r="B1745" i="7" l="1"/>
  <c r="C1745" i="7" s="1"/>
  <c r="D1746" i="7"/>
  <c r="A1745" i="7"/>
  <c r="D1747" i="7" l="1"/>
  <c r="A1746" i="7"/>
  <c r="B1746" i="7"/>
  <c r="C1746" i="7" s="1"/>
  <c r="A1747" i="7" l="1"/>
  <c r="B1747" i="7"/>
  <c r="C1747" i="7" s="1"/>
  <c r="D1748" i="7"/>
  <c r="D1749" i="7" l="1"/>
  <c r="A1748" i="7"/>
  <c r="B1748" i="7"/>
  <c r="C1748" i="7" s="1"/>
  <c r="D1750" i="7" l="1"/>
  <c r="A1749" i="7"/>
  <c r="B1749" i="7"/>
  <c r="C1749" i="7" s="1"/>
  <c r="D1751" i="7" l="1"/>
  <c r="A1750" i="7"/>
  <c r="B1750" i="7"/>
  <c r="C1750" i="7" s="1"/>
  <c r="D1752" i="7" l="1"/>
  <c r="A1751" i="7"/>
  <c r="B1751" i="7"/>
  <c r="C1751" i="7" s="1"/>
  <c r="D1753" i="7" l="1"/>
  <c r="A1752" i="7"/>
  <c r="B1752" i="7"/>
  <c r="C1752" i="7" s="1"/>
  <c r="A1753" i="7" l="1"/>
  <c r="B1753" i="7"/>
  <c r="C1753" i="7" s="1"/>
  <c r="D1754" i="7"/>
  <c r="D1755" i="7" l="1"/>
  <c r="A1754" i="7"/>
  <c r="B1754" i="7"/>
  <c r="C1754" i="7" s="1"/>
  <c r="A1755" i="7" l="1"/>
  <c r="B1755" i="7"/>
  <c r="C1755" i="7" s="1"/>
  <c r="D1756" i="7"/>
  <c r="B1756" i="7" l="1"/>
  <c r="C1756" i="7" s="1"/>
  <c r="D1757" i="7"/>
  <c r="A1756" i="7"/>
  <c r="D1758" i="7" l="1"/>
  <c r="A1757" i="7"/>
  <c r="B1757" i="7"/>
  <c r="C1757" i="7" s="1"/>
  <c r="D1759" i="7" l="1"/>
  <c r="A1758" i="7"/>
  <c r="B1758" i="7"/>
  <c r="C1758" i="7" s="1"/>
  <c r="D1760" i="7" l="1"/>
  <c r="A1759" i="7"/>
  <c r="B1759" i="7"/>
  <c r="C1759" i="7" s="1"/>
  <c r="B1760" i="7" l="1"/>
  <c r="C1760" i="7" s="1"/>
  <c r="D1761" i="7"/>
  <c r="A1760" i="7"/>
  <c r="D1762" i="7" l="1"/>
  <c r="A1761" i="7"/>
  <c r="B1761" i="7"/>
  <c r="C1761" i="7" s="1"/>
  <c r="B1762" i="7" l="1"/>
  <c r="C1762" i="7" s="1"/>
  <c r="D1763" i="7"/>
  <c r="A1762" i="7"/>
  <c r="A1763" i="7" l="1"/>
  <c r="B1763" i="7"/>
  <c r="C1763" i="7" s="1"/>
  <c r="D1764" i="7"/>
  <c r="D1765" i="7" l="1"/>
  <c r="A1764" i="7"/>
  <c r="B1764" i="7"/>
  <c r="C1764" i="7" s="1"/>
  <c r="D1766" i="7" l="1"/>
  <c r="A1765" i="7"/>
  <c r="B1765" i="7"/>
  <c r="C1765" i="7" s="1"/>
  <c r="D1767" i="7" l="1"/>
  <c r="A1766" i="7"/>
  <c r="B1766" i="7"/>
  <c r="C1766" i="7" s="1"/>
  <c r="D1768" i="7" l="1"/>
  <c r="A1767" i="7"/>
  <c r="B1767" i="7"/>
  <c r="C1767" i="7" s="1"/>
  <c r="D1769" i="7" l="1"/>
  <c r="A1768" i="7"/>
  <c r="B1768" i="7"/>
  <c r="C1768" i="7" s="1"/>
  <c r="A1769" i="7" l="1"/>
  <c r="B1769" i="7"/>
  <c r="C1769" i="7" s="1"/>
  <c r="D1770" i="7"/>
  <c r="D1771" i="7" l="1"/>
  <c r="A1770" i="7"/>
  <c r="B1770" i="7"/>
  <c r="C1770" i="7" s="1"/>
  <c r="D1772" i="7" l="1"/>
  <c r="A1771" i="7"/>
  <c r="B1771" i="7"/>
  <c r="C1771" i="7" s="1"/>
  <c r="D1773" i="7" l="1"/>
  <c r="A1772" i="7"/>
  <c r="B1772" i="7"/>
  <c r="C1772" i="7" s="1"/>
  <c r="A1773" i="7" l="1"/>
  <c r="B1773" i="7"/>
  <c r="C1773" i="7" s="1"/>
  <c r="D1774" i="7"/>
  <c r="B1774" i="7" l="1"/>
  <c r="C1774" i="7" s="1"/>
  <c r="D1775" i="7"/>
  <c r="A1774" i="7"/>
  <c r="D1776" i="7" l="1"/>
  <c r="A1775" i="7"/>
  <c r="B1775" i="7"/>
  <c r="C1775" i="7" s="1"/>
  <c r="D1777" i="7" l="1"/>
  <c r="B1776" i="7"/>
  <c r="C1776" i="7" s="1"/>
  <c r="A1776" i="7"/>
  <c r="A1777" i="7" l="1"/>
  <c r="B1777" i="7"/>
  <c r="C1777" i="7" s="1"/>
  <c r="D1778" i="7"/>
  <c r="D1779" i="7" l="1"/>
  <c r="A1778" i="7"/>
  <c r="B1778" i="7"/>
  <c r="C1778" i="7" s="1"/>
  <c r="B1779" i="7" l="1"/>
  <c r="C1779" i="7" s="1"/>
  <c r="D1780" i="7"/>
  <c r="A1779" i="7"/>
  <c r="D1781" i="7" l="1"/>
  <c r="A1780" i="7"/>
  <c r="B1780" i="7"/>
  <c r="C1780" i="7" s="1"/>
  <c r="D1782" i="7" l="1"/>
  <c r="A1781" i="7"/>
  <c r="B1781" i="7"/>
  <c r="C1781" i="7" s="1"/>
  <c r="D1783" i="7" l="1"/>
  <c r="A1782" i="7"/>
  <c r="B1782" i="7"/>
  <c r="C1782" i="7" s="1"/>
  <c r="D1784" i="7" l="1"/>
  <c r="A1783" i="7"/>
  <c r="B1783" i="7"/>
  <c r="C1783" i="7" s="1"/>
  <c r="D1785" i="7" l="1"/>
  <c r="A1784" i="7"/>
  <c r="B1784" i="7"/>
  <c r="C1784" i="7" s="1"/>
  <c r="A1785" i="7" l="1"/>
  <c r="B1785" i="7"/>
  <c r="C1785" i="7" s="1"/>
  <c r="D1786" i="7"/>
  <c r="B1786" i="7" l="1"/>
  <c r="C1786" i="7" s="1"/>
  <c r="D1787" i="7"/>
  <c r="A1786" i="7"/>
  <c r="A1787" i="7" l="1"/>
  <c r="B1787" i="7"/>
  <c r="C1787" i="7" s="1"/>
  <c r="D1788" i="7"/>
  <c r="B1788" i="7" l="1"/>
  <c r="C1788" i="7" s="1"/>
  <c r="D1789" i="7"/>
  <c r="A1788" i="7"/>
  <c r="A1789" i="7" l="1"/>
  <c r="B1789" i="7"/>
  <c r="C1789" i="7" s="1"/>
  <c r="D1790" i="7"/>
  <c r="D1791" i="7" l="1"/>
  <c r="A1790" i="7"/>
  <c r="B1790" i="7"/>
  <c r="C1790" i="7" s="1"/>
  <c r="D1792" i="7" l="1"/>
  <c r="A1791" i="7"/>
  <c r="B1791" i="7"/>
  <c r="C1791" i="7" s="1"/>
  <c r="D1793" i="7" l="1"/>
  <c r="A1792" i="7"/>
  <c r="B1792" i="7"/>
  <c r="C1792" i="7" s="1"/>
  <c r="A1793" i="7" l="1"/>
  <c r="D1794" i="7"/>
  <c r="B1793" i="7"/>
  <c r="C1793" i="7" s="1"/>
  <c r="B1794" i="7" l="1"/>
  <c r="C1794" i="7" s="1"/>
  <c r="D1795" i="7"/>
  <c r="A1794" i="7"/>
  <c r="A1795" i="7" l="1"/>
  <c r="B1795" i="7"/>
  <c r="C1795" i="7" s="1"/>
  <c r="D1796" i="7"/>
  <c r="B1796" i="7" l="1"/>
  <c r="C1796" i="7" s="1"/>
  <c r="D1797" i="7"/>
  <c r="A1796" i="7"/>
  <c r="D1798" i="7" l="1"/>
  <c r="A1797" i="7"/>
  <c r="B1797" i="7"/>
  <c r="C1797" i="7" s="1"/>
  <c r="A1798" i="7" l="1"/>
  <c r="B1798" i="7"/>
  <c r="C1798" i="7" s="1"/>
  <c r="D1799" i="7"/>
  <c r="A1799" i="7" l="1"/>
  <c r="B1799" i="7"/>
  <c r="C1799" i="7" s="1"/>
  <c r="D1800" i="7"/>
  <c r="B1800" i="7" l="1"/>
  <c r="C1800" i="7" s="1"/>
  <c r="D1801" i="7"/>
  <c r="A1800" i="7"/>
  <c r="D1802" i="7" l="1"/>
  <c r="A1801" i="7"/>
  <c r="B1801" i="7"/>
  <c r="C1801" i="7" s="1"/>
  <c r="B1802" i="7" l="1"/>
  <c r="C1802" i="7" s="1"/>
  <c r="D1803" i="7"/>
  <c r="A1802" i="7"/>
  <c r="A1803" i="7" l="1"/>
  <c r="B1803" i="7"/>
  <c r="C1803" i="7" s="1"/>
  <c r="D1804" i="7"/>
  <c r="D1805" i="7" l="1"/>
  <c r="A1804" i="7"/>
  <c r="B1804" i="7"/>
  <c r="C1804" i="7" s="1"/>
  <c r="A1805" i="7" l="1"/>
  <c r="B1805" i="7"/>
  <c r="C1805" i="7" s="1"/>
  <c r="D1806" i="7"/>
  <c r="D1807" i="7" l="1"/>
  <c r="A1806" i="7"/>
  <c r="B1806" i="7"/>
  <c r="C1806" i="7" s="1"/>
  <c r="A1807" i="7" l="1"/>
  <c r="B1807" i="7"/>
  <c r="C1807" i="7" s="1"/>
  <c r="D1808" i="7"/>
  <c r="D1809" i="7" l="1"/>
  <c r="A1808" i="7"/>
  <c r="B1808" i="7"/>
  <c r="C1808" i="7" s="1"/>
  <c r="A1809" i="7" l="1"/>
  <c r="B1809" i="7"/>
  <c r="C1809" i="7" s="1"/>
  <c r="D1810" i="7"/>
  <c r="B1810" i="7" l="1"/>
  <c r="C1810" i="7" s="1"/>
  <c r="A1810" i="7"/>
  <c r="D1811" i="7"/>
  <c r="A1811" i="7" l="1"/>
  <c r="B1811" i="7"/>
  <c r="C1811" i="7" s="1"/>
  <c r="D1812" i="7"/>
  <c r="B1812" i="7" l="1"/>
  <c r="C1812" i="7" s="1"/>
  <c r="D1813" i="7"/>
  <c r="A1812" i="7"/>
  <c r="A1813" i="7" l="1"/>
  <c r="B1813" i="7"/>
  <c r="C1813" i="7" s="1"/>
  <c r="D1814" i="7"/>
  <c r="D1815" i="7" l="1"/>
  <c r="A1814" i="7"/>
  <c r="B1814" i="7"/>
  <c r="C1814" i="7" s="1"/>
  <c r="A1815" i="7" l="1"/>
  <c r="B1815" i="7"/>
  <c r="C1815" i="7" s="1"/>
  <c r="D1816" i="7"/>
  <c r="D1817" i="7" l="1"/>
  <c r="A1816" i="7"/>
  <c r="B1816" i="7"/>
  <c r="C1816" i="7" s="1"/>
  <c r="D1818" i="7" l="1"/>
  <c r="A1817" i="7"/>
  <c r="B1817" i="7"/>
  <c r="C1817" i="7" s="1"/>
  <c r="D1819" i="7" l="1"/>
  <c r="A1818" i="7"/>
  <c r="B1818" i="7"/>
  <c r="C1818" i="7" s="1"/>
  <c r="B1819" i="7" l="1"/>
  <c r="C1819" i="7" s="1"/>
  <c r="D1820" i="7"/>
  <c r="A1819" i="7"/>
  <c r="D1821" i="7" l="1"/>
  <c r="A1820" i="7"/>
  <c r="B1820" i="7"/>
  <c r="C1820" i="7" s="1"/>
  <c r="D1822" i="7" l="1"/>
  <c r="A1821" i="7"/>
  <c r="B1821" i="7"/>
  <c r="C1821" i="7" s="1"/>
  <c r="A1822" i="7" l="1"/>
  <c r="B1822" i="7"/>
  <c r="C1822" i="7" s="1"/>
  <c r="D1823" i="7"/>
  <c r="A1823" i="7" l="1"/>
  <c r="B1823" i="7"/>
  <c r="C1823" i="7" s="1"/>
  <c r="D1824" i="7"/>
  <c r="B1824" i="7" l="1"/>
  <c r="C1824" i="7" s="1"/>
  <c r="D1825" i="7"/>
  <c r="A1824" i="7"/>
  <c r="A1825" i="7" l="1"/>
  <c r="B1825" i="7"/>
  <c r="C1825" i="7" s="1"/>
  <c r="D1826" i="7"/>
  <c r="B1826" i="7" l="1"/>
  <c r="C1826" i="7" s="1"/>
  <c r="D1827" i="7"/>
  <c r="A1826" i="7"/>
  <c r="D1828" i="7" l="1"/>
  <c r="A1827" i="7"/>
  <c r="B1827" i="7"/>
  <c r="C1827" i="7" s="1"/>
  <c r="A1828" i="7" l="1"/>
  <c r="B1828" i="7"/>
  <c r="C1828" i="7" s="1"/>
  <c r="D1829" i="7"/>
  <c r="B1829" i="7" l="1"/>
  <c r="C1829" i="7" s="1"/>
  <c r="D1830" i="7"/>
  <c r="A1829" i="7"/>
  <c r="D1831" i="7" l="1"/>
  <c r="A1830" i="7"/>
  <c r="B1830" i="7"/>
  <c r="C1830" i="7" s="1"/>
  <c r="D1832" i="7" l="1"/>
  <c r="A1831" i="7"/>
  <c r="B1831" i="7"/>
  <c r="C1831" i="7" s="1"/>
  <c r="D1833" i="7" l="1"/>
  <c r="A1832" i="7"/>
  <c r="B1832" i="7"/>
  <c r="C1832" i="7" s="1"/>
  <c r="D1834" i="7" l="1"/>
  <c r="A1833" i="7"/>
  <c r="B1833" i="7"/>
  <c r="C1833" i="7" s="1"/>
  <c r="B1834" i="7" l="1"/>
  <c r="C1834" i="7" s="1"/>
  <c r="D1835" i="7"/>
  <c r="A1834" i="7"/>
  <c r="A1835" i="7" l="1"/>
  <c r="B1835" i="7"/>
  <c r="C1835" i="7" s="1"/>
  <c r="D1836" i="7"/>
  <c r="B1836" i="7" l="1"/>
  <c r="C1836" i="7" s="1"/>
  <c r="D1837" i="7"/>
  <c r="A1836" i="7"/>
  <c r="A1837" i="7" l="1"/>
  <c r="B1837" i="7"/>
  <c r="C1837" i="7" s="1"/>
  <c r="D1838" i="7"/>
  <c r="B1838" i="7" l="1"/>
  <c r="C1838" i="7" s="1"/>
  <c r="D1839" i="7"/>
  <c r="A1838" i="7"/>
  <c r="D1840" i="7" l="1"/>
  <c r="A1839" i="7"/>
  <c r="B1839" i="7"/>
  <c r="C1839" i="7" s="1"/>
  <c r="B1840" i="7" l="1"/>
  <c r="C1840" i="7" s="1"/>
  <c r="D1841" i="7"/>
  <c r="A1840" i="7"/>
  <c r="A1841" i="7" l="1"/>
  <c r="B1841" i="7"/>
  <c r="C1841" i="7" s="1"/>
  <c r="D1842" i="7"/>
  <c r="A1842" i="7" l="1"/>
  <c r="B1842" i="7"/>
  <c r="C1842" i="7" s="1"/>
  <c r="D1843" i="7"/>
  <c r="A1843" i="7" l="1"/>
  <c r="B1843" i="7"/>
  <c r="C1843" i="7" s="1"/>
  <c r="D1844" i="7"/>
  <c r="D1845" i="7" l="1"/>
  <c r="B1844" i="7"/>
  <c r="C1844" i="7" s="1"/>
  <c r="A1844" i="7"/>
  <c r="A1845" i="7" l="1"/>
  <c r="B1845" i="7"/>
  <c r="C1845" i="7" s="1"/>
  <c r="D1846" i="7"/>
  <c r="D1847" i="7" l="1"/>
  <c r="A1846" i="7"/>
  <c r="B1846" i="7"/>
  <c r="C1846" i="7" s="1"/>
  <c r="A1847" i="7" l="1"/>
  <c r="B1847" i="7"/>
  <c r="C1847" i="7" s="1"/>
  <c r="D1848" i="7"/>
  <c r="B1848" i="7" l="1"/>
  <c r="C1848" i="7" s="1"/>
  <c r="D1849" i="7"/>
  <c r="A1848" i="7"/>
  <c r="A1849" i="7" l="1"/>
  <c r="B1849" i="7"/>
  <c r="C1849" i="7" s="1"/>
  <c r="D1850" i="7"/>
  <c r="D1851" i="7" l="1"/>
  <c r="A1850" i="7"/>
  <c r="B1850" i="7"/>
  <c r="C1850" i="7" s="1"/>
  <c r="A1851" i="7" l="1"/>
  <c r="B1851" i="7"/>
  <c r="C1851" i="7" s="1"/>
  <c r="D1852" i="7"/>
  <c r="D1853" i="7" l="1"/>
  <c r="A1852" i="7"/>
  <c r="B1852" i="7"/>
  <c r="C1852" i="7" s="1"/>
  <c r="A1853" i="7" l="1"/>
  <c r="B1853" i="7"/>
  <c r="C1853" i="7" s="1"/>
  <c r="D1854" i="7"/>
  <c r="A1854" i="7" l="1"/>
  <c r="B1854" i="7"/>
  <c r="C1854" i="7" s="1"/>
  <c r="D1855" i="7"/>
  <c r="A1855" i="7" l="1"/>
  <c r="B1855" i="7"/>
  <c r="C1855" i="7" s="1"/>
  <c r="D1856" i="7"/>
  <c r="B1856" i="7" l="1"/>
  <c r="C1856" i="7" s="1"/>
  <c r="D1857" i="7"/>
  <c r="A1856" i="7"/>
  <c r="D1858" i="7" l="1"/>
  <c r="A1857" i="7"/>
  <c r="B1857" i="7"/>
  <c r="C1857" i="7" s="1"/>
  <c r="B1858" i="7" l="1"/>
  <c r="C1858" i="7" s="1"/>
  <c r="D1859" i="7"/>
  <c r="A1858" i="7"/>
  <c r="B1859" i="7" l="1"/>
  <c r="C1859" i="7" s="1"/>
  <c r="D1860" i="7"/>
  <c r="A1859" i="7"/>
  <c r="D1861" i="7" l="1"/>
  <c r="A1860" i="7"/>
  <c r="B1860" i="7"/>
  <c r="C1860" i="7" s="1"/>
  <c r="A1861" i="7" l="1"/>
  <c r="B1861" i="7"/>
  <c r="C1861" i="7" s="1"/>
  <c r="D1862" i="7"/>
  <c r="A1862" i="7" l="1"/>
  <c r="B1862" i="7"/>
  <c r="C1862" i="7" s="1"/>
  <c r="D1863" i="7"/>
  <c r="A1863" i="7" l="1"/>
  <c r="B1863" i="7"/>
  <c r="C1863" i="7" s="1"/>
  <c r="D1864" i="7"/>
  <c r="B1864" i="7" l="1"/>
  <c r="C1864" i="7" s="1"/>
  <c r="D1865" i="7"/>
  <c r="A1864" i="7"/>
  <c r="A1865" i="7" l="1"/>
  <c r="B1865" i="7"/>
  <c r="C1865" i="7" s="1"/>
  <c r="D1866" i="7"/>
  <c r="D1867" i="7" l="1"/>
  <c r="A1866" i="7"/>
  <c r="B1866" i="7"/>
  <c r="C1866" i="7" s="1"/>
  <c r="A1867" i="7" l="1"/>
  <c r="B1867" i="7"/>
  <c r="C1867" i="7" s="1"/>
  <c r="D1868" i="7"/>
  <c r="D1869" i="7" l="1"/>
  <c r="A1868" i="7"/>
  <c r="B1868" i="7"/>
  <c r="C1868" i="7" s="1"/>
  <c r="D1870" i="7" l="1"/>
  <c r="A1869" i="7"/>
  <c r="B1869" i="7"/>
  <c r="C1869" i="7" s="1"/>
  <c r="D1871" i="7" l="1"/>
  <c r="A1870" i="7"/>
  <c r="B1870" i="7"/>
  <c r="C1870" i="7" s="1"/>
  <c r="A1871" i="7" l="1"/>
  <c r="D1872" i="7"/>
  <c r="B1871" i="7"/>
  <c r="C1871" i="7" s="1"/>
  <c r="D1873" i="7" l="1"/>
  <c r="A1872" i="7"/>
  <c r="B1872" i="7"/>
  <c r="C1872" i="7" s="1"/>
  <c r="A1873" i="7" l="1"/>
  <c r="B1873" i="7"/>
  <c r="C1873" i="7" s="1"/>
  <c r="D1874" i="7"/>
  <c r="D1875" i="7" l="1"/>
  <c r="A1874" i="7"/>
  <c r="B1874" i="7"/>
  <c r="C1874" i="7" s="1"/>
  <c r="D1876" i="7" l="1"/>
  <c r="A1875" i="7"/>
  <c r="B1875" i="7"/>
  <c r="C1875" i="7" s="1"/>
  <c r="D1877" i="7" l="1"/>
  <c r="A1876" i="7"/>
  <c r="B1876" i="7"/>
  <c r="C1876" i="7" s="1"/>
  <c r="A1877" i="7" l="1"/>
  <c r="B1877" i="7"/>
  <c r="C1877" i="7" s="1"/>
  <c r="D1878" i="7"/>
  <c r="D1879" i="7" l="1"/>
  <c r="A1878" i="7"/>
  <c r="B1878" i="7"/>
  <c r="C1878" i="7" s="1"/>
  <c r="D1880" i="7" l="1"/>
  <c r="A1879" i="7"/>
  <c r="B1879" i="7"/>
  <c r="C1879" i="7" s="1"/>
  <c r="D1881" i="7" l="1"/>
  <c r="A1880" i="7"/>
  <c r="B1880" i="7"/>
  <c r="C1880" i="7" s="1"/>
  <c r="A1881" i="7" l="1"/>
  <c r="B1881" i="7"/>
  <c r="C1881" i="7" s="1"/>
  <c r="D1882" i="7"/>
  <c r="B1882" i="7" l="1"/>
  <c r="C1882" i="7" s="1"/>
  <c r="D1883" i="7"/>
  <c r="A1882" i="7"/>
  <c r="D1884" i="7" l="1"/>
  <c r="A1883" i="7"/>
  <c r="B1883" i="7"/>
  <c r="C1883" i="7" s="1"/>
  <c r="B1884" i="7" l="1"/>
  <c r="C1884" i="7" s="1"/>
  <c r="D1885" i="7"/>
  <c r="A1884" i="7"/>
  <c r="A1885" i="7" l="1"/>
  <c r="D1886" i="7"/>
  <c r="B1885" i="7"/>
  <c r="C1885" i="7" s="1"/>
  <c r="D1887" i="7" l="1"/>
  <c r="A1886" i="7"/>
  <c r="B1886" i="7"/>
  <c r="C1886" i="7" s="1"/>
  <c r="A1887" i="7" l="1"/>
  <c r="B1887" i="7"/>
  <c r="C1887" i="7" s="1"/>
  <c r="D1888" i="7"/>
  <c r="B1888" i="7" l="1"/>
  <c r="C1888" i="7" s="1"/>
  <c r="D1889" i="7"/>
  <c r="A1888" i="7"/>
  <c r="B1889" i="7" l="1"/>
  <c r="C1889" i="7" s="1"/>
  <c r="D1890" i="7"/>
  <c r="A1889" i="7"/>
  <c r="A1890" i="7" l="1"/>
  <c r="B1890" i="7"/>
  <c r="C1890" i="7" s="1"/>
  <c r="D1891" i="7"/>
  <c r="B1891" i="7" l="1"/>
  <c r="C1891" i="7" s="1"/>
  <c r="D1892" i="7"/>
  <c r="A1891" i="7"/>
  <c r="D1893" i="7" l="1"/>
  <c r="A1892" i="7"/>
  <c r="B1892" i="7"/>
  <c r="C1892" i="7" s="1"/>
  <c r="B1893" i="7" l="1"/>
  <c r="C1893" i="7" s="1"/>
  <c r="D1894" i="7"/>
  <c r="A1893" i="7"/>
  <c r="B1894" i="7" l="1"/>
  <c r="C1894" i="7" s="1"/>
  <c r="D1895" i="7"/>
  <c r="A1894" i="7"/>
  <c r="D1896" i="7" l="1"/>
  <c r="A1895" i="7"/>
  <c r="B1895" i="7"/>
  <c r="C1895" i="7" s="1"/>
  <c r="D1897" i="7" l="1"/>
  <c r="A1896" i="7"/>
  <c r="B1896" i="7"/>
  <c r="C1896" i="7" s="1"/>
  <c r="D1898" i="7" l="1"/>
  <c r="A1897" i="7"/>
  <c r="B1897" i="7"/>
  <c r="C1897" i="7" s="1"/>
  <c r="D1899" i="7" l="1"/>
  <c r="A1898" i="7"/>
  <c r="B1898" i="7"/>
  <c r="C1898" i="7" s="1"/>
  <c r="B1899" i="7" l="1"/>
  <c r="C1899" i="7" s="1"/>
  <c r="D1900" i="7"/>
  <c r="A1899" i="7"/>
  <c r="A1900" i="7" l="1"/>
  <c r="B1900" i="7"/>
  <c r="C1900" i="7" s="1"/>
  <c r="D1901" i="7"/>
  <c r="D1902" i="7" l="1"/>
  <c r="A1901" i="7"/>
  <c r="B1901" i="7"/>
  <c r="C1901" i="7" s="1"/>
  <c r="D1903" i="7" l="1"/>
  <c r="A1902" i="7"/>
  <c r="B1902" i="7"/>
  <c r="C1902" i="7" s="1"/>
  <c r="A1903" i="7" l="1"/>
  <c r="B1903" i="7"/>
  <c r="C1903" i="7" s="1"/>
  <c r="D1904" i="7"/>
  <c r="D1905" i="7" l="1"/>
  <c r="A1904" i="7"/>
  <c r="B1904" i="7"/>
  <c r="C1904" i="7" s="1"/>
  <c r="B1905" i="7" l="1"/>
  <c r="C1905" i="7" s="1"/>
  <c r="D1906" i="7"/>
  <c r="A1905" i="7"/>
  <c r="D1907" i="7" l="1"/>
  <c r="A1906" i="7"/>
  <c r="B1906" i="7"/>
  <c r="C1906" i="7" s="1"/>
  <c r="A1907" i="7" l="1"/>
  <c r="D1908" i="7"/>
  <c r="B1907" i="7"/>
  <c r="C1907" i="7" s="1"/>
  <c r="A1908" i="7" l="1"/>
  <c r="B1908" i="7"/>
  <c r="C1908" i="7" s="1"/>
  <c r="D1909" i="7"/>
  <c r="A1909" i="7" l="1"/>
  <c r="B1909" i="7"/>
  <c r="C1909" i="7" s="1"/>
  <c r="D1910" i="7"/>
  <c r="D1911" i="7" l="1"/>
  <c r="A1910" i="7"/>
  <c r="B1910" i="7"/>
  <c r="C1910" i="7" s="1"/>
  <c r="D1912" i="7" l="1"/>
  <c r="A1911" i="7"/>
  <c r="B1911" i="7"/>
  <c r="C1911" i="7" s="1"/>
  <c r="B1912" i="7" l="1"/>
  <c r="C1912" i="7" s="1"/>
  <c r="D1913" i="7"/>
  <c r="A1912" i="7"/>
  <c r="A1913" i="7" l="1"/>
  <c r="B1913" i="7"/>
  <c r="C1913" i="7" s="1"/>
  <c r="D1914" i="7"/>
  <c r="B1914" i="7" l="1"/>
  <c r="C1914" i="7" s="1"/>
  <c r="D1915" i="7"/>
  <c r="A1914" i="7"/>
  <c r="D1916" i="7" l="1"/>
  <c r="A1915" i="7"/>
  <c r="B1915" i="7"/>
  <c r="C1915" i="7" s="1"/>
  <c r="D1917" i="7" l="1"/>
  <c r="A1916" i="7"/>
  <c r="B1916" i="7"/>
  <c r="C1916" i="7" s="1"/>
  <c r="D1918" i="7" l="1"/>
  <c r="A1917" i="7"/>
  <c r="B1917" i="7"/>
  <c r="C1917" i="7" s="1"/>
  <c r="D1919" i="7" l="1"/>
  <c r="B1918" i="7"/>
  <c r="C1918" i="7" s="1"/>
  <c r="A1918" i="7"/>
  <c r="D1920" i="7" l="1"/>
  <c r="A1919" i="7"/>
  <c r="B1919" i="7"/>
  <c r="C1919" i="7" s="1"/>
  <c r="B1920" i="7" l="1"/>
  <c r="C1920" i="7" s="1"/>
  <c r="D1921" i="7"/>
  <c r="A1920" i="7"/>
  <c r="A1921" i="7" l="1"/>
  <c r="B1921" i="7"/>
  <c r="C1921" i="7" s="1"/>
  <c r="D1922" i="7"/>
  <c r="A1922" i="7" l="1"/>
  <c r="B1922" i="7"/>
  <c r="C1922" i="7" s="1"/>
  <c r="D1923" i="7"/>
  <c r="A1923" i="7" l="1"/>
  <c r="B1923" i="7"/>
  <c r="C1923" i="7" s="1"/>
  <c r="D1924" i="7"/>
  <c r="D1925" i="7" l="1"/>
  <c r="A1924" i="7"/>
  <c r="B1924" i="7"/>
  <c r="C1924" i="7" s="1"/>
  <c r="D1926" i="7" l="1"/>
  <c r="A1925" i="7"/>
  <c r="B1925" i="7"/>
  <c r="C1925" i="7" s="1"/>
  <c r="B1926" i="7" l="1"/>
  <c r="C1926" i="7" s="1"/>
  <c r="D1927" i="7"/>
  <c r="A1926" i="7"/>
  <c r="B1927" i="7" l="1"/>
  <c r="D1928" i="7"/>
  <c r="A1927" i="7"/>
  <c r="C1927" i="7"/>
  <c r="D1929" i="7" l="1"/>
  <c r="A1928" i="7"/>
  <c r="B1928" i="7"/>
  <c r="C1928" i="7" s="1"/>
  <c r="D1930" i="7" l="1"/>
  <c r="A1929" i="7"/>
  <c r="B1929" i="7"/>
  <c r="C1929" i="7" s="1"/>
  <c r="D1931" i="7" l="1"/>
  <c r="A1930" i="7"/>
  <c r="B1930" i="7"/>
  <c r="C1930" i="7" s="1"/>
  <c r="A1931" i="7" l="1"/>
  <c r="B1931" i="7"/>
  <c r="C1931" i="7" s="1"/>
  <c r="D1932" i="7"/>
  <c r="D1933" i="7" l="1"/>
  <c r="B1932" i="7"/>
  <c r="C1932" i="7" s="1"/>
  <c r="A1932" i="7"/>
  <c r="D1934" i="7" l="1"/>
  <c r="A1933" i="7"/>
  <c r="B1933" i="7"/>
  <c r="C1933" i="7" s="1"/>
  <c r="D1935" i="7" l="1"/>
  <c r="B1934" i="7"/>
  <c r="C1934" i="7" s="1"/>
  <c r="A1934" i="7"/>
  <c r="D1936" i="7" l="1"/>
  <c r="A1935" i="7"/>
  <c r="B1935" i="7"/>
  <c r="C1935" i="7" s="1"/>
  <c r="D1937" i="7" l="1"/>
  <c r="A1936" i="7"/>
  <c r="B1936" i="7"/>
  <c r="C1936" i="7" s="1"/>
  <c r="B1937" i="7" l="1"/>
  <c r="C1937" i="7" s="1"/>
  <c r="D1938" i="7"/>
  <c r="A1937" i="7"/>
  <c r="D1939" i="7" l="1"/>
  <c r="B1938" i="7"/>
  <c r="C1938" i="7" s="1"/>
  <c r="A1938" i="7"/>
  <c r="D1940" i="7" l="1"/>
  <c r="A1939" i="7"/>
  <c r="B1939" i="7"/>
  <c r="C1939" i="7" s="1"/>
  <c r="A1940" i="7" l="1"/>
  <c r="B1940" i="7"/>
  <c r="C1940" i="7" s="1"/>
  <c r="D1941" i="7"/>
  <c r="A1941" i="7" l="1"/>
  <c r="B1941" i="7"/>
  <c r="C1941" i="7" s="1"/>
  <c r="D1942" i="7"/>
  <c r="D1943" i="7" l="1"/>
  <c r="A1942" i="7"/>
  <c r="B1942" i="7"/>
  <c r="C1942" i="7" s="1"/>
  <c r="A1943" i="7" l="1"/>
  <c r="B1943" i="7"/>
  <c r="C1943" i="7" s="1"/>
  <c r="D1944" i="7"/>
  <c r="D1945" i="7" l="1"/>
  <c r="A1944" i="7"/>
  <c r="B1944" i="7"/>
  <c r="C1944" i="7" s="1"/>
  <c r="A1945" i="7" l="1"/>
  <c r="B1945" i="7"/>
  <c r="C1945" i="7" s="1"/>
  <c r="D1946" i="7"/>
  <c r="B1946" i="7" l="1"/>
  <c r="C1946" i="7" s="1"/>
  <c r="D1947" i="7"/>
  <c r="A1946" i="7"/>
  <c r="A1947" i="7" l="1"/>
  <c r="B1947" i="7"/>
  <c r="C1947" i="7" s="1"/>
  <c r="D1948" i="7"/>
  <c r="D1949" i="7" l="1"/>
  <c r="A1948" i="7"/>
  <c r="B1948" i="7"/>
  <c r="C1948" i="7" s="1"/>
  <c r="D1950" i="7" l="1"/>
  <c r="A1949" i="7"/>
  <c r="B1949" i="7"/>
  <c r="C1949" i="7" s="1"/>
  <c r="B1950" i="7" l="1"/>
  <c r="C1950" i="7" s="1"/>
  <c r="D1951" i="7"/>
  <c r="A1950" i="7"/>
  <c r="A1951" i="7" l="1"/>
  <c r="B1951" i="7"/>
  <c r="C1951" i="7" s="1"/>
  <c r="D1952" i="7"/>
  <c r="D1953" i="7" l="1"/>
  <c r="A1952" i="7"/>
  <c r="B1952" i="7"/>
  <c r="C1952" i="7" s="1"/>
  <c r="A1953" i="7" l="1"/>
  <c r="B1953" i="7"/>
  <c r="C1953" i="7" s="1"/>
  <c r="D1954" i="7"/>
  <c r="D1955" i="7" l="1"/>
  <c r="A1954" i="7"/>
  <c r="B1954" i="7"/>
  <c r="C1954" i="7" s="1"/>
  <c r="A1955" i="7" l="1"/>
  <c r="B1955" i="7"/>
  <c r="C1955" i="7" s="1"/>
  <c r="D1956" i="7"/>
  <c r="B1956" i="7" l="1"/>
  <c r="C1956" i="7" s="1"/>
  <c r="D1957" i="7"/>
  <c r="A1956" i="7"/>
  <c r="D1958" i="7" l="1"/>
  <c r="A1957" i="7"/>
  <c r="B1957" i="7"/>
  <c r="C1957" i="7" s="1"/>
  <c r="D1959" i="7" l="1"/>
  <c r="A1958" i="7"/>
  <c r="B1958" i="7"/>
  <c r="C1958" i="7" s="1"/>
  <c r="D1960" i="7" l="1"/>
  <c r="A1959" i="7"/>
  <c r="B1959" i="7"/>
  <c r="C1959" i="7" s="1"/>
  <c r="B1960" i="7" l="1"/>
  <c r="C1960" i="7" s="1"/>
  <c r="D1961" i="7"/>
  <c r="A1960" i="7"/>
  <c r="A1961" i="7" l="1"/>
  <c r="B1961" i="7"/>
  <c r="C1961" i="7" s="1"/>
  <c r="D1962" i="7"/>
  <c r="D1963" i="7" l="1"/>
  <c r="A1962" i="7"/>
  <c r="B1962" i="7"/>
  <c r="C1962" i="7" s="1"/>
  <c r="D1964" i="7" l="1"/>
  <c r="A1963" i="7"/>
  <c r="B1963" i="7"/>
  <c r="C1963" i="7" s="1"/>
  <c r="D1965" i="7" l="1"/>
  <c r="A1964" i="7"/>
  <c r="B1964" i="7"/>
  <c r="C1964" i="7" s="1"/>
  <c r="D1966" i="7" l="1"/>
  <c r="A1965" i="7"/>
  <c r="B1965" i="7"/>
  <c r="C1965" i="7" s="1"/>
  <c r="A1966" i="7" l="1"/>
  <c r="B1966" i="7"/>
  <c r="C1966" i="7" s="1"/>
  <c r="D1967" i="7"/>
  <c r="D1968" i="7" l="1"/>
  <c r="A1967" i="7"/>
  <c r="B1967" i="7"/>
  <c r="C1967" i="7" s="1"/>
  <c r="A1968" i="7" l="1"/>
  <c r="B1968" i="7"/>
  <c r="C1968" i="7" s="1"/>
  <c r="D1969" i="7"/>
  <c r="B1969" i="7" l="1"/>
  <c r="D1970" i="7"/>
  <c r="A1969" i="7"/>
  <c r="C1969" i="7"/>
  <c r="D1971" i="7" l="1"/>
  <c r="A1970" i="7"/>
  <c r="B1970" i="7"/>
  <c r="C1970" i="7" s="1"/>
  <c r="D1972" i="7" l="1"/>
  <c r="A1971" i="7"/>
  <c r="B1971" i="7"/>
  <c r="C1971" i="7" s="1"/>
  <c r="A1972" i="7" l="1"/>
  <c r="B1972" i="7"/>
  <c r="C1972" i="7" s="1"/>
  <c r="D1973" i="7"/>
  <c r="A1973" i="7" l="1"/>
  <c r="D1974" i="7"/>
  <c r="B1973" i="7"/>
  <c r="C1973" i="7" s="1"/>
  <c r="B1974" i="7" l="1"/>
  <c r="C1974" i="7" s="1"/>
  <c r="D1975" i="7"/>
  <c r="A1974" i="7"/>
  <c r="A1975" i="7" l="1"/>
  <c r="B1975" i="7"/>
  <c r="C1975" i="7" s="1"/>
  <c r="D1976" i="7"/>
  <c r="D1977" i="7" l="1"/>
  <c r="A1976" i="7"/>
  <c r="B1976" i="7"/>
  <c r="C1976" i="7" s="1"/>
  <c r="A1977" i="7" l="1"/>
  <c r="B1977" i="7"/>
  <c r="C1977" i="7" s="1"/>
  <c r="D1978" i="7"/>
  <c r="A1978" i="7" l="1"/>
  <c r="B1978" i="7"/>
  <c r="C1978" i="7" s="1"/>
  <c r="D1979" i="7"/>
  <c r="A1979" i="7" l="1"/>
  <c r="B1979" i="7"/>
  <c r="C1979" i="7" s="1"/>
  <c r="D1980" i="7"/>
  <c r="B1980" i="7" l="1"/>
  <c r="C1980" i="7" s="1"/>
  <c r="D1981" i="7"/>
  <c r="A1980" i="7"/>
  <c r="A1981" i="7" l="1"/>
  <c r="B1981" i="7"/>
  <c r="C1981" i="7" s="1"/>
  <c r="D1982" i="7"/>
  <c r="B1982" i="7" l="1"/>
  <c r="C1982" i="7" s="1"/>
  <c r="D1983" i="7"/>
  <c r="A1982" i="7"/>
  <c r="D1984" i="7" l="1"/>
  <c r="A1983" i="7"/>
  <c r="B1983" i="7"/>
  <c r="C1983" i="7" s="1"/>
  <c r="D1985" i="7" l="1"/>
  <c r="A1984" i="7"/>
  <c r="B1984" i="7"/>
  <c r="C1984" i="7" s="1"/>
  <c r="D1986" i="7" l="1"/>
  <c r="A1985" i="7"/>
  <c r="B1985" i="7"/>
  <c r="C1985" i="7" s="1"/>
  <c r="A1986" i="7" l="1"/>
  <c r="B1986" i="7"/>
  <c r="C1986" i="7" s="1"/>
  <c r="D1987" i="7"/>
  <c r="D1988" i="7" l="1"/>
  <c r="A1987" i="7"/>
  <c r="B1987" i="7"/>
  <c r="C1987" i="7" s="1"/>
  <c r="D1989" i="7" l="1"/>
  <c r="A1988" i="7"/>
  <c r="B1988" i="7"/>
  <c r="C1988" i="7" s="1"/>
  <c r="B1989" i="7" l="1"/>
  <c r="C1989" i="7" s="1"/>
  <c r="D1990" i="7"/>
  <c r="A1989" i="7"/>
  <c r="A1990" i="7" l="1"/>
  <c r="B1990" i="7"/>
  <c r="C1990" i="7" s="1"/>
  <c r="D1991" i="7"/>
  <c r="A1991" i="7" l="1"/>
  <c r="B1991" i="7"/>
  <c r="C1991" i="7" s="1"/>
  <c r="D1992" i="7"/>
  <c r="D1993" i="7" l="1"/>
  <c r="A1992" i="7"/>
  <c r="B1992" i="7"/>
  <c r="C1992" i="7" s="1"/>
  <c r="A1993" i="7" l="1"/>
  <c r="B1993" i="7"/>
  <c r="C1993" i="7" s="1"/>
  <c r="D1994" i="7"/>
  <c r="A1994" i="7" l="1"/>
  <c r="B1994" i="7"/>
  <c r="C1994" i="7" s="1"/>
  <c r="D1995" i="7"/>
  <c r="A1995" i="7" l="1"/>
  <c r="B1995" i="7"/>
  <c r="C1995" i="7" s="1"/>
  <c r="D1996" i="7"/>
  <c r="D1997" i="7" l="1"/>
  <c r="A1996" i="7"/>
  <c r="B1996" i="7"/>
  <c r="C1996" i="7" s="1"/>
  <c r="D1998" i="7" l="1"/>
  <c r="A1997" i="7"/>
  <c r="B1997" i="7"/>
  <c r="C1997" i="7" s="1"/>
  <c r="A1998" i="7" l="1"/>
  <c r="B1998" i="7"/>
  <c r="C1998" i="7" s="1"/>
  <c r="D1999" i="7"/>
  <c r="A1999" i="7" l="1"/>
  <c r="B1999" i="7"/>
  <c r="C1999" i="7" s="1"/>
  <c r="D2000" i="7"/>
  <c r="B2000" i="7" l="1"/>
  <c r="C2000" i="7" s="1"/>
  <c r="D2001" i="7"/>
  <c r="A2000" i="7"/>
  <c r="B2001" i="7" l="1"/>
  <c r="D2002" i="7"/>
  <c r="A2001" i="7"/>
  <c r="C2001" i="7"/>
  <c r="D2003" i="7" l="1"/>
  <c r="A2002" i="7"/>
  <c r="B2002" i="7"/>
  <c r="C2002" i="7" s="1"/>
  <c r="A2003" i="7" l="1"/>
  <c r="B2003" i="7"/>
  <c r="C2003" i="7" s="1"/>
  <c r="D2004" i="7"/>
  <c r="A2004" i="7" l="1"/>
  <c r="B2004" i="7"/>
  <c r="C2004" i="7" s="1"/>
  <c r="D2005" i="7"/>
  <c r="D2006" i="7" l="1"/>
  <c r="A2005" i="7"/>
  <c r="B2005" i="7"/>
  <c r="C2005" i="7" s="1"/>
  <c r="A2006" i="7" l="1"/>
  <c r="B2006" i="7"/>
  <c r="C2006" i="7" s="1"/>
  <c r="D2007" i="7"/>
  <c r="A2007" i="7" l="1"/>
  <c r="B2007" i="7"/>
  <c r="C2007" i="7" s="1"/>
  <c r="D2008" i="7"/>
  <c r="D2009" i="7" l="1"/>
  <c r="A2008" i="7"/>
  <c r="B2008" i="7"/>
  <c r="C2008" i="7" s="1"/>
  <c r="A2009" i="7" l="1"/>
  <c r="B2009" i="7"/>
  <c r="C2009" i="7" s="1"/>
  <c r="D2010" i="7"/>
  <c r="A2010" i="7" l="1"/>
  <c r="B2010" i="7"/>
  <c r="C2010" i="7" s="1"/>
  <c r="D2011" i="7"/>
  <c r="D2012" i="7" l="1"/>
  <c r="A2011" i="7"/>
  <c r="B2011" i="7"/>
  <c r="C2011" i="7" s="1"/>
  <c r="D2013" i="7" l="1"/>
  <c r="A2012" i="7"/>
  <c r="B2012" i="7"/>
  <c r="C2012" i="7" s="1"/>
  <c r="B2013" i="7" l="1"/>
  <c r="C2013" i="7" s="1"/>
  <c r="D2014" i="7"/>
  <c r="A2013" i="7"/>
  <c r="D2015" i="7" l="1"/>
  <c r="A2014" i="7"/>
  <c r="B2014" i="7"/>
  <c r="C2014" i="7" s="1"/>
  <c r="B2015" i="7" l="1"/>
  <c r="C2015" i="7" s="1"/>
  <c r="D2016" i="7"/>
  <c r="A2015" i="7"/>
  <c r="D2017" i="7" l="1"/>
  <c r="A2016" i="7"/>
  <c r="B2016" i="7"/>
  <c r="C2016" i="7" s="1"/>
  <c r="A2017" i="7" l="1"/>
  <c r="B2017" i="7"/>
  <c r="C2017" i="7" s="1"/>
  <c r="D2018" i="7"/>
  <c r="D2019" i="7" l="1"/>
  <c r="A2018" i="7"/>
  <c r="B2018" i="7"/>
  <c r="C2018" i="7" s="1"/>
  <c r="D2020" i="7" l="1"/>
  <c r="A2019" i="7"/>
  <c r="B2019" i="7"/>
  <c r="C2019" i="7" s="1"/>
  <c r="D2021" i="7" l="1"/>
  <c r="A2020" i="7"/>
  <c r="B2020" i="7"/>
  <c r="C2020" i="7" s="1"/>
  <c r="D2022" i="7" l="1"/>
  <c r="A2021" i="7"/>
  <c r="B2021" i="7"/>
  <c r="C2021" i="7" s="1"/>
  <c r="D2023" i="7" l="1"/>
  <c r="A2022" i="7"/>
  <c r="B2022" i="7"/>
  <c r="C2022" i="7" s="1"/>
  <c r="B2023" i="7" l="1"/>
  <c r="C2023" i="7" s="1"/>
  <c r="D2024" i="7"/>
  <c r="A2023" i="7"/>
  <c r="D2025" i="7" l="1"/>
  <c r="A2024" i="7"/>
  <c r="B2024" i="7"/>
  <c r="C2024" i="7" s="1"/>
  <c r="B2025" i="7" l="1"/>
  <c r="C2025" i="7" s="1"/>
  <c r="D2026" i="7"/>
  <c r="A2025" i="7"/>
  <c r="D2027" i="7" l="1"/>
  <c r="A2026" i="7"/>
  <c r="B2026" i="7"/>
  <c r="C2026" i="7" s="1"/>
  <c r="B2027" i="7" l="1"/>
  <c r="C2027" i="7" s="1"/>
  <c r="D2028" i="7"/>
  <c r="A2027" i="7"/>
  <c r="A2028" i="7" l="1"/>
  <c r="B2028" i="7"/>
  <c r="C2028" i="7" s="1"/>
  <c r="D2029" i="7"/>
  <c r="B2029" i="7" l="1"/>
  <c r="C2029" i="7" s="1"/>
  <c r="D2030" i="7"/>
  <c r="A2029" i="7"/>
  <c r="A2030" i="7" l="1"/>
  <c r="B2030" i="7"/>
  <c r="C2030" i="7" s="1"/>
  <c r="D2031" i="7"/>
  <c r="A2031" i="7" l="1"/>
  <c r="B2031" i="7"/>
  <c r="C2031" i="7" s="1"/>
  <c r="D2032" i="7"/>
  <c r="D2033" i="7" l="1"/>
  <c r="A2032" i="7"/>
  <c r="B2032" i="7"/>
  <c r="C2032" i="7" s="1"/>
  <c r="D2034" i="7" l="1"/>
  <c r="A2033" i="7"/>
  <c r="B2033" i="7"/>
  <c r="C2033" i="7" s="1"/>
  <c r="D2035" i="7" l="1"/>
  <c r="A2034" i="7"/>
  <c r="B2034" i="7"/>
  <c r="C2034" i="7" s="1"/>
  <c r="A2035" i="7" l="1"/>
  <c r="B2035" i="7"/>
  <c r="C2035" i="7" s="1"/>
  <c r="D2036" i="7"/>
  <c r="B2036" i="7" l="1"/>
  <c r="C2036" i="7" s="1"/>
  <c r="D2037" i="7"/>
  <c r="A2036" i="7"/>
  <c r="D2038" i="7" l="1"/>
  <c r="A2037" i="7"/>
  <c r="B2037" i="7"/>
  <c r="C2037" i="7" s="1"/>
  <c r="B2038" i="7" l="1"/>
  <c r="C2038" i="7" s="1"/>
  <c r="D2039" i="7"/>
  <c r="A2038" i="7"/>
  <c r="B2039" i="7" l="1"/>
  <c r="C2039" i="7" s="1"/>
  <c r="D2040" i="7"/>
  <c r="A2039" i="7"/>
  <c r="D2041" i="7" l="1"/>
  <c r="A2040" i="7"/>
  <c r="B2040" i="7"/>
  <c r="C2040" i="7" s="1"/>
  <c r="D2042" i="7" l="1"/>
  <c r="A2041" i="7"/>
  <c r="B2041" i="7"/>
  <c r="C2041" i="7" s="1"/>
  <c r="D2043" i="7" l="1"/>
  <c r="A2042" i="7"/>
  <c r="B2042" i="7"/>
  <c r="C2042" i="7" s="1"/>
  <c r="D2044" i="7" l="1"/>
  <c r="A2043" i="7"/>
  <c r="B2043" i="7"/>
  <c r="C2043" i="7" s="1"/>
  <c r="D2045" i="7" l="1"/>
  <c r="A2044" i="7"/>
  <c r="B2044" i="7"/>
  <c r="C2044" i="7" s="1"/>
  <c r="A2045" i="7" l="1"/>
  <c r="B2045" i="7"/>
  <c r="C2045" i="7" s="1"/>
  <c r="D2046" i="7"/>
  <c r="A2046" i="7" l="1"/>
  <c r="B2046" i="7"/>
  <c r="C2046" i="7" s="1"/>
  <c r="D2047" i="7"/>
  <c r="D2048" i="7" l="1"/>
  <c r="A2047" i="7"/>
  <c r="B2047" i="7"/>
  <c r="C2047" i="7" s="1"/>
  <c r="D2049" i="7" l="1"/>
  <c r="A2048" i="7"/>
  <c r="B2048" i="7"/>
  <c r="C2048" i="7" s="1"/>
  <c r="A2049" i="7" l="1"/>
  <c r="B2049" i="7"/>
  <c r="C2049" i="7" s="1"/>
  <c r="D2050" i="7"/>
  <c r="D2051" i="7" l="1"/>
  <c r="A2050" i="7"/>
  <c r="B2050" i="7"/>
  <c r="C2050" i="7" s="1"/>
  <c r="D2052" i="7" l="1"/>
  <c r="A2051" i="7"/>
  <c r="B2051" i="7"/>
  <c r="C2051" i="7" s="1"/>
  <c r="A2052" i="7" l="1"/>
  <c r="B2052" i="7"/>
  <c r="C2052" i="7" s="1"/>
  <c r="D2053" i="7"/>
  <c r="D2054" i="7" l="1"/>
  <c r="A2053" i="7"/>
  <c r="B2053" i="7"/>
  <c r="C2053" i="7" s="1"/>
  <c r="D2055" i="7" l="1"/>
  <c r="A2054" i="7"/>
  <c r="B2054" i="7"/>
  <c r="C2054" i="7" s="1"/>
  <c r="D2056" i="7" l="1"/>
  <c r="A2055" i="7"/>
  <c r="B2055" i="7"/>
  <c r="C2055" i="7" s="1"/>
  <c r="A2056" i="7" l="1"/>
  <c r="B2056" i="7"/>
  <c r="C2056" i="7" s="1"/>
  <c r="D2057" i="7"/>
  <c r="A2057" i="7" l="1"/>
  <c r="B2057" i="7"/>
  <c r="C2057" i="7" s="1"/>
  <c r="D2058" i="7"/>
  <c r="A2058" i="7" l="1"/>
  <c r="B2058" i="7"/>
  <c r="C2058" i="7" s="1"/>
  <c r="D2059" i="7"/>
  <c r="A2059" i="7" l="1"/>
  <c r="B2059" i="7"/>
  <c r="C2059" i="7" s="1"/>
  <c r="D2060" i="7"/>
  <c r="A2060" i="7" l="1"/>
  <c r="B2060" i="7"/>
  <c r="C2060" i="7" s="1"/>
  <c r="D2061" i="7"/>
  <c r="B2061" i="7" l="1"/>
  <c r="D2062" i="7"/>
  <c r="A2061" i="7"/>
  <c r="C2061" i="7"/>
  <c r="B2062" i="7" l="1"/>
  <c r="C2062" i="7" s="1"/>
  <c r="D2063" i="7"/>
  <c r="A2062" i="7"/>
  <c r="B2063" i="7" l="1"/>
  <c r="C2063" i="7" s="1"/>
  <c r="D2064" i="7"/>
  <c r="A2063" i="7"/>
  <c r="D2065" i="7" l="1"/>
  <c r="A2064" i="7"/>
  <c r="B2064" i="7"/>
  <c r="C2064" i="7" s="1"/>
  <c r="B2065" i="7" l="1"/>
  <c r="C2065" i="7" s="1"/>
  <c r="D2066" i="7"/>
  <c r="A2065" i="7"/>
  <c r="A2066" i="7" l="1"/>
  <c r="B2066" i="7"/>
  <c r="C2066" i="7" s="1"/>
  <c r="D2067" i="7"/>
  <c r="D2068" i="7" l="1"/>
  <c r="A2067" i="7"/>
  <c r="B2067" i="7"/>
  <c r="C2067" i="7" s="1"/>
  <c r="D2069" i="7" l="1"/>
  <c r="A2068" i="7"/>
  <c r="B2068" i="7"/>
  <c r="C2068" i="7" s="1"/>
  <c r="D2070" i="7" l="1"/>
  <c r="A2069" i="7"/>
  <c r="B2069" i="7"/>
  <c r="C2069" i="7" s="1"/>
  <c r="B2070" i="7" l="1"/>
  <c r="C2070" i="7" s="1"/>
  <c r="D2071" i="7"/>
  <c r="A2070" i="7"/>
  <c r="D2072" i="7" l="1"/>
  <c r="A2071" i="7"/>
  <c r="B2071" i="7"/>
  <c r="C2071" i="7" s="1"/>
  <c r="D2073" i="7" l="1"/>
  <c r="A2072" i="7"/>
  <c r="B2072" i="7"/>
  <c r="C2072" i="7" s="1"/>
  <c r="D2074" i="7" l="1"/>
  <c r="A2073" i="7"/>
  <c r="B2073" i="7"/>
  <c r="C2073" i="7" s="1"/>
  <c r="B2074" i="7" l="1"/>
  <c r="C2074" i="7" s="1"/>
  <c r="D2075" i="7"/>
  <c r="A2074" i="7"/>
  <c r="B2075" i="7" l="1"/>
  <c r="C2075" i="7" s="1"/>
  <c r="D2076" i="7"/>
  <c r="A2075" i="7"/>
  <c r="D2077" i="7" l="1"/>
  <c r="A2076" i="7"/>
  <c r="B2076" i="7"/>
  <c r="C2076" i="7" s="1"/>
  <c r="A2077" i="7" l="1"/>
  <c r="B2077" i="7"/>
  <c r="C2077" i="7" s="1"/>
  <c r="D2078" i="7"/>
  <c r="B2078" i="7" l="1"/>
  <c r="C2078" i="7" s="1"/>
  <c r="D2079" i="7"/>
  <c r="A2078" i="7"/>
  <c r="D2080" i="7" l="1"/>
  <c r="A2079" i="7"/>
  <c r="B2079" i="7"/>
  <c r="C2079" i="7" s="1"/>
  <c r="A2080" i="7" l="1"/>
  <c r="B2080" i="7"/>
  <c r="C2080" i="7" s="1"/>
  <c r="D2081" i="7"/>
  <c r="A2081" i="7" l="1"/>
  <c r="D2082" i="7"/>
  <c r="B2081" i="7"/>
  <c r="C2081" i="7" s="1"/>
  <c r="D2083" i="7" l="1"/>
  <c r="A2082" i="7"/>
  <c r="B2082" i="7"/>
  <c r="C2082" i="7" s="1"/>
  <c r="D2084" i="7" l="1"/>
  <c r="A2083" i="7"/>
  <c r="B2083" i="7"/>
  <c r="C2083" i="7" s="1"/>
  <c r="A2084" i="7" l="1"/>
  <c r="B2084" i="7"/>
  <c r="C2084" i="7" s="1"/>
  <c r="D2085" i="7"/>
  <c r="D2086" i="7" l="1"/>
  <c r="A2085" i="7"/>
  <c r="B2085" i="7"/>
  <c r="C2085" i="7" s="1"/>
  <c r="D2087" i="7" l="1"/>
  <c r="A2086" i="7"/>
  <c r="B2086" i="7"/>
  <c r="C2086" i="7" s="1"/>
  <c r="A2087" i="7" l="1"/>
  <c r="B2087" i="7"/>
  <c r="C2087" i="7" s="1"/>
  <c r="D2088" i="7"/>
  <c r="A2088" i="7" l="1"/>
  <c r="D2089" i="7"/>
  <c r="B2088" i="7"/>
  <c r="C2088" i="7" s="1"/>
  <c r="A2089" i="7" l="1"/>
  <c r="D2090" i="7"/>
  <c r="B2089" i="7"/>
  <c r="C2089" i="7" s="1"/>
  <c r="D2091" i="7" l="1"/>
  <c r="A2090" i="7"/>
  <c r="B2090" i="7"/>
  <c r="C2090" i="7" s="1"/>
  <c r="B2091" i="7" l="1"/>
  <c r="C2091" i="7" s="1"/>
  <c r="D2092" i="7"/>
  <c r="A2091" i="7"/>
  <c r="D2093" i="7" l="1"/>
  <c r="A2092" i="7"/>
  <c r="B2092" i="7"/>
  <c r="C2092" i="7" s="1"/>
  <c r="D2094" i="7" l="1"/>
  <c r="A2093" i="7"/>
  <c r="B2093" i="7"/>
  <c r="C2093" i="7" s="1"/>
  <c r="A2094" i="7" l="1"/>
  <c r="D2095" i="7"/>
  <c r="B2094" i="7"/>
  <c r="C2094" i="7" s="1"/>
  <c r="A2095" i="7" l="1"/>
  <c r="B2095" i="7"/>
  <c r="C2095" i="7" s="1"/>
  <c r="D2096" i="7"/>
  <c r="B2096" i="7" l="1"/>
  <c r="C2096" i="7" s="1"/>
  <c r="D2097" i="7"/>
  <c r="A2096" i="7"/>
  <c r="A2097" i="7" l="1"/>
  <c r="B2097" i="7"/>
  <c r="C2097" i="7" s="1"/>
  <c r="D2098" i="7"/>
  <c r="D2099" i="7" l="1"/>
  <c r="A2098" i="7"/>
  <c r="B2098" i="7"/>
  <c r="C2098" i="7" s="1"/>
  <c r="D2100" i="7" l="1"/>
  <c r="A2099" i="7"/>
  <c r="B2099" i="7"/>
  <c r="C2099" i="7" s="1"/>
  <c r="D2101" i="7" l="1"/>
  <c r="A2100" i="7"/>
  <c r="B2100" i="7"/>
  <c r="C2100" i="7" s="1"/>
  <c r="A2101" i="7" l="1"/>
  <c r="B2101" i="7"/>
  <c r="C2101" i="7" s="1"/>
  <c r="D2102" i="7"/>
  <c r="D2103" i="7" l="1"/>
  <c r="A2102" i="7"/>
  <c r="B2102" i="7"/>
  <c r="C2102" i="7" s="1"/>
  <c r="D2104" i="7" l="1"/>
  <c r="A2103" i="7"/>
  <c r="B2103" i="7"/>
  <c r="C2103" i="7" s="1"/>
  <c r="B2104" i="7" l="1"/>
  <c r="C2104" i="7" s="1"/>
  <c r="D2105" i="7"/>
  <c r="A2104" i="7"/>
  <c r="D2106" i="7" l="1"/>
  <c r="A2105" i="7"/>
  <c r="B2105" i="7"/>
  <c r="C2105" i="7" s="1"/>
  <c r="D2107" i="7" l="1"/>
  <c r="A2106" i="7"/>
  <c r="B2106" i="7"/>
  <c r="C2106" i="7" s="1"/>
  <c r="A2107" i="7" l="1"/>
  <c r="B2107" i="7"/>
  <c r="C2107" i="7" s="1"/>
  <c r="D2108" i="7"/>
  <c r="B2108" i="7" l="1"/>
  <c r="C2108" i="7" s="1"/>
  <c r="D2109" i="7"/>
  <c r="A2108" i="7"/>
  <c r="B2109" i="7" l="1"/>
  <c r="C2109" i="7" s="1"/>
  <c r="D2110" i="7"/>
  <c r="A2109" i="7"/>
  <c r="D2111" i="7" l="1"/>
  <c r="A2110" i="7"/>
  <c r="B2110" i="7"/>
  <c r="C2110" i="7" s="1"/>
  <c r="D2112" i="7" l="1"/>
  <c r="A2111" i="7"/>
  <c r="B2111" i="7"/>
  <c r="C2111" i="7" s="1"/>
  <c r="D2113" i="7" l="1"/>
  <c r="A2112" i="7"/>
  <c r="B2112" i="7"/>
  <c r="C2112" i="7" s="1"/>
  <c r="A2113" i="7" l="1"/>
  <c r="B2113" i="7"/>
  <c r="C2113" i="7" s="1"/>
  <c r="D2114" i="7"/>
  <c r="A2114" i="7" l="1"/>
  <c r="D2115" i="7"/>
  <c r="B2114" i="7"/>
  <c r="C2114" i="7" s="1"/>
  <c r="B2115" i="7" l="1"/>
  <c r="C2115" i="7" s="1"/>
  <c r="A2115" i="7"/>
  <c r="D2116" i="7"/>
  <c r="A2116" i="7" l="1"/>
  <c r="B2116" i="7"/>
  <c r="C2116" i="7" s="1"/>
  <c r="D2117" i="7"/>
  <c r="D2118" i="7" l="1"/>
  <c r="A2117" i="7"/>
  <c r="B2117" i="7"/>
  <c r="C2117" i="7" s="1"/>
  <c r="A2118" i="7" l="1"/>
  <c r="B2118" i="7"/>
  <c r="C2118" i="7" s="1"/>
  <c r="D2119" i="7"/>
  <c r="D2120" i="7" l="1"/>
  <c r="A2119" i="7"/>
  <c r="B2119" i="7"/>
  <c r="C2119" i="7" s="1"/>
  <c r="D2121" i="7" l="1"/>
  <c r="A2120" i="7"/>
  <c r="B2120" i="7"/>
  <c r="C2120" i="7" s="1"/>
  <c r="B2121" i="7" l="1"/>
  <c r="C2121" i="7" s="1"/>
  <c r="D2122" i="7"/>
  <c r="A2121" i="7"/>
  <c r="A2122" i="7" l="1"/>
  <c r="B2122" i="7"/>
  <c r="C2122" i="7" s="1"/>
  <c r="D2123" i="7"/>
  <c r="A2123" i="7" l="1"/>
  <c r="B2123" i="7"/>
  <c r="C2123" i="7" s="1"/>
  <c r="D2124" i="7"/>
  <c r="D2125" i="7" l="1"/>
  <c r="A2124" i="7"/>
  <c r="B2124" i="7"/>
  <c r="C2124" i="7" s="1"/>
  <c r="D2126" i="7" l="1"/>
  <c r="A2125" i="7"/>
  <c r="B2125" i="7"/>
  <c r="C2125" i="7" s="1"/>
  <c r="B2126" i="7" l="1"/>
  <c r="C2126" i="7" s="1"/>
  <c r="D2127" i="7"/>
  <c r="A2126" i="7"/>
  <c r="D2128" i="7" l="1"/>
  <c r="A2127" i="7"/>
  <c r="B2127" i="7"/>
  <c r="C2127" i="7" s="1"/>
  <c r="D2129" i="7" l="1"/>
  <c r="A2128" i="7"/>
  <c r="B2128" i="7"/>
  <c r="C2128" i="7" s="1"/>
  <c r="A2129" i="7" l="1"/>
  <c r="B2129" i="7"/>
  <c r="C2129" i="7" s="1"/>
  <c r="D2130" i="7"/>
  <c r="D2131" i="7" l="1"/>
  <c r="B2130" i="7"/>
  <c r="C2130" i="7" s="1"/>
  <c r="A2130" i="7"/>
  <c r="A2131" i="7" l="1"/>
  <c r="B2131" i="7"/>
  <c r="C2131" i="7" s="1"/>
  <c r="D2132" i="7"/>
  <c r="D2133" i="7" l="1"/>
  <c r="A2132" i="7"/>
  <c r="B2132" i="7"/>
  <c r="C2132" i="7" s="1"/>
  <c r="A2133" i="7" l="1"/>
  <c r="B2133" i="7"/>
  <c r="C2133" i="7" s="1"/>
  <c r="D2134" i="7"/>
  <c r="D2135" i="7" l="1"/>
  <c r="A2134" i="7"/>
  <c r="B2134" i="7"/>
  <c r="C2134" i="7" s="1"/>
  <c r="D2136" i="7" l="1"/>
  <c r="A2135" i="7"/>
  <c r="B2135" i="7"/>
  <c r="C2135" i="7" s="1"/>
  <c r="D2137" i="7" l="1"/>
  <c r="B2136" i="7"/>
  <c r="C2136" i="7" s="1"/>
  <c r="A2136" i="7"/>
  <c r="A2137" i="7" l="1"/>
  <c r="B2137" i="7"/>
  <c r="C2137" i="7" s="1"/>
  <c r="D2138" i="7"/>
  <c r="A2138" i="7" l="1"/>
  <c r="B2138" i="7"/>
  <c r="C2138" i="7" s="1"/>
  <c r="D2139" i="7"/>
  <c r="B2139" i="7" l="1"/>
  <c r="C2139" i="7" s="1"/>
  <c r="A2139" i="7"/>
  <c r="D2140" i="7"/>
  <c r="A2140" i="7" l="1"/>
  <c r="B2140" i="7"/>
  <c r="C2140" i="7" s="1"/>
  <c r="D2141" i="7"/>
  <c r="B2141" i="7" l="1"/>
  <c r="C2141" i="7" s="1"/>
  <c r="D2142" i="7"/>
  <c r="A2141" i="7"/>
  <c r="A2142" i="7" l="1"/>
  <c r="B2142" i="7"/>
  <c r="C2142" i="7" s="1"/>
  <c r="D2143" i="7"/>
  <c r="D2144" i="7" l="1"/>
  <c r="A2143" i="7"/>
  <c r="B2143" i="7"/>
  <c r="C2143" i="7" s="1"/>
  <c r="D2145" i="7" l="1"/>
  <c r="A2144" i="7"/>
  <c r="B2144" i="7"/>
  <c r="C2144" i="7" s="1"/>
  <c r="D2146" i="7" l="1"/>
  <c r="A2145" i="7"/>
  <c r="B2145" i="7"/>
  <c r="C2145" i="7" s="1"/>
  <c r="A2146" i="7" l="1"/>
  <c r="B2146" i="7"/>
  <c r="C2146" i="7" s="1"/>
  <c r="D2147" i="7"/>
  <c r="D2148" i="7" l="1"/>
  <c r="A2147" i="7"/>
  <c r="B2147" i="7"/>
  <c r="C2147" i="7" s="1"/>
  <c r="D2149" i="7" l="1"/>
  <c r="A2148" i="7"/>
  <c r="B2148" i="7"/>
  <c r="C2148" i="7" s="1"/>
  <c r="A2149" i="7" l="1"/>
  <c r="D2150" i="7"/>
  <c r="B2149" i="7"/>
  <c r="C2149" i="7" s="1"/>
  <c r="A2150" i="7" l="1"/>
  <c r="B2150" i="7"/>
  <c r="C2150" i="7" s="1"/>
  <c r="D2151" i="7"/>
  <c r="A2151" i="7" l="1"/>
  <c r="B2151" i="7"/>
  <c r="C2151" i="7" s="1"/>
  <c r="D2152" i="7"/>
  <c r="A2152" i="7" l="1"/>
  <c r="B2152" i="7"/>
  <c r="C2152" i="7" s="1"/>
  <c r="D2153" i="7"/>
  <c r="B2153" i="7" l="1"/>
  <c r="C2153" i="7" s="1"/>
  <c r="D2154" i="7"/>
  <c r="A2153" i="7"/>
  <c r="A2154" i="7" l="1"/>
  <c r="B2154" i="7"/>
  <c r="C2154" i="7" s="1"/>
  <c r="D2155" i="7"/>
  <c r="A2155" i="7" l="1"/>
  <c r="B2155" i="7"/>
  <c r="C2155" i="7" s="1"/>
  <c r="D2156" i="7"/>
  <c r="D2157" i="7" l="1"/>
  <c r="A2156" i="7"/>
  <c r="B2156" i="7"/>
  <c r="C2156" i="7" s="1"/>
  <c r="A2157" i="7" l="1"/>
  <c r="B2157" i="7"/>
  <c r="C2157" i="7" s="1"/>
  <c r="D2158" i="7"/>
  <c r="D2159" i="7" l="1"/>
  <c r="A2158" i="7"/>
  <c r="B2158" i="7"/>
  <c r="C2158" i="7" s="1"/>
  <c r="D2160" i="7" l="1"/>
  <c r="A2159" i="7"/>
  <c r="B2159" i="7"/>
  <c r="C2159" i="7" s="1"/>
  <c r="A2160" i="7" l="1"/>
  <c r="B2160" i="7"/>
  <c r="C2160" i="7" s="1"/>
  <c r="D2161" i="7"/>
  <c r="A2161" i="7" l="1"/>
  <c r="B2161" i="7"/>
  <c r="C2161" i="7" s="1"/>
  <c r="D2162" i="7"/>
  <c r="A2162" i="7" l="1"/>
  <c r="B2162" i="7"/>
  <c r="C2162" i="7" s="1"/>
  <c r="D2163" i="7"/>
  <c r="A2163" i="7" l="1"/>
  <c r="B2163" i="7"/>
  <c r="C2163" i="7" s="1"/>
  <c r="D2164" i="7"/>
  <c r="B2164" i="7" l="1"/>
  <c r="C2164" i="7" s="1"/>
  <c r="D2165" i="7"/>
  <c r="A2164" i="7"/>
  <c r="A2165" i="7" l="1"/>
  <c r="B2165" i="7"/>
  <c r="C2165" i="7" s="1"/>
  <c r="D2166" i="7"/>
  <c r="D2167" i="7" l="1"/>
  <c r="A2166" i="7"/>
  <c r="B2166" i="7"/>
  <c r="C2166" i="7" s="1"/>
  <c r="A2167" i="7" l="1"/>
  <c r="D2168" i="7"/>
  <c r="B2167" i="7"/>
  <c r="C2167" i="7" s="1"/>
  <c r="B2168" i="7" l="1"/>
  <c r="C2168" i="7" s="1"/>
  <c r="D2169" i="7"/>
  <c r="A2168" i="7"/>
  <c r="A2169" i="7" l="1"/>
  <c r="D2170" i="7"/>
  <c r="B2169" i="7"/>
  <c r="C2169" i="7" s="1"/>
  <c r="A2170" i="7" l="1"/>
  <c r="B2170" i="7"/>
  <c r="C2170" i="7" s="1"/>
  <c r="D2171" i="7"/>
  <c r="B2171" i="7" l="1"/>
  <c r="D2172" i="7"/>
  <c r="A2171" i="7"/>
  <c r="C2171" i="7"/>
  <c r="B2172" i="7" l="1"/>
  <c r="C2172" i="7" s="1"/>
  <c r="D2173" i="7"/>
  <c r="A2172" i="7"/>
  <c r="D2174" i="7" l="1"/>
  <c r="A2173" i="7"/>
  <c r="B2173" i="7"/>
  <c r="C2173" i="7" s="1"/>
  <c r="D2175" i="7" l="1"/>
  <c r="A2174" i="7"/>
  <c r="B2174" i="7"/>
  <c r="C2174" i="7" s="1"/>
  <c r="D2176" i="7" l="1"/>
  <c r="A2175" i="7"/>
  <c r="B2175" i="7"/>
  <c r="C2175" i="7" s="1"/>
  <c r="D2177" i="7" l="1"/>
  <c r="A2176" i="7"/>
  <c r="B2176" i="7"/>
  <c r="C2176" i="7" s="1"/>
  <c r="D2178" i="7" l="1"/>
  <c r="A2177" i="7"/>
  <c r="B2177" i="7"/>
  <c r="C2177" i="7" s="1"/>
  <c r="B2178" i="7" l="1"/>
  <c r="C2178" i="7" s="1"/>
  <c r="D2179" i="7"/>
  <c r="A2178" i="7"/>
  <c r="D2180" i="7" l="1"/>
  <c r="A2179" i="7"/>
  <c r="B2179" i="7"/>
  <c r="C2179" i="7" s="1"/>
  <c r="A2180" i="7" l="1"/>
  <c r="D2181" i="7"/>
  <c r="B2180" i="7"/>
  <c r="C2180" i="7" s="1"/>
  <c r="B2181" i="7" l="1"/>
  <c r="C2181" i="7" s="1"/>
  <c r="D2182" i="7"/>
  <c r="A2181" i="7"/>
  <c r="B2182" i="7" l="1"/>
  <c r="C2182" i="7" s="1"/>
  <c r="D2183" i="7"/>
  <c r="A2182" i="7"/>
  <c r="D2184" i="7" l="1"/>
  <c r="A2183" i="7"/>
  <c r="B2183" i="7"/>
  <c r="C2183" i="7" s="1"/>
  <c r="A2184" i="7" l="1"/>
  <c r="B2184" i="7"/>
  <c r="C2184" i="7" s="1"/>
  <c r="D2185" i="7"/>
  <c r="D2186" i="7" l="1"/>
  <c r="A2185" i="7"/>
  <c r="B2185" i="7"/>
  <c r="C2185" i="7" s="1"/>
  <c r="B2186" i="7" l="1"/>
  <c r="C2186" i="7" s="1"/>
  <c r="D2187" i="7"/>
  <c r="A2186" i="7"/>
  <c r="B2187" i="7" l="1"/>
  <c r="C2187" i="7" s="1"/>
  <c r="D2188" i="7"/>
  <c r="A2187" i="7"/>
  <c r="A2188" i="7" l="1"/>
  <c r="D2189" i="7"/>
  <c r="B2188" i="7"/>
  <c r="C2188" i="7" s="1"/>
  <c r="B2189" i="7" l="1"/>
  <c r="C2189" i="7" s="1"/>
  <c r="D2190" i="7"/>
  <c r="A2189" i="7"/>
  <c r="D2191" i="7" l="1"/>
  <c r="B2190" i="7"/>
  <c r="C2190" i="7" s="1"/>
  <c r="A2190" i="7"/>
  <c r="A2191" i="7" l="1"/>
  <c r="B2191" i="7"/>
  <c r="C2191" i="7" s="1"/>
  <c r="D2192" i="7"/>
  <c r="A2192" i="7" l="1"/>
  <c r="B2192" i="7"/>
  <c r="C2192" i="7" s="1"/>
  <c r="D2193" i="7"/>
  <c r="B2193" i="7" l="1"/>
  <c r="C2193" i="7" s="1"/>
  <c r="D2194" i="7"/>
  <c r="A2193" i="7"/>
  <c r="D2195" i="7" l="1"/>
  <c r="A2194" i="7"/>
  <c r="B2194" i="7"/>
  <c r="C2194" i="7" s="1"/>
  <c r="A2195" i="7" l="1"/>
  <c r="D2196" i="7"/>
  <c r="B2195" i="7"/>
  <c r="C2195" i="7" s="1"/>
  <c r="A2196" i="7" l="1"/>
  <c r="B2196" i="7"/>
  <c r="C2196" i="7" s="1"/>
  <c r="D2197" i="7"/>
  <c r="D2198" i="7" l="1"/>
  <c r="A2197" i="7"/>
  <c r="B2197" i="7"/>
  <c r="C2197" i="7" s="1"/>
  <c r="D2199" i="7" l="1"/>
  <c r="A2198" i="7"/>
  <c r="B2198" i="7"/>
  <c r="C2198" i="7" s="1"/>
  <c r="D2200" i="7" l="1"/>
  <c r="A2199" i="7"/>
  <c r="B2199" i="7"/>
  <c r="C2199" i="7" s="1"/>
  <c r="A2200" i="7" l="1"/>
  <c r="B2200" i="7"/>
  <c r="C2200" i="7" s="1"/>
  <c r="D2201" i="7"/>
  <c r="D2202" i="7" l="1"/>
  <c r="A2201" i="7"/>
  <c r="B2201" i="7"/>
  <c r="C2201" i="7" s="1"/>
  <c r="D2203" i="7" l="1"/>
  <c r="A2202" i="7"/>
  <c r="B2202" i="7"/>
  <c r="C2202" i="7" s="1"/>
  <c r="A2203" i="7" l="1"/>
  <c r="B2203" i="7"/>
  <c r="C2203" i="7" s="1"/>
  <c r="D2204" i="7"/>
  <c r="A2204" i="7" l="1"/>
  <c r="B2204" i="7"/>
  <c r="C2204" i="7" s="1"/>
  <c r="D2205" i="7"/>
  <c r="D2206" i="7" l="1"/>
  <c r="A2205" i="7"/>
  <c r="B2205" i="7"/>
  <c r="C2205" i="7" s="1"/>
  <c r="D2207" i="7" l="1"/>
  <c r="A2206" i="7"/>
  <c r="B2206" i="7"/>
  <c r="C2206" i="7" s="1"/>
  <c r="B2207" i="7" l="1"/>
  <c r="C2207" i="7" s="1"/>
  <c r="D2208" i="7"/>
  <c r="A2207" i="7"/>
  <c r="D2209" i="7" l="1"/>
  <c r="A2208" i="7"/>
  <c r="B2208" i="7"/>
  <c r="C2208" i="7" s="1"/>
  <c r="B2209" i="7" l="1"/>
  <c r="C2209" i="7" s="1"/>
  <c r="D2210" i="7"/>
  <c r="A2209" i="7"/>
  <c r="D2211" i="7" l="1"/>
  <c r="A2210" i="7"/>
  <c r="B2210" i="7"/>
  <c r="C2210" i="7" s="1"/>
  <c r="A2211" i="7" l="1"/>
  <c r="B2211" i="7"/>
  <c r="C2211" i="7" s="1"/>
  <c r="D2212" i="7"/>
  <c r="D2213" i="7" l="1"/>
  <c r="A2212" i="7"/>
  <c r="B2212" i="7"/>
  <c r="C2212" i="7" s="1"/>
  <c r="D2214" i="7" l="1"/>
  <c r="A2213" i="7"/>
  <c r="B2213" i="7"/>
  <c r="C2213" i="7" s="1"/>
  <c r="A2214" i="7" l="1"/>
  <c r="B2214" i="7"/>
  <c r="C2214" i="7" s="1"/>
  <c r="D2215" i="7"/>
  <c r="A2215" i="7" l="1"/>
  <c r="B2215" i="7"/>
  <c r="C2215" i="7" s="1"/>
  <c r="D2216" i="7"/>
  <c r="D2217" i="7" l="1"/>
  <c r="A2216" i="7"/>
  <c r="B2216" i="7"/>
  <c r="C2216" i="7" s="1"/>
  <c r="A2217" i="7" l="1"/>
  <c r="B2217" i="7"/>
  <c r="C2217" i="7" s="1"/>
  <c r="D2218" i="7"/>
  <c r="A2218" i="7" l="1"/>
  <c r="B2218" i="7"/>
  <c r="C2218" i="7" s="1"/>
  <c r="D2219" i="7"/>
  <c r="A2219" i="7" l="1"/>
  <c r="B2219" i="7"/>
  <c r="C2219" i="7" s="1"/>
  <c r="D2220" i="7"/>
  <c r="D2221" i="7" l="1"/>
  <c r="A2220" i="7"/>
  <c r="B2220" i="7"/>
  <c r="C2220" i="7" s="1"/>
  <c r="A2221" i="7" l="1"/>
  <c r="D2222" i="7"/>
  <c r="B2221" i="7"/>
  <c r="C2221" i="7" s="1"/>
  <c r="D2223" i="7" l="1"/>
  <c r="A2222" i="7"/>
  <c r="B2222" i="7"/>
  <c r="C2222" i="7" s="1"/>
  <c r="A2223" i="7" l="1"/>
  <c r="B2223" i="7"/>
  <c r="C2223" i="7" s="1"/>
  <c r="D2224" i="7"/>
  <c r="D2225" i="7" l="1"/>
  <c r="A2224" i="7"/>
  <c r="B2224" i="7"/>
  <c r="C2224" i="7" s="1"/>
  <c r="A2225" i="7" l="1"/>
  <c r="B2225" i="7"/>
  <c r="C2225" i="7" s="1"/>
  <c r="D2226" i="7"/>
  <c r="D2227" i="7" l="1"/>
  <c r="A2226" i="7"/>
  <c r="B2226" i="7"/>
  <c r="C2226" i="7" s="1"/>
  <c r="D2228" i="7" l="1"/>
  <c r="A2227" i="7"/>
  <c r="B2227" i="7"/>
  <c r="C2227" i="7" s="1"/>
  <c r="A2228" i="7" l="1"/>
  <c r="B2228" i="7"/>
  <c r="C2228" i="7" s="1"/>
  <c r="D2229" i="7"/>
  <c r="A2229" i="7" l="1"/>
  <c r="B2229" i="7"/>
  <c r="C2229" i="7" s="1"/>
  <c r="D2230" i="7"/>
  <c r="A2230" i="7" l="1"/>
  <c r="D2231" i="7"/>
  <c r="B2230" i="7"/>
  <c r="C2230" i="7" s="1"/>
  <c r="A2231" i="7" l="1"/>
  <c r="B2231" i="7"/>
  <c r="C2231" i="7" s="1"/>
  <c r="D2232" i="7"/>
  <c r="A2232" i="7" l="1"/>
  <c r="B2232" i="7"/>
  <c r="C2232" i="7" s="1"/>
  <c r="D2233" i="7"/>
  <c r="A2233" i="7" l="1"/>
  <c r="B2233" i="7"/>
  <c r="C2233" i="7" s="1"/>
  <c r="D2234" i="7"/>
  <c r="D2235" i="7" l="1"/>
  <c r="A2234" i="7"/>
  <c r="B2234" i="7"/>
  <c r="C2234" i="7" s="1"/>
  <c r="D2236" i="7" l="1"/>
  <c r="A2235" i="7"/>
  <c r="B2235" i="7"/>
  <c r="C2235" i="7" s="1"/>
  <c r="D2237" i="7" l="1"/>
  <c r="A2236" i="7"/>
  <c r="B2236" i="7"/>
  <c r="C2236" i="7" s="1"/>
  <c r="A2237" i="7" l="1"/>
  <c r="D2238" i="7"/>
  <c r="B2237" i="7"/>
  <c r="C2237" i="7" s="1"/>
  <c r="D2239" i="7" l="1"/>
  <c r="A2238" i="7"/>
  <c r="B2238" i="7"/>
  <c r="C2238" i="7" s="1"/>
  <c r="A2239" i="7" l="1"/>
  <c r="B2239" i="7"/>
  <c r="C2239" i="7" s="1"/>
  <c r="D2240" i="7"/>
  <c r="A2240" i="7" l="1"/>
  <c r="B2240" i="7"/>
  <c r="C2240" i="7" s="1"/>
  <c r="D2241" i="7"/>
  <c r="A2241" i="7" l="1"/>
  <c r="B2241" i="7"/>
  <c r="C2241" i="7" s="1"/>
  <c r="D2242" i="7"/>
  <c r="B2242" i="7" l="1"/>
  <c r="C2242" i="7" s="1"/>
  <c r="D2243" i="7"/>
  <c r="A2242" i="7"/>
  <c r="A2243" i="7" l="1"/>
  <c r="B2243" i="7"/>
  <c r="C2243" i="7" s="1"/>
  <c r="D2244" i="7"/>
  <c r="D2245" i="7" l="1"/>
  <c r="A2244" i="7"/>
  <c r="B2244" i="7"/>
  <c r="C2244" i="7" s="1"/>
  <c r="A2245" i="7" l="1"/>
  <c r="B2245" i="7"/>
  <c r="C2245" i="7" s="1"/>
  <c r="D2246" i="7"/>
  <c r="D2247" i="7" l="1"/>
  <c r="A2246" i="7"/>
  <c r="B2246" i="7"/>
  <c r="C2246" i="7" s="1"/>
  <c r="A2247" i="7" l="1"/>
  <c r="B2247" i="7"/>
  <c r="C2247" i="7" s="1"/>
  <c r="D2248" i="7"/>
  <c r="D2249" i="7" l="1"/>
  <c r="A2248" i="7"/>
  <c r="B2248" i="7"/>
  <c r="C2248" i="7" s="1"/>
  <c r="A2249" i="7" l="1"/>
  <c r="B2249" i="7"/>
  <c r="C2249" i="7" s="1"/>
  <c r="D2250" i="7"/>
  <c r="D2251" i="7" l="1"/>
  <c r="A2250" i="7"/>
  <c r="B2250" i="7"/>
  <c r="C2250" i="7" s="1"/>
  <c r="A2251" i="7" l="1"/>
  <c r="B2251" i="7"/>
  <c r="C2251" i="7" s="1"/>
  <c r="D2252" i="7"/>
  <c r="B2252" i="7" l="1"/>
  <c r="C2252" i="7" s="1"/>
  <c r="D2253" i="7"/>
  <c r="A2252" i="7"/>
  <c r="A2253" i="7" l="1"/>
  <c r="B2253" i="7"/>
  <c r="C2253" i="7" s="1"/>
  <c r="D2254" i="7"/>
  <c r="B2254" i="7" l="1"/>
  <c r="C2254" i="7" s="1"/>
  <c r="D2255" i="7"/>
  <c r="A2254" i="7"/>
  <c r="A2255" i="7" l="1"/>
  <c r="D2256" i="7"/>
  <c r="B2255" i="7"/>
  <c r="C2255" i="7" s="1"/>
  <c r="D2257" i="7" l="1"/>
  <c r="A2256" i="7"/>
  <c r="B2256" i="7"/>
  <c r="C2256" i="7" s="1"/>
  <c r="B2257" i="7" l="1"/>
  <c r="C2257" i="7" s="1"/>
  <c r="D2258" i="7"/>
  <c r="A2257" i="7"/>
  <c r="A2258" i="7" l="1"/>
  <c r="D2259" i="7"/>
  <c r="B2258" i="7"/>
  <c r="C2258" i="7" s="1"/>
  <c r="D2260" i="7" l="1"/>
  <c r="A2259" i="7"/>
  <c r="B2259" i="7"/>
  <c r="C2259" i="7" s="1"/>
  <c r="D2261" i="7" l="1"/>
  <c r="A2260" i="7"/>
  <c r="B2260" i="7"/>
  <c r="C2260" i="7" s="1"/>
  <c r="A2261" i="7" l="1"/>
  <c r="B2261" i="7"/>
  <c r="C2261" i="7" s="1"/>
  <c r="D2262" i="7"/>
  <c r="A2262" i="7" l="1"/>
  <c r="D2263" i="7"/>
  <c r="B2262" i="7"/>
  <c r="C2262" i="7" s="1"/>
  <c r="B2263" i="7" l="1"/>
  <c r="C2263" i="7" s="1"/>
  <c r="D2264" i="7"/>
  <c r="A2263" i="7"/>
  <c r="D2265" i="7" l="1"/>
  <c r="A2264" i="7"/>
  <c r="B2264" i="7"/>
  <c r="C2264" i="7" s="1"/>
  <c r="B2265" i="7" l="1"/>
  <c r="C2265" i="7" s="1"/>
  <c r="D2266" i="7"/>
  <c r="A2265" i="7"/>
  <c r="A2266" i="7" l="1"/>
  <c r="B2266" i="7"/>
  <c r="C2266" i="7" s="1"/>
  <c r="D2267" i="7"/>
  <c r="D2268" i="7" l="1"/>
  <c r="A2267" i="7"/>
  <c r="B2267" i="7"/>
  <c r="C2267" i="7" s="1"/>
  <c r="D2269" i="7" l="1"/>
  <c r="A2268" i="7"/>
  <c r="B2268" i="7"/>
  <c r="C2268" i="7" s="1"/>
  <c r="D2270" i="7" l="1"/>
  <c r="A2269" i="7"/>
  <c r="B2269" i="7"/>
  <c r="C2269" i="7" s="1"/>
  <c r="A2270" i="7" l="1"/>
  <c r="B2270" i="7"/>
  <c r="C2270" i="7" s="1"/>
  <c r="D2271" i="7"/>
  <c r="A2271" i="7" l="1"/>
  <c r="B2271" i="7"/>
  <c r="C2271" i="7" s="1"/>
  <c r="D2272" i="7"/>
  <c r="D2273" i="7" l="1"/>
  <c r="A2272" i="7"/>
  <c r="B2272" i="7"/>
  <c r="C2272" i="7" s="1"/>
  <c r="D2274" i="7" l="1"/>
  <c r="A2273" i="7"/>
  <c r="B2273" i="7"/>
  <c r="C2273" i="7" s="1"/>
  <c r="A2274" i="7" l="1"/>
  <c r="B2274" i="7"/>
  <c r="C2274" i="7" s="1"/>
  <c r="D2275" i="7"/>
  <c r="D2276" i="7" l="1"/>
  <c r="A2275" i="7"/>
  <c r="B2275" i="7"/>
  <c r="C2275" i="7" s="1"/>
  <c r="D2277" i="7" l="1"/>
  <c r="A2276" i="7"/>
  <c r="B2276" i="7"/>
  <c r="C2276" i="7" s="1"/>
  <c r="A2277" i="7" l="1"/>
  <c r="B2277" i="7"/>
  <c r="C2277" i="7" s="1"/>
  <c r="D2278" i="7"/>
  <c r="A2278" i="7" l="1"/>
  <c r="B2278" i="7"/>
  <c r="C2278" i="7" s="1"/>
  <c r="D2279" i="7"/>
  <c r="A2279" i="7" l="1"/>
  <c r="D2280" i="7"/>
  <c r="B2279" i="7"/>
  <c r="C2279" i="7" s="1"/>
  <c r="A2280" i="7" l="1"/>
  <c r="B2280" i="7"/>
  <c r="C2280" i="7" s="1"/>
  <c r="D2281" i="7"/>
  <c r="D2282" i="7" l="1"/>
  <c r="A2281" i="7"/>
  <c r="B2281" i="7"/>
  <c r="C2281" i="7" s="1"/>
  <c r="D2283" i="7" l="1"/>
  <c r="A2282" i="7"/>
  <c r="B2282" i="7"/>
  <c r="C2282" i="7" s="1"/>
  <c r="A2283" i="7" l="1"/>
  <c r="D2284" i="7"/>
  <c r="B2283" i="7"/>
  <c r="C2283" i="7" s="1"/>
  <c r="D2285" i="7" l="1"/>
  <c r="A2284" i="7"/>
  <c r="B2284" i="7"/>
  <c r="C2284" i="7" s="1"/>
  <c r="D2286" i="7" l="1"/>
  <c r="A2285" i="7"/>
  <c r="B2285" i="7"/>
  <c r="C2285" i="7" s="1"/>
  <c r="A2286" i="7" l="1"/>
  <c r="D2287" i="7"/>
  <c r="B2286" i="7"/>
  <c r="C2286" i="7" s="1"/>
  <c r="D2288" i="7" l="1"/>
  <c r="A2287" i="7"/>
  <c r="B2287" i="7"/>
  <c r="C2287" i="7" s="1"/>
  <c r="A2288" i="7" l="1"/>
  <c r="B2288" i="7"/>
  <c r="C2288" i="7" s="1"/>
  <c r="D2289" i="7"/>
  <c r="D2290" i="7" l="1"/>
  <c r="A2289" i="7"/>
  <c r="B2289" i="7"/>
  <c r="C2289" i="7" s="1"/>
  <c r="A2290" i="7" l="1"/>
  <c r="B2290" i="7"/>
  <c r="C2290" i="7" s="1"/>
  <c r="D2291" i="7"/>
  <c r="A2291" i="7" l="1"/>
  <c r="B2291" i="7"/>
  <c r="C2291" i="7" s="1"/>
  <c r="D2292" i="7"/>
  <c r="D2293" i="7" l="1"/>
  <c r="A2292" i="7"/>
  <c r="B2292" i="7"/>
  <c r="C2292" i="7" s="1"/>
  <c r="A2293" i="7" l="1"/>
  <c r="B2293" i="7"/>
  <c r="C2293" i="7" s="1"/>
  <c r="D2294" i="7"/>
  <c r="A2294" i="7" l="1"/>
  <c r="B2294" i="7"/>
  <c r="C2294" i="7" s="1"/>
  <c r="D2295" i="7"/>
  <c r="A2295" i="7" l="1"/>
  <c r="B2295" i="7"/>
  <c r="C2295" i="7" s="1"/>
  <c r="D2296" i="7"/>
  <c r="D2297" i="7" l="1"/>
  <c r="A2296" i="7"/>
  <c r="B2296" i="7"/>
  <c r="C2296" i="7" s="1"/>
  <c r="D2298" i="7" l="1"/>
  <c r="A2297" i="7"/>
  <c r="B2297" i="7"/>
  <c r="C2297" i="7" s="1"/>
  <c r="A2298" i="7" l="1"/>
  <c r="B2298" i="7"/>
  <c r="C2298" i="7" s="1"/>
  <c r="D2299" i="7"/>
  <c r="A2299" i="7" l="1"/>
  <c r="B2299" i="7"/>
  <c r="C2299" i="7" s="1"/>
  <c r="D2300" i="7"/>
  <c r="D2301" i="7" l="1"/>
  <c r="A2300" i="7"/>
  <c r="B2300" i="7"/>
  <c r="C2300" i="7" s="1"/>
  <c r="D2302" i="7" l="1"/>
  <c r="A2301" i="7"/>
  <c r="B2301" i="7"/>
  <c r="C2301" i="7" s="1"/>
  <c r="A2302" i="7" l="1"/>
  <c r="B2302" i="7"/>
  <c r="C2302" i="7" s="1"/>
  <c r="D2303" i="7"/>
  <c r="A2303" i="7" l="1"/>
  <c r="B2303" i="7"/>
  <c r="C2303" i="7" s="1"/>
  <c r="D2304" i="7"/>
  <c r="D2305" i="7" l="1"/>
  <c r="A2304" i="7"/>
  <c r="B2304" i="7"/>
  <c r="C2304" i="7" s="1"/>
  <c r="B2305" i="7" l="1"/>
  <c r="C2305" i="7" s="1"/>
  <c r="D2306" i="7"/>
  <c r="A2305" i="7"/>
  <c r="D2307" i="7" l="1"/>
  <c r="A2306" i="7"/>
  <c r="B2306" i="7"/>
  <c r="C2306" i="7" s="1"/>
  <c r="D2308" i="7" l="1"/>
  <c r="A2307" i="7"/>
  <c r="B2307" i="7"/>
  <c r="C2307" i="7" s="1"/>
  <c r="D2309" i="7" l="1"/>
  <c r="A2308" i="7"/>
  <c r="B2308" i="7"/>
  <c r="C2308" i="7" s="1"/>
  <c r="D2310" i="7" l="1"/>
  <c r="A2309" i="7"/>
  <c r="B2309" i="7"/>
  <c r="C2309" i="7" s="1"/>
  <c r="A2310" i="7" l="1"/>
  <c r="B2310" i="7"/>
  <c r="C2310" i="7" s="1"/>
  <c r="D2311" i="7"/>
  <c r="A2311" i="7" l="1"/>
  <c r="D2312" i="7"/>
  <c r="B2311" i="7"/>
  <c r="C2311" i="7" s="1"/>
  <c r="D2313" i="7" l="1"/>
  <c r="A2312" i="7"/>
  <c r="B2312" i="7"/>
  <c r="C2312" i="7" s="1"/>
  <c r="A2313" i="7" l="1"/>
  <c r="B2313" i="7"/>
  <c r="C2313" i="7" s="1"/>
  <c r="D2314" i="7"/>
  <c r="D2315" i="7" l="1"/>
  <c r="A2314" i="7"/>
  <c r="B2314" i="7"/>
  <c r="C2314" i="7" s="1"/>
  <c r="A2315" i="7" l="1"/>
  <c r="D2316" i="7"/>
  <c r="B2315" i="7"/>
  <c r="C2315" i="7" s="1"/>
  <c r="D2317" i="7" l="1"/>
  <c r="A2316" i="7"/>
  <c r="B2316" i="7"/>
  <c r="C2316" i="7" s="1"/>
  <c r="A2317" i="7" l="1"/>
  <c r="B2317" i="7"/>
  <c r="C2317" i="7" s="1"/>
  <c r="D2318" i="7"/>
  <c r="B2318" i="7" l="1"/>
  <c r="C2318" i="7" s="1"/>
  <c r="D2319" i="7"/>
  <c r="A2318" i="7"/>
  <c r="D2320" i="7" l="1"/>
  <c r="A2319" i="7"/>
  <c r="B2319" i="7"/>
  <c r="C2319" i="7" s="1"/>
  <c r="D2321" i="7" l="1"/>
  <c r="A2320" i="7"/>
  <c r="B2320" i="7"/>
  <c r="C2320" i="7" s="1"/>
  <c r="A2321" i="7" l="1"/>
  <c r="B2321" i="7"/>
  <c r="C2321" i="7" s="1"/>
  <c r="D2322" i="7"/>
  <c r="A2322" i="7" l="1"/>
  <c r="D2323" i="7"/>
  <c r="B2322" i="7"/>
  <c r="C2322" i="7" s="1"/>
  <c r="D2324" i="7" l="1"/>
  <c r="A2323" i="7"/>
  <c r="B2323" i="7"/>
  <c r="C2323" i="7" s="1"/>
  <c r="D2325" i="7" l="1"/>
  <c r="A2324" i="7"/>
  <c r="B2324" i="7"/>
  <c r="C2324" i="7" s="1"/>
  <c r="A2325" i="7" l="1"/>
  <c r="B2325" i="7"/>
  <c r="C2325" i="7" s="1"/>
  <c r="D2326" i="7"/>
  <c r="D2327" i="7" l="1"/>
  <c r="A2326" i="7"/>
  <c r="B2326" i="7"/>
  <c r="C2326" i="7" s="1"/>
  <c r="A2327" i="7" l="1"/>
  <c r="B2327" i="7"/>
  <c r="C2327" i="7" s="1"/>
  <c r="D2328" i="7"/>
  <c r="D2329" i="7" l="1"/>
  <c r="A2328" i="7"/>
  <c r="B2328" i="7"/>
  <c r="C2328" i="7" s="1"/>
  <c r="A2329" i="7" l="1"/>
  <c r="B2329" i="7"/>
  <c r="C2329" i="7" s="1"/>
  <c r="D2330" i="7"/>
  <c r="A2330" i="7" l="1"/>
  <c r="B2330" i="7"/>
  <c r="C2330" i="7" s="1"/>
  <c r="D2331" i="7"/>
  <c r="B2331" i="7" l="1"/>
  <c r="C2331" i="7" s="1"/>
  <c r="D2332" i="7"/>
  <c r="A2331" i="7"/>
  <c r="A2332" i="7" l="1"/>
  <c r="B2332" i="7"/>
  <c r="C2332" i="7" s="1"/>
  <c r="D2333" i="7"/>
  <c r="A2333" i="7" l="1"/>
  <c r="B2333" i="7"/>
  <c r="C2333" i="7" s="1"/>
  <c r="D2334" i="7"/>
  <c r="D2335" i="7" l="1"/>
  <c r="A2334" i="7"/>
  <c r="B2334" i="7"/>
  <c r="C2334" i="7" s="1"/>
  <c r="B2335" i="7" l="1"/>
  <c r="C2335" i="7" s="1"/>
  <c r="D2336" i="7"/>
  <c r="A2335" i="7"/>
  <c r="A2336" i="7" l="1"/>
  <c r="B2336" i="7"/>
  <c r="C2336" i="7" s="1"/>
  <c r="D2337" i="7"/>
  <c r="A2337" i="7" l="1"/>
  <c r="B2337" i="7"/>
  <c r="C2337" i="7" s="1"/>
  <c r="D2338" i="7"/>
  <c r="A2338" i="7" l="1"/>
  <c r="B2338" i="7"/>
  <c r="C2338" i="7" s="1"/>
  <c r="D2339" i="7"/>
  <c r="A2339" i="7" l="1"/>
  <c r="B2339" i="7"/>
  <c r="C2339" i="7" s="1"/>
  <c r="D2340" i="7"/>
  <c r="A2340" i="7" l="1"/>
  <c r="D2341" i="7"/>
  <c r="B2340" i="7"/>
  <c r="C2340" i="7" s="1"/>
  <c r="A2341" i="7" l="1"/>
  <c r="B2341" i="7"/>
  <c r="C2341" i="7" s="1"/>
  <c r="D2342" i="7"/>
  <c r="B2342" i="7" l="1"/>
  <c r="C2342" i="7" s="1"/>
  <c r="D2343" i="7"/>
  <c r="A2342" i="7"/>
  <c r="D2344" i="7" l="1"/>
  <c r="A2343" i="7"/>
  <c r="B2343" i="7"/>
  <c r="C2343" i="7" s="1"/>
  <c r="D2345" i="7" l="1"/>
  <c r="A2344" i="7"/>
  <c r="B2344" i="7"/>
  <c r="C2344" i="7" s="1"/>
  <c r="A2345" i="7" l="1"/>
  <c r="D2346" i="7"/>
  <c r="B2345" i="7"/>
  <c r="C2345" i="7" s="1"/>
  <c r="D2347" i="7" l="1"/>
  <c r="A2346" i="7"/>
  <c r="B2346" i="7"/>
  <c r="C2346" i="7" s="1"/>
  <c r="A2347" i="7" l="1"/>
  <c r="B2347" i="7"/>
  <c r="C2347" i="7" s="1"/>
  <c r="D2348" i="7"/>
  <c r="A2348" i="7" l="1"/>
  <c r="B2348" i="7"/>
  <c r="C2348" i="7" s="1"/>
  <c r="D2349" i="7"/>
  <c r="A2349" i="7" l="1"/>
  <c r="D2350" i="7"/>
  <c r="B2349" i="7"/>
  <c r="C2349" i="7" s="1"/>
  <c r="D2351" i="7" l="1"/>
  <c r="A2350" i="7"/>
  <c r="B2350" i="7"/>
  <c r="C2350" i="7" s="1"/>
  <c r="A2351" i="7" l="1"/>
  <c r="B2351" i="7"/>
  <c r="C2351" i="7" s="1"/>
  <c r="D2352" i="7"/>
  <c r="D2353" i="7" l="1"/>
  <c r="A2352" i="7"/>
  <c r="B2352" i="7"/>
  <c r="C2352" i="7" s="1"/>
  <c r="B2353" i="7" l="1"/>
  <c r="C2353" i="7" s="1"/>
  <c r="D2354" i="7"/>
  <c r="A2353" i="7"/>
  <c r="D2355" i="7" l="1"/>
  <c r="A2354" i="7"/>
  <c r="B2354" i="7"/>
  <c r="C2354" i="7" s="1"/>
  <c r="A2355" i="7" l="1"/>
  <c r="B2355" i="7"/>
  <c r="C2355" i="7" s="1"/>
  <c r="D2356" i="7"/>
  <c r="D2357" i="7" l="1"/>
  <c r="A2356" i="7"/>
  <c r="B2356" i="7"/>
  <c r="C2356" i="7" s="1"/>
  <c r="D2358" i="7" l="1"/>
  <c r="A2357" i="7"/>
  <c r="B2357" i="7"/>
  <c r="C2357" i="7" s="1"/>
  <c r="D2359" i="7" l="1"/>
  <c r="A2358" i="7"/>
  <c r="B2358" i="7"/>
  <c r="C2358" i="7" s="1"/>
  <c r="A2359" i="7" l="1"/>
  <c r="B2359" i="7"/>
  <c r="C2359" i="7" s="1"/>
  <c r="D2360" i="7"/>
  <c r="D2361" i="7" l="1"/>
  <c r="A2360" i="7"/>
  <c r="B2360" i="7"/>
  <c r="C2360" i="7" s="1"/>
  <c r="A2361" i="7" l="1"/>
  <c r="B2361" i="7"/>
  <c r="C2361" i="7" s="1"/>
  <c r="D2362" i="7"/>
  <c r="A2362" i="7" l="1"/>
  <c r="B2362" i="7"/>
  <c r="C2362" i="7" s="1"/>
  <c r="D2363" i="7"/>
  <c r="D2364" i="7" l="1"/>
  <c r="A2363" i="7"/>
  <c r="B2363" i="7"/>
  <c r="C2363" i="7" s="1"/>
  <c r="D2365" i="7" l="1"/>
  <c r="A2364" i="7"/>
  <c r="B2364" i="7"/>
  <c r="C2364" i="7" s="1"/>
  <c r="A2365" i="7" l="1"/>
  <c r="D2366" i="7"/>
  <c r="B2365" i="7"/>
  <c r="C2365" i="7" s="1"/>
  <c r="A2366" i="7" l="1"/>
  <c r="B2366" i="7"/>
  <c r="C2366" i="7" s="1"/>
  <c r="D2367" i="7"/>
  <c r="D2368" i="7" l="1"/>
  <c r="A2367" i="7"/>
  <c r="B2367" i="7"/>
  <c r="C2367" i="7" s="1"/>
  <c r="D2369" i="7" l="1"/>
  <c r="A2368" i="7"/>
  <c r="B2368" i="7"/>
  <c r="C2368" i="7" s="1"/>
  <c r="A2369" i="7" l="1"/>
  <c r="D2370" i="7"/>
  <c r="B2369" i="7"/>
  <c r="C2369" i="7" s="1"/>
  <c r="D2371" i="7" l="1"/>
  <c r="A2370" i="7"/>
  <c r="B2370" i="7"/>
  <c r="C2370" i="7" s="1"/>
  <c r="A2371" i="7" l="1"/>
  <c r="B2371" i="7"/>
  <c r="C2371" i="7" s="1"/>
  <c r="D2372" i="7"/>
  <c r="A2372" i="7" l="1"/>
  <c r="B2372" i="7"/>
  <c r="C2372" i="7" s="1"/>
  <c r="D2373" i="7"/>
  <c r="A2373" i="7" l="1"/>
  <c r="B2373" i="7"/>
  <c r="C2373" i="7" s="1"/>
  <c r="D2374" i="7"/>
  <c r="A2374" i="7" l="1"/>
  <c r="B2374" i="7"/>
  <c r="C2374" i="7" s="1"/>
  <c r="D2375" i="7"/>
  <c r="A2375" i="7" l="1"/>
  <c r="B2375" i="7"/>
  <c r="C2375" i="7" s="1"/>
  <c r="D2376" i="7"/>
  <c r="D2377" i="7" l="1"/>
  <c r="A2376" i="7"/>
  <c r="B2376" i="7"/>
  <c r="C2376" i="7" s="1"/>
  <c r="D2378" i="7" l="1"/>
  <c r="A2377" i="7"/>
  <c r="B2377" i="7"/>
  <c r="C2377" i="7" s="1"/>
  <c r="D2379" i="7" l="1"/>
  <c r="A2378" i="7"/>
  <c r="B2378" i="7"/>
  <c r="C2378" i="7" s="1"/>
  <c r="A2379" i="7" l="1"/>
  <c r="D2380" i="7"/>
  <c r="B2379" i="7"/>
  <c r="C2379" i="7" s="1"/>
  <c r="D2381" i="7" l="1"/>
  <c r="A2380" i="7"/>
  <c r="B2380" i="7"/>
  <c r="C2380" i="7" s="1"/>
  <c r="A2381" i="7" l="1"/>
  <c r="B2381" i="7"/>
  <c r="C2381" i="7" s="1"/>
  <c r="D2382" i="7"/>
  <c r="D2383" i="7" l="1"/>
  <c r="A2382" i="7"/>
  <c r="B2382" i="7"/>
  <c r="C2382" i="7" s="1"/>
  <c r="A2383" i="7" l="1"/>
  <c r="B2383" i="7"/>
  <c r="C2383" i="7" s="1"/>
  <c r="D2384" i="7"/>
  <c r="D2385" i="7" l="1"/>
  <c r="A2384" i="7"/>
  <c r="B2384" i="7"/>
  <c r="C2384" i="7" s="1"/>
  <c r="A2385" i="7" l="1"/>
  <c r="D2386" i="7"/>
  <c r="B2385" i="7"/>
  <c r="C2385" i="7" s="1"/>
  <c r="D2387" i="7" l="1"/>
  <c r="A2386" i="7"/>
  <c r="B2386" i="7"/>
  <c r="C2386" i="7" s="1"/>
  <c r="A2387" i="7" l="1"/>
  <c r="B2387" i="7"/>
  <c r="C2387" i="7" s="1"/>
  <c r="D2388" i="7"/>
  <c r="D2389" i="7" l="1"/>
  <c r="A2388" i="7"/>
  <c r="B2388" i="7"/>
  <c r="C2388" i="7" s="1"/>
  <c r="A2389" i="7" l="1"/>
  <c r="D2390" i="7"/>
  <c r="B2389" i="7"/>
  <c r="C2389" i="7" s="1"/>
  <c r="D2391" i="7" l="1"/>
  <c r="A2390" i="7"/>
  <c r="B2390" i="7"/>
  <c r="C2390" i="7" s="1"/>
  <c r="B2391" i="7" l="1"/>
  <c r="C2391" i="7" s="1"/>
  <c r="D2392" i="7"/>
  <c r="A2391" i="7"/>
  <c r="A2392" i="7" l="1"/>
  <c r="B2392" i="7"/>
  <c r="C2392" i="7" s="1"/>
  <c r="D2393" i="7"/>
  <c r="A2393" i="7" l="1"/>
  <c r="B2393" i="7"/>
  <c r="C2393" i="7" s="1"/>
  <c r="D2394" i="7"/>
  <c r="A2394" i="7" l="1"/>
  <c r="B2394" i="7"/>
  <c r="C2394" i="7" s="1"/>
  <c r="D2395" i="7"/>
  <c r="A2395" i="7" l="1"/>
  <c r="B2395" i="7"/>
  <c r="C2395" i="7" s="1"/>
  <c r="D2396" i="7"/>
  <c r="D2397" i="7" l="1"/>
  <c r="A2396" i="7"/>
  <c r="B2396" i="7"/>
  <c r="C2396" i="7" s="1"/>
  <c r="D2398" i="7" l="1"/>
  <c r="A2397" i="7"/>
  <c r="B2397" i="7"/>
  <c r="C2397" i="7" s="1"/>
  <c r="A2398" i="7" l="1"/>
  <c r="B2398" i="7"/>
  <c r="C2398" i="7" s="1"/>
  <c r="D2399" i="7"/>
  <c r="D2400" i="7" l="1"/>
  <c r="A2399" i="7"/>
  <c r="B2399" i="7"/>
  <c r="C2399" i="7" s="1"/>
  <c r="A2400" i="7" l="1"/>
  <c r="B2400" i="7"/>
  <c r="C2400" i="7" s="1"/>
  <c r="D2401" i="7"/>
  <c r="A2401" i="7" l="1"/>
  <c r="B2401" i="7"/>
  <c r="C2401" i="7" s="1"/>
  <c r="D2402" i="7"/>
  <c r="D2403" i="7" l="1"/>
  <c r="A2402" i="7"/>
  <c r="B2402" i="7"/>
  <c r="C2402" i="7" s="1"/>
  <c r="A2403" i="7" l="1"/>
  <c r="B2403" i="7"/>
  <c r="C2403" i="7" s="1"/>
  <c r="D2404" i="7"/>
  <c r="D2405" i="7" l="1"/>
  <c r="A2404" i="7"/>
  <c r="B2404" i="7"/>
  <c r="C2404" i="7" s="1"/>
  <c r="D2406" i="7" l="1"/>
  <c r="A2405" i="7"/>
  <c r="B2405" i="7"/>
  <c r="C2405" i="7" s="1"/>
  <c r="D2407" i="7" l="1"/>
  <c r="A2406" i="7"/>
  <c r="B2406" i="7"/>
  <c r="C2406" i="7" s="1"/>
  <c r="A2407" i="7" l="1"/>
  <c r="B2407" i="7"/>
  <c r="C2407" i="7" s="1"/>
  <c r="D2408" i="7"/>
  <c r="A2408" i="7" l="1"/>
  <c r="B2408" i="7"/>
  <c r="C2408" i="7" s="1"/>
  <c r="D2409" i="7"/>
  <c r="B2409" i="7" l="1"/>
  <c r="C2409" i="7" s="1"/>
  <c r="D2410" i="7"/>
  <c r="A2409" i="7"/>
  <c r="A2410" i="7" l="1"/>
  <c r="B2410" i="7"/>
  <c r="C2410" i="7" s="1"/>
  <c r="D2411" i="7"/>
  <c r="A2411" i="7" l="1"/>
  <c r="B2411" i="7"/>
  <c r="C2411" i="7" s="1"/>
  <c r="D2412" i="7"/>
  <c r="A2412" i="7" l="1"/>
  <c r="D2413" i="7"/>
  <c r="B2412" i="7"/>
  <c r="C2412" i="7" s="1"/>
  <c r="D2414" i="7" l="1"/>
  <c r="A2413" i="7"/>
  <c r="B2413" i="7"/>
  <c r="C2413" i="7" s="1"/>
  <c r="D2415" i="7" l="1"/>
  <c r="A2414" i="7"/>
  <c r="B2414" i="7"/>
  <c r="C2414" i="7" s="1"/>
  <c r="A2415" i="7" l="1"/>
  <c r="D2416" i="7"/>
  <c r="B2415" i="7"/>
  <c r="C2415" i="7" s="1"/>
  <c r="B2416" i="7" l="1"/>
  <c r="C2416" i="7" s="1"/>
  <c r="D2417" i="7"/>
  <c r="A2416" i="7"/>
  <c r="A2417" i="7" l="1"/>
  <c r="B2417" i="7"/>
  <c r="C2417" i="7" s="1"/>
  <c r="D2418" i="7"/>
  <c r="A2418" i="7" l="1"/>
  <c r="D2419" i="7"/>
  <c r="B2418" i="7"/>
  <c r="C2418" i="7" s="1"/>
  <c r="A2419" i="7" l="1"/>
  <c r="D2420" i="7"/>
  <c r="B2419" i="7"/>
  <c r="C2419" i="7" s="1"/>
  <c r="B2420" i="7" l="1"/>
  <c r="C2420" i="7" s="1"/>
  <c r="D2421" i="7"/>
  <c r="A2420" i="7"/>
  <c r="A2421" i="7" l="1"/>
  <c r="B2421" i="7"/>
  <c r="C2421" i="7" s="1"/>
  <c r="D2422" i="7"/>
  <c r="A2422" i="7" l="1"/>
  <c r="D2423" i="7"/>
  <c r="B2422" i="7"/>
  <c r="C2422" i="7" s="1"/>
  <c r="A2423" i="7" l="1"/>
  <c r="B2423" i="7"/>
  <c r="C2423" i="7" s="1"/>
  <c r="D2424" i="7"/>
  <c r="D2425" i="7" l="1"/>
  <c r="A2424" i="7"/>
  <c r="B2424" i="7"/>
  <c r="C2424" i="7" s="1"/>
  <c r="A2425" i="7" l="1"/>
  <c r="B2425" i="7"/>
  <c r="C2425" i="7" s="1"/>
  <c r="D2426" i="7"/>
  <c r="A2426" i="7" l="1"/>
  <c r="B2426" i="7"/>
  <c r="C2426" i="7" s="1"/>
  <c r="D2427" i="7"/>
  <c r="D2428" i="7" l="1"/>
  <c r="A2427" i="7"/>
  <c r="B2427" i="7"/>
  <c r="C2427" i="7" s="1"/>
  <c r="D2429" i="7" l="1"/>
  <c r="A2428" i="7"/>
  <c r="B2428" i="7"/>
  <c r="C2428" i="7" s="1"/>
  <c r="D2430" i="7" l="1"/>
  <c r="A2429" i="7"/>
  <c r="B2429" i="7"/>
  <c r="C2429" i="7" s="1"/>
  <c r="A2430" i="7" l="1"/>
  <c r="B2430" i="7"/>
  <c r="C2430" i="7" s="1"/>
  <c r="D2431" i="7"/>
  <c r="A2431" i="7" l="1"/>
  <c r="B2431" i="7"/>
  <c r="C2431" i="7" s="1"/>
  <c r="D2432" i="7"/>
  <c r="A2432" i="7" l="1"/>
  <c r="B2432" i="7"/>
  <c r="C2432" i="7" s="1"/>
  <c r="D2433" i="7"/>
  <c r="D2434" i="7" l="1"/>
  <c r="A2433" i="7"/>
  <c r="B2433" i="7"/>
  <c r="C2433" i="7" s="1"/>
  <c r="B2434" i="7" l="1"/>
  <c r="C2434" i="7" s="1"/>
  <c r="D2435" i="7"/>
  <c r="A2434" i="7"/>
  <c r="A2435" i="7" l="1"/>
  <c r="B2435" i="7"/>
  <c r="C2435" i="7" s="1"/>
  <c r="D2436" i="7"/>
  <c r="B2436" i="7" l="1"/>
  <c r="C2436" i="7" s="1"/>
  <c r="D2437" i="7"/>
  <c r="A2436" i="7"/>
  <c r="A2437" i="7" l="1"/>
  <c r="B2437" i="7"/>
  <c r="C2437" i="7" s="1"/>
  <c r="D2438" i="7"/>
  <c r="D2439" i="7" l="1"/>
  <c r="A2438" i="7"/>
  <c r="B2438" i="7"/>
  <c r="C2438" i="7" s="1"/>
  <c r="A2439" i="7" l="1"/>
  <c r="B2439" i="7"/>
  <c r="C2439" i="7" s="1"/>
  <c r="D2440" i="7"/>
  <c r="D2441" i="7" l="1"/>
  <c r="A2440" i="7"/>
  <c r="B2440" i="7"/>
  <c r="C2440" i="7" s="1"/>
  <c r="A2441" i="7" l="1"/>
  <c r="D2442" i="7"/>
  <c r="B2441" i="7"/>
  <c r="C2441" i="7" s="1"/>
  <c r="D2443" i="7" l="1"/>
  <c r="A2442" i="7"/>
  <c r="B2442" i="7"/>
  <c r="C2442" i="7" s="1"/>
  <c r="D2444" i="7" l="1"/>
  <c r="A2443" i="7"/>
  <c r="B2443" i="7"/>
  <c r="C2443" i="7" s="1"/>
  <c r="A2444" i="7" l="1"/>
  <c r="D2445" i="7"/>
  <c r="B2444" i="7"/>
  <c r="C2444" i="7" s="1"/>
  <c r="A2445" i="7" l="1"/>
  <c r="B2445" i="7"/>
  <c r="C2445" i="7" s="1"/>
  <c r="D2446" i="7"/>
  <c r="D2447" i="7" l="1"/>
  <c r="A2446" i="7"/>
  <c r="B2446" i="7"/>
  <c r="C2446" i="7" s="1"/>
  <c r="A2447" i="7" l="1"/>
  <c r="B2447" i="7"/>
  <c r="C2447" i="7" s="1"/>
  <c r="D2448" i="7"/>
  <c r="D2449" i="7" l="1"/>
  <c r="A2448" i="7"/>
  <c r="B2448" i="7"/>
  <c r="C2448" i="7" s="1"/>
  <c r="A2449" i="7" l="1"/>
  <c r="B2449" i="7"/>
  <c r="C2449" i="7" s="1"/>
  <c r="D2450" i="7"/>
  <c r="D2451" i="7" l="1"/>
  <c r="A2450" i="7"/>
  <c r="B2450" i="7"/>
  <c r="C2450" i="7" s="1"/>
  <c r="A2451" i="7" l="1"/>
  <c r="B2451" i="7"/>
  <c r="C2451" i="7" s="1"/>
  <c r="D2452" i="7"/>
  <c r="D2453" i="7" l="1"/>
  <c r="A2452" i="7"/>
  <c r="B2452" i="7"/>
  <c r="C2452" i="7" s="1"/>
  <c r="A2453" i="7" l="1"/>
  <c r="B2453" i="7"/>
  <c r="C2453" i="7" s="1"/>
  <c r="D2454" i="7"/>
  <c r="D2455" i="7" l="1"/>
  <c r="A2454" i="7"/>
  <c r="B2454" i="7"/>
  <c r="C2454" i="7" s="1"/>
  <c r="A2455" i="7" l="1"/>
  <c r="B2455" i="7"/>
  <c r="C2455" i="7" s="1"/>
  <c r="D2456" i="7"/>
  <c r="D2457" i="7" l="1"/>
  <c r="A2456" i="7"/>
  <c r="B2456" i="7"/>
  <c r="C2456" i="7" s="1"/>
  <c r="D2458" i="7" l="1"/>
  <c r="A2457" i="7"/>
  <c r="B2457" i="7"/>
  <c r="C2457" i="7" s="1"/>
  <c r="A2458" i="7" l="1"/>
  <c r="D2459" i="7"/>
  <c r="B2458" i="7"/>
  <c r="C2458" i="7" s="1"/>
  <c r="A2459" i="7" l="1"/>
  <c r="B2459" i="7"/>
  <c r="C2459" i="7" s="1"/>
  <c r="D2460" i="7"/>
  <c r="D2461" i="7" l="1"/>
  <c r="A2460" i="7"/>
  <c r="B2460" i="7"/>
  <c r="C2460" i="7" s="1"/>
  <c r="A2461" i="7" l="1"/>
  <c r="B2461" i="7"/>
  <c r="C2461" i="7" s="1"/>
  <c r="D2462" i="7"/>
  <c r="A2462" i="7" l="1"/>
  <c r="B2462" i="7"/>
  <c r="C2462" i="7" s="1"/>
  <c r="D2463" i="7"/>
  <c r="D2464" i="7" l="1"/>
  <c r="A2463" i="7"/>
  <c r="B2463" i="7"/>
  <c r="C2463" i="7" s="1"/>
  <c r="A2464" i="7" l="1"/>
  <c r="B2464" i="7"/>
  <c r="C2464" i="7" s="1"/>
  <c r="D2465" i="7"/>
  <c r="A2465" i="7" l="1"/>
  <c r="B2465" i="7"/>
  <c r="C2465" i="7" s="1"/>
  <c r="D2466" i="7"/>
  <c r="A2466" i="7" l="1"/>
  <c r="B2466" i="7"/>
  <c r="C2466" i="7" s="1"/>
  <c r="D2467" i="7"/>
  <c r="D2468" i="7" l="1"/>
  <c r="A2467" i="7"/>
  <c r="B2467" i="7"/>
  <c r="C2467" i="7" s="1"/>
  <c r="A2468" i="7" l="1"/>
  <c r="D2469" i="7"/>
  <c r="B2468" i="7"/>
  <c r="C2468" i="7" s="1"/>
  <c r="A2469" i="7" l="1"/>
  <c r="B2469" i="7"/>
  <c r="C2469" i="7" s="1"/>
  <c r="D2470" i="7"/>
  <c r="D2471" i="7" l="1"/>
  <c r="A2470" i="7"/>
  <c r="B2470" i="7"/>
  <c r="C2470" i="7" s="1"/>
  <c r="A2471" i="7" l="1"/>
  <c r="B2471" i="7"/>
  <c r="C2471" i="7" s="1"/>
  <c r="D2472" i="7"/>
  <c r="D2473" i="7" l="1"/>
  <c r="A2472" i="7"/>
  <c r="B2472" i="7"/>
  <c r="C2472" i="7" s="1"/>
  <c r="A2473" i="7" l="1"/>
  <c r="B2473" i="7"/>
  <c r="C2473" i="7" s="1"/>
  <c r="D2474" i="7"/>
  <c r="D2475" i="7" l="1"/>
  <c r="A2474" i="7"/>
  <c r="B2474" i="7"/>
  <c r="C2474" i="7" s="1"/>
  <c r="A2475" i="7" l="1"/>
  <c r="D2476" i="7"/>
  <c r="B2475" i="7"/>
  <c r="C2475" i="7" s="1"/>
  <c r="D2477" i="7" l="1"/>
  <c r="A2476" i="7"/>
  <c r="B2476" i="7"/>
  <c r="C2476" i="7" s="1"/>
  <c r="A2477" i="7" l="1"/>
  <c r="B2477" i="7"/>
  <c r="C2477" i="7" s="1"/>
  <c r="D2478" i="7"/>
  <c r="D2479" i="7" l="1"/>
  <c r="A2478" i="7"/>
  <c r="B2478" i="7"/>
  <c r="C2478" i="7" s="1"/>
  <c r="D2480" i="7" l="1"/>
  <c r="A2479" i="7"/>
  <c r="B2479" i="7"/>
  <c r="C2479" i="7" s="1"/>
  <c r="D2481" i="7" l="1"/>
  <c r="A2480" i="7"/>
  <c r="B2480" i="7"/>
  <c r="C2480" i="7" s="1"/>
  <c r="B2481" i="7" l="1"/>
  <c r="C2481" i="7" s="1"/>
  <c r="D2482" i="7"/>
  <c r="A2481" i="7"/>
  <c r="A2482" i="7" l="1"/>
  <c r="B2482" i="7"/>
  <c r="C2482" i="7" s="1"/>
  <c r="D2483" i="7"/>
  <c r="A2483" i="7" l="1"/>
  <c r="B2483" i="7"/>
  <c r="C2483" i="7" s="1"/>
  <c r="D2484" i="7"/>
  <c r="D2485" i="7" l="1"/>
  <c r="A2484" i="7"/>
  <c r="B2484" i="7"/>
  <c r="C2484" i="7" s="1"/>
  <c r="A2485" i="7" l="1"/>
  <c r="B2485" i="7"/>
  <c r="C2485" i="7" s="1"/>
  <c r="D2486" i="7"/>
  <c r="A2486" i="7" l="1"/>
  <c r="B2486" i="7"/>
  <c r="C2486" i="7" s="1"/>
  <c r="D2487" i="7"/>
  <c r="A2487" i="7" l="1"/>
  <c r="B2487" i="7"/>
  <c r="C2487" i="7" s="1"/>
  <c r="D2488" i="7"/>
  <c r="D2489" i="7" l="1"/>
  <c r="A2488" i="7"/>
  <c r="B2488" i="7"/>
  <c r="C2488" i="7" s="1"/>
  <c r="D2490" i="7" l="1"/>
  <c r="A2489" i="7"/>
  <c r="B2489" i="7"/>
  <c r="C2489" i="7" s="1"/>
  <c r="D2491" i="7" l="1"/>
  <c r="A2490" i="7"/>
  <c r="B2490" i="7"/>
  <c r="C2490" i="7" s="1"/>
  <c r="A2491" i="7" l="1"/>
  <c r="B2491" i="7"/>
  <c r="C2491" i="7" s="1"/>
  <c r="D2492" i="7"/>
  <c r="D2493" i="7" l="1"/>
  <c r="A2492" i="7"/>
  <c r="B2492" i="7"/>
  <c r="C2492" i="7" s="1"/>
  <c r="D2494" i="7" l="1"/>
  <c r="A2493" i="7"/>
  <c r="B2493" i="7"/>
  <c r="C2493" i="7" s="1"/>
  <c r="D2495" i="7" l="1"/>
  <c r="A2494" i="7"/>
  <c r="B2494" i="7"/>
  <c r="C2494" i="7" s="1"/>
  <c r="A2495" i="7" l="1"/>
  <c r="B2495" i="7"/>
  <c r="C2495" i="7" s="1"/>
  <c r="D2496" i="7"/>
  <c r="A2496" i="7" l="1"/>
  <c r="B2496" i="7"/>
  <c r="C2496" i="7" s="1"/>
  <c r="D2497" i="7"/>
  <c r="A2497" i="7" l="1"/>
  <c r="D2498" i="7"/>
  <c r="B2497" i="7"/>
  <c r="C2497" i="7" s="1"/>
  <c r="D2499" i="7" l="1"/>
  <c r="A2498" i="7"/>
  <c r="B2498" i="7"/>
  <c r="C2498" i="7" s="1"/>
  <c r="A2499" i="7" l="1"/>
  <c r="B2499" i="7"/>
  <c r="C2499" i="7" s="1"/>
  <c r="D2500" i="7"/>
  <c r="D2501" i="7" l="1"/>
  <c r="A2500" i="7"/>
  <c r="B2500" i="7"/>
  <c r="C2500" i="7" s="1"/>
  <c r="D2502" i="7" l="1"/>
  <c r="A2501" i="7"/>
  <c r="B2501" i="7"/>
  <c r="C2501" i="7" s="1"/>
  <c r="D2503" i="7" l="1"/>
  <c r="A2502" i="7"/>
  <c r="B2502" i="7"/>
  <c r="C2502" i="7" s="1"/>
  <c r="A2503" i="7" l="1"/>
  <c r="B2503" i="7"/>
  <c r="C2503" i="7" s="1"/>
  <c r="D2504" i="7"/>
  <c r="D2505" i="7" l="1"/>
  <c r="A2504" i="7"/>
  <c r="B2504" i="7"/>
  <c r="C2504" i="7" s="1"/>
  <c r="D2506" i="7" l="1"/>
  <c r="A2505" i="7"/>
  <c r="B2505" i="7"/>
  <c r="C2505" i="7" s="1"/>
  <c r="D2507" i="7" l="1"/>
  <c r="A2506" i="7"/>
  <c r="B2506" i="7"/>
  <c r="C2506" i="7" s="1"/>
  <c r="A2507" i="7" l="1"/>
  <c r="D2508" i="7"/>
  <c r="B2507" i="7"/>
  <c r="C2507" i="7" s="1"/>
  <c r="D2509" i="7" l="1"/>
  <c r="A2508" i="7"/>
  <c r="B2508" i="7"/>
  <c r="C2508" i="7" s="1"/>
  <c r="D2510" i="7" l="1"/>
  <c r="A2509" i="7"/>
  <c r="B2509" i="7"/>
  <c r="C2509" i="7" s="1"/>
  <c r="D2511" i="7" l="1"/>
  <c r="A2510" i="7"/>
  <c r="B2510" i="7"/>
  <c r="C2510" i="7" s="1"/>
  <c r="A2511" i="7" l="1"/>
  <c r="B2511" i="7"/>
  <c r="C2511" i="7" s="1"/>
  <c r="D2512" i="7"/>
  <c r="D2513" i="7" l="1"/>
  <c r="A2512" i="7"/>
  <c r="B2512" i="7"/>
  <c r="C2512" i="7" s="1"/>
  <c r="A2513" i="7" l="1"/>
  <c r="B2513" i="7"/>
  <c r="C2513" i="7" s="1"/>
  <c r="D2514" i="7"/>
  <c r="D2515" i="7" l="1"/>
  <c r="A2514" i="7"/>
  <c r="B2514" i="7"/>
  <c r="C2514" i="7" s="1"/>
  <c r="A2515" i="7" l="1"/>
  <c r="B2515" i="7"/>
  <c r="C2515" i="7" s="1"/>
  <c r="D2516" i="7"/>
  <c r="A2516" i="7" l="1"/>
  <c r="B2516" i="7"/>
  <c r="C2516" i="7" s="1"/>
  <c r="D2517" i="7"/>
  <c r="A2517" i="7" l="1"/>
  <c r="D2518" i="7"/>
  <c r="B2517" i="7"/>
  <c r="C2517" i="7" s="1"/>
  <c r="D2519" i="7" l="1"/>
  <c r="A2518" i="7"/>
  <c r="B2518" i="7"/>
  <c r="C2518" i="7" s="1"/>
  <c r="A2519" i="7" l="1"/>
  <c r="B2519" i="7"/>
  <c r="C2519" i="7" s="1"/>
  <c r="D2520" i="7"/>
  <c r="D2521" i="7" l="1"/>
  <c r="A2520" i="7"/>
  <c r="B2520" i="7"/>
  <c r="C2520" i="7" s="1"/>
  <c r="A2521" i="7" l="1"/>
  <c r="B2521" i="7"/>
  <c r="C2521" i="7" s="1"/>
  <c r="D2522" i="7"/>
  <c r="D2523" i="7" l="1"/>
  <c r="A2522" i="7"/>
  <c r="B2522" i="7"/>
  <c r="C2522" i="7" s="1"/>
  <c r="D2524" i="7" l="1"/>
  <c r="A2523" i="7"/>
  <c r="B2523" i="7"/>
  <c r="C2523" i="7" s="1"/>
  <c r="A2524" i="7" l="1"/>
  <c r="B2524" i="7"/>
  <c r="C2524" i="7" s="1"/>
  <c r="D2525" i="7"/>
  <c r="D2526" i="7" l="1"/>
  <c r="A2525" i="7"/>
  <c r="B2525" i="7"/>
  <c r="C2525" i="7" s="1"/>
  <c r="D2527" i="7" l="1"/>
  <c r="A2526" i="7"/>
  <c r="B2526" i="7"/>
  <c r="C2526" i="7" s="1"/>
  <c r="D2528" i="7" l="1"/>
  <c r="A2527" i="7"/>
  <c r="B2527" i="7"/>
  <c r="C2527" i="7" s="1"/>
  <c r="A2528" i="7" l="1"/>
  <c r="B2528" i="7"/>
  <c r="C2528" i="7" s="1"/>
  <c r="D2529" i="7"/>
  <c r="D2530" i="7" l="1"/>
  <c r="A2529" i="7"/>
  <c r="B2529" i="7"/>
  <c r="C2529" i="7" s="1"/>
  <c r="D2531" i="7" l="1"/>
  <c r="A2530" i="7"/>
  <c r="B2530" i="7"/>
  <c r="C2530" i="7" s="1"/>
  <c r="A2531" i="7" l="1"/>
  <c r="B2531" i="7"/>
  <c r="C2531" i="7" s="1"/>
  <c r="D2532" i="7"/>
  <c r="D2533" i="7" l="1"/>
  <c r="B2532" i="7"/>
  <c r="C2532" i="7" s="1"/>
  <c r="A2532" i="7"/>
  <c r="A2533" i="7" l="1"/>
  <c r="B2533" i="7"/>
  <c r="C2533" i="7" s="1"/>
  <c r="D2534" i="7"/>
  <c r="D2535" i="7" l="1"/>
  <c r="A2534" i="7"/>
  <c r="B2534" i="7"/>
  <c r="C2534" i="7" s="1"/>
  <c r="D2536" i="7" l="1"/>
  <c r="A2535" i="7"/>
  <c r="B2535" i="7"/>
  <c r="C2535" i="7" s="1"/>
  <c r="A2536" i="7" l="1"/>
  <c r="D2537" i="7"/>
  <c r="B2536" i="7"/>
  <c r="C2536" i="7" s="1"/>
  <c r="A2537" i="7" l="1"/>
  <c r="D2538" i="7"/>
  <c r="B2537" i="7"/>
  <c r="C2537" i="7" s="1"/>
  <c r="D2539" i="7" l="1"/>
  <c r="A2538" i="7"/>
  <c r="B2538" i="7"/>
  <c r="C2538" i="7" s="1"/>
  <c r="A2539" i="7" l="1"/>
  <c r="B2539" i="7"/>
  <c r="C2539" i="7" s="1"/>
  <c r="D2540" i="7"/>
  <c r="D2541" i="7" l="1"/>
  <c r="A2540" i="7"/>
  <c r="B2540" i="7"/>
  <c r="C2540" i="7" s="1"/>
  <c r="A2541" i="7" l="1"/>
  <c r="B2541" i="7"/>
  <c r="C2541" i="7" s="1"/>
  <c r="D2542" i="7"/>
  <c r="D2543" i="7" l="1"/>
  <c r="A2542" i="7"/>
  <c r="B2542" i="7"/>
  <c r="C2542" i="7" s="1"/>
  <c r="D2544" i="7" l="1"/>
  <c r="A2543" i="7"/>
  <c r="B2543" i="7"/>
  <c r="C2543" i="7" s="1"/>
  <c r="D2545" i="7" l="1"/>
  <c r="A2544" i="7"/>
  <c r="B2544" i="7"/>
  <c r="C2544" i="7" s="1"/>
  <c r="B2545" i="7" l="1"/>
  <c r="C2545" i="7" s="1"/>
  <c r="D2546" i="7"/>
  <c r="A2545" i="7"/>
  <c r="D2547" i="7" l="1"/>
  <c r="A2546" i="7"/>
  <c r="B2546" i="7"/>
  <c r="C2546" i="7" s="1"/>
  <c r="A2547" i="7" l="1"/>
  <c r="B2547" i="7"/>
  <c r="C2547" i="7" s="1"/>
  <c r="D2548" i="7"/>
  <c r="D2549" i="7" l="1"/>
  <c r="A2548" i="7"/>
  <c r="B2548" i="7"/>
  <c r="C2548" i="7" s="1"/>
  <c r="A2549" i="7" l="1"/>
  <c r="B2549" i="7"/>
  <c r="C2549" i="7" s="1"/>
  <c r="D2550" i="7"/>
  <c r="D2551" i="7" l="1"/>
  <c r="A2550" i="7"/>
  <c r="B2550" i="7"/>
  <c r="C2550" i="7" s="1"/>
  <c r="A2551" i="7" l="1"/>
  <c r="B2551" i="7"/>
  <c r="C2551" i="7" s="1"/>
  <c r="D2552" i="7"/>
  <c r="D2553" i="7" l="1"/>
  <c r="A2552" i="7"/>
  <c r="B2552" i="7"/>
  <c r="C2552" i="7" s="1"/>
  <c r="D2554" i="7" l="1"/>
  <c r="A2553" i="7"/>
  <c r="B2553" i="7"/>
  <c r="C2553" i="7" s="1"/>
  <c r="D2555" i="7" l="1"/>
  <c r="A2554" i="7"/>
  <c r="B2554" i="7"/>
  <c r="C2554" i="7" s="1"/>
  <c r="A2555" i="7" l="1"/>
  <c r="B2555" i="7"/>
  <c r="C2555" i="7" s="1"/>
  <c r="D2556" i="7"/>
  <c r="D2557" i="7" l="1"/>
  <c r="A2556" i="7"/>
  <c r="B2556" i="7"/>
  <c r="C2556" i="7" s="1"/>
  <c r="D2558" i="7" l="1"/>
  <c r="A2557" i="7"/>
  <c r="B2557" i="7"/>
  <c r="C2557" i="7" s="1"/>
  <c r="A2558" i="7" l="1"/>
  <c r="B2558" i="7"/>
  <c r="C2558" i="7" s="1"/>
  <c r="D2559" i="7"/>
  <c r="D2560" i="7" l="1"/>
  <c r="A2559" i="7"/>
  <c r="B2559" i="7"/>
  <c r="C2559" i="7" s="1"/>
  <c r="D2561" i="7" l="1"/>
  <c r="A2560" i="7"/>
  <c r="B2560" i="7"/>
  <c r="C2560" i="7" s="1"/>
  <c r="A2561" i="7" l="1"/>
  <c r="B2561" i="7"/>
  <c r="C2561" i="7" s="1"/>
  <c r="D2562" i="7"/>
  <c r="D2563" i="7" l="1"/>
  <c r="B2562" i="7"/>
  <c r="C2562" i="7" s="1"/>
  <c r="A2562" i="7"/>
  <c r="A2563" i="7" l="1"/>
  <c r="D2564" i="7"/>
  <c r="B2563" i="7"/>
  <c r="C2563" i="7" s="1"/>
  <c r="D2565" i="7" l="1"/>
  <c r="A2564" i="7"/>
  <c r="B2564" i="7"/>
  <c r="C2564" i="7" s="1"/>
  <c r="A2565" i="7" l="1"/>
  <c r="D2566" i="7"/>
  <c r="B2565" i="7"/>
  <c r="C2565" i="7" s="1"/>
  <c r="A2566" i="7" l="1"/>
  <c r="B2566" i="7"/>
  <c r="C2566" i="7" s="1"/>
  <c r="D2567" i="7"/>
  <c r="A2567" i="7" l="1"/>
  <c r="B2567" i="7"/>
  <c r="C2567" i="7" s="1"/>
  <c r="D2568" i="7"/>
  <c r="D2569" i="7" l="1"/>
  <c r="A2568" i="7"/>
  <c r="B2568" i="7"/>
  <c r="C2568" i="7" s="1"/>
  <c r="B2569" i="7" l="1"/>
  <c r="C2569" i="7" s="1"/>
  <c r="D2570" i="7"/>
  <c r="A2569" i="7"/>
  <c r="A2570" i="7" l="1"/>
  <c r="B2570" i="7"/>
  <c r="C2570" i="7" s="1"/>
  <c r="D2571" i="7"/>
  <c r="A2571" i="7" l="1"/>
  <c r="B2571" i="7"/>
  <c r="C2571" i="7" s="1"/>
  <c r="D2572" i="7"/>
  <c r="D2573" i="7" l="1"/>
  <c r="A2572" i="7"/>
  <c r="B2572" i="7"/>
  <c r="C2572" i="7" s="1"/>
  <c r="A2573" i="7" l="1"/>
  <c r="B2573" i="7"/>
  <c r="C2573" i="7" s="1"/>
  <c r="D2574" i="7"/>
  <c r="A2574" i="7" l="1"/>
  <c r="B2574" i="7"/>
  <c r="C2574" i="7" s="1"/>
  <c r="D2575" i="7"/>
  <c r="D2576" i="7" l="1"/>
  <c r="A2575" i="7"/>
  <c r="B2575" i="7"/>
  <c r="C2575" i="7" s="1"/>
  <c r="D2577" i="7" l="1"/>
  <c r="B2576" i="7"/>
  <c r="C2576" i="7" s="1"/>
  <c r="A2576" i="7"/>
  <c r="A2577" i="7" l="1"/>
  <c r="B2577" i="7"/>
  <c r="C2577" i="7" s="1"/>
  <c r="D2578" i="7"/>
  <c r="D2579" i="7" l="1"/>
  <c r="A2578" i="7"/>
  <c r="B2578" i="7"/>
  <c r="C2578" i="7" s="1"/>
  <c r="A2579" i="7" l="1"/>
  <c r="B2579" i="7"/>
  <c r="C2579" i="7" s="1"/>
  <c r="D2580" i="7"/>
  <c r="D2581" i="7" l="1"/>
  <c r="B2580" i="7"/>
  <c r="C2580" i="7" s="1"/>
  <c r="A2580" i="7"/>
  <c r="A2581" i="7" l="1"/>
  <c r="B2581" i="7"/>
  <c r="C2581" i="7" s="1"/>
  <c r="D2582" i="7"/>
  <c r="D2583" i="7" l="1"/>
  <c r="A2582" i="7"/>
  <c r="B2582" i="7"/>
  <c r="C2582" i="7" s="1"/>
  <c r="A2583" i="7" l="1"/>
  <c r="B2583" i="7"/>
  <c r="C2583" i="7" s="1"/>
  <c r="D2584" i="7"/>
  <c r="D2585" i="7" l="1"/>
  <c r="A2584" i="7"/>
  <c r="B2584" i="7"/>
  <c r="C2584" i="7" s="1"/>
  <c r="A2585" i="7" l="1"/>
  <c r="B2585" i="7"/>
  <c r="C2585" i="7" s="1"/>
  <c r="D2586" i="7"/>
  <c r="A2586" i="7" l="1"/>
  <c r="B2586" i="7"/>
  <c r="C2586" i="7" s="1"/>
  <c r="D2587" i="7"/>
  <c r="A2587" i="7" l="1"/>
  <c r="B2587" i="7"/>
  <c r="C2587" i="7" s="1"/>
  <c r="D2588" i="7"/>
  <c r="D2589" i="7" l="1"/>
  <c r="A2588" i="7"/>
  <c r="B2588" i="7"/>
  <c r="C2588" i="7" s="1"/>
  <c r="D2590" i="7" l="1"/>
  <c r="A2589" i="7"/>
  <c r="B2589" i="7"/>
  <c r="C2589" i="7" s="1"/>
  <c r="D2591" i="7" l="1"/>
  <c r="A2590" i="7"/>
  <c r="B2590" i="7"/>
  <c r="C2590" i="7" s="1"/>
  <c r="D2592" i="7" l="1"/>
  <c r="A2591" i="7"/>
  <c r="B2591" i="7"/>
  <c r="C2591" i="7" s="1"/>
  <c r="D2593" i="7" l="1"/>
  <c r="A2592" i="7"/>
  <c r="B2592" i="7"/>
  <c r="C2592" i="7" s="1"/>
  <c r="A2593" i="7" l="1"/>
  <c r="D2594" i="7"/>
  <c r="B2593" i="7"/>
  <c r="C2593" i="7" s="1"/>
  <c r="D2595" i="7" l="1"/>
  <c r="A2594" i="7"/>
  <c r="B2594" i="7"/>
  <c r="C2594" i="7" s="1"/>
  <c r="A2595" i="7" l="1"/>
  <c r="B2595" i="7"/>
  <c r="C2595" i="7" s="1"/>
  <c r="D2596" i="7"/>
  <c r="D2597" i="7" l="1"/>
  <c r="A2596" i="7"/>
  <c r="B2596" i="7"/>
  <c r="C2596" i="7" s="1"/>
  <c r="A2597" i="7" l="1"/>
  <c r="B2597" i="7"/>
  <c r="C2597" i="7" s="1"/>
  <c r="D2598" i="7"/>
  <c r="D2599" i="7" l="1"/>
  <c r="A2598" i="7"/>
  <c r="B2598" i="7"/>
  <c r="C2598" i="7" s="1"/>
  <c r="A2599" i="7" l="1"/>
  <c r="D2600" i="7"/>
  <c r="B2599" i="7"/>
  <c r="C2599" i="7" s="1"/>
  <c r="D2601" i="7" l="1"/>
  <c r="A2600" i="7"/>
  <c r="B2600" i="7"/>
  <c r="C2600" i="7" s="1"/>
  <c r="A2601" i="7" l="1"/>
  <c r="D2602" i="7"/>
  <c r="B2601" i="7"/>
  <c r="C2601" i="7" s="1"/>
  <c r="D2603" i="7" l="1"/>
  <c r="A2602" i="7"/>
  <c r="B2602" i="7"/>
  <c r="C2602" i="7" s="1"/>
  <c r="D2604" i="7" l="1"/>
  <c r="A2603" i="7"/>
  <c r="B2603" i="7"/>
  <c r="C2603" i="7" s="1"/>
  <c r="D2605" i="7" l="1"/>
  <c r="A2604" i="7"/>
  <c r="B2604" i="7"/>
  <c r="C2604" i="7" s="1"/>
  <c r="D2606" i="7" l="1"/>
  <c r="A2605" i="7"/>
  <c r="B2605" i="7"/>
  <c r="C2605" i="7" s="1"/>
  <c r="D2607" i="7" l="1"/>
  <c r="A2606" i="7"/>
  <c r="B2606" i="7"/>
  <c r="C2606" i="7" s="1"/>
  <c r="A2607" i="7" l="1"/>
  <c r="B2607" i="7"/>
  <c r="C2607" i="7" s="1"/>
  <c r="D2608" i="7"/>
  <c r="A2608" i="7" l="1"/>
  <c r="B2608" i="7"/>
  <c r="C2608" i="7" s="1"/>
  <c r="D2609" i="7"/>
  <c r="D2610" i="7" l="1"/>
  <c r="A2609" i="7"/>
  <c r="B2609" i="7"/>
  <c r="C2609" i="7" s="1"/>
  <c r="A2610" i="7" l="1"/>
  <c r="D2611" i="7"/>
  <c r="B2610" i="7"/>
  <c r="C2610" i="7" s="1"/>
  <c r="D2612" i="7" l="1"/>
  <c r="A2611" i="7"/>
  <c r="B2611" i="7"/>
  <c r="C2611" i="7" s="1"/>
  <c r="D2613" i="7" l="1"/>
  <c r="A2612" i="7"/>
  <c r="B2612" i="7"/>
  <c r="C2612" i="7" s="1"/>
  <c r="A2613" i="7" l="1"/>
  <c r="B2613" i="7"/>
  <c r="C2613" i="7" s="1"/>
  <c r="D2614" i="7"/>
  <c r="D2615" i="7" l="1"/>
  <c r="A2614" i="7"/>
  <c r="B2614" i="7"/>
  <c r="C2614" i="7" s="1"/>
  <c r="A2615" i="7" l="1"/>
  <c r="B2615" i="7"/>
  <c r="C2615" i="7" s="1"/>
  <c r="D2616" i="7"/>
  <c r="D2617" i="7" l="1"/>
  <c r="A2616" i="7"/>
  <c r="B2616" i="7"/>
  <c r="C2616" i="7" s="1"/>
  <c r="A2617" i="7" l="1"/>
  <c r="B2617" i="7"/>
  <c r="C2617" i="7" s="1"/>
  <c r="D2618" i="7"/>
  <c r="B2618" i="7" l="1"/>
  <c r="C2618" i="7" s="1"/>
  <c r="D2619" i="7"/>
  <c r="A2618" i="7"/>
  <c r="D2620" i="7" l="1"/>
  <c r="A2619" i="7"/>
  <c r="B2619" i="7"/>
  <c r="C2619" i="7" s="1"/>
  <c r="D2621" i="7" l="1"/>
  <c r="A2620" i="7"/>
  <c r="B2620" i="7"/>
  <c r="C2620" i="7" s="1"/>
  <c r="D2622" i="7" l="1"/>
  <c r="A2621" i="7"/>
  <c r="B2621" i="7"/>
  <c r="C2621" i="7" s="1"/>
  <c r="A2622" i="7" l="1"/>
  <c r="D2623" i="7"/>
  <c r="B2622" i="7"/>
  <c r="C2622" i="7" s="1"/>
  <c r="A2623" i="7" l="1"/>
  <c r="B2623" i="7"/>
  <c r="C2623" i="7" s="1"/>
  <c r="D2624" i="7"/>
  <c r="D2625" i="7" l="1"/>
  <c r="A2624" i="7"/>
  <c r="B2624" i="7"/>
  <c r="C2624" i="7" s="1"/>
  <c r="D2626" i="7" l="1"/>
  <c r="A2625" i="7"/>
  <c r="B2625" i="7"/>
  <c r="C2625" i="7" s="1"/>
  <c r="A2626" i="7" l="1"/>
  <c r="D2627" i="7"/>
  <c r="B2626" i="7"/>
  <c r="C2626" i="7" s="1"/>
  <c r="A2627" i="7" l="1"/>
  <c r="B2627" i="7"/>
  <c r="C2627" i="7" s="1"/>
  <c r="D2628" i="7"/>
  <c r="D2629" i="7" l="1"/>
  <c r="A2628" i="7"/>
  <c r="B2628" i="7"/>
  <c r="C2628" i="7" s="1"/>
  <c r="A2629" i="7" l="1"/>
  <c r="D2630" i="7"/>
  <c r="B2629" i="7"/>
  <c r="C2629" i="7" s="1"/>
  <c r="D2631" i="7" l="1"/>
  <c r="A2630" i="7"/>
  <c r="B2630" i="7"/>
  <c r="C2630" i="7" s="1"/>
  <c r="A2631" i="7" l="1"/>
  <c r="B2631" i="7"/>
  <c r="C2631" i="7" s="1"/>
  <c r="D2632" i="7"/>
  <c r="D2633" i="7" l="1"/>
  <c r="A2632" i="7"/>
  <c r="B2632" i="7"/>
  <c r="C2632" i="7" s="1"/>
  <c r="A2633" i="7" l="1"/>
  <c r="B2633" i="7"/>
  <c r="C2633" i="7" s="1"/>
  <c r="D2634" i="7"/>
  <c r="D2635" i="7" l="1"/>
  <c r="A2634" i="7"/>
  <c r="B2634" i="7"/>
  <c r="C2634" i="7" s="1"/>
  <c r="A2635" i="7" l="1"/>
  <c r="D2636" i="7"/>
  <c r="B2635" i="7"/>
  <c r="C2635" i="7" s="1"/>
  <c r="A2636" i="7" l="1"/>
  <c r="B2636" i="7"/>
  <c r="C2636" i="7" s="1"/>
  <c r="D2637" i="7"/>
  <c r="A2637" i="7" l="1"/>
  <c r="B2637" i="7"/>
  <c r="C2637" i="7" s="1"/>
  <c r="D2638" i="7"/>
  <c r="D2639" i="7" l="1"/>
  <c r="A2638" i="7"/>
  <c r="B2638" i="7"/>
  <c r="C2638" i="7" s="1"/>
  <c r="D2640" i="7" l="1"/>
  <c r="A2639" i="7"/>
  <c r="B2639" i="7"/>
  <c r="C2639" i="7" s="1"/>
  <c r="A2640" i="7" l="1"/>
  <c r="B2640" i="7"/>
  <c r="C2640" i="7" s="1"/>
  <c r="D2641" i="7"/>
  <c r="A2641" i="7" l="1"/>
  <c r="B2641" i="7"/>
  <c r="C2641" i="7" s="1"/>
  <c r="D2642" i="7"/>
  <c r="D2643" i="7" l="1"/>
  <c r="A2642" i="7"/>
  <c r="B2642" i="7"/>
  <c r="C2642" i="7" s="1"/>
  <c r="A2643" i="7" l="1"/>
  <c r="B2643" i="7"/>
  <c r="C2643" i="7" s="1"/>
  <c r="D2644" i="7"/>
  <c r="D2645" i="7" l="1"/>
  <c r="A2644" i="7"/>
  <c r="B2644" i="7"/>
  <c r="C2644" i="7" s="1"/>
  <c r="D2646" i="7" l="1"/>
  <c r="A2645" i="7"/>
  <c r="B2645" i="7"/>
  <c r="C2645" i="7" s="1"/>
  <c r="D2647" i="7" l="1"/>
  <c r="A2646" i="7"/>
  <c r="B2646" i="7"/>
  <c r="C2646" i="7" s="1"/>
  <c r="D2648" i="7" l="1"/>
  <c r="A2647" i="7"/>
  <c r="B2647" i="7"/>
  <c r="C2647" i="7" s="1"/>
  <c r="A2648" i="7" l="1"/>
  <c r="B2648" i="7"/>
  <c r="C2648" i="7" s="1"/>
  <c r="D2649" i="7"/>
  <c r="A2649" i="7" l="1"/>
  <c r="B2649" i="7"/>
  <c r="C2649" i="7" s="1"/>
  <c r="D2650" i="7"/>
  <c r="A2650" i="7" l="1"/>
  <c r="B2650" i="7"/>
  <c r="C2650" i="7" s="1"/>
  <c r="D2651" i="7"/>
  <c r="D2652" i="7" l="1"/>
  <c r="A2651" i="7"/>
  <c r="B2651" i="7"/>
  <c r="C2651" i="7" s="1"/>
  <c r="A2652" i="7" l="1"/>
  <c r="B2652" i="7"/>
  <c r="C2652" i="7" s="1"/>
  <c r="D2653" i="7"/>
  <c r="A2653" i="7" l="1"/>
  <c r="D2654" i="7"/>
  <c r="B2653" i="7"/>
  <c r="C2653" i="7" s="1"/>
  <c r="D2655" i="7" l="1"/>
  <c r="A2654" i="7"/>
  <c r="B2654" i="7"/>
  <c r="C2654" i="7" s="1"/>
  <c r="D2656" i="7" l="1"/>
  <c r="A2655" i="7"/>
  <c r="B2655" i="7"/>
  <c r="C2655" i="7" s="1"/>
  <c r="D2657" i="7" l="1"/>
  <c r="A2656" i="7"/>
  <c r="B2656" i="7"/>
  <c r="C2656" i="7" s="1"/>
  <c r="D2658" i="7" l="1"/>
  <c r="A2657" i="7"/>
  <c r="B2657" i="7"/>
  <c r="C2657" i="7" s="1"/>
  <c r="D2659" i="7" l="1"/>
  <c r="A2658" i="7"/>
  <c r="B2658" i="7"/>
  <c r="C2658" i="7" s="1"/>
  <c r="A2659" i="7" l="1"/>
  <c r="D2660" i="7"/>
  <c r="B2659" i="7"/>
  <c r="C2659" i="7" s="1"/>
  <c r="D2661" i="7" l="1"/>
  <c r="A2660" i="7"/>
  <c r="B2660" i="7"/>
  <c r="C2660" i="7" s="1"/>
  <c r="D2662" i="7" l="1"/>
  <c r="A2661" i="7"/>
  <c r="B2661" i="7"/>
  <c r="C2661" i="7" s="1"/>
  <c r="D2663" i="7" l="1"/>
  <c r="A2662" i="7"/>
  <c r="B2662" i="7"/>
  <c r="C2662" i="7" s="1"/>
  <c r="D2664" i="7" l="1"/>
  <c r="A2663" i="7"/>
  <c r="B2663" i="7"/>
  <c r="C2663" i="7" s="1"/>
  <c r="D2665" i="7" l="1"/>
  <c r="A2664" i="7"/>
  <c r="B2664" i="7"/>
  <c r="C2664" i="7" s="1"/>
  <c r="A2665" i="7" l="1"/>
  <c r="B2665" i="7"/>
  <c r="C2665" i="7" s="1"/>
  <c r="D2666" i="7"/>
  <c r="A2666" i="7" l="1"/>
  <c r="B2666" i="7"/>
  <c r="C2666" i="7" s="1"/>
  <c r="D2667" i="7"/>
  <c r="A2667" i="7" l="1"/>
  <c r="D2668" i="7"/>
  <c r="B2667" i="7"/>
  <c r="C2667" i="7" s="1"/>
  <c r="D2669" i="7" l="1"/>
  <c r="A2668" i="7"/>
  <c r="B2668" i="7"/>
  <c r="C2668" i="7" s="1"/>
  <c r="A2669" i="7" l="1"/>
  <c r="B2669" i="7"/>
  <c r="C2669" i="7" s="1"/>
  <c r="D2670" i="7"/>
  <c r="D2671" i="7" l="1"/>
  <c r="A2670" i="7"/>
  <c r="B2670" i="7"/>
  <c r="C2670" i="7" s="1"/>
  <c r="A2671" i="7" l="1"/>
  <c r="D2672" i="7"/>
  <c r="B2671" i="7"/>
  <c r="C2671" i="7" s="1"/>
  <c r="D2673" i="7" l="1"/>
  <c r="A2672" i="7"/>
  <c r="B2672" i="7"/>
  <c r="C2672" i="7" s="1"/>
  <c r="A2673" i="7" l="1"/>
  <c r="B2673" i="7"/>
  <c r="C2673" i="7" s="1"/>
  <c r="D2674" i="7"/>
  <c r="D2675" i="7" l="1"/>
  <c r="A2674" i="7"/>
  <c r="B2674" i="7"/>
  <c r="C2674" i="7" s="1"/>
  <c r="A2675" i="7" l="1"/>
  <c r="B2675" i="7"/>
  <c r="C2675" i="7" s="1"/>
  <c r="D2676" i="7"/>
  <c r="D2677" i="7" l="1"/>
  <c r="A2676" i="7"/>
  <c r="B2676" i="7"/>
  <c r="C2676" i="7" s="1"/>
  <c r="A2677" i="7" l="1"/>
  <c r="B2677" i="7"/>
  <c r="C2677" i="7" s="1"/>
  <c r="D2678" i="7"/>
  <c r="A2678" i="7" l="1"/>
  <c r="B2678" i="7"/>
  <c r="C2678" i="7" s="1"/>
  <c r="D2679" i="7"/>
  <c r="A2679" i="7" l="1"/>
  <c r="B2679" i="7"/>
  <c r="C2679" i="7" s="1"/>
  <c r="D2680" i="7"/>
  <c r="D2681" i="7" l="1"/>
  <c r="A2680" i="7"/>
  <c r="B2680" i="7"/>
  <c r="C2680" i="7" s="1"/>
  <c r="A2681" i="7" l="1"/>
  <c r="B2681" i="7"/>
  <c r="C2681" i="7" s="1"/>
  <c r="D2682" i="7"/>
  <c r="D2683" i="7" l="1"/>
  <c r="A2682" i="7"/>
  <c r="B2682" i="7"/>
  <c r="C2682" i="7" s="1"/>
  <c r="A2683" i="7" l="1"/>
  <c r="B2683" i="7"/>
  <c r="C2683" i="7" s="1"/>
  <c r="D2684" i="7"/>
  <c r="D2685" i="7" l="1"/>
  <c r="A2684" i="7"/>
  <c r="B2684" i="7"/>
  <c r="C2684" i="7" s="1"/>
  <c r="A2685" i="7" l="1"/>
  <c r="B2685" i="7"/>
  <c r="C2685" i="7" s="1"/>
  <c r="D2686" i="7"/>
  <c r="D2687" i="7" l="1"/>
  <c r="A2686" i="7"/>
  <c r="B2686" i="7"/>
  <c r="C2686" i="7" s="1"/>
  <c r="A2687" i="7" l="1"/>
  <c r="B2687" i="7"/>
  <c r="C2687" i="7" s="1"/>
  <c r="D2688" i="7"/>
  <c r="D2689" i="7" l="1"/>
  <c r="A2688" i="7"/>
  <c r="B2688" i="7"/>
  <c r="C2688" i="7" s="1"/>
  <c r="A2689" i="7" l="1"/>
  <c r="D2690" i="7"/>
  <c r="B2689" i="7"/>
  <c r="C2689" i="7" s="1"/>
  <c r="D2691" i="7" l="1"/>
  <c r="A2690" i="7"/>
  <c r="B2690" i="7"/>
  <c r="C2690" i="7" s="1"/>
  <c r="D2692" i="7" l="1"/>
  <c r="A2691" i="7"/>
  <c r="B2691" i="7"/>
  <c r="C2691" i="7" s="1"/>
  <c r="A2692" i="7" l="1"/>
  <c r="D2693" i="7"/>
  <c r="B2692" i="7"/>
  <c r="C2692" i="7" s="1"/>
  <c r="A2693" i="7" l="1"/>
  <c r="B2693" i="7"/>
  <c r="C2693" i="7" s="1"/>
  <c r="D2694" i="7"/>
  <c r="D2695" i="7" l="1"/>
  <c r="A2694" i="7"/>
  <c r="B2694" i="7"/>
  <c r="C2694" i="7" s="1"/>
  <c r="A2695" i="7" l="1"/>
  <c r="D2696" i="7"/>
  <c r="B2695" i="7"/>
  <c r="C2695" i="7" s="1"/>
  <c r="D2697" i="7" l="1"/>
  <c r="A2696" i="7"/>
  <c r="B2696" i="7"/>
  <c r="C2696" i="7" s="1"/>
  <c r="D2698" i="7" l="1"/>
  <c r="A2697" i="7"/>
  <c r="B2697" i="7"/>
  <c r="C2697" i="7" s="1"/>
  <c r="D2699" i="7" l="1"/>
  <c r="A2698" i="7"/>
  <c r="B2698" i="7"/>
  <c r="C2698" i="7" s="1"/>
  <c r="A2699" i="7" l="1"/>
  <c r="B2699" i="7"/>
  <c r="C2699" i="7" s="1"/>
  <c r="D2700" i="7"/>
  <c r="D2701" i="7" l="1"/>
  <c r="A2700" i="7"/>
  <c r="B2700" i="7"/>
  <c r="C2700" i="7" s="1"/>
  <c r="A2701" i="7" l="1"/>
  <c r="B2701" i="7"/>
  <c r="C2701" i="7" s="1"/>
  <c r="D2702" i="7"/>
  <c r="D2703" i="7" l="1"/>
  <c r="A2702" i="7"/>
  <c r="B2702" i="7"/>
  <c r="C2702" i="7" s="1"/>
  <c r="A2703" i="7" l="1"/>
  <c r="B2703" i="7"/>
  <c r="C2703" i="7" s="1"/>
  <c r="D2704" i="7"/>
  <c r="D2705" i="7" l="1"/>
  <c r="A2704" i="7"/>
  <c r="B2704" i="7"/>
  <c r="C2704" i="7" s="1"/>
  <c r="A2705" i="7" l="1"/>
  <c r="B2705" i="7"/>
  <c r="C2705" i="7" s="1"/>
  <c r="D2706" i="7"/>
  <c r="A2706" i="7" l="1"/>
  <c r="B2706" i="7"/>
  <c r="C2706" i="7" s="1"/>
  <c r="D2707" i="7"/>
  <c r="A2707" i="7" l="1"/>
  <c r="B2707" i="7"/>
  <c r="C2707" i="7" s="1"/>
  <c r="D2708" i="7"/>
  <c r="B2708" i="7" l="1"/>
  <c r="C2708" i="7" s="1"/>
  <c r="D2709" i="7"/>
  <c r="A2708" i="7"/>
  <c r="A2709" i="7" l="1"/>
  <c r="B2709" i="7"/>
  <c r="C2709" i="7" s="1"/>
  <c r="D2710" i="7"/>
  <c r="A2710" i="7" l="1"/>
  <c r="D2711" i="7"/>
  <c r="B2710" i="7"/>
  <c r="C2710" i="7" s="1"/>
  <c r="A2711" i="7" l="1"/>
  <c r="B2711" i="7"/>
  <c r="C2711" i="7" s="1"/>
  <c r="D2712" i="7"/>
  <c r="D2713" i="7" l="1"/>
  <c r="A2712" i="7"/>
  <c r="B2712" i="7"/>
  <c r="C2712" i="7" s="1"/>
  <c r="A2713" i="7" l="1"/>
  <c r="D2714" i="7"/>
  <c r="B2713" i="7"/>
  <c r="C2713" i="7" s="1"/>
  <c r="D2715" i="7" l="1"/>
  <c r="A2714" i="7"/>
  <c r="B2714" i="7"/>
  <c r="C2714" i="7" s="1"/>
  <c r="D2716" i="7" l="1"/>
  <c r="A2715" i="7"/>
  <c r="B2715" i="7"/>
  <c r="C2715" i="7" s="1"/>
  <c r="D2717" i="7" l="1"/>
  <c r="A2716" i="7"/>
  <c r="B2716" i="7"/>
  <c r="C2716" i="7" s="1"/>
  <c r="A2717" i="7" l="1"/>
  <c r="B2717" i="7"/>
  <c r="C2717" i="7" s="1"/>
  <c r="D2718" i="7"/>
  <c r="A2718" i="7" l="1"/>
  <c r="D2719" i="7"/>
  <c r="B2718" i="7"/>
  <c r="C2718" i="7" s="1"/>
  <c r="A2719" i="7" l="1"/>
  <c r="B2719" i="7"/>
  <c r="C2719" i="7" s="1"/>
  <c r="D2720" i="7"/>
  <c r="D2721" i="7" l="1"/>
  <c r="A2720" i="7"/>
  <c r="B2720" i="7"/>
  <c r="C2720" i="7" s="1"/>
  <c r="A2721" i="7" l="1"/>
  <c r="B2721" i="7"/>
  <c r="C2721" i="7" s="1"/>
  <c r="D2722" i="7"/>
  <c r="D2723" i="7" l="1"/>
  <c r="A2722" i="7"/>
  <c r="B2722" i="7"/>
  <c r="C2722" i="7" s="1"/>
  <c r="A2723" i="7" l="1"/>
  <c r="D2724" i="7"/>
  <c r="B2723" i="7"/>
  <c r="C2723" i="7" s="1"/>
  <c r="D2725" i="7" l="1"/>
  <c r="B2724" i="7"/>
  <c r="C2724" i="7" s="1"/>
  <c r="A2724" i="7"/>
  <c r="A2725" i="7" l="1"/>
  <c r="B2725" i="7"/>
  <c r="C2725" i="7" s="1"/>
  <c r="D2726" i="7"/>
  <c r="D2727" i="7" l="1"/>
  <c r="A2726" i="7"/>
  <c r="B2726" i="7"/>
  <c r="C2726" i="7" s="1"/>
  <c r="A2727" i="7" l="1"/>
  <c r="B2727" i="7"/>
  <c r="C2727" i="7" s="1"/>
  <c r="D2728" i="7"/>
  <c r="D2729" i="7" l="1"/>
  <c r="A2728" i="7"/>
  <c r="B2728" i="7"/>
  <c r="C2728" i="7" s="1"/>
  <c r="A2729" i="7" l="1"/>
  <c r="B2729" i="7"/>
  <c r="C2729" i="7" s="1"/>
  <c r="D2730" i="7"/>
  <c r="A2730" i="7" l="1"/>
  <c r="D2731" i="7"/>
  <c r="B2730" i="7"/>
  <c r="C2730" i="7" s="1"/>
  <c r="A2731" i="7" l="1"/>
  <c r="B2731" i="7"/>
  <c r="C2731" i="7" s="1"/>
  <c r="D2732" i="7"/>
  <c r="D2733" i="7" l="1"/>
  <c r="A2732" i="7"/>
  <c r="B2732" i="7"/>
  <c r="C2732" i="7" s="1"/>
  <c r="A2733" i="7" l="1"/>
  <c r="B2733" i="7"/>
  <c r="C2733" i="7" s="1"/>
  <c r="D2734" i="7"/>
  <c r="A2734" i="7" l="1"/>
  <c r="B2734" i="7"/>
  <c r="C2734" i="7" s="1"/>
  <c r="D2735" i="7"/>
  <c r="A2735" i="7" l="1"/>
  <c r="B2735" i="7"/>
  <c r="C2735" i="7" s="1"/>
  <c r="D2736" i="7"/>
  <c r="D2737" i="7" l="1"/>
  <c r="A2736" i="7"/>
  <c r="B2736" i="7"/>
  <c r="C2736" i="7" s="1"/>
  <c r="D2738" i="7" l="1"/>
  <c r="A2737" i="7"/>
  <c r="B2737" i="7"/>
  <c r="C2737" i="7" s="1"/>
  <c r="D2739" i="7" l="1"/>
  <c r="A2738" i="7"/>
  <c r="B2738" i="7"/>
  <c r="C2738" i="7" s="1"/>
  <c r="A2739" i="7" l="1"/>
  <c r="B2739" i="7"/>
  <c r="C2739" i="7" s="1"/>
  <c r="D2740" i="7"/>
  <c r="D2741" i="7" l="1"/>
  <c r="A2740" i="7"/>
  <c r="B2740" i="7"/>
  <c r="C2740" i="7" s="1"/>
  <c r="A2741" i="7" l="1"/>
  <c r="B2741" i="7"/>
  <c r="C2741" i="7" s="1"/>
  <c r="D2742" i="7"/>
  <c r="D2743" i="7" l="1"/>
  <c r="A2742" i="7"/>
  <c r="B2742" i="7"/>
  <c r="C2742" i="7" s="1"/>
  <c r="D2744" i="7" l="1"/>
  <c r="A2743" i="7"/>
  <c r="B2743" i="7"/>
  <c r="C2743" i="7" s="1"/>
  <c r="D2745" i="7" l="1"/>
  <c r="A2744" i="7"/>
  <c r="B2744" i="7"/>
  <c r="C2744" i="7" s="1"/>
  <c r="A2745" i="7" l="1"/>
  <c r="B2745" i="7"/>
  <c r="C2745" i="7" s="1"/>
  <c r="D2746" i="7"/>
  <c r="A2746" i="7" l="1"/>
  <c r="B2746" i="7"/>
  <c r="C2746" i="7" s="1"/>
  <c r="D2747" i="7"/>
  <c r="D2748" i="7" l="1"/>
  <c r="A2747" i="7"/>
  <c r="B2747" i="7"/>
  <c r="C2747" i="7" s="1"/>
  <c r="D2749" i="7" l="1"/>
  <c r="A2748" i="7"/>
  <c r="B2748" i="7"/>
  <c r="C2748" i="7" s="1"/>
  <c r="A2749" i="7" l="1"/>
  <c r="B2749" i="7"/>
  <c r="C2749" i="7" s="1"/>
  <c r="D2750" i="7"/>
  <c r="D2751" i="7" l="1"/>
  <c r="A2750" i="7"/>
  <c r="B2750" i="7"/>
  <c r="C2750" i="7" s="1"/>
  <c r="A2751" i="7" l="1"/>
  <c r="B2751" i="7"/>
  <c r="C2751" i="7" s="1"/>
  <c r="D2752" i="7"/>
  <c r="D2753" i="7" l="1"/>
  <c r="A2752" i="7"/>
  <c r="B2752" i="7"/>
  <c r="C2752" i="7" s="1"/>
  <c r="A2753" i="7" l="1"/>
  <c r="B2753" i="7"/>
  <c r="C2753" i="7" s="1"/>
  <c r="D2754" i="7"/>
  <c r="A2754" i="7" l="1"/>
  <c r="B2754" i="7"/>
  <c r="C2754" i="7" s="1"/>
  <c r="D2755" i="7"/>
  <c r="A2755" i="7" l="1"/>
  <c r="B2755" i="7"/>
  <c r="C2755" i="7" s="1"/>
  <c r="D2756" i="7"/>
  <c r="D2757" i="7" l="1"/>
  <c r="A2756" i="7"/>
  <c r="B2756" i="7"/>
  <c r="C2756" i="7" s="1"/>
  <c r="A2757" i="7" l="1"/>
  <c r="B2757" i="7"/>
  <c r="C2757" i="7" s="1"/>
  <c r="D2758" i="7"/>
  <c r="D2759" i="7" l="1"/>
  <c r="A2758" i="7"/>
  <c r="B2758" i="7"/>
  <c r="C2758" i="7" s="1"/>
  <c r="D2760" i="7" l="1"/>
  <c r="A2759" i="7"/>
  <c r="B2759" i="7"/>
  <c r="C2759" i="7" s="1"/>
  <c r="A2760" i="7" l="1"/>
  <c r="D2761" i="7"/>
  <c r="B2760" i="7"/>
  <c r="C2760" i="7" s="1"/>
  <c r="A2761" i="7" l="1"/>
  <c r="B2761" i="7"/>
  <c r="C2761" i="7" s="1"/>
  <c r="D2762" i="7"/>
  <c r="D2763" i="7" l="1"/>
  <c r="A2762" i="7"/>
  <c r="B2762" i="7"/>
  <c r="C2762" i="7" s="1"/>
  <c r="D2764" i="7" l="1"/>
  <c r="A2763" i="7"/>
  <c r="B2763" i="7"/>
  <c r="C2763" i="7" s="1"/>
  <c r="D2765" i="7" l="1"/>
  <c r="A2764" i="7"/>
  <c r="B2764" i="7"/>
  <c r="C2764" i="7" s="1"/>
  <c r="A2765" i="7" l="1"/>
  <c r="B2765" i="7"/>
  <c r="C2765" i="7" s="1"/>
  <c r="D2766" i="7"/>
  <c r="D2767" i="7" l="1"/>
  <c r="A2766" i="7"/>
  <c r="B2766" i="7"/>
  <c r="C2766" i="7" s="1"/>
  <c r="A2767" i="7" l="1"/>
  <c r="B2767" i="7"/>
  <c r="C2767" i="7" s="1"/>
  <c r="D2768" i="7"/>
  <c r="A2768" i="7" l="1"/>
  <c r="B2768" i="7"/>
  <c r="C2768" i="7" s="1"/>
  <c r="D2769" i="7"/>
  <c r="A2769" i="7" l="1"/>
  <c r="B2769" i="7"/>
  <c r="C2769" i="7" s="1"/>
  <c r="D2770" i="7"/>
  <c r="D2771" i="7" l="1"/>
  <c r="A2770" i="7"/>
  <c r="B2770" i="7"/>
  <c r="C2770" i="7" s="1"/>
  <c r="A2771" i="7" l="1"/>
  <c r="B2771" i="7"/>
  <c r="C2771" i="7" s="1"/>
  <c r="D2772" i="7"/>
  <c r="A2772" i="7" l="1"/>
  <c r="B2772" i="7"/>
  <c r="C2772" i="7" s="1"/>
  <c r="D2773" i="7"/>
  <c r="A2773" i="7" l="1"/>
  <c r="B2773" i="7"/>
  <c r="C2773" i="7" s="1"/>
  <c r="D2774" i="7"/>
  <c r="A2774" i="7" l="1"/>
  <c r="B2774" i="7"/>
  <c r="C2774" i="7" s="1"/>
  <c r="D2775" i="7"/>
  <c r="D2776" i="7" l="1"/>
  <c r="A2775" i="7"/>
  <c r="B2775" i="7"/>
  <c r="C2775" i="7" s="1"/>
  <c r="D2777" i="7" l="1"/>
  <c r="A2776" i="7"/>
  <c r="B2776" i="7"/>
  <c r="C2776" i="7" s="1"/>
  <c r="A2777" i="7" l="1"/>
  <c r="B2777" i="7"/>
  <c r="C2777" i="7" s="1"/>
  <c r="D2778" i="7"/>
  <c r="A2778" i="7" l="1"/>
  <c r="D2779" i="7"/>
  <c r="B2778" i="7"/>
  <c r="C2778" i="7" s="1"/>
  <c r="A2779" i="7" l="1"/>
  <c r="B2779" i="7"/>
  <c r="C2779" i="7" s="1"/>
  <c r="D2780" i="7"/>
  <c r="A2780" i="7" l="1"/>
  <c r="D2781" i="7"/>
  <c r="B2780" i="7"/>
  <c r="C2780" i="7" s="1"/>
  <c r="D2782" i="7" l="1"/>
  <c r="A2781" i="7"/>
  <c r="B2781" i="7"/>
  <c r="C2781" i="7" s="1"/>
  <c r="D2783" i="7" l="1"/>
  <c r="A2782" i="7"/>
  <c r="B2782" i="7"/>
  <c r="C2782" i="7" s="1"/>
  <c r="D2784" i="7" l="1"/>
  <c r="A2783" i="7"/>
  <c r="B2783" i="7"/>
  <c r="C2783" i="7" s="1"/>
  <c r="A2784" i="7" l="1"/>
  <c r="B2784" i="7"/>
  <c r="C2784" i="7" s="1"/>
  <c r="D2785" i="7"/>
  <c r="A2785" i="7" l="1"/>
  <c r="D2786" i="7"/>
  <c r="B2785" i="7"/>
  <c r="C2785" i="7" s="1"/>
  <c r="D2787" i="7" l="1"/>
  <c r="A2786" i="7"/>
  <c r="B2786" i="7"/>
  <c r="C2786" i="7" s="1"/>
  <c r="A2787" i="7" l="1"/>
  <c r="B2787" i="7"/>
  <c r="C2787" i="7" s="1"/>
  <c r="D2788" i="7"/>
  <c r="D2789" i="7" l="1"/>
  <c r="A2788" i="7"/>
  <c r="B2788" i="7"/>
  <c r="C2788" i="7" s="1"/>
  <c r="D2790" i="7" l="1"/>
  <c r="A2789" i="7"/>
  <c r="B2789" i="7"/>
  <c r="C2789" i="7" s="1"/>
  <c r="D2791" i="7" l="1"/>
  <c r="A2790" i="7"/>
  <c r="B2790" i="7"/>
  <c r="C2790" i="7" s="1"/>
  <c r="D2792" i="7" l="1"/>
  <c r="A2791" i="7"/>
  <c r="B2791" i="7"/>
  <c r="C2791" i="7" s="1"/>
  <c r="D2793" i="7" l="1"/>
  <c r="A2792" i="7"/>
  <c r="B2792" i="7"/>
  <c r="C2792" i="7" s="1"/>
  <c r="A2793" i="7" l="1"/>
  <c r="D2794" i="7"/>
  <c r="B2793" i="7"/>
  <c r="C2793" i="7" s="1"/>
  <c r="D2795" i="7" l="1"/>
  <c r="A2794" i="7"/>
  <c r="B2794" i="7"/>
  <c r="C2794" i="7" s="1"/>
  <c r="A2795" i="7" l="1"/>
  <c r="B2795" i="7"/>
  <c r="C2795" i="7" s="1"/>
  <c r="D2796" i="7"/>
  <c r="B2796" i="7" l="1"/>
  <c r="C2796" i="7" s="1"/>
  <c r="D2797" i="7"/>
  <c r="A2796" i="7"/>
  <c r="A2797" i="7" l="1"/>
  <c r="D2798" i="7"/>
  <c r="B2797" i="7"/>
  <c r="C2797" i="7" s="1"/>
  <c r="D2799" i="7" l="1"/>
  <c r="A2798" i="7"/>
  <c r="B2798" i="7"/>
  <c r="C2798" i="7" s="1"/>
  <c r="A2799" i="7" l="1"/>
  <c r="B2799" i="7"/>
  <c r="C2799" i="7" s="1"/>
  <c r="D2800" i="7"/>
  <c r="D2801" i="7" l="1"/>
  <c r="A2800" i="7"/>
  <c r="B2800" i="7"/>
  <c r="C2800" i="7" s="1"/>
  <c r="A2801" i="7" l="1"/>
  <c r="D2802" i="7"/>
  <c r="B2801" i="7"/>
  <c r="C2801" i="7" s="1"/>
  <c r="D2803" i="7" l="1"/>
  <c r="A2802" i="7"/>
  <c r="B2802" i="7"/>
  <c r="C2802" i="7" s="1"/>
  <c r="A2803" i="7" l="1"/>
  <c r="B2803" i="7"/>
  <c r="C2803" i="7" s="1"/>
  <c r="D2804" i="7"/>
  <c r="D2805" i="7" l="1"/>
  <c r="A2804" i="7"/>
  <c r="B2804" i="7"/>
  <c r="C2804" i="7" s="1"/>
  <c r="A2805" i="7" l="1"/>
  <c r="B2805" i="7"/>
  <c r="C2805" i="7" s="1"/>
  <c r="D2806" i="7"/>
  <c r="A2806" i="7" l="1"/>
  <c r="D2807" i="7"/>
  <c r="B2806" i="7"/>
  <c r="C2806" i="7" s="1"/>
  <c r="D2808" i="7" l="1"/>
  <c r="A2807" i="7"/>
  <c r="B2807" i="7"/>
  <c r="C2807" i="7" s="1"/>
  <c r="D2809" i="7" l="1"/>
  <c r="A2808" i="7"/>
  <c r="B2808" i="7"/>
  <c r="C2808" i="7" s="1"/>
  <c r="A2809" i="7" l="1"/>
  <c r="B2809" i="7"/>
  <c r="C2809" i="7" s="1"/>
  <c r="D2810" i="7"/>
  <c r="D2811" i="7" l="1"/>
  <c r="A2810" i="7"/>
  <c r="B2810" i="7"/>
  <c r="C2810" i="7" s="1"/>
  <c r="A2811" i="7" l="1"/>
  <c r="B2811" i="7"/>
  <c r="C2811" i="7" s="1"/>
  <c r="D2812" i="7"/>
  <c r="A2812" i="7" l="1"/>
  <c r="B2812" i="7"/>
  <c r="C2812" i="7" s="1"/>
  <c r="D2813" i="7"/>
  <c r="D2814" i="7" l="1"/>
  <c r="B2813" i="7"/>
  <c r="C2813" i="7" s="1"/>
  <c r="A2813" i="7"/>
  <c r="D2815" i="7" l="1"/>
  <c r="A2814" i="7"/>
  <c r="B2814" i="7"/>
  <c r="C2814" i="7" s="1"/>
  <c r="A2815" i="7" l="1"/>
  <c r="B2815" i="7"/>
  <c r="C2815" i="7" s="1"/>
  <c r="D2816" i="7"/>
  <c r="D2817" i="7" l="1"/>
  <c r="A2816" i="7"/>
  <c r="B2816" i="7"/>
  <c r="C2816" i="7" s="1"/>
  <c r="A2817" i="7" l="1"/>
  <c r="B2817" i="7"/>
  <c r="C2817" i="7" s="1"/>
  <c r="D2818" i="7"/>
  <c r="D2819" i="7" l="1"/>
  <c r="A2818" i="7"/>
  <c r="B2818" i="7"/>
  <c r="C2818" i="7" s="1"/>
  <c r="A2819" i="7" l="1"/>
  <c r="B2819" i="7"/>
  <c r="C2819" i="7" s="1"/>
  <c r="D2820" i="7"/>
  <c r="D2821" i="7" l="1"/>
  <c r="A2820" i="7"/>
  <c r="B2820" i="7"/>
  <c r="C2820" i="7" s="1"/>
  <c r="A2821" i="7" l="1"/>
  <c r="B2821" i="7"/>
  <c r="C2821" i="7" s="1"/>
  <c r="D2822" i="7"/>
  <c r="D2823" i="7" l="1"/>
  <c r="A2822" i="7"/>
  <c r="B2822" i="7"/>
  <c r="C2822" i="7" s="1"/>
  <c r="A2823" i="7" l="1"/>
  <c r="B2823" i="7"/>
  <c r="C2823" i="7" s="1"/>
  <c r="D2824" i="7"/>
  <c r="B2824" i="7" l="1"/>
  <c r="C2824" i="7" s="1"/>
  <c r="A2824" i="7"/>
  <c r="D2825" i="7"/>
  <c r="A2825" i="7" l="1"/>
  <c r="B2825" i="7"/>
  <c r="C2825" i="7" s="1"/>
  <c r="D2826" i="7"/>
  <c r="A2826" i="7" l="1"/>
  <c r="B2826" i="7"/>
  <c r="C2826" i="7" s="1"/>
  <c r="D2827" i="7"/>
  <c r="A2827" i="7" l="1"/>
  <c r="B2827" i="7"/>
  <c r="C2827" i="7" s="1"/>
  <c r="D2828" i="7"/>
  <c r="D2829" i="7" l="1"/>
  <c r="A2828" i="7"/>
  <c r="B2828" i="7"/>
  <c r="C2828" i="7" s="1"/>
  <c r="D2830" i="7" l="1"/>
  <c r="A2829" i="7"/>
  <c r="B2829" i="7"/>
  <c r="C2829" i="7" s="1"/>
  <c r="A2830" i="7" l="1"/>
  <c r="B2830" i="7"/>
  <c r="C2830" i="7" s="1"/>
  <c r="D2831" i="7"/>
  <c r="A2831" i="7" l="1"/>
  <c r="B2831" i="7"/>
  <c r="C2831" i="7" s="1"/>
  <c r="D2832" i="7"/>
  <c r="D2833" i="7" l="1"/>
  <c r="A2832" i="7"/>
  <c r="B2832" i="7"/>
  <c r="C2832" i="7" s="1"/>
  <c r="D2834" i="7" l="1"/>
  <c r="A2833" i="7"/>
  <c r="B2833" i="7"/>
  <c r="C2833" i="7" s="1"/>
  <c r="D2835" i="7" l="1"/>
  <c r="A2834" i="7"/>
  <c r="B2834" i="7"/>
  <c r="C2834" i="7" s="1"/>
  <c r="A2835" i="7" l="1"/>
  <c r="D2836" i="7"/>
  <c r="B2835" i="7"/>
  <c r="C2835" i="7" s="1"/>
  <c r="A2836" i="7" l="1"/>
  <c r="B2836" i="7"/>
  <c r="C2836" i="7" s="1"/>
  <c r="D2837" i="7"/>
  <c r="A2837" i="7" l="1"/>
  <c r="B2837" i="7"/>
  <c r="C2837" i="7" s="1"/>
  <c r="D2838" i="7"/>
  <c r="D2839" i="7" l="1"/>
  <c r="A2838" i="7"/>
  <c r="B2838" i="7"/>
  <c r="C2838" i="7" s="1"/>
  <c r="D2840" i="7" l="1"/>
  <c r="A2839" i="7"/>
  <c r="B2839" i="7"/>
  <c r="C2839" i="7" s="1"/>
  <c r="D2841" i="7" l="1"/>
  <c r="A2840" i="7"/>
  <c r="B2840" i="7"/>
  <c r="C2840" i="7" s="1"/>
  <c r="A2841" i="7" l="1"/>
  <c r="B2841" i="7"/>
  <c r="C2841" i="7" s="1"/>
  <c r="D2842" i="7"/>
  <c r="A2842" i="7" l="1"/>
  <c r="B2842" i="7"/>
  <c r="C2842" i="7" s="1"/>
  <c r="D2843" i="7"/>
  <c r="A2843" i="7" l="1"/>
  <c r="B2843" i="7"/>
  <c r="C2843" i="7" s="1"/>
  <c r="D2844" i="7"/>
  <c r="D2845" i="7" l="1"/>
  <c r="A2844" i="7"/>
  <c r="B2844" i="7"/>
  <c r="C2844" i="7" s="1"/>
  <c r="B2845" i="7" l="1"/>
  <c r="C2845" i="7" s="1"/>
  <c r="D2846" i="7"/>
  <c r="A2845" i="7"/>
  <c r="D2847" i="7" l="1"/>
  <c r="A2846" i="7"/>
  <c r="B2846" i="7"/>
  <c r="C2846" i="7" s="1"/>
  <c r="A2847" i="7" l="1"/>
  <c r="B2847" i="7"/>
  <c r="C2847" i="7" s="1"/>
  <c r="D2848" i="7"/>
  <c r="D2849" i="7" l="1"/>
  <c r="A2848" i="7"/>
  <c r="B2848" i="7"/>
  <c r="C2848" i="7" s="1"/>
  <c r="A2849" i="7" l="1"/>
  <c r="D2850" i="7"/>
  <c r="B2849" i="7"/>
  <c r="C2849" i="7" s="1"/>
  <c r="D2851" i="7" l="1"/>
  <c r="A2850" i="7"/>
  <c r="B2850" i="7"/>
  <c r="C2850" i="7" s="1"/>
  <c r="A2851" i="7" l="1"/>
  <c r="B2851" i="7"/>
  <c r="C2851" i="7" s="1"/>
  <c r="D2852" i="7"/>
  <c r="D2853" i="7" l="1"/>
  <c r="A2852" i="7"/>
  <c r="B2852" i="7"/>
  <c r="C2852" i="7" s="1"/>
  <c r="D2854" i="7" l="1"/>
  <c r="A2853" i="7"/>
  <c r="B2853" i="7"/>
  <c r="C2853" i="7" s="1"/>
  <c r="A2854" i="7" l="1"/>
  <c r="B2854" i="7"/>
  <c r="C2854" i="7" s="1"/>
  <c r="D2855" i="7"/>
  <c r="D2856" i="7" l="1"/>
  <c r="A2855" i="7"/>
  <c r="B2855" i="7"/>
  <c r="C2855" i="7" s="1"/>
  <c r="D2857" i="7" l="1"/>
  <c r="A2856" i="7"/>
  <c r="B2856" i="7"/>
  <c r="C2856" i="7" s="1"/>
  <c r="A2857" i="7" l="1"/>
  <c r="B2857" i="7"/>
  <c r="C2857" i="7" s="1"/>
  <c r="D2858" i="7"/>
  <c r="A2858" i="7" l="1"/>
  <c r="B2858" i="7"/>
  <c r="C2858" i="7" s="1"/>
  <c r="D2859" i="7"/>
  <c r="A2859" i="7" l="1"/>
  <c r="B2859" i="7"/>
  <c r="C2859" i="7" s="1"/>
  <c r="D2860" i="7"/>
  <c r="D2861" i="7" l="1"/>
  <c r="A2860" i="7"/>
  <c r="B2860" i="7"/>
  <c r="C2860" i="7" s="1"/>
  <c r="A2861" i="7" l="1"/>
  <c r="B2861" i="7"/>
  <c r="C2861" i="7" s="1"/>
  <c r="D2862" i="7"/>
  <c r="D2863" i="7" l="1"/>
  <c r="A2862" i="7"/>
  <c r="B2862" i="7"/>
  <c r="C2862" i="7" s="1"/>
  <c r="D2864" i="7" l="1"/>
  <c r="A2863" i="7"/>
  <c r="B2863" i="7"/>
  <c r="C2863" i="7" s="1"/>
  <c r="A2864" i="7" l="1"/>
  <c r="D2865" i="7"/>
  <c r="B2864" i="7"/>
  <c r="C2864" i="7" s="1"/>
  <c r="A2865" i="7" l="1"/>
  <c r="B2865" i="7"/>
  <c r="C2865" i="7" s="1"/>
  <c r="D2866" i="7"/>
  <c r="D2867" i="7" l="1"/>
  <c r="A2866" i="7"/>
  <c r="B2866" i="7"/>
  <c r="C2866" i="7" s="1"/>
  <c r="A2867" i="7" l="1"/>
  <c r="B2867" i="7"/>
  <c r="C2867" i="7" s="1"/>
  <c r="D2868" i="7"/>
  <c r="D2869" i="7" l="1"/>
  <c r="A2868" i="7"/>
  <c r="B2868" i="7"/>
  <c r="C2868" i="7" s="1"/>
  <c r="D2870" i="7" l="1"/>
  <c r="A2869" i="7"/>
  <c r="B2869" i="7"/>
  <c r="C2869" i="7" s="1"/>
  <c r="A2870" i="7" l="1"/>
  <c r="B2870" i="7"/>
  <c r="C2870" i="7" s="1"/>
  <c r="D2871" i="7"/>
  <c r="D2872" i="7" l="1"/>
  <c r="A2871" i="7"/>
  <c r="B2871" i="7"/>
  <c r="C2871" i="7" s="1"/>
  <c r="D2873" i="7" l="1"/>
  <c r="A2872" i="7"/>
  <c r="B2872" i="7"/>
  <c r="C2872" i="7" s="1"/>
  <c r="A2873" i="7" l="1"/>
  <c r="B2873" i="7"/>
  <c r="C2873" i="7" s="1"/>
  <c r="D2874" i="7"/>
  <c r="A2874" i="7" l="1"/>
  <c r="B2874" i="7"/>
  <c r="C2874" i="7" s="1"/>
  <c r="D2875" i="7"/>
  <c r="A2875" i="7" l="1"/>
  <c r="D2876" i="7"/>
  <c r="B2875" i="7"/>
  <c r="C2875" i="7" s="1"/>
  <c r="D2877" i="7" l="1"/>
  <c r="A2876" i="7"/>
  <c r="B2876" i="7"/>
  <c r="C2876" i="7" s="1"/>
  <c r="A2877" i="7" l="1"/>
  <c r="B2877" i="7"/>
  <c r="C2877" i="7" s="1"/>
  <c r="D2878" i="7"/>
  <c r="D2879" i="7" l="1"/>
  <c r="A2878" i="7"/>
  <c r="B2878" i="7"/>
  <c r="C2878" i="7" s="1"/>
  <c r="A2879" i="7" l="1"/>
  <c r="D2880" i="7"/>
  <c r="B2879" i="7"/>
  <c r="C2879" i="7" s="1"/>
  <c r="A2880" i="7" l="1"/>
  <c r="B2880" i="7"/>
  <c r="C2880" i="7" s="1"/>
  <c r="D2881" i="7"/>
  <c r="A2881" i="7" l="1"/>
  <c r="B2881" i="7"/>
  <c r="C2881" i="7" s="1"/>
  <c r="D2882" i="7"/>
  <c r="D2883" i="7" l="1"/>
  <c r="A2882" i="7"/>
  <c r="B2882" i="7"/>
  <c r="C2882" i="7" s="1"/>
  <c r="A2883" i="7" l="1"/>
  <c r="B2883" i="7"/>
  <c r="C2883" i="7" s="1"/>
  <c r="D2884" i="7"/>
  <c r="D2885" i="7" l="1"/>
  <c r="A2884" i="7"/>
  <c r="B2884" i="7"/>
  <c r="C2884" i="7" s="1"/>
  <c r="A2885" i="7" l="1"/>
  <c r="B2885" i="7"/>
  <c r="C2885" i="7" s="1"/>
  <c r="D2886" i="7"/>
  <c r="D2887" i="7" l="1"/>
  <c r="A2886" i="7"/>
  <c r="B2886" i="7"/>
  <c r="C2886" i="7" s="1"/>
  <c r="D2888" i="7" l="1"/>
  <c r="A2887" i="7"/>
  <c r="B2887" i="7"/>
  <c r="C2887" i="7" s="1"/>
  <c r="A2888" i="7" l="1"/>
  <c r="B2888" i="7"/>
  <c r="C2888" i="7" s="1"/>
  <c r="D2889" i="7"/>
  <c r="A2889" i="7" l="1"/>
  <c r="B2889" i="7"/>
  <c r="C2889" i="7" s="1"/>
  <c r="D2890" i="7"/>
  <c r="A2890" i="7" l="1"/>
  <c r="D2891" i="7"/>
  <c r="B2890" i="7"/>
  <c r="C2890" i="7" s="1"/>
  <c r="A2891" i="7" l="1"/>
  <c r="B2891" i="7"/>
  <c r="C2891" i="7" s="1"/>
  <c r="D2892" i="7"/>
  <c r="A2892" i="7" l="1"/>
  <c r="B2892" i="7"/>
  <c r="C2892" i="7" s="1"/>
  <c r="D2893" i="7"/>
  <c r="A2893" i="7" l="1"/>
  <c r="B2893" i="7"/>
  <c r="C2893" i="7" s="1"/>
  <c r="D2894" i="7"/>
  <c r="D2895" i="7" l="1"/>
  <c r="A2894" i="7"/>
  <c r="B2894" i="7"/>
  <c r="C2894" i="7" s="1"/>
  <c r="A2895" i="7" l="1"/>
  <c r="B2895" i="7"/>
  <c r="C2895" i="7" s="1"/>
  <c r="D2896" i="7"/>
  <c r="D2897" i="7" l="1"/>
  <c r="A2896" i="7"/>
  <c r="B2896" i="7"/>
  <c r="C2896" i="7" s="1"/>
  <c r="A2897" i="7" l="1"/>
  <c r="B2897" i="7"/>
  <c r="C2897" i="7" s="1"/>
  <c r="D2898" i="7"/>
  <c r="D2899" i="7" l="1"/>
  <c r="A2898" i="7"/>
  <c r="B2898" i="7"/>
  <c r="C2898" i="7" s="1"/>
  <c r="A2899" i="7" l="1"/>
  <c r="B2899" i="7"/>
  <c r="C2899" i="7" s="1"/>
  <c r="D2900" i="7"/>
  <c r="D2901" i="7" l="1"/>
  <c r="A2900" i="7"/>
  <c r="B2900" i="7"/>
  <c r="C2900" i="7" s="1"/>
  <c r="A2901" i="7" l="1"/>
  <c r="B2901" i="7"/>
  <c r="C2901" i="7" s="1"/>
  <c r="D2902" i="7"/>
  <c r="D2903" i="7" l="1"/>
  <c r="A2902" i="7"/>
  <c r="B2902" i="7"/>
  <c r="C2902" i="7" s="1"/>
  <c r="D2904" i="7" l="1"/>
  <c r="A2903" i="7"/>
  <c r="B2903" i="7"/>
  <c r="C2903" i="7" s="1"/>
  <c r="D2905" i="7" l="1"/>
  <c r="A2904" i="7"/>
  <c r="B2904" i="7"/>
  <c r="C2904" i="7" s="1"/>
  <c r="A2905" i="7" l="1"/>
  <c r="D2906" i="7"/>
  <c r="B2905" i="7"/>
  <c r="C2905" i="7" s="1"/>
  <c r="D2907" i="7" l="1"/>
  <c r="A2906" i="7"/>
  <c r="B2906" i="7"/>
  <c r="C2906" i="7" s="1"/>
  <c r="A2907" i="7" l="1"/>
  <c r="B2907" i="7"/>
  <c r="C2907" i="7" s="1"/>
  <c r="D2908" i="7"/>
  <c r="A2908" i="7" l="1"/>
  <c r="B2908" i="7"/>
  <c r="C2908" i="7" s="1"/>
  <c r="D2909" i="7"/>
  <c r="A2909" i="7" l="1"/>
  <c r="B2909" i="7"/>
  <c r="C2909" i="7" s="1"/>
  <c r="D2910" i="7"/>
  <c r="D2911" i="7" l="1"/>
  <c r="A2910" i="7"/>
  <c r="B2910" i="7"/>
  <c r="C2910" i="7" s="1"/>
  <c r="D2912" i="7" l="1"/>
  <c r="A2911" i="7"/>
  <c r="B2911" i="7"/>
  <c r="C2911" i="7" s="1"/>
  <c r="D2913" i="7" l="1"/>
  <c r="A2912" i="7"/>
  <c r="B2912" i="7"/>
  <c r="C2912" i="7" s="1"/>
  <c r="A2913" i="7" l="1"/>
  <c r="B2913" i="7"/>
  <c r="C2913" i="7" s="1"/>
  <c r="D2914" i="7"/>
  <c r="A2914" i="7" l="1"/>
  <c r="B2914" i="7"/>
  <c r="C2914" i="7" s="1"/>
  <c r="D2915" i="7"/>
  <c r="A2915" i="7" l="1"/>
  <c r="B2915" i="7"/>
  <c r="C2915" i="7" s="1"/>
  <c r="D2916" i="7"/>
  <c r="A2916" i="7" l="1"/>
  <c r="B2916" i="7"/>
  <c r="C2916" i="7" s="1"/>
  <c r="D2917" i="7"/>
  <c r="A2917" i="7" l="1"/>
  <c r="B2917" i="7"/>
  <c r="C2917" i="7" s="1"/>
  <c r="D2918" i="7"/>
  <c r="D2919" i="7" l="1"/>
  <c r="A2918" i="7"/>
  <c r="B2918" i="7"/>
  <c r="C2918" i="7" s="1"/>
  <c r="D2920" i="7" l="1"/>
  <c r="A2919" i="7"/>
  <c r="B2919" i="7"/>
  <c r="C2919" i="7" s="1"/>
  <c r="D2921" i="7" l="1"/>
  <c r="A2920" i="7"/>
  <c r="B2920" i="7"/>
  <c r="C2920" i="7" s="1"/>
  <c r="D2922" i="7" l="1"/>
  <c r="A2921" i="7"/>
  <c r="B2921" i="7"/>
  <c r="C2921" i="7" s="1"/>
  <c r="D2923" i="7" l="1"/>
  <c r="A2922" i="7"/>
  <c r="B2922" i="7"/>
  <c r="C2922" i="7" s="1"/>
  <c r="A2923" i="7" l="1"/>
  <c r="B2923" i="7"/>
  <c r="C2923" i="7" s="1"/>
  <c r="D2924" i="7"/>
  <c r="A2924" i="7" l="1"/>
  <c r="B2924" i="7"/>
  <c r="C2924" i="7" s="1"/>
  <c r="D2925" i="7"/>
  <c r="D2926" i="7" l="1"/>
  <c r="A2925" i="7"/>
  <c r="B2925" i="7"/>
  <c r="C2925" i="7" s="1"/>
  <c r="A2926" i="7" l="1"/>
  <c r="B2926" i="7"/>
  <c r="C2926" i="7" s="1"/>
  <c r="D2927" i="7"/>
  <c r="A2927" i="7" l="1"/>
  <c r="B2927" i="7"/>
  <c r="C2927" i="7" s="1"/>
  <c r="D2928" i="7"/>
  <c r="A2928" i="7" l="1"/>
  <c r="B2928" i="7"/>
  <c r="C2928" i="7" s="1"/>
  <c r="D2929" i="7"/>
  <c r="A2929" i="7" l="1"/>
  <c r="B2929" i="7"/>
  <c r="C2929" i="7" s="1"/>
  <c r="D2930" i="7"/>
  <c r="D2931" i="7" l="1"/>
  <c r="A2930" i="7"/>
  <c r="B2930" i="7"/>
  <c r="C2930" i="7" s="1"/>
  <c r="A2931" i="7" l="1"/>
  <c r="B2931" i="7"/>
  <c r="C2931" i="7" s="1"/>
  <c r="D2932" i="7"/>
  <c r="A2932" i="7" l="1"/>
  <c r="B2932" i="7"/>
  <c r="C2932" i="7" s="1"/>
  <c r="D2933" i="7"/>
  <c r="A2933" i="7" l="1"/>
  <c r="D2934" i="7"/>
  <c r="B2933" i="7"/>
  <c r="C2933" i="7" s="1"/>
  <c r="A2934" i="7" l="1"/>
  <c r="B2934" i="7"/>
  <c r="C2934" i="7" s="1"/>
  <c r="D2935" i="7"/>
  <c r="A2935" i="7" l="1"/>
  <c r="B2935" i="7"/>
  <c r="C2935" i="7" s="1"/>
  <c r="D2936" i="7"/>
  <c r="D2937" i="7" l="1"/>
  <c r="A2936" i="7"/>
  <c r="B2936" i="7"/>
  <c r="C2936" i="7" s="1"/>
  <c r="A2937" i="7" l="1"/>
  <c r="D2938" i="7"/>
  <c r="B2937" i="7"/>
  <c r="C2937" i="7" s="1"/>
  <c r="D2939" i="7" l="1"/>
  <c r="A2938" i="7"/>
  <c r="B2938" i="7"/>
  <c r="C2938" i="7" s="1"/>
  <c r="A2939" i="7" l="1"/>
  <c r="B2939" i="7"/>
  <c r="C2939" i="7" s="1"/>
  <c r="D2940" i="7"/>
  <c r="D2941" i="7" l="1"/>
  <c r="A2940" i="7"/>
  <c r="B2940" i="7"/>
  <c r="C2940" i="7" s="1"/>
  <c r="A2941" i="7" l="1"/>
  <c r="D2942" i="7"/>
  <c r="B2941" i="7"/>
  <c r="C2941" i="7" s="1"/>
  <c r="D2943" i="7" l="1"/>
  <c r="A2942" i="7"/>
  <c r="B2942" i="7"/>
  <c r="C2942" i="7" s="1"/>
  <c r="A2943" i="7" l="1"/>
  <c r="B2943" i="7"/>
  <c r="C2943" i="7" s="1"/>
  <c r="D2944" i="7"/>
  <c r="D2945" i="7" l="1"/>
  <c r="A2944" i="7"/>
  <c r="B2944" i="7"/>
  <c r="C2944" i="7" s="1"/>
  <c r="D2946" i="7" l="1"/>
  <c r="A2945" i="7"/>
  <c r="B2945" i="7"/>
  <c r="C2945" i="7" s="1"/>
  <c r="D2947" i="7" l="1"/>
  <c r="A2946" i="7"/>
  <c r="B2946" i="7"/>
  <c r="C2946" i="7" s="1"/>
  <c r="A2947" i="7" l="1"/>
  <c r="B2947" i="7"/>
  <c r="C2947" i="7" s="1"/>
  <c r="D2948" i="7"/>
  <c r="D2949" i="7" l="1"/>
  <c r="A2948" i="7"/>
  <c r="B2948" i="7"/>
  <c r="C2948" i="7" s="1"/>
  <c r="A2949" i="7" l="1"/>
  <c r="B2949" i="7"/>
  <c r="C2949" i="7" s="1"/>
  <c r="D2950" i="7"/>
  <c r="D2951" i="7" l="1"/>
  <c r="A2950" i="7"/>
  <c r="B2950" i="7"/>
  <c r="C2950" i="7" s="1"/>
  <c r="A2951" i="7" l="1"/>
  <c r="B2951" i="7"/>
  <c r="C2951" i="7" s="1"/>
  <c r="D2952" i="7"/>
  <c r="D2953" i="7" l="1"/>
  <c r="A2952" i="7"/>
  <c r="B2952" i="7"/>
  <c r="C2952" i="7" s="1"/>
  <c r="A2953" i="7" l="1"/>
  <c r="B2953" i="7"/>
  <c r="C2953" i="7" s="1"/>
  <c r="D2954" i="7"/>
  <c r="A2954" i="7" l="1"/>
  <c r="D2955" i="7"/>
  <c r="B2954" i="7"/>
  <c r="C2954" i="7" s="1"/>
  <c r="A2955" i="7" l="1"/>
  <c r="B2955" i="7"/>
  <c r="C2955" i="7" s="1"/>
  <c r="D2956" i="7"/>
  <c r="D2957" i="7" l="1"/>
  <c r="A2956" i="7"/>
  <c r="B2956" i="7"/>
  <c r="C2956" i="7" s="1"/>
  <c r="A2957" i="7" l="1"/>
  <c r="B2957" i="7"/>
  <c r="C2957" i="7" s="1"/>
  <c r="D2958" i="7"/>
  <c r="D2959" i="7" l="1"/>
  <c r="A2958" i="7"/>
  <c r="B2958" i="7"/>
  <c r="C2958" i="7" s="1"/>
  <c r="D2960" i="7" l="1"/>
  <c r="A2959" i="7"/>
  <c r="B2959" i="7"/>
  <c r="C2959" i="7" s="1"/>
  <c r="D2961" i="7" l="1"/>
  <c r="A2960" i="7"/>
  <c r="B2960" i="7"/>
  <c r="C2960" i="7" s="1"/>
  <c r="D2962" i="7" l="1"/>
  <c r="A2961" i="7"/>
  <c r="B2961" i="7"/>
  <c r="C2961" i="7" s="1"/>
  <c r="D2963" i="7" l="1"/>
  <c r="A2962" i="7"/>
  <c r="B2962" i="7"/>
  <c r="C2962" i="7" s="1"/>
  <c r="A2963" i="7" l="1"/>
  <c r="B2963" i="7"/>
  <c r="C2963" i="7" s="1"/>
  <c r="D2964" i="7"/>
  <c r="A2964" i="7" l="1"/>
  <c r="D2965" i="7"/>
  <c r="B2964" i="7"/>
  <c r="C2964" i="7" s="1"/>
  <c r="A2965" i="7" l="1"/>
  <c r="B2965" i="7"/>
  <c r="C2965" i="7" s="1"/>
  <c r="D2966" i="7"/>
  <c r="D2967" i="7" l="1"/>
  <c r="A2966" i="7"/>
  <c r="B2966" i="7"/>
  <c r="C2966" i="7" s="1"/>
  <c r="A2967" i="7" l="1"/>
  <c r="D2968" i="7"/>
  <c r="B2967" i="7"/>
  <c r="C2967" i="7" s="1"/>
  <c r="D2969" i="7" l="1"/>
  <c r="A2968" i="7"/>
  <c r="B2968" i="7"/>
  <c r="C2968" i="7" s="1"/>
  <c r="A2969" i="7" l="1"/>
  <c r="B2969" i="7"/>
  <c r="C2969" i="7" s="1"/>
  <c r="D2970" i="7"/>
  <c r="D2971" i="7" l="1"/>
  <c r="A2970" i="7"/>
  <c r="B2970" i="7"/>
  <c r="C2970" i="7" s="1"/>
  <c r="A2971" i="7" l="1"/>
  <c r="B2971" i="7"/>
  <c r="C2971" i="7" s="1"/>
  <c r="D2972" i="7"/>
  <c r="D2973" i="7" l="1"/>
  <c r="A2972" i="7"/>
  <c r="B2972" i="7"/>
  <c r="C2972" i="7" s="1"/>
  <c r="D2974" i="7" l="1"/>
  <c r="A2973" i="7"/>
  <c r="B2973" i="7"/>
  <c r="C2973" i="7" s="1"/>
  <c r="D2975" i="7" l="1"/>
  <c r="A2974" i="7"/>
  <c r="B2974" i="7"/>
  <c r="C2974" i="7" s="1"/>
  <c r="A2975" i="7" l="1"/>
  <c r="B2975" i="7"/>
  <c r="C2975" i="7" s="1"/>
  <c r="D2976" i="7"/>
  <c r="A2976" i="7" l="1"/>
  <c r="B2976" i="7"/>
  <c r="C2976" i="7" s="1"/>
  <c r="D2977" i="7"/>
  <c r="A2977" i="7" l="1"/>
  <c r="B2977" i="7"/>
  <c r="C2977" i="7" s="1"/>
  <c r="D2978" i="7"/>
  <c r="D2979" i="7" l="1"/>
  <c r="A2978" i="7"/>
  <c r="B2978" i="7"/>
  <c r="C2978" i="7" s="1"/>
  <c r="A2979" i="7" l="1"/>
  <c r="B2979" i="7"/>
  <c r="C2979" i="7" s="1"/>
  <c r="D2980" i="7"/>
  <c r="A2980" i="7" l="1"/>
  <c r="B2980" i="7"/>
  <c r="C2980" i="7" s="1"/>
  <c r="D2981" i="7"/>
  <c r="A2981" i="7" l="1"/>
  <c r="D2982" i="7"/>
  <c r="B2981" i="7"/>
  <c r="C2981" i="7" s="1"/>
  <c r="D2983" i="7" l="1"/>
  <c r="A2982" i="7"/>
  <c r="B2982" i="7"/>
  <c r="C2982" i="7" s="1"/>
  <c r="A2983" i="7" l="1"/>
  <c r="B2983" i="7"/>
  <c r="C2983" i="7" s="1"/>
  <c r="D2984" i="7"/>
  <c r="D2985" i="7" l="1"/>
  <c r="A2984" i="7"/>
  <c r="B2984" i="7"/>
  <c r="C2984" i="7" s="1"/>
  <c r="A2985" i="7" l="1"/>
  <c r="B2985" i="7"/>
  <c r="C2985" i="7" s="1"/>
  <c r="D2986" i="7"/>
  <c r="D2987" i="7" l="1"/>
  <c r="A2986" i="7"/>
  <c r="B2986" i="7"/>
  <c r="C2986" i="7" s="1"/>
  <c r="A2987" i="7" l="1"/>
  <c r="D2988" i="7"/>
  <c r="B2987" i="7"/>
  <c r="C2987" i="7" s="1"/>
  <c r="A2988" i="7" l="1"/>
  <c r="D2989" i="7"/>
  <c r="B2988" i="7"/>
  <c r="C2988" i="7" s="1"/>
  <c r="D2990" i="7" l="1"/>
  <c r="A2989" i="7"/>
  <c r="B2989" i="7"/>
  <c r="C2989" i="7" s="1"/>
  <c r="A2990" i="7" l="1"/>
  <c r="B2990" i="7"/>
  <c r="C2990" i="7" s="1"/>
  <c r="D2991" i="7"/>
  <c r="D2992" i="7" l="1"/>
  <c r="B2991" i="7"/>
  <c r="C2991" i="7" s="1"/>
  <c r="A2991" i="7"/>
  <c r="B2992" i="7" l="1"/>
  <c r="C2992" i="7" s="1"/>
  <c r="D2993" i="7"/>
  <c r="A2992" i="7"/>
  <c r="A2993" i="7" l="1"/>
  <c r="B2993" i="7"/>
  <c r="C2993" i="7" s="1"/>
  <c r="D2994" i="7"/>
  <c r="D2995" i="7" l="1"/>
  <c r="B2994" i="7"/>
  <c r="C2994" i="7" s="1"/>
  <c r="A2994" i="7"/>
  <c r="A2995" i="7" l="1"/>
  <c r="D2996" i="7"/>
  <c r="B2995" i="7"/>
  <c r="C2995" i="7" s="1"/>
  <c r="A2996" i="7" l="1"/>
  <c r="D2997" i="7"/>
  <c r="B2996" i="7"/>
  <c r="C2996" i="7" s="1"/>
  <c r="A2997" i="7" l="1"/>
  <c r="B2997" i="7"/>
  <c r="C2997" i="7" s="1"/>
  <c r="D2998" i="7"/>
  <c r="B2998" i="7" l="1"/>
  <c r="C2998" i="7" s="1"/>
  <c r="D2999" i="7"/>
  <c r="A2998" i="7"/>
  <c r="A2999" i="7" l="1"/>
  <c r="D3000" i="7"/>
  <c r="B2999" i="7"/>
  <c r="C2999" i="7" s="1"/>
  <c r="B3000" i="7" l="1"/>
  <c r="C3000" i="7" s="1"/>
  <c r="D3001" i="7"/>
  <c r="A3000" i="7"/>
  <c r="B3001" i="7" l="1"/>
  <c r="C3001" i="7" s="1"/>
  <c r="D3002" i="7"/>
  <c r="A3001" i="7"/>
  <c r="A3002" i="7" l="1"/>
  <c r="B3002" i="7"/>
  <c r="C3002" i="7" s="1"/>
  <c r="D3003" i="7"/>
  <c r="B3003" i="7" l="1"/>
  <c r="C3003" i="7" s="1"/>
  <c r="D3004" i="7"/>
  <c r="A3003" i="7"/>
  <c r="B3004" i="7" l="1"/>
  <c r="C3004" i="7" s="1"/>
  <c r="D3005" i="7"/>
  <c r="A3004" i="7"/>
  <c r="D3006" i="7" l="1"/>
  <c r="A3005" i="7"/>
  <c r="B3005" i="7"/>
  <c r="C3005" i="7" s="1"/>
  <c r="D3007" i="7" l="1"/>
  <c r="A3006" i="7"/>
  <c r="B3006" i="7"/>
  <c r="C3006" i="7" s="1"/>
  <c r="D3008" i="7" l="1"/>
  <c r="A3007" i="7"/>
  <c r="B3007" i="7"/>
  <c r="C3007" i="7" s="1"/>
  <c r="D3009" i="7" l="1"/>
  <c r="A3008" i="7"/>
  <c r="B3008" i="7"/>
  <c r="C3008" i="7" s="1"/>
  <c r="A3009" i="7" l="1"/>
  <c r="B3009" i="7"/>
  <c r="C3009" i="7" s="1"/>
  <c r="D3010" i="7"/>
  <c r="D3011" i="7" l="1"/>
  <c r="A3010" i="7"/>
  <c r="B3010" i="7"/>
  <c r="C3010" i="7" s="1"/>
  <c r="A3011" i="7" l="1"/>
  <c r="D3012" i="7"/>
  <c r="B3011" i="7"/>
  <c r="C3011" i="7" s="1"/>
  <c r="D3013" i="7" l="1"/>
  <c r="A3012" i="7"/>
  <c r="B3012" i="7"/>
  <c r="C3012" i="7" s="1"/>
  <c r="A3013" i="7" l="1"/>
  <c r="D3014" i="7"/>
  <c r="B3013" i="7"/>
  <c r="C3013" i="7" s="1"/>
  <c r="A3014" i="7" l="1"/>
  <c r="D3015" i="7"/>
  <c r="B3014" i="7"/>
  <c r="C3014" i="7" s="1"/>
  <c r="A3015" i="7" l="1"/>
  <c r="B3015" i="7"/>
  <c r="C3015" i="7" s="1"/>
  <c r="D3016" i="7"/>
  <c r="D3017" i="7" l="1"/>
  <c r="A3016" i="7"/>
  <c r="B3016" i="7"/>
  <c r="C3016" i="7" s="1"/>
  <c r="D3018" i="7" l="1"/>
  <c r="A3017" i="7"/>
  <c r="B3017" i="7"/>
  <c r="C3017" i="7" s="1"/>
  <c r="D3019" i="7" l="1"/>
  <c r="A3018" i="7"/>
  <c r="B3018" i="7"/>
  <c r="C3018" i="7" s="1"/>
  <c r="A3019" i="7" l="1"/>
  <c r="B3019" i="7"/>
  <c r="C3019" i="7" s="1"/>
  <c r="D3020" i="7"/>
  <c r="A3020" i="7" l="1"/>
  <c r="B3020" i="7"/>
  <c r="C3020" i="7" s="1"/>
  <c r="D3021" i="7"/>
  <c r="A3021" i="7" l="1"/>
  <c r="B3021" i="7"/>
  <c r="C3021" i="7" s="1"/>
  <c r="D3022" i="7"/>
  <c r="A3022" i="7" l="1"/>
  <c r="B3022" i="7"/>
  <c r="C3022" i="7" s="1"/>
  <c r="D3023" i="7"/>
  <c r="B3023" i="7" l="1"/>
  <c r="C3023" i="7" s="1"/>
  <c r="D3024" i="7"/>
  <c r="A3023" i="7"/>
  <c r="A3024" i="7" l="1"/>
  <c r="B3024" i="7"/>
  <c r="C3024" i="7" s="1"/>
  <c r="D3025" i="7"/>
  <c r="A3025" i="7" l="1"/>
  <c r="B3025" i="7"/>
  <c r="C3025" i="7" s="1"/>
  <c r="D3026" i="7"/>
  <c r="A3026" i="7" l="1"/>
  <c r="B3026" i="7"/>
  <c r="C3026" i="7" s="1"/>
  <c r="D3027" i="7"/>
  <c r="D3028" i="7" l="1"/>
  <c r="A3027" i="7"/>
  <c r="B3027" i="7"/>
  <c r="C3027" i="7" s="1"/>
  <c r="D3029" i="7" l="1"/>
  <c r="A3028" i="7"/>
  <c r="B3028" i="7"/>
  <c r="C3028" i="7" s="1"/>
  <c r="A3029" i="7" l="1"/>
  <c r="B3029" i="7"/>
  <c r="C3029" i="7" s="1"/>
  <c r="D3030" i="7"/>
  <c r="D3031" i="7" l="1"/>
  <c r="A3030" i="7"/>
  <c r="B3030" i="7"/>
  <c r="C3030" i="7" s="1"/>
  <c r="A3031" i="7" l="1"/>
  <c r="B3031" i="7"/>
  <c r="C3031" i="7" s="1"/>
  <c r="D3032" i="7"/>
  <c r="D3033" i="7" l="1"/>
  <c r="A3032" i="7"/>
  <c r="B3032" i="7"/>
  <c r="C3032" i="7" s="1"/>
  <c r="A3033" i="7" l="1"/>
  <c r="D3034" i="7"/>
  <c r="B3033" i="7"/>
  <c r="C3033" i="7" s="1"/>
  <c r="D3035" i="7" l="1"/>
  <c r="A3034" i="7"/>
  <c r="B3034" i="7"/>
  <c r="C3034" i="7" s="1"/>
  <c r="D3036" i="7" l="1"/>
  <c r="A3035" i="7"/>
  <c r="B3035" i="7"/>
  <c r="C3035" i="7" s="1"/>
  <c r="D3037" i="7" l="1"/>
  <c r="A3036" i="7"/>
  <c r="B3036" i="7"/>
  <c r="C3036" i="7" s="1"/>
  <c r="A3037" i="7" l="1"/>
  <c r="B3037" i="7"/>
  <c r="C3037" i="7" s="1"/>
  <c r="D3038" i="7"/>
  <c r="D3039" i="7" l="1"/>
  <c r="A3038" i="7"/>
  <c r="B3038" i="7"/>
  <c r="C3038" i="7" s="1"/>
  <c r="A3039" i="7" l="1"/>
  <c r="D3040" i="7"/>
  <c r="B3039" i="7"/>
  <c r="C3039" i="7" s="1"/>
  <c r="D3041" i="7" l="1"/>
  <c r="A3040" i="7"/>
  <c r="B3040" i="7"/>
  <c r="C3040" i="7" s="1"/>
  <c r="A3041" i="7" l="1"/>
  <c r="B3041" i="7"/>
  <c r="C3041" i="7" s="1"/>
  <c r="D3042" i="7"/>
  <c r="D3043" i="7" l="1"/>
  <c r="A3042" i="7"/>
  <c r="B3042" i="7"/>
  <c r="C3042" i="7" s="1"/>
  <c r="A3043" i="7" l="1"/>
  <c r="B3043" i="7"/>
  <c r="C3043" i="7" s="1"/>
  <c r="D3044" i="7"/>
  <c r="D3045" i="7" l="1"/>
  <c r="A3044" i="7"/>
  <c r="B3044" i="7"/>
  <c r="C3044" i="7" s="1"/>
  <c r="A3045" i="7" l="1"/>
  <c r="B3045" i="7"/>
  <c r="C3045" i="7" s="1"/>
  <c r="D3046" i="7"/>
  <c r="A3046" i="7" l="1"/>
  <c r="B3046" i="7"/>
  <c r="C3046" i="7" s="1"/>
  <c r="D3047" i="7"/>
  <c r="A3047" i="7" l="1"/>
  <c r="B3047" i="7"/>
  <c r="C3047" i="7"/>
  <c r="D3048" i="7"/>
  <c r="D3049" i="7" l="1"/>
  <c r="A3048" i="7"/>
  <c r="B3048" i="7"/>
  <c r="C3048" i="7" s="1"/>
  <c r="A3049" i="7" l="1"/>
  <c r="B3049" i="7"/>
  <c r="C3049" i="7" s="1"/>
  <c r="D3050" i="7"/>
  <c r="D3051" i="7" l="1"/>
  <c r="A3050" i="7"/>
  <c r="B3050" i="7"/>
  <c r="C3050" i="7" s="1"/>
  <c r="D3052" i="7" l="1"/>
  <c r="A3051" i="7"/>
  <c r="B3051" i="7"/>
  <c r="C3051" i="7" s="1"/>
  <c r="A3052" i="7" l="1"/>
  <c r="D3053" i="7"/>
  <c r="B3052" i="7"/>
  <c r="C3052" i="7" s="1"/>
  <c r="A3053" i="7" l="1"/>
  <c r="B3053" i="7"/>
  <c r="C3053" i="7" s="1"/>
  <c r="D3054" i="7"/>
  <c r="D3055" i="7" l="1"/>
  <c r="A3054" i="7"/>
  <c r="B3054" i="7"/>
  <c r="C3054" i="7" s="1"/>
  <c r="A3055" i="7" l="1"/>
  <c r="B3055" i="7"/>
  <c r="C3055" i="7" s="1"/>
  <c r="D3056" i="7"/>
  <c r="D3057" i="7" l="1"/>
  <c r="A3056" i="7"/>
  <c r="B3056" i="7"/>
  <c r="C3056" i="7" s="1"/>
  <c r="A3057" i="7" l="1"/>
  <c r="D3058" i="7"/>
  <c r="B3057" i="7"/>
  <c r="C3057" i="7" s="1"/>
  <c r="D3059" i="7" l="1"/>
  <c r="A3058" i="7"/>
  <c r="B3058" i="7"/>
  <c r="C3058" i="7" s="1"/>
  <c r="D3060" i="7" l="1"/>
  <c r="A3059" i="7"/>
  <c r="B3059" i="7"/>
  <c r="C3059" i="7" s="1"/>
  <c r="D3061" i="7" l="1"/>
  <c r="A3060" i="7"/>
  <c r="B3060" i="7"/>
  <c r="C3060" i="7" s="1"/>
  <c r="A3061" i="7" l="1"/>
  <c r="B3061" i="7"/>
  <c r="C3061" i="7" s="1"/>
  <c r="D3062" i="7"/>
  <c r="A3062" i="7" l="1"/>
  <c r="B3062" i="7"/>
  <c r="C3062" i="7" s="1"/>
  <c r="D3063" i="7"/>
  <c r="A3063" i="7" l="1"/>
  <c r="B3063" i="7"/>
  <c r="C3063" i="7" s="1"/>
  <c r="D3064" i="7"/>
  <c r="D3065" i="7" l="1"/>
  <c r="A3064" i="7"/>
  <c r="B3064" i="7"/>
  <c r="C3064" i="7" s="1"/>
  <c r="D3066" i="7" l="1"/>
  <c r="A3065" i="7"/>
  <c r="B3065" i="7"/>
  <c r="C3065" i="7" s="1"/>
  <c r="D3067" i="7" l="1"/>
  <c r="A3066" i="7"/>
  <c r="B3066" i="7"/>
  <c r="C3066" i="7" s="1"/>
  <c r="A3067" i="7" l="1"/>
  <c r="D3068" i="7"/>
  <c r="B3067" i="7"/>
  <c r="C3067" i="7" s="1"/>
  <c r="D3069" i="7" l="1"/>
  <c r="A3068" i="7"/>
  <c r="B3068" i="7"/>
  <c r="C3068" i="7" s="1"/>
  <c r="A3069" i="7" l="1"/>
  <c r="D3070" i="7"/>
  <c r="B3069" i="7"/>
  <c r="C3069" i="7" s="1"/>
  <c r="D3071" i="7" l="1"/>
  <c r="A3070" i="7"/>
  <c r="B3070" i="7"/>
  <c r="C3070" i="7" s="1"/>
  <c r="D3072" i="7" l="1"/>
  <c r="A3071" i="7"/>
  <c r="B3071" i="7"/>
  <c r="C3071" i="7" s="1"/>
  <c r="D3073" i="7" l="1"/>
  <c r="A3072" i="7"/>
  <c r="B3072" i="7"/>
  <c r="C3072" i="7" s="1"/>
  <c r="D3074" i="7" l="1"/>
  <c r="A3073" i="7"/>
  <c r="B3073" i="7"/>
  <c r="C3073" i="7" s="1"/>
  <c r="D3075" i="7" l="1"/>
  <c r="A3074" i="7"/>
  <c r="B3074" i="7"/>
  <c r="C3074" i="7" s="1"/>
  <c r="A3075" i="7" l="1"/>
  <c r="B3075" i="7"/>
  <c r="C3075" i="7" s="1"/>
  <c r="D3076" i="7"/>
  <c r="D3077" i="7" l="1"/>
  <c r="A3076" i="7"/>
  <c r="B3076" i="7"/>
  <c r="C3076" i="7" s="1"/>
  <c r="A3077" i="7" l="1"/>
  <c r="B3077" i="7"/>
  <c r="C3077" i="7" s="1"/>
  <c r="D3078" i="7"/>
  <c r="A3078" i="7" l="1"/>
  <c r="D3079" i="7"/>
  <c r="B3078" i="7"/>
  <c r="C3078" i="7" s="1"/>
  <c r="A3079" i="7" l="1"/>
  <c r="B3079" i="7"/>
  <c r="C3079" i="7" s="1"/>
  <c r="D3080" i="7"/>
  <c r="D3081" i="7" l="1"/>
  <c r="A3080" i="7"/>
  <c r="B3080" i="7"/>
  <c r="C3080" i="7" s="1"/>
  <c r="A3081" i="7" l="1"/>
  <c r="B3081" i="7"/>
  <c r="C3081" i="7" s="1"/>
  <c r="D3082" i="7"/>
  <c r="A3082" i="7" l="1"/>
  <c r="B3082" i="7"/>
  <c r="C3082" i="7" s="1"/>
  <c r="D3083" i="7"/>
  <c r="A3083" i="7" l="1"/>
  <c r="B3083" i="7"/>
  <c r="C3083" i="7" s="1"/>
  <c r="D3084" i="7"/>
  <c r="D3085" i="7" l="1"/>
  <c r="A3084" i="7"/>
  <c r="B3084" i="7"/>
  <c r="C3084" i="7" s="1"/>
  <c r="D3086" i="7" l="1"/>
  <c r="A3085" i="7"/>
  <c r="B3085" i="7"/>
  <c r="C3085" i="7" s="1"/>
  <c r="D3087" i="7" l="1"/>
  <c r="A3086" i="7"/>
  <c r="B3086" i="7"/>
  <c r="C3086" i="7" s="1"/>
  <c r="A3087" i="7" l="1"/>
  <c r="B3087" i="7"/>
  <c r="C3087" i="7" s="1"/>
  <c r="D3088" i="7"/>
  <c r="A3088" i="7" l="1"/>
  <c r="B3088" i="7"/>
  <c r="C3088" i="7" s="1"/>
  <c r="D3089" i="7"/>
  <c r="D3090" i="7" l="1"/>
  <c r="A3089" i="7"/>
  <c r="B3089" i="7"/>
  <c r="C3089" i="7" s="1"/>
  <c r="A3090" i="7" l="1"/>
  <c r="B3090" i="7"/>
  <c r="C3090" i="7" s="1"/>
  <c r="D3091" i="7"/>
  <c r="A3091" i="7" l="1"/>
  <c r="D3092" i="7"/>
  <c r="B3091" i="7"/>
  <c r="C3091" i="7" s="1"/>
  <c r="D3093" i="7" l="1"/>
  <c r="A3092" i="7"/>
  <c r="B3092" i="7"/>
  <c r="C3092" i="7" s="1"/>
  <c r="A3093" i="7" l="1"/>
  <c r="B3093" i="7"/>
  <c r="C3093" i="7" s="1"/>
  <c r="D3094" i="7"/>
  <c r="D3095" i="7" l="1"/>
  <c r="A3094" i="7"/>
  <c r="B3094" i="7"/>
  <c r="C3094" i="7" s="1"/>
  <c r="D3096" i="7" l="1"/>
  <c r="A3095" i="7"/>
  <c r="B3095" i="7"/>
  <c r="C3095" i="7" s="1"/>
  <c r="D3097" i="7" l="1"/>
  <c r="A3096" i="7"/>
  <c r="B3096" i="7"/>
  <c r="C3096" i="7" s="1"/>
  <c r="A3097" i="7" l="1"/>
  <c r="D3098" i="7"/>
  <c r="B3097" i="7"/>
  <c r="C3097" i="7" s="1"/>
  <c r="D3099" i="7" l="1"/>
  <c r="A3098" i="7"/>
  <c r="B3098" i="7"/>
  <c r="C3098" i="7" s="1"/>
  <c r="A3099" i="7" l="1"/>
  <c r="B3099" i="7"/>
  <c r="C3099" i="7" s="1"/>
  <c r="D3100" i="7"/>
  <c r="D3101" i="7" l="1"/>
  <c r="A3100" i="7"/>
  <c r="B3100" i="7"/>
  <c r="C3100" i="7" s="1"/>
  <c r="A3101" i="7" l="1"/>
  <c r="D3102" i="7"/>
  <c r="B3101" i="7"/>
  <c r="C3101" i="7" s="1"/>
  <c r="D3103" i="7" l="1"/>
  <c r="A3102" i="7"/>
  <c r="B3102" i="7"/>
  <c r="C3102" i="7" s="1"/>
  <c r="D3104" i="7" l="1"/>
  <c r="A3103" i="7"/>
  <c r="B3103" i="7"/>
  <c r="C3103" i="7" s="1"/>
  <c r="A3104" i="7" l="1"/>
  <c r="D3105" i="7"/>
  <c r="B3104" i="7"/>
  <c r="C3104" i="7" s="1"/>
  <c r="D3106" i="7" l="1"/>
  <c r="A3105" i="7"/>
  <c r="B3105" i="7"/>
  <c r="C3105" i="7" s="1"/>
  <c r="D3107" i="7" l="1"/>
  <c r="A3106" i="7"/>
  <c r="B3106" i="7"/>
  <c r="C3106" i="7" s="1"/>
  <c r="A3107" i="7" l="1"/>
  <c r="B3107" i="7"/>
  <c r="C3107" i="7" s="1"/>
  <c r="D3108" i="7"/>
  <c r="D3109" i="7" l="1"/>
  <c r="A3108" i="7"/>
  <c r="B3108" i="7"/>
  <c r="C3108" i="7" s="1"/>
  <c r="A3109" i="7" l="1"/>
  <c r="B3109" i="7"/>
  <c r="C3109" i="7" s="1"/>
  <c r="D3110" i="7"/>
  <c r="A3110" i="7" l="1"/>
  <c r="B3110" i="7"/>
  <c r="C3110" i="7" s="1"/>
  <c r="D3111" i="7"/>
  <c r="A3111" i="7" l="1"/>
  <c r="B3111" i="7"/>
  <c r="C3111" i="7" s="1"/>
  <c r="D3112" i="7"/>
  <c r="A3112" i="7" l="1"/>
  <c r="D3113" i="7"/>
  <c r="B3112" i="7"/>
  <c r="C3112" i="7" s="1"/>
  <c r="A3113" i="7" l="1"/>
  <c r="B3113" i="7"/>
  <c r="C3113" i="7" s="1"/>
  <c r="D3114" i="7"/>
  <c r="D3115" i="7" l="1"/>
  <c r="A3114" i="7"/>
  <c r="B3114" i="7"/>
  <c r="C3114" i="7" s="1"/>
  <c r="A3115" i="7" l="1"/>
  <c r="D3116" i="7"/>
  <c r="B3115" i="7"/>
  <c r="C3115" i="7" s="1"/>
  <c r="A3116" i="7" l="1"/>
  <c r="D3117" i="7"/>
  <c r="B3116" i="7"/>
  <c r="C3116" i="7" s="1"/>
  <c r="D3118" i="7" l="1"/>
  <c r="A3117" i="7"/>
  <c r="B3117" i="7"/>
  <c r="C3117" i="7" s="1"/>
  <c r="A3118" i="7" l="1"/>
  <c r="B3118" i="7"/>
  <c r="C3118" i="7" s="1"/>
  <c r="D3119" i="7"/>
  <c r="A3119" i="7" l="1"/>
  <c r="B3119" i="7"/>
  <c r="C3119" i="7" s="1"/>
  <c r="D3120" i="7"/>
  <c r="D3121" i="7" l="1"/>
  <c r="A3120" i="7"/>
  <c r="B3120" i="7"/>
  <c r="C3120" i="7" s="1"/>
  <c r="A3121" i="7" l="1"/>
  <c r="B3121" i="7"/>
  <c r="C3121" i="7" s="1"/>
  <c r="D3122" i="7"/>
  <c r="A3122" i="7" l="1"/>
  <c r="B3122" i="7"/>
  <c r="C3122" i="7" s="1"/>
  <c r="D3123" i="7"/>
  <c r="A3123" i="7" l="1"/>
  <c r="B3123" i="7"/>
  <c r="C3123" i="7" s="1"/>
  <c r="D3124" i="7"/>
  <c r="D3125" i="7" l="1"/>
  <c r="A3124" i="7"/>
  <c r="B3124" i="7"/>
  <c r="C3124" i="7" s="1"/>
  <c r="A3125" i="7" l="1"/>
  <c r="B3125" i="7"/>
  <c r="C3125" i="7" s="1"/>
  <c r="D3126" i="7"/>
  <c r="A3126" i="7" l="1"/>
  <c r="B3126" i="7"/>
  <c r="C3126" i="7" s="1"/>
  <c r="D3127" i="7"/>
  <c r="A3127" i="7" l="1"/>
  <c r="B3127" i="7"/>
  <c r="C3127" i="7" s="1"/>
  <c r="D3128" i="7"/>
  <c r="A3128" i="7" l="1"/>
  <c r="D3129" i="7"/>
  <c r="B3128" i="7"/>
  <c r="C3128" i="7" s="1"/>
  <c r="D3130" i="7" l="1"/>
  <c r="A3129" i="7"/>
  <c r="B3129" i="7"/>
  <c r="C3129" i="7" s="1"/>
  <c r="A3130" i="7" l="1"/>
  <c r="D3131" i="7"/>
  <c r="B3130" i="7"/>
  <c r="C3130" i="7" s="1"/>
  <c r="D3132" i="7" l="1"/>
  <c r="A3131" i="7"/>
  <c r="B3131" i="7"/>
  <c r="C3131" i="7" s="1"/>
  <c r="A3132" i="7" l="1"/>
  <c r="D3133" i="7"/>
  <c r="B3132" i="7"/>
  <c r="C3132" i="7" s="1"/>
  <c r="D3134" i="7" l="1"/>
  <c r="A3133" i="7"/>
  <c r="B3133" i="7"/>
  <c r="C3133" i="7" s="1"/>
  <c r="D3135" i="7" l="1"/>
  <c r="A3134" i="7"/>
  <c r="B3134" i="7"/>
  <c r="C3134" i="7" s="1"/>
  <c r="A3135" i="7" l="1"/>
  <c r="D3136" i="7"/>
  <c r="B3135" i="7"/>
  <c r="C3135" i="7" s="1"/>
  <c r="D3137" i="7" l="1"/>
  <c r="A3136" i="7"/>
  <c r="B3136" i="7"/>
  <c r="C3136" i="7" s="1"/>
  <c r="A3137" i="7" l="1"/>
  <c r="B3137" i="7"/>
  <c r="C3137" i="7" s="1"/>
  <c r="D3138" i="7"/>
  <c r="D3139" i="7" l="1"/>
  <c r="A3138" i="7"/>
  <c r="B3138" i="7"/>
  <c r="C3138" i="7" s="1"/>
  <c r="A3139" i="7" l="1"/>
  <c r="B3139" i="7"/>
  <c r="C3139" i="7" s="1"/>
  <c r="D3140" i="7"/>
  <c r="D3141" i="7" l="1"/>
  <c r="A3140" i="7"/>
  <c r="B3140" i="7"/>
  <c r="C3140" i="7" s="1"/>
  <c r="A3141" i="7" l="1"/>
  <c r="D3142" i="7"/>
  <c r="B3141" i="7"/>
  <c r="C3141" i="7" s="1"/>
  <c r="A3142" i="7" l="1"/>
  <c r="D3143" i="7"/>
  <c r="B3142" i="7"/>
  <c r="C3142" i="7" s="1"/>
  <c r="A3143" i="7" l="1"/>
  <c r="B3143" i="7"/>
  <c r="C3143" i="7" s="1"/>
  <c r="D3144" i="7"/>
  <c r="A3144" i="7" l="1"/>
  <c r="D3145" i="7"/>
  <c r="B3144" i="7"/>
  <c r="C3144" i="7" s="1"/>
  <c r="D3146" i="7" l="1"/>
  <c r="A3145" i="7"/>
  <c r="B3145" i="7"/>
  <c r="C3145" i="7" s="1"/>
  <c r="A3146" i="7" l="1"/>
  <c r="B3146" i="7"/>
  <c r="C3146" i="7" s="1"/>
  <c r="D3147" i="7"/>
  <c r="A3147" i="7" l="1"/>
  <c r="B3147" i="7"/>
  <c r="C3147" i="7" s="1"/>
  <c r="D3148" i="7"/>
  <c r="D3149" i="7" l="1"/>
  <c r="A3148" i="7"/>
  <c r="B3148" i="7"/>
  <c r="C3148" i="7" s="1"/>
  <c r="D3150" i="7" l="1"/>
  <c r="A3149" i="7"/>
  <c r="B3149" i="7"/>
  <c r="C3149" i="7" s="1"/>
  <c r="D3151" i="7" l="1"/>
  <c r="A3150" i="7"/>
  <c r="B3150" i="7"/>
  <c r="C3150" i="7" s="1"/>
  <c r="A3151" i="7" l="1"/>
  <c r="D3152" i="7"/>
  <c r="B3151" i="7"/>
  <c r="C3151" i="7" s="1"/>
  <c r="D3153" i="7" l="1"/>
  <c r="A3152" i="7"/>
  <c r="B3152" i="7"/>
  <c r="C3152" i="7" s="1"/>
  <c r="A3153" i="7" l="1"/>
  <c r="D3154" i="7"/>
  <c r="B3153" i="7"/>
  <c r="C3153" i="7" s="1"/>
  <c r="D3155" i="7" l="1"/>
  <c r="A3154" i="7"/>
  <c r="B3154" i="7"/>
  <c r="C3154" i="7" s="1"/>
  <c r="D3156" i="7" l="1"/>
  <c r="A3155" i="7"/>
  <c r="B3155" i="7"/>
  <c r="C3155" i="7" s="1"/>
  <c r="A3156" i="7" l="1"/>
  <c r="D3157" i="7"/>
  <c r="B3156" i="7"/>
  <c r="C3156" i="7" s="1"/>
  <c r="A3157" i="7" l="1"/>
  <c r="B3157" i="7"/>
  <c r="C3157" i="7" s="1"/>
  <c r="D3158" i="7"/>
  <c r="A3158" i="7" l="1"/>
  <c r="B3158" i="7"/>
  <c r="C3158" i="7" s="1"/>
  <c r="D3159" i="7"/>
  <c r="D3160" i="7" l="1"/>
  <c r="A3159" i="7"/>
  <c r="B3159" i="7"/>
  <c r="C3159" i="7" s="1"/>
  <c r="A3160" i="7" l="1"/>
  <c r="D3161" i="7"/>
  <c r="B3160" i="7"/>
  <c r="C3160" i="7" s="1"/>
  <c r="A3161" i="7" l="1"/>
  <c r="D3162" i="7"/>
  <c r="B3161" i="7"/>
  <c r="C3161" i="7" s="1"/>
  <c r="D3163" i="7" l="1"/>
  <c r="A3162" i="7"/>
  <c r="B3162" i="7"/>
  <c r="C3162" i="7" s="1"/>
  <c r="A3163" i="7" l="1"/>
  <c r="B3163" i="7"/>
  <c r="C3163" i="7" s="1"/>
  <c r="D3164" i="7"/>
  <c r="D3165" i="7" l="1"/>
  <c r="A3164" i="7"/>
  <c r="B3164" i="7"/>
  <c r="C3164" i="7" s="1"/>
  <c r="A3165" i="7" l="1"/>
  <c r="B3165" i="7"/>
  <c r="C3165" i="7" s="1"/>
  <c r="D3166" i="7"/>
  <c r="A3166" i="7" l="1"/>
  <c r="D3167" i="7"/>
  <c r="B3166" i="7"/>
  <c r="C3166" i="7" s="1"/>
  <c r="A3167" i="7" l="1"/>
  <c r="B3167" i="7"/>
  <c r="C3167" i="7" s="1"/>
  <c r="D3168" i="7"/>
  <c r="D3169" i="7" l="1"/>
  <c r="A3168" i="7"/>
  <c r="B3168" i="7"/>
  <c r="C3168" i="7" s="1"/>
  <c r="A3169" i="7" l="1"/>
  <c r="B3169" i="7"/>
  <c r="C3169" i="7" s="1"/>
  <c r="D3170" i="7"/>
  <c r="D3171" i="7" l="1"/>
  <c r="A3170" i="7"/>
  <c r="B3170" i="7"/>
  <c r="C3170" i="7" s="1"/>
  <c r="D3172" i="7" l="1"/>
  <c r="A3171" i="7"/>
  <c r="B3171" i="7"/>
  <c r="C3171" i="7" s="1"/>
  <c r="D3173" i="7" l="1"/>
  <c r="A3172" i="7"/>
  <c r="B3172" i="7"/>
  <c r="C3172" i="7" s="1"/>
  <c r="A3173" i="7" l="1"/>
  <c r="B3173" i="7"/>
  <c r="C3173" i="7" s="1"/>
  <c r="D3174" i="7"/>
  <c r="D3175" i="7" l="1"/>
  <c r="A3174" i="7"/>
  <c r="B3174" i="7"/>
  <c r="C3174" i="7" s="1"/>
  <c r="A3175" i="7" l="1"/>
  <c r="B3175" i="7"/>
  <c r="C3175" i="7" s="1"/>
  <c r="D3176" i="7"/>
  <c r="D3177" i="7" l="1"/>
  <c r="A3176" i="7"/>
  <c r="B3176" i="7"/>
  <c r="C3176" i="7" s="1"/>
  <c r="A3177" i="7" l="1"/>
  <c r="B3177" i="7"/>
  <c r="C3177" i="7" s="1"/>
  <c r="D3178" i="7"/>
  <c r="D3179" i="7" l="1"/>
  <c r="A3178" i="7"/>
  <c r="B3178" i="7"/>
  <c r="C3178" i="7" s="1"/>
  <c r="D3180" i="7" l="1"/>
  <c r="A3179" i="7"/>
  <c r="B3179" i="7"/>
  <c r="C3179" i="7" s="1"/>
  <c r="D3181" i="7" l="1"/>
  <c r="A3180" i="7"/>
  <c r="B3180" i="7"/>
  <c r="C3180" i="7" s="1"/>
  <c r="A3181" i="7" l="1"/>
  <c r="D3182" i="7"/>
  <c r="B3181" i="7"/>
  <c r="C3181" i="7" s="1"/>
  <c r="A3182" i="7" l="1"/>
  <c r="D3183" i="7"/>
  <c r="B3182" i="7"/>
  <c r="C3182" i="7" s="1"/>
  <c r="D3184" i="7" l="1"/>
  <c r="A3183" i="7"/>
  <c r="B3183" i="7"/>
  <c r="C3183" i="7" s="1"/>
  <c r="D3185" i="7" l="1"/>
  <c r="A3184" i="7"/>
  <c r="B3184" i="7"/>
  <c r="C3184" i="7" s="1"/>
  <c r="A3185" i="7" l="1"/>
  <c r="D3186" i="7"/>
  <c r="B3185" i="7"/>
  <c r="C3185" i="7" s="1"/>
  <c r="D3187" i="7" l="1"/>
  <c r="A3186" i="7"/>
  <c r="B3186" i="7"/>
  <c r="C3186" i="7" s="1"/>
  <c r="A3187" i="7" l="1"/>
  <c r="B3187" i="7"/>
  <c r="C3187" i="7" s="1"/>
  <c r="D3188" i="7"/>
  <c r="D3189" i="7" l="1"/>
  <c r="A3188" i="7"/>
  <c r="B3188" i="7"/>
  <c r="C3188" i="7" s="1"/>
  <c r="A3189" i="7" l="1"/>
  <c r="B3189" i="7"/>
  <c r="C3189" i="7" s="1"/>
  <c r="D3190" i="7"/>
  <c r="D3191" i="7" l="1"/>
  <c r="A3190" i="7"/>
  <c r="B3190" i="7"/>
  <c r="C3190" i="7" s="1"/>
  <c r="D3192" i="7" l="1"/>
  <c r="A3191" i="7"/>
  <c r="B3191" i="7"/>
  <c r="C3191" i="7" s="1"/>
  <c r="D3193" i="7" l="1"/>
  <c r="A3192" i="7"/>
  <c r="B3192" i="7"/>
  <c r="C3192" i="7" s="1"/>
  <c r="A3193" i="7" l="1"/>
  <c r="B3193" i="7"/>
  <c r="C3193" i="7" s="1"/>
  <c r="D3194" i="7"/>
  <c r="A3194" i="7" l="1"/>
  <c r="B3194" i="7"/>
  <c r="C3194" i="7" s="1"/>
  <c r="D3195" i="7"/>
  <c r="A3195" i="7" l="1"/>
  <c r="B3195" i="7"/>
  <c r="C3195" i="7" s="1"/>
  <c r="D3196" i="7"/>
  <c r="D3197" i="7" l="1"/>
  <c r="A3196" i="7"/>
  <c r="B3196" i="7"/>
  <c r="C3196" i="7" s="1"/>
  <c r="D3198" i="7" l="1"/>
  <c r="A3197" i="7"/>
  <c r="B3197" i="7"/>
  <c r="C3197" i="7" s="1"/>
  <c r="D3199" i="7" l="1"/>
  <c r="A3198" i="7"/>
  <c r="B3198" i="7"/>
  <c r="C3198" i="7" s="1"/>
  <c r="A3199" i="7" l="1"/>
  <c r="B3199" i="7"/>
  <c r="C3199" i="7" s="1"/>
  <c r="D3200" i="7"/>
  <c r="D3201" i="7" l="1"/>
  <c r="A3200" i="7"/>
  <c r="B3200" i="7"/>
  <c r="C3200" i="7" s="1"/>
  <c r="D3202" i="7" l="1"/>
  <c r="A3201" i="7"/>
  <c r="B3201" i="7"/>
  <c r="C3201" i="7" s="1"/>
  <c r="D3203" i="7" l="1"/>
  <c r="A3202" i="7"/>
  <c r="B3202" i="7"/>
  <c r="C3202" i="7" s="1"/>
  <c r="A3203" i="7" l="1"/>
  <c r="B3203" i="7"/>
  <c r="C3203" i="7" s="1"/>
  <c r="D3204" i="7"/>
  <c r="D3205" i="7" l="1"/>
  <c r="A3204" i="7"/>
  <c r="B3204" i="7"/>
  <c r="C3204" i="7" s="1"/>
  <c r="A3205" i="7" l="1"/>
  <c r="B3205" i="7"/>
  <c r="C3205" i="7" s="1"/>
  <c r="D3206" i="7"/>
  <c r="A3206" i="7" l="1"/>
  <c r="B3206" i="7"/>
  <c r="C3206" i="7" s="1"/>
  <c r="D3207" i="7"/>
  <c r="D3208" i="7" l="1"/>
  <c r="A3207" i="7"/>
  <c r="B3207" i="7"/>
  <c r="C3207" i="7" s="1"/>
  <c r="D3209" i="7" l="1"/>
  <c r="A3208" i="7"/>
  <c r="B3208" i="7"/>
  <c r="C3208" i="7" s="1"/>
  <c r="A3209" i="7" l="1"/>
  <c r="B3209" i="7"/>
  <c r="C3209" i="7" s="1"/>
  <c r="D3210" i="7"/>
  <c r="D3211" i="7" l="1"/>
  <c r="A3210" i="7"/>
  <c r="B3210" i="7"/>
  <c r="C3210" i="7" s="1"/>
  <c r="D3212" i="7" l="1"/>
  <c r="A3211" i="7"/>
  <c r="B3211" i="7"/>
  <c r="C3211" i="7" s="1"/>
  <c r="D3213" i="7" l="1"/>
  <c r="A3212" i="7"/>
  <c r="B3212" i="7"/>
  <c r="C3212" i="7" s="1"/>
  <c r="A3213" i="7" l="1"/>
  <c r="B3213" i="7"/>
  <c r="C3213" i="7" s="1"/>
  <c r="D3214" i="7"/>
  <c r="D3215" i="7" l="1"/>
  <c r="A3214" i="7"/>
  <c r="B3214" i="7"/>
  <c r="C3214" i="7" s="1"/>
  <c r="D3216" i="7" l="1"/>
  <c r="A3215" i="7"/>
  <c r="B3215" i="7"/>
  <c r="C3215" i="7" s="1"/>
  <c r="D3217" i="7" l="1"/>
  <c r="A3216" i="7"/>
  <c r="B3216" i="7"/>
  <c r="C3216" i="7" s="1"/>
  <c r="D3218" i="7" l="1"/>
  <c r="A3217" i="7"/>
  <c r="B3217" i="7"/>
  <c r="C3217" i="7" s="1"/>
  <c r="D3219" i="7" l="1"/>
  <c r="A3218" i="7"/>
  <c r="B3218" i="7"/>
  <c r="C3218" i="7" s="1"/>
  <c r="B3219" i="7" l="1"/>
  <c r="C3219" i="7" s="1"/>
  <c r="D3220" i="7"/>
  <c r="A3219" i="7"/>
  <c r="D3221" i="7" l="1"/>
  <c r="A3220" i="7"/>
  <c r="B3220" i="7"/>
  <c r="C3220" i="7" s="1"/>
  <c r="D3222" i="7" l="1"/>
  <c r="A3221" i="7"/>
  <c r="B3221" i="7"/>
  <c r="C3221" i="7" s="1"/>
  <c r="A3222" i="7" l="1"/>
  <c r="D3223" i="7"/>
  <c r="B3222" i="7"/>
  <c r="C3222" i="7" s="1"/>
  <c r="A3223" i="7" l="1"/>
  <c r="D3224" i="7"/>
  <c r="B3223" i="7"/>
  <c r="C3223" i="7" s="1"/>
  <c r="A3224" i="7" l="1"/>
  <c r="B3224" i="7"/>
  <c r="C3224" i="7" s="1"/>
  <c r="D3225" i="7"/>
  <c r="A3225" i="7" l="1"/>
  <c r="D3226" i="7"/>
  <c r="B3225" i="7"/>
  <c r="C3225" i="7" s="1"/>
  <c r="D3227" i="7" l="1"/>
  <c r="A3226" i="7"/>
  <c r="B3226" i="7"/>
  <c r="C3226" i="7" s="1"/>
  <c r="B3227" i="7" l="1"/>
  <c r="C3227" i="7" s="1"/>
  <c r="D3228" i="7"/>
  <c r="A3227" i="7"/>
  <c r="B3228" i="7" l="1"/>
  <c r="C3228" i="7" s="1"/>
  <c r="D3229" i="7"/>
  <c r="A3228" i="7"/>
  <c r="D3230" i="7" l="1"/>
  <c r="A3229" i="7"/>
  <c r="B3229" i="7"/>
  <c r="C3229" i="7" s="1"/>
  <c r="A3230" i="7" l="1"/>
  <c r="B3230" i="7"/>
  <c r="C3230" i="7" s="1"/>
  <c r="D3231" i="7"/>
  <c r="B3231" i="7" l="1"/>
  <c r="C3231" i="7" s="1"/>
  <c r="D3232" i="7"/>
  <c r="A3231" i="7"/>
  <c r="A3232" i="7" l="1"/>
  <c r="B3232" i="7"/>
  <c r="C3232" i="7" s="1"/>
  <c r="D3233" i="7"/>
  <c r="A3233" i="7" l="1"/>
  <c r="B3233" i="7"/>
  <c r="C3233" i="7" s="1"/>
  <c r="D3234" i="7"/>
  <c r="A3234" i="7" l="1"/>
  <c r="B3234" i="7"/>
  <c r="C3234" i="7" s="1"/>
  <c r="D3235" i="7"/>
  <c r="A3235" i="7" l="1"/>
  <c r="B3235" i="7"/>
  <c r="C3235" i="7" s="1"/>
  <c r="D3236" i="7"/>
  <c r="D3237" i="7" l="1"/>
  <c r="A3236" i="7"/>
  <c r="B3236" i="7"/>
  <c r="C3236" i="7" s="1"/>
  <c r="A3237" i="7" l="1"/>
  <c r="B3237" i="7"/>
  <c r="C3237" i="7" s="1"/>
  <c r="D3238" i="7"/>
  <c r="D3239" i="7" l="1"/>
  <c r="A3238" i="7"/>
  <c r="B3238" i="7"/>
  <c r="C3238" i="7" s="1"/>
  <c r="A3239" i="7" l="1"/>
  <c r="B3239" i="7"/>
  <c r="C3239" i="7" s="1"/>
  <c r="D3240" i="7"/>
  <c r="D3241" i="7" l="1"/>
  <c r="A3240" i="7"/>
  <c r="B3240" i="7"/>
  <c r="C3240" i="7" s="1"/>
  <c r="A3241" i="7" l="1"/>
  <c r="D3242" i="7"/>
  <c r="B3241" i="7"/>
  <c r="C3241" i="7" s="1"/>
  <c r="D3243" i="7" l="1"/>
  <c r="A3242" i="7"/>
  <c r="B3242" i="7"/>
  <c r="C3242" i="7" s="1"/>
  <c r="D3244" i="7" l="1"/>
  <c r="A3243" i="7"/>
  <c r="B3243" i="7"/>
  <c r="C3243" i="7" s="1"/>
  <c r="D3245" i="7" l="1"/>
  <c r="A3244" i="7"/>
  <c r="B3244" i="7"/>
  <c r="C3244" i="7" s="1"/>
  <c r="A3245" i="7" l="1"/>
  <c r="B3245" i="7"/>
  <c r="C3245" i="7" s="1"/>
  <c r="D3246" i="7"/>
  <c r="D3247" i="7" l="1"/>
  <c r="A3246" i="7"/>
  <c r="B3246" i="7"/>
  <c r="C3246" i="7" s="1"/>
  <c r="D3248" i="7" l="1"/>
  <c r="A3247" i="7"/>
  <c r="B3247" i="7"/>
  <c r="C3247" i="7" s="1"/>
  <c r="A3248" i="7" l="1"/>
  <c r="B3248" i="7"/>
  <c r="C3248" i="7" s="1"/>
  <c r="D3249" i="7"/>
  <c r="A3249" i="7" l="1"/>
  <c r="D3250" i="7"/>
  <c r="B3249" i="7"/>
  <c r="C3249" i="7" s="1"/>
  <c r="A3250" i="7" l="1"/>
  <c r="B3250" i="7"/>
  <c r="C3250" i="7" s="1"/>
  <c r="D3251" i="7"/>
  <c r="D3252" i="7" l="1"/>
  <c r="A3251" i="7"/>
  <c r="B3251" i="7"/>
  <c r="C3251" i="7" s="1"/>
  <c r="D3253" i="7" l="1"/>
  <c r="A3252" i="7"/>
  <c r="B3252" i="7"/>
  <c r="C3252" i="7" s="1"/>
  <c r="A3253" i="7" l="1"/>
  <c r="D3254" i="7"/>
  <c r="B3253" i="7"/>
  <c r="C3253" i="7" s="1"/>
  <c r="D3255" i="7" l="1"/>
  <c r="A3254" i="7"/>
  <c r="B3254" i="7"/>
  <c r="C3254" i="7" s="1"/>
  <c r="A3255" i="7" l="1"/>
  <c r="B3255" i="7"/>
  <c r="C3255" i="7" s="1"/>
  <c r="D3256" i="7"/>
  <c r="A3256" i="7" l="1"/>
  <c r="B3256" i="7"/>
  <c r="C3256" i="7" s="1"/>
  <c r="D3257" i="7"/>
  <c r="A3257" i="7" l="1"/>
  <c r="B3257" i="7"/>
  <c r="C3257" i="7" s="1"/>
  <c r="D3258" i="7"/>
  <c r="D3259" i="7" l="1"/>
  <c r="A3258" i="7"/>
  <c r="B3258" i="7"/>
  <c r="C3258" i="7" s="1"/>
  <c r="A3259" i="7" l="1"/>
  <c r="B3259" i="7"/>
  <c r="C3259" i="7" s="1"/>
  <c r="D3260" i="7"/>
  <c r="A3260" i="7" l="1"/>
  <c r="B3260" i="7"/>
  <c r="C3260" i="7" s="1"/>
  <c r="D3261" i="7"/>
  <c r="A3261" i="7" l="1"/>
  <c r="B3261" i="7"/>
  <c r="C3261" i="7" s="1"/>
  <c r="D3262" i="7"/>
  <c r="D3263" i="7" l="1"/>
  <c r="A3262" i="7"/>
  <c r="B3262" i="7"/>
  <c r="C3262" i="7" s="1"/>
  <c r="A3263" i="7" l="1"/>
  <c r="B3263" i="7"/>
  <c r="C3263" i="7" s="1"/>
  <c r="D3264" i="7"/>
  <c r="D3265" i="7" l="1"/>
  <c r="A3264" i="7"/>
  <c r="B3264" i="7"/>
  <c r="C3264" i="7" s="1"/>
  <c r="D3266" i="7" l="1"/>
  <c r="A3265" i="7"/>
  <c r="B3265" i="7"/>
  <c r="C3265" i="7" s="1"/>
  <c r="A3266" i="7" l="1"/>
  <c r="B3266" i="7"/>
  <c r="C3266" i="7" s="1"/>
  <c r="D3267" i="7"/>
  <c r="A3267" i="7" l="1"/>
  <c r="B3267" i="7"/>
  <c r="C3267" i="7" s="1"/>
  <c r="D3268" i="7"/>
  <c r="D3269" i="7" l="1"/>
  <c r="A3268" i="7"/>
  <c r="B3268" i="7"/>
  <c r="C3268" i="7" s="1"/>
  <c r="A3269" i="7" l="1"/>
  <c r="B3269" i="7"/>
  <c r="C3269" i="7" s="1"/>
  <c r="D3270" i="7"/>
  <c r="D3271" i="7" l="1"/>
  <c r="A3270" i="7"/>
  <c r="B3270" i="7"/>
  <c r="C3270" i="7" s="1"/>
  <c r="A3271" i="7" l="1"/>
  <c r="B3271" i="7"/>
  <c r="C3271" i="7" s="1"/>
  <c r="D3272" i="7"/>
  <c r="D3273" i="7" l="1"/>
  <c r="A3272" i="7"/>
  <c r="B3272" i="7"/>
  <c r="C3272" i="7" s="1"/>
  <c r="D3274" i="7" l="1"/>
  <c r="A3273" i="7"/>
  <c r="B3273" i="7"/>
  <c r="C3273" i="7" s="1"/>
  <c r="D3275" i="7" l="1"/>
  <c r="A3274" i="7"/>
  <c r="B3274" i="7"/>
  <c r="C3274" i="7" s="1"/>
  <c r="A3275" i="7" l="1"/>
  <c r="B3275" i="7"/>
  <c r="C3275" i="7" s="1"/>
  <c r="D3276" i="7"/>
  <c r="D3277" i="7" l="1"/>
  <c r="A3276" i="7"/>
  <c r="B3276" i="7"/>
  <c r="C3276" i="7" s="1"/>
  <c r="A3277" i="7" l="1"/>
  <c r="B3277" i="7"/>
  <c r="C3277" i="7" s="1"/>
  <c r="D3278" i="7"/>
  <c r="A3278" i="7" l="1"/>
  <c r="B3278" i="7"/>
  <c r="C3278" i="7" s="1"/>
  <c r="D3279" i="7"/>
  <c r="A3279" i="7" l="1"/>
  <c r="D3280" i="7"/>
  <c r="B3279" i="7"/>
  <c r="C3279" i="7" s="1"/>
  <c r="D3281" i="7" l="1"/>
  <c r="A3280" i="7"/>
  <c r="B3280" i="7"/>
  <c r="C3280" i="7" s="1"/>
  <c r="A3281" i="7" l="1"/>
  <c r="B3281" i="7"/>
  <c r="C3281" i="7" s="1"/>
  <c r="D3282" i="7"/>
  <c r="D3283" i="7" l="1"/>
  <c r="A3282" i="7"/>
  <c r="B3282" i="7"/>
  <c r="C3282" i="7" s="1"/>
  <c r="A3283" i="7" l="1"/>
  <c r="B3283" i="7"/>
  <c r="C3283" i="7" s="1"/>
  <c r="D3284" i="7"/>
  <c r="A3284" i="7" l="1"/>
  <c r="B3284" i="7"/>
  <c r="C3284" i="7" s="1"/>
  <c r="D3285" i="7"/>
  <c r="A3285" i="7" l="1"/>
  <c r="B3285" i="7"/>
  <c r="C3285" i="7" s="1"/>
  <c r="D3286" i="7"/>
  <c r="D3287" i="7" l="1"/>
  <c r="A3286" i="7"/>
  <c r="B3286" i="7"/>
  <c r="C3286" i="7" s="1"/>
  <c r="D3288" i="7" l="1"/>
  <c r="A3287" i="7"/>
  <c r="B3287" i="7"/>
  <c r="C3287" i="7" s="1"/>
  <c r="D3289" i="7" l="1"/>
  <c r="A3288" i="7"/>
  <c r="B3288" i="7"/>
  <c r="C3288" i="7" s="1"/>
  <c r="A3289" i="7" l="1"/>
  <c r="D3290" i="7"/>
  <c r="B3289" i="7"/>
  <c r="C3289" i="7" s="1"/>
  <c r="D3291" i="7" l="1"/>
  <c r="A3290" i="7"/>
  <c r="B3290" i="7"/>
  <c r="C3290" i="7" s="1"/>
  <c r="A3291" i="7" l="1"/>
  <c r="B3291" i="7"/>
  <c r="C3291" i="7" s="1"/>
  <c r="D3292" i="7"/>
  <c r="A3292" i="7" l="1"/>
  <c r="B3292" i="7"/>
  <c r="C3292" i="7" s="1"/>
  <c r="D3293" i="7"/>
  <c r="A3293" i="7" l="1"/>
  <c r="B3293" i="7"/>
  <c r="C3293" i="7" s="1"/>
  <c r="D3294" i="7"/>
  <c r="D3295" i="7" l="1"/>
  <c r="A3294" i="7"/>
  <c r="B3294" i="7"/>
  <c r="C3294" i="7" s="1"/>
  <c r="A3295" i="7" l="1"/>
  <c r="B3295" i="7"/>
  <c r="C3295" i="7" s="1"/>
  <c r="D3296" i="7"/>
  <c r="D3297" i="7" l="1"/>
  <c r="A3296" i="7"/>
  <c r="B3296" i="7"/>
  <c r="C3296" i="7" s="1"/>
  <c r="A3297" i="7" l="1"/>
  <c r="B3297" i="7"/>
  <c r="C3297" i="7" s="1"/>
  <c r="D3298" i="7"/>
  <c r="D3299" i="7" l="1"/>
  <c r="A3298" i="7"/>
  <c r="B3298" i="7"/>
  <c r="C3298" i="7" s="1"/>
  <c r="A3299" i="7" l="1"/>
  <c r="B3299" i="7"/>
  <c r="C3299" i="7" s="1"/>
  <c r="D3300" i="7"/>
  <c r="D3301" i="7" l="1"/>
  <c r="A3300" i="7"/>
  <c r="B3300" i="7"/>
  <c r="C3300" i="7" s="1"/>
  <c r="D3302" i="7" l="1"/>
  <c r="A3301" i="7"/>
  <c r="B3301" i="7"/>
  <c r="C3301" i="7" s="1"/>
  <c r="A3302" i="7" l="1"/>
  <c r="B3302" i="7"/>
  <c r="C3302" i="7" s="1"/>
  <c r="D3303" i="7"/>
  <c r="A3303" i="7" l="1"/>
  <c r="B3303" i="7"/>
  <c r="C3303" i="7" s="1"/>
  <c r="D3304" i="7"/>
  <c r="D3305" i="7" l="1"/>
  <c r="A3304" i="7"/>
  <c r="B3304" i="7"/>
  <c r="C3304" i="7" s="1"/>
  <c r="D3306" i="7" l="1"/>
  <c r="A3305" i="7"/>
  <c r="B3305" i="7"/>
  <c r="C3305" i="7" s="1"/>
  <c r="A3306" i="7" l="1"/>
  <c r="B3306" i="7"/>
  <c r="C3306" i="7" s="1"/>
  <c r="D3307" i="7"/>
  <c r="D3308" i="7" l="1"/>
  <c r="A3307" i="7"/>
  <c r="B3307" i="7"/>
  <c r="C3307" i="7" s="1"/>
  <c r="D3309" i="7" l="1"/>
  <c r="A3308" i="7"/>
  <c r="B3308" i="7"/>
  <c r="C3308" i="7" s="1"/>
  <c r="A3309" i="7" l="1"/>
  <c r="D3310" i="7"/>
  <c r="B3309" i="7"/>
  <c r="C3309" i="7" s="1"/>
  <c r="D3311" i="7" l="1"/>
  <c r="A3310" i="7"/>
  <c r="B3310" i="7"/>
  <c r="C3310" i="7" s="1"/>
  <c r="A3311" i="7" l="1"/>
  <c r="B3311" i="7"/>
  <c r="C3311" i="7" s="1"/>
  <c r="D3312" i="7"/>
  <c r="D3313" i="7" l="1"/>
  <c r="A3312" i="7"/>
  <c r="B3312" i="7"/>
  <c r="C3312" i="7" s="1"/>
  <c r="D3314" i="7" l="1"/>
  <c r="A3313" i="7"/>
  <c r="B3313" i="7"/>
  <c r="C3313" i="7" s="1"/>
  <c r="D3315" i="7" l="1"/>
  <c r="A3314" i="7"/>
  <c r="B3314" i="7"/>
  <c r="C3314" i="7" s="1"/>
  <c r="A3315" i="7" l="1"/>
  <c r="D3316" i="7"/>
  <c r="B3315" i="7"/>
  <c r="C3315" i="7" s="1"/>
  <c r="D3317" i="7" l="1"/>
  <c r="A3316" i="7"/>
  <c r="B3316" i="7"/>
  <c r="C3316" i="7" s="1"/>
  <c r="A3317" i="7" l="1"/>
  <c r="B3317" i="7"/>
  <c r="C3317" i="7" s="1"/>
  <c r="D3318" i="7"/>
  <c r="D3319" i="7" l="1"/>
  <c r="A3318" i="7"/>
  <c r="B3318" i="7"/>
  <c r="C3318" i="7" s="1"/>
  <c r="A3319" i="7" l="1"/>
  <c r="B3319" i="7"/>
  <c r="C3319" i="7" s="1"/>
  <c r="D3320" i="7"/>
  <c r="D3321" i="7" l="1"/>
  <c r="A3320" i="7"/>
  <c r="B3320" i="7"/>
  <c r="C3320" i="7" s="1"/>
  <c r="A3321" i="7" l="1"/>
  <c r="B3321" i="7"/>
  <c r="C3321" i="7" s="1"/>
  <c r="D3322" i="7"/>
  <c r="D3323" i="7" l="1"/>
  <c r="A3322" i="7"/>
  <c r="B3322" i="7"/>
  <c r="C3322" i="7" s="1"/>
  <c r="A3323" i="7" l="1"/>
  <c r="B3323" i="7"/>
  <c r="C3323" i="7" s="1"/>
  <c r="D3324" i="7"/>
  <c r="A3324" i="7" l="1"/>
  <c r="B3324" i="7"/>
  <c r="C3324" i="7" s="1"/>
  <c r="D3325" i="7"/>
  <c r="A3325" i="7" l="1"/>
  <c r="B3325" i="7"/>
  <c r="C3325" i="7" s="1"/>
  <c r="D3326" i="7"/>
  <c r="D3327" i="7" l="1"/>
  <c r="A3326" i="7"/>
  <c r="B3326" i="7"/>
  <c r="C3326" i="7" s="1"/>
  <c r="A3327" i="7" l="1"/>
  <c r="B3327" i="7"/>
  <c r="C3327" i="7" s="1"/>
  <c r="D3328" i="7"/>
  <c r="D3329" i="7" l="1"/>
  <c r="A3328" i="7"/>
  <c r="B3328" i="7"/>
  <c r="C3328" i="7" s="1"/>
  <c r="A3329" i="7" l="1"/>
  <c r="B3329" i="7"/>
  <c r="C3329" i="7" s="1"/>
  <c r="D3330" i="7"/>
  <c r="D3331" i="7" l="1"/>
  <c r="A3330" i="7"/>
  <c r="B3330" i="7"/>
  <c r="C3330" i="7" s="1"/>
  <c r="A3331" i="7" l="1"/>
  <c r="D3332" i="7"/>
  <c r="B3331" i="7"/>
  <c r="C3331" i="7" s="1"/>
  <c r="D3333" i="7" l="1"/>
  <c r="A3332" i="7"/>
  <c r="B3332" i="7"/>
  <c r="C3332" i="7" s="1"/>
  <c r="A3333" i="7" l="1"/>
  <c r="D3334" i="7"/>
  <c r="B3333" i="7"/>
  <c r="C3333" i="7" s="1"/>
  <c r="D3335" i="7" l="1"/>
  <c r="A3334" i="7"/>
  <c r="B3334" i="7"/>
  <c r="C3334" i="7" s="1"/>
  <c r="A3335" i="7" l="1"/>
  <c r="B3335" i="7"/>
  <c r="C3335" i="7" s="1"/>
  <c r="D3336" i="7"/>
  <c r="B3336" i="7" l="1"/>
  <c r="C3336" i="7" s="1"/>
  <c r="A3336" i="7"/>
  <c r="D3337" i="7"/>
  <c r="A3337" i="7" l="1"/>
  <c r="D3338" i="7"/>
  <c r="B3337" i="7"/>
  <c r="C3337" i="7" s="1"/>
  <c r="D3339" i="7" l="1"/>
  <c r="A3338" i="7"/>
  <c r="B3338" i="7"/>
  <c r="C3338" i="7" s="1"/>
  <c r="D3340" i="7" l="1"/>
  <c r="A3339" i="7"/>
  <c r="B3339" i="7"/>
  <c r="C3339" i="7" s="1"/>
  <c r="D3341" i="7" l="1"/>
  <c r="A3340" i="7"/>
  <c r="B3340" i="7"/>
  <c r="C3340" i="7" s="1"/>
  <c r="A3341" i="7" l="1"/>
  <c r="B3341" i="7"/>
  <c r="C3341" i="7" s="1"/>
  <c r="D3342" i="7"/>
  <c r="D3343" i="7" l="1"/>
  <c r="A3342" i="7"/>
  <c r="B3342" i="7"/>
  <c r="C3342" i="7" s="1"/>
  <c r="A3343" i="7" l="1"/>
  <c r="B3343" i="7"/>
  <c r="C3343" i="7" s="1"/>
  <c r="D3344" i="7"/>
  <c r="D3345" i="7" l="1"/>
  <c r="A3344" i="7"/>
  <c r="B3344" i="7"/>
  <c r="C3344" i="7" s="1"/>
  <c r="A3345" i="7" l="1"/>
  <c r="D3346" i="7"/>
  <c r="B3345" i="7"/>
  <c r="C3345" i="7" s="1"/>
  <c r="D3347" i="7" l="1"/>
  <c r="A3346" i="7"/>
  <c r="B3346" i="7"/>
  <c r="C3346" i="7" s="1"/>
  <c r="A3347" i="7" l="1"/>
  <c r="B3347" i="7"/>
  <c r="C3347" i="7" s="1"/>
  <c r="D3348" i="7"/>
  <c r="A3348" i="7" l="1"/>
  <c r="D3349" i="7"/>
  <c r="B3348" i="7"/>
  <c r="C3348" i="7" s="1"/>
  <c r="A3349" i="7" l="1"/>
  <c r="B3349" i="7"/>
  <c r="C3349" i="7" s="1"/>
  <c r="D3350" i="7"/>
  <c r="D3351" i="7" l="1"/>
  <c r="A3350" i="7"/>
  <c r="B3350" i="7"/>
  <c r="C3350" i="7" s="1"/>
  <c r="A3351" i="7" l="1"/>
  <c r="B3351" i="7"/>
  <c r="C3351" i="7" s="1"/>
  <c r="D3352" i="7"/>
  <c r="D3353" i="7" l="1"/>
  <c r="A3352" i="7"/>
  <c r="B3352" i="7"/>
  <c r="C3352" i="7" s="1"/>
  <c r="A3353" i="7" l="1"/>
  <c r="D3354" i="7"/>
  <c r="B3353" i="7"/>
  <c r="C3353" i="7" s="1"/>
  <c r="D3355" i="7" l="1"/>
  <c r="A3354" i="7"/>
  <c r="B3354" i="7"/>
  <c r="C3354" i="7" s="1"/>
  <c r="D3356" i="7" l="1"/>
  <c r="A3355" i="7"/>
  <c r="B3355" i="7"/>
  <c r="C3355" i="7" s="1"/>
  <c r="D3357" i="7" l="1"/>
  <c r="A3356" i="7"/>
  <c r="B3356" i="7"/>
  <c r="C3356" i="7" s="1"/>
  <c r="D3358" i="7" l="1"/>
  <c r="A3357" i="7"/>
  <c r="B3357" i="7"/>
  <c r="C3357" i="7" s="1"/>
  <c r="D3359" i="7" l="1"/>
  <c r="A3358" i="7"/>
  <c r="B3358" i="7"/>
  <c r="C3358" i="7" s="1"/>
  <c r="A3359" i="7" l="1"/>
  <c r="D3360" i="7"/>
  <c r="B3359" i="7"/>
  <c r="C3359" i="7" s="1"/>
  <c r="D3361" i="7" l="1"/>
  <c r="A3360" i="7"/>
  <c r="B3360" i="7"/>
  <c r="C3360" i="7" s="1"/>
  <c r="A3361" i="7" l="1"/>
  <c r="B3361" i="7"/>
  <c r="C3361" i="7" s="1"/>
  <c r="D3362" i="7"/>
  <c r="D3363" i="7" l="1"/>
  <c r="A3362" i="7"/>
  <c r="B3362" i="7"/>
  <c r="C3362" i="7" s="1"/>
  <c r="A3363" i="7" l="1"/>
  <c r="B3363" i="7"/>
  <c r="C3363" i="7" s="1"/>
  <c r="D3364" i="7"/>
  <c r="D3365" i="7" l="1"/>
  <c r="A3364" i="7"/>
  <c r="B3364" i="7"/>
  <c r="C3364" i="7" s="1"/>
  <c r="A3365" i="7" l="1"/>
  <c r="B3365" i="7"/>
  <c r="C3365" i="7" s="1"/>
  <c r="D3366" i="7"/>
  <c r="D3367" i="7" l="1"/>
  <c r="A3366" i="7"/>
  <c r="B3366" i="7"/>
  <c r="C3366" i="7" s="1"/>
  <c r="A3367" i="7" l="1"/>
  <c r="B3367" i="7"/>
  <c r="C3367" i="7" s="1"/>
  <c r="D3368" i="7"/>
  <c r="D3369" i="7" l="1"/>
  <c r="A3368" i="7"/>
  <c r="B3368" i="7"/>
  <c r="C3368" i="7" s="1"/>
  <c r="A3369" i="7" l="1"/>
  <c r="D3370" i="7"/>
  <c r="B3369" i="7"/>
  <c r="C3369" i="7" s="1"/>
  <c r="A3370" i="7" l="1"/>
  <c r="B3370" i="7"/>
  <c r="C3370" i="7" s="1"/>
  <c r="D3371" i="7"/>
  <c r="A3371" i="7" l="1"/>
  <c r="B3371" i="7"/>
  <c r="C3371" i="7" s="1"/>
  <c r="D3372" i="7"/>
  <c r="A3372" i="7" l="1"/>
  <c r="B3372" i="7"/>
  <c r="C3372" i="7" s="1"/>
  <c r="D3373" i="7"/>
  <c r="A3373" i="7" l="1"/>
  <c r="B3373" i="7"/>
  <c r="C3373" i="7" s="1"/>
  <c r="D3374" i="7"/>
  <c r="D3375" i="7" l="1"/>
  <c r="A3374" i="7"/>
  <c r="B3374" i="7"/>
  <c r="C3374" i="7" s="1"/>
  <c r="A3375" i="7" l="1"/>
  <c r="B3375" i="7"/>
  <c r="C3375" i="7" s="1"/>
  <c r="D3376" i="7"/>
  <c r="A3376" i="7" l="1"/>
  <c r="B3376" i="7"/>
  <c r="C3376" i="7" s="1"/>
  <c r="D3377" i="7"/>
  <c r="A3377" i="7" l="1"/>
  <c r="B3377" i="7"/>
  <c r="C3377" i="7" s="1"/>
  <c r="D3378" i="7"/>
  <c r="D3379" i="7" l="1"/>
  <c r="A3378" i="7"/>
  <c r="B3378" i="7"/>
  <c r="C3378" i="7" s="1"/>
  <c r="A3379" i="7" l="1"/>
  <c r="B3379" i="7"/>
  <c r="C3379" i="7" s="1"/>
  <c r="D3380" i="7"/>
  <c r="D3381" i="7" l="1"/>
  <c r="A3380" i="7"/>
  <c r="B3380" i="7"/>
  <c r="C3380" i="7" s="1"/>
  <c r="A3381" i="7" l="1"/>
  <c r="B3381" i="7"/>
  <c r="C3381" i="7" s="1"/>
  <c r="D3382" i="7"/>
  <c r="D3383" i="7" l="1"/>
  <c r="A3382" i="7"/>
  <c r="B3382" i="7"/>
  <c r="C3382" i="7" s="1"/>
  <c r="A3383" i="7" l="1"/>
  <c r="B3383" i="7"/>
  <c r="C3383" i="7" s="1"/>
  <c r="D3384" i="7"/>
  <c r="A3384" i="7" l="1"/>
  <c r="B3384" i="7"/>
  <c r="C3384" i="7" s="1"/>
  <c r="D3385" i="7"/>
  <c r="A3385" i="7" l="1"/>
  <c r="D3386" i="7"/>
  <c r="B3385" i="7"/>
  <c r="C3385" i="7" s="1"/>
  <c r="D3387" i="7" l="1"/>
  <c r="A3386" i="7"/>
  <c r="B3386" i="7"/>
  <c r="C3386" i="7" s="1"/>
  <c r="A3387" i="7" l="1"/>
  <c r="B3387" i="7"/>
  <c r="C3387" i="7" s="1"/>
  <c r="D3388" i="7"/>
  <c r="D3389" i="7" l="1"/>
  <c r="A3388" i="7"/>
  <c r="B3388" i="7"/>
  <c r="C3388" i="7" s="1"/>
  <c r="A3389" i="7" l="1"/>
  <c r="B3389" i="7"/>
  <c r="C3389" i="7" s="1"/>
  <c r="D3390" i="7"/>
  <c r="D3391" i="7" l="1"/>
  <c r="A3390" i="7"/>
  <c r="B3390" i="7"/>
  <c r="C3390" i="7" s="1"/>
  <c r="A3391" i="7" l="1"/>
  <c r="B3391" i="7"/>
  <c r="C3391" i="7" s="1"/>
  <c r="D3392" i="7"/>
  <c r="D3393" i="7" l="1"/>
  <c r="A3392" i="7"/>
  <c r="B3392" i="7"/>
  <c r="C3392" i="7" s="1"/>
  <c r="A3393" i="7" l="1"/>
  <c r="D3394" i="7"/>
  <c r="B3393" i="7"/>
  <c r="C3393" i="7" s="1"/>
  <c r="D3395" i="7" l="1"/>
  <c r="A3394" i="7"/>
  <c r="B3394" i="7"/>
  <c r="C3394" i="7" s="1"/>
  <c r="D3396" i="7" l="1"/>
  <c r="A3395" i="7"/>
  <c r="B3395" i="7"/>
  <c r="C3395" i="7" s="1"/>
  <c r="D3397" i="7" l="1"/>
  <c r="A3396" i="7"/>
  <c r="B3396" i="7"/>
  <c r="C3396" i="7" s="1"/>
  <c r="D3398" i="7" l="1"/>
  <c r="A3397" i="7"/>
  <c r="B3397" i="7"/>
  <c r="C3397" i="7" s="1"/>
  <c r="D3399" i="7" l="1"/>
  <c r="A3398" i="7"/>
  <c r="B3398" i="7"/>
  <c r="C3398" i="7" s="1"/>
  <c r="A3399" i="7" l="1"/>
  <c r="B3399" i="7"/>
  <c r="C3399" i="7" s="1"/>
  <c r="D3400" i="7"/>
  <c r="D3401" i="7" l="1"/>
  <c r="B3400" i="7"/>
  <c r="C3400" i="7" s="1"/>
  <c r="A3400" i="7"/>
  <c r="D3402" i="7" l="1"/>
  <c r="A3401" i="7"/>
  <c r="B3401" i="7"/>
  <c r="C3401" i="7" s="1"/>
  <c r="D3403" i="7" l="1"/>
  <c r="A3402" i="7"/>
  <c r="B3402" i="7"/>
  <c r="C3402" i="7" s="1"/>
  <c r="A3403" i="7" l="1"/>
  <c r="B3403" i="7"/>
  <c r="C3403" i="7" s="1"/>
  <c r="D3404" i="7"/>
  <c r="D3405" i="7" l="1"/>
  <c r="A3404" i="7"/>
  <c r="B3404" i="7"/>
  <c r="C3404" i="7" s="1"/>
  <c r="A3405" i="7" l="1"/>
  <c r="B3405" i="7"/>
  <c r="C3405" i="7" s="1"/>
  <c r="D3406" i="7"/>
  <c r="A3406" i="7" l="1"/>
  <c r="B3406" i="7"/>
  <c r="C3406" i="7" s="1"/>
  <c r="D3407" i="7"/>
  <c r="D3408" i="7" l="1"/>
  <c r="A3407" i="7"/>
  <c r="B3407" i="7"/>
  <c r="C3407" i="7" s="1"/>
  <c r="D3409" i="7" l="1"/>
  <c r="A3408" i="7"/>
  <c r="B3408" i="7"/>
  <c r="C3408" i="7" s="1"/>
  <c r="A3409" i="7" l="1"/>
  <c r="B3409" i="7"/>
  <c r="C3409" i="7" s="1"/>
  <c r="D3410" i="7"/>
  <c r="A3410" i="7" l="1"/>
  <c r="B3410" i="7"/>
  <c r="C3410" i="7" s="1"/>
  <c r="D3411" i="7"/>
  <c r="D3412" i="7" l="1"/>
  <c r="A3411" i="7"/>
  <c r="B3411" i="7"/>
  <c r="C3411" i="7" s="1"/>
  <c r="D3413" i="7" l="1"/>
  <c r="A3412" i="7"/>
  <c r="B3412" i="7"/>
  <c r="C3412" i="7" s="1"/>
  <c r="D3414" i="7" l="1"/>
  <c r="A3413" i="7"/>
  <c r="B3413" i="7"/>
  <c r="C3413" i="7" s="1"/>
  <c r="D3415" i="7" l="1"/>
  <c r="A3414" i="7"/>
  <c r="B3414" i="7"/>
  <c r="C3414" i="7" s="1"/>
  <c r="A3415" i="7" l="1"/>
  <c r="B3415" i="7"/>
  <c r="C3415" i="7" s="1"/>
  <c r="D3416" i="7"/>
  <c r="A3416" i="7" l="1"/>
  <c r="B3416" i="7"/>
  <c r="C3416" i="7" s="1"/>
  <c r="D3417" i="7"/>
  <c r="D3418" i="7" l="1"/>
  <c r="A3417" i="7"/>
  <c r="B3417" i="7"/>
  <c r="C3417" i="7" s="1"/>
  <c r="D3419" i="7" l="1"/>
  <c r="A3418" i="7"/>
  <c r="B3418" i="7"/>
  <c r="C3418" i="7" s="1"/>
  <c r="A3419" i="7" l="1"/>
  <c r="B3419" i="7"/>
  <c r="C3419" i="7" s="1"/>
  <c r="D3420" i="7"/>
  <c r="A3420" i="7" l="1"/>
  <c r="B3420" i="7"/>
  <c r="C3420" i="7" s="1"/>
  <c r="D3421" i="7"/>
  <c r="A3421" i="7" l="1"/>
  <c r="D3422" i="7"/>
  <c r="B3421" i="7"/>
  <c r="C3421" i="7" s="1"/>
  <c r="D3423" i="7" l="1"/>
  <c r="A3422" i="7"/>
  <c r="B3422" i="7"/>
  <c r="C3422" i="7" s="1"/>
  <c r="A3423" i="7" l="1"/>
  <c r="B3423" i="7"/>
  <c r="C3423" i="7" s="1"/>
  <c r="D3424" i="7"/>
  <c r="D3425" i="7" l="1"/>
  <c r="A3424" i="7"/>
  <c r="B3424" i="7"/>
  <c r="C3424" i="7" s="1"/>
  <c r="D3426" i="7" l="1"/>
  <c r="A3425" i="7"/>
  <c r="B3425" i="7"/>
  <c r="C3425" i="7" s="1"/>
  <c r="D3427" i="7" l="1"/>
  <c r="A3426" i="7"/>
  <c r="B3426" i="7"/>
  <c r="C3426" i="7" s="1"/>
  <c r="D3428" i="7" l="1"/>
  <c r="A3427" i="7"/>
  <c r="B3427" i="7"/>
  <c r="C3427" i="7" s="1"/>
  <c r="A3428" i="7" l="1"/>
  <c r="D3429" i="7"/>
  <c r="B3428" i="7"/>
  <c r="C3428" i="7" s="1"/>
  <c r="A3429" i="7" l="1"/>
  <c r="B3429" i="7"/>
  <c r="C3429" i="7" s="1"/>
  <c r="D3430" i="7"/>
  <c r="D3431" i="7" l="1"/>
  <c r="A3430" i="7"/>
  <c r="B3430" i="7"/>
  <c r="C3430" i="7" s="1"/>
  <c r="D3432" i="7" l="1"/>
  <c r="A3431" i="7"/>
  <c r="B3431" i="7"/>
  <c r="C3431" i="7" s="1"/>
  <c r="D3433" i="7" l="1"/>
  <c r="A3432" i="7"/>
  <c r="B3432" i="7"/>
  <c r="C3432" i="7" s="1"/>
  <c r="D3434" i="7" l="1"/>
  <c r="A3433" i="7"/>
  <c r="B3433" i="7"/>
  <c r="C3433" i="7" s="1"/>
  <c r="D3435" i="7" l="1"/>
  <c r="A3434" i="7"/>
  <c r="B3434" i="7"/>
  <c r="C3434" i="7" s="1"/>
  <c r="A3435" i="7" l="1"/>
  <c r="B3435" i="7"/>
  <c r="C3435" i="7" s="1"/>
  <c r="D3436" i="7"/>
  <c r="D3437" i="7" l="1"/>
  <c r="A3436" i="7"/>
  <c r="B3436" i="7"/>
  <c r="C3436" i="7" s="1"/>
  <c r="A3437" i="7" l="1"/>
  <c r="B3437" i="7"/>
  <c r="C3437" i="7" s="1"/>
  <c r="D3438" i="7"/>
  <c r="A3438" i="7" l="1"/>
  <c r="B3438" i="7"/>
  <c r="C3438" i="7" s="1"/>
  <c r="D3439" i="7"/>
  <c r="D3440" i="7" l="1"/>
  <c r="A3439" i="7"/>
  <c r="B3439" i="7"/>
  <c r="C3439" i="7" s="1"/>
  <c r="A3440" i="7" l="1"/>
  <c r="D3441" i="7"/>
  <c r="B3440" i="7"/>
  <c r="C3440" i="7" s="1"/>
  <c r="D3442" i="7" l="1"/>
  <c r="A3441" i="7"/>
  <c r="B3441" i="7"/>
  <c r="C3441" i="7" s="1"/>
  <c r="D3443" i="7" l="1"/>
  <c r="A3442" i="7"/>
  <c r="B3442" i="7"/>
  <c r="C3442" i="7" s="1"/>
  <c r="D3444" i="7" l="1"/>
  <c r="A3443" i="7"/>
  <c r="B3443" i="7"/>
  <c r="C3443" i="7" s="1"/>
  <c r="A3444" i="7" l="1"/>
  <c r="D3445" i="7"/>
  <c r="B3444" i="7"/>
  <c r="C3444" i="7" s="1"/>
  <c r="D3446" i="7" l="1"/>
  <c r="A3445" i="7"/>
  <c r="B3445" i="7"/>
  <c r="C3445" i="7" s="1"/>
  <c r="D3447" i="7" l="1"/>
  <c r="A3446" i="7"/>
  <c r="B3446" i="7"/>
  <c r="C3446" i="7" s="1"/>
  <c r="A3447" i="7" l="1"/>
  <c r="B3447" i="7"/>
  <c r="C3447" i="7" s="1"/>
  <c r="D3448" i="7"/>
  <c r="D3449" i="7" l="1"/>
  <c r="A3448" i="7"/>
  <c r="B3448" i="7"/>
  <c r="C3448" i="7" s="1"/>
  <c r="A3449" i="7" l="1"/>
  <c r="D3450" i="7"/>
  <c r="B3449" i="7"/>
  <c r="C3449" i="7" s="1"/>
  <c r="D3451" i="7" l="1"/>
  <c r="A3450" i="7"/>
  <c r="B3450" i="7"/>
  <c r="C3450" i="7" s="1"/>
  <c r="A3451" i="7" l="1"/>
  <c r="B3451" i="7"/>
  <c r="C3451" i="7" s="1"/>
  <c r="D3452" i="7"/>
  <c r="A3452" i="7" l="1"/>
  <c r="B3452" i="7"/>
  <c r="C3452" i="7" s="1"/>
  <c r="D3453" i="7"/>
  <c r="D3454" i="7" l="1"/>
  <c r="A3453" i="7"/>
  <c r="B3453" i="7"/>
  <c r="C3453" i="7" s="1"/>
  <c r="D3455" i="7" l="1"/>
  <c r="A3454" i="7"/>
  <c r="B3454" i="7"/>
  <c r="C3454" i="7" s="1"/>
  <c r="B3455" i="7" l="1"/>
  <c r="C3455" i="7" s="1"/>
  <c r="D3456" i="7"/>
  <c r="A3455" i="7"/>
  <c r="D3457" i="7" l="1"/>
  <c r="A3456" i="7"/>
  <c r="B3456" i="7"/>
  <c r="C3456" i="7" s="1"/>
  <c r="A3457" i="7" l="1"/>
  <c r="B3457" i="7"/>
  <c r="C3457" i="7" s="1"/>
  <c r="D3458" i="7"/>
  <c r="B3458" i="7" l="1"/>
  <c r="C3458" i="7" s="1"/>
  <c r="D3459" i="7"/>
  <c r="A3458" i="7"/>
  <c r="D3460" i="7" l="1"/>
  <c r="A3459" i="7"/>
  <c r="B3459" i="7"/>
  <c r="C3459" i="7" s="1"/>
  <c r="A3460" i="7" l="1"/>
  <c r="D3461" i="7"/>
  <c r="B3460" i="7"/>
  <c r="C3460" i="7" s="1"/>
  <c r="A3461" i="7" l="1"/>
  <c r="B3461" i="7"/>
  <c r="C3461" i="7" s="1"/>
  <c r="D3462" i="7"/>
  <c r="A3462" i="7" l="1"/>
  <c r="D3463" i="7"/>
  <c r="B3462" i="7"/>
  <c r="C3462" i="7" s="1"/>
  <c r="D3464" i="7" l="1"/>
  <c r="A3463" i="7"/>
  <c r="B3463" i="7"/>
  <c r="C3463" i="7" s="1"/>
  <c r="D3465" i="7" l="1"/>
  <c r="A3464" i="7"/>
  <c r="B3464" i="7"/>
  <c r="C3464" i="7" s="1"/>
  <c r="A3465" i="7" l="1"/>
  <c r="B3465" i="7"/>
  <c r="C3465" i="7" s="1"/>
  <c r="D3466" i="7"/>
  <c r="D3467" i="7" l="1"/>
  <c r="A3466" i="7"/>
  <c r="B3466" i="7"/>
  <c r="C3466" i="7" s="1"/>
  <c r="A3467" i="7" l="1"/>
  <c r="B3467" i="7"/>
  <c r="C3467" i="7" s="1"/>
  <c r="D3468" i="7"/>
  <c r="D3469" i="7" l="1"/>
  <c r="B3468" i="7"/>
  <c r="C3468" i="7" s="1"/>
  <c r="A3468" i="7"/>
  <c r="D3470" i="7" l="1"/>
  <c r="A3469" i="7"/>
  <c r="B3469" i="7"/>
  <c r="C3469" i="7" s="1"/>
  <c r="D3471" i="7" l="1"/>
  <c r="A3470" i="7"/>
  <c r="B3470" i="7"/>
  <c r="C3470" i="7" s="1"/>
  <c r="A3471" i="7" l="1"/>
  <c r="B3471" i="7"/>
  <c r="C3471" i="7" s="1"/>
  <c r="D3472" i="7"/>
  <c r="A3472" i="7" l="1"/>
  <c r="B3472" i="7"/>
  <c r="C3472" i="7" s="1"/>
  <c r="D3473" i="7"/>
  <c r="A3473" i="7" l="1"/>
  <c r="B3473" i="7"/>
  <c r="C3473" i="7" s="1"/>
  <c r="D3474" i="7"/>
  <c r="D3475" i="7" l="1"/>
  <c r="A3474" i="7"/>
  <c r="B3474" i="7"/>
  <c r="C3474" i="7" s="1"/>
  <c r="D3476" i="7" l="1"/>
  <c r="A3475" i="7"/>
  <c r="B3475" i="7"/>
  <c r="C3475" i="7" s="1"/>
  <c r="D3477" i="7" l="1"/>
  <c r="A3476" i="7"/>
  <c r="B3476" i="7"/>
  <c r="C3476" i="7" s="1"/>
  <c r="D3478" i="7" l="1"/>
  <c r="A3477" i="7"/>
  <c r="B3477" i="7"/>
  <c r="C3477" i="7" s="1"/>
  <c r="D3479" i="7" l="1"/>
  <c r="A3478" i="7"/>
  <c r="B3478" i="7"/>
  <c r="C3478" i="7" s="1"/>
  <c r="A3479" i="7" l="1"/>
  <c r="B3479" i="7"/>
  <c r="C3479" i="7" s="1"/>
  <c r="D3480" i="7"/>
  <c r="D3481" i="7" l="1"/>
  <c r="A3480" i="7"/>
  <c r="B3480" i="7"/>
  <c r="C3480" i="7" s="1"/>
  <c r="D3482" i="7" l="1"/>
  <c r="A3481" i="7"/>
  <c r="B3481" i="7"/>
  <c r="C3481" i="7" s="1"/>
  <c r="A3482" i="7" l="1"/>
  <c r="B3482" i="7"/>
  <c r="C3482" i="7" s="1"/>
  <c r="D3483" i="7"/>
  <c r="A3483" i="7" l="1"/>
  <c r="D3484" i="7"/>
  <c r="B3483" i="7"/>
  <c r="C3483" i="7" s="1"/>
  <c r="A3484" i="7" l="1"/>
  <c r="B3484" i="7"/>
  <c r="C3484" i="7" s="1"/>
  <c r="D3485" i="7"/>
  <c r="A3485" i="7" l="1"/>
  <c r="B3485" i="7"/>
  <c r="C3485" i="7" s="1"/>
  <c r="D3486" i="7"/>
  <c r="D3487" i="7" l="1"/>
  <c r="A3486" i="7"/>
  <c r="B3486" i="7"/>
  <c r="C3486" i="7" s="1"/>
  <c r="A3487" i="7" l="1"/>
  <c r="D3488" i="7"/>
  <c r="B3487" i="7"/>
  <c r="C3487" i="7" s="1"/>
  <c r="D3489" i="7" l="1"/>
  <c r="A3488" i="7"/>
  <c r="B3488" i="7"/>
  <c r="C3488" i="7" s="1"/>
  <c r="A3489" i="7" l="1"/>
  <c r="B3489" i="7"/>
  <c r="C3489" i="7" s="1"/>
  <c r="D3490" i="7"/>
  <c r="D3491" i="7" l="1"/>
  <c r="A3490" i="7"/>
  <c r="B3490" i="7"/>
  <c r="C3490" i="7" s="1"/>
  <c r="A3491" i="7" l="1"/>
  <c r="B3491" i="7"/>
  <c r="C3491" i="7" s="1"/>
  <c r="D3492" i="7"/>
  <c r="D3493" i="7" l="1"/>
  <c r="A3492" i="7"/>
  <c r="B3492" i="7"/>
  <c r="C3492" i="7" s="1"/>
  <c r="A3493" i="7" l="1"/>
  <c r="D3494" i="7"/>
  <c r="B3493" i="7"/>
  <c r="C3493" i="7" s="1"/>
  <c r="A3494" i="7" l="1"/>
  <c r="B3494" i="7"/>
  <c r="C3494" i="7" s="1"/>
  <c r="D3495" i="7"/>
  <c r="A3495" i="7" l="1"/>
  <c r="B3495" i="7"/>
  <c r="C3495" i="7" s="1"/>
  <c r="D3496" i="7"/>
  <c r="D3497" i="7" l="1"/>
  <c r="A3496" i="7"/>
  <c r="B3496" i="7"/>
  <c r="C3496" i="7" s="1"/>
  <c r="A3497" i="7" l="1"/>
  <c r="B3497" i="7"/>
  <c r="C3497" i="7" s="1"/>
  <c r="D3498" i="7"/>
  <c r="D3499" i="7" l="1"/>
  <c r="A3498" i="7"/>
  <c r="B3498" i="7"/>
  <c r="C3498" i="7" s="1"/>
  <c r="A3499" i="7" l="1"/>
  <c r="B3499" i="7"/>
  <c r="C3499" i="7" s="1"/>
  <c r="D3500" i="7"/>
  <c r="D3501" i="7" l="1"/>
  <c r="A3500" i="7"/>
  <c r="B3500" i="7"/>
  <c r="C3500" i="7" s="1"/>
  <c r="A3501" i="7" l="1"/>
  <c r="B3501" i="7"/>
  <c r="C3501" i="7" s="1"/>
  <c r="D3502" i="7"/>
  <c r="D3503" i="7" l="1"/>
  <c r="A3502" i="7"/>
  <c r="B3502" i="7"/>
  <c r="C3502" i="7" s="1"/>
  <c r="B3503" i="7" l="1"/>
  <c r="C3503" i="7" s="1"/>
  <c r="D3504" i="7"/>
  <c r="A3503" i="7"/>
  <c r="D3505" i="7" l="1"/>
  <c r="A3504" i="7"/>
  <c r="B3504" i="7"/>
  <c r="C3504" i="7" s="1"/>
  <c r="A3505" i="7" l="1"/>
  <c r="D3506" i="7"/>
  <c r="B3505" i="7"/>
  <c r="C3505" i="7" s="1"/>
  <c r="D3507" i="7" l="1"/>
  <c r="A3506" i="7"/>
  <c r="B3506" i="7"/>
  <c r="C3506" i="7" s="1"/>
  <c r="D3508" i="7" l="1"/>
  <c r="A3507" i="7"/>
  <c r="B3507" i="7"/>
  <c r="C3507" i="7" s="1"/>
  <c r="A3508" i="7" l="1"/>
  <c r="D3509" i="7"/>
  <c r="B3508" i="7"/>
  <c r="C3508" i="7" s="1"/>
  <c r="A3509" i="7" l="1"/>
  <c r="B3509" i="7"/>
  <c r="C3509" i="7" s="1"/>
  <c r="D3510" i="7"/>
  <c r="A3510" i="7" l="1"/>
  <c r="B3510" i="7"/>
  <c r="C3510" i="7" s="1"/>
  <c r="D3511" i="7"/>
  <c r="A3511" i="7" l="1"/>
  <c r="D3512" i="7"/>
  <c r="B3511" i="7"/>
  <c r="C3511" i="7" s="1"/>
  <c r="A3512" i="7" l="1"/>
  <c r="B3512" i="7"/>
  <c r="C3512" i="7" s="1"/>
  <c r="D3513" i="7"/>
  <c r="A3513" i="7" l="1"/>
  <c r="B3513" i="7"/>
  <c r="C3513" i="7" s="1"/>
  <c r="D3514" i="7"/>
  <c r="D3515" i="7" l="1"/>
  <c r="A3514" i="7"/>
  <c r="B3514" i="7"/>
  <c r="C3514" i="7" s="1"/>
  <c r="A3515" i="7" l="1"/>
  <c r="B3515" i="7"/>
  <c r="C3515" i="7" s="1"/>
  <c r="D3516" i="7"/>
  <c r="D3517" i="7" l="1"/>
  <c r="A3516" i="7"/>
  <c r="B3516" i="7"/>
  <c r="C3516" i="7" s="1"/>
  <c r="A3517" i="7" l="1"/>
  <c r="B3517" i="7"/>
  <c r="C3517" i="7" s="1"/>
  <c r="D3518" i="7"/>
  <c r="D3519" i="7" l="1"/>
  <c r="A3518" i="7"/>
  <c r="B3518" i="7"/>
  <c r="C3518" i="7" s="1"/>
  <c r="A3519" i="7" l="1"/>
  <c r="D3520" i="7"/>
  <c r="B3519" i="7"/>
  <c r="C3519" i="7" s="1"/>
  <c r="A3520" i="7" l="1"/>
  <c r="D3521" i="7"/>
  <c r="B3520" i="7"/>
  <c r="C3520" i="7" s="1"/>
  <c r="A3521" i="7" l="1"/>
  <c r="B3521" i="7"/>
  <c r="C3521" i="7" s="1"/>
  <c r="D3522" i="7"/>
  <c r="D3523" i="7" l="1"/>
  <c r="A3522" i="7"/>
  <c r="B3522" i="7"/>
  <c r="C3522" i="7" s="1"/>
  <c r="A3523" i="7" l="1"/>
  <c r="B3523" i="7"/>
  <c r="C3523" i="7" s="1"/>
  <c r="D3524" i="7"/>
  <c r="D3525" i="7" l="1"/>
  <c r="A3524" i="7"/>
  <c r="B3524" i="7"/>
  <c r="C3524" i="7" s="1"/>
  <c r="A3525" i="7" l="1"/>
  <c r="B3525" i="7"/>
  <c r="C3525" i="7" s="1"/>
  <c r="D3526" i="7"/>
  <c r="D3527" i="7" l="1"/>
  <c r="A3526" i="7"/>
  <c r="B3526" i="7"/>
  <c r="C3526" i="7" s="1"/>
  <c r="A3527" i="7" l="1"/>
  <c r="B3527" i="7"/>
  <c r="C3527" i="7" s="1"/>
  <c r="D3528" i="7"/>
  <c r="D3529" i="7" l="1"/>
  <c r="A3528" i="7"/>
  <c r="B3528" i="7"/>
  <c r="C3528" i="7" s="1"/>
  <c r="A3529" i="7" l="1"/>
  <c r="D3530" i="7"/>
  <c r="B3529" i="7"/>
  <c r="C3529" i="7" s="1"/>
  <c r="A3530" i="7" l="1"/>
  <c r="B3530" i="7"/>
  <c r="C3530" i="7" s="1"/>
  <c r="D3531" i="7"/>
  <c r="A3531" i="7" l="1"/>
  <c r="B3531" i="7"/>
  <c r="C3531" i="7" s="1"/>
  <c r="D3532" i="7"/>
  <c r="D3533" i="7" l="1"/>
  <c r="A3532" i="7"/>
  <c r="B3532" i="7"/>
  <c r="C3532" i="7" s="1"/>
  <c r="A3533" i="7" l="1"/>
  <c r="D3534" i="7"/>
  <c r="B3533" i="7"/>
  <c r="C3533" i="7" s="1"/>
  <c r="D3535" i="7" l="1"/>
  <c r="A3534" i="7"/>
  <c r="B3534" i="7"/>
  <c r="C3534" i="7" s="1"/>
  <c r="A3535" i="7" l="1"/>
  <c r="B3535" i="7"/>
  <c r="C3535" i="7" s="1"/>
  <c r="D3536" i="7"/>
  <c r="D3537" i="7" l="1"/>
  <c r="B3536" i="7"/>
  <c r="C3536" i="7" s="1"/>
  <c r="A3536" i="7"/>
  <c r="A3537" i="7" l="1"/>
  <c r="B3537" i="7"/>
  <c r="C3537" i="7" s="1"/>
  <c r="D3538" i="7"/>
  <c r="D3539" i="7" l="1"/>
  <c r="A3538" i="7"/>
  <c r="B3538" i="7"/>
  <c r="C3538" i="7" s="1"/>
  <c r="D3540" i="7" l="1"/>
  <c r="A3539" i="7"/>
  <c r="B3539" i="7"/>
  <c r="C3539" i="7" s="1"/>
  <c r="D3541" i="7" l="1"/>
  <c r="A3540" i="7"/>
  <c r="B3540" i="7"/>
  <c r="C3540" i="7" s="1"/>
  <c r="D3542" i="7" l="1"/>
  <c r="A3541" i="7"/>
  <c r="B3541" i="7"/>
  <c r="C3541" i="7" s="1"/>
  <c r="D3543" i="7" l="1"/>
  <c r="A3542" i="7"/>
  <c r="B3542" i="7"/>
  <c r="C3542" i="7" s="1"/>
  <c r="A3543" i="7" l="1"/>
  <c r="B3543" i="7"/>
  <c r="C3543" i="7" s="1"/>
  <c r="D3544" i="7"/>
  <c r="D3545" i="7" l="1"/>
  <c r="A3544" i="7"/>
  <c r="B3544" i="7"/>
  <c r="C3544" i="7" s="1"/>
  <c r="A3545" i="7" l="1"/>
  <c r="D3546" i="7"/>
  <c r="B3545" i="7"/>
  <c r="C3545" i="7" s="1"/>
  <c r="D3547" i="7" l="1"/>
  <c r="A3546" i="7"/>
  <c r="B3546" i="7"/>
  <c r="C3546" i="7" s="1"/>
  <c r="A3547" i="7" l="1"/>
  <c r="B3547" i="7"/>
  <c r="C3547" i="7" s="1"/>
  <c r="D3548" i="7"/>
  <c r="D3549" i="7" l="1"/>
  <c r="A3548" i="7"/>
  <c r="B3548" i="7"/>
  <c r="C3548" i="7" s="1"/>
  <c r="A3549" i="7" l="1"/>
  <c r="B3549" i="7"/>
  <c r="C3549" i="7" s="1"/>
  <c r="D3550" i="7"/>
  <c r="D3551" i="7" l="1"/>
  <c r="A3550" i="7"/>
  <c r="B3550" i="7"/>
  <c r="C3550" i="7" s="1"/>
  <c r="A3551" i="7" l="1"/>
  <c r="D3552" i="7"/>
  <c r="B3551" i="7"/>
  <c r="C3551" i="7" s="1"/>
  <c r="A3552" i="7" l="1"/>
  <c r="B3552" i="7"/>
  <c r="C3552" i="7" s="1"/>
  <c r="D3553" i="7"/>
  <c r="A3553" i="7" l="1"/>
  <c r="B3553" i="7"/>
  <c r="C3553" i="7" s="1"/>
  <c r="D3554" i="7"/>
  <c r="D3555" i="7" l="1"/>
  <c r="A3554" i="7"/>
  <c r="B3554" i="7"/>
  <c r="C3554" i="7" s="1"/>
  <c r="A3555" i="7" l="1"/>
  <c r="B3555" i="7"/>
  <c r="C3555" i="7" s="1"/>
  <c r="D3556" i="7"/>
  <c r="A3556" i="7" l="1"/>
  <c r="D3557" i="7"/>
  <c r="B3556" i="7"/>
  <c r="C3556" i="7" s="1"/>
  <c r="A3557" i="7" l="1"/>
  <c r="B3557" i="7"/>
  <c r="C3557" i="7" s="1"/>
  <c r="D3558" i="7"/>
  <c r="A3558" i="7" l="1"/>
  <c r="B3558" i="7"/>
  <c r="C3558" i="7" s="1"/>
  <c r="D3559" i="7"/>
  <c r="A3559" i="7" l="1"/>
  <c r="B3559" i="7"/>
  <c r="C3559" i="7" s="1"/>
  <c r="D3560" i="7"/>
  <c r="D3561" i="7" l="1"/>
  <c r="A3560" i="7"/>
  <c r="B3560" i="7"/>
  <c r="C3560" i="7" s="1"/>
  <c r="A3561" i="7" l="1"/>
  <c r="B3561" i="7"/>
  <c r="C3561" i="7" s="1"/>
  <c r="D3562" i="7"/>
  <c r="A3562" i="7" l="1"/>
  <c r="D3563" i="7"/>
  <c r="B3562" i="7"/>
  <c r="C3562" i="7" s="1"/>
  <c r="D3564" i="7" l="1"/>
  <c r="A3563" i="7"/>
  <c r="B3563" i="7"/>
  <c r="C3563" i="7" s="1"/>
  <c r="D3565" i="7" l="1"/>
  <c r="A3564" i="7"/>
  <c r="B3564" i="7"/>
  <c r="C3564" i="7" s="1"/>
  <c r="A3565" i="7" l="1"/>
  <c r="B3565" i="7"/>
  <c r="C3565" i="7" s="1"/>
  <c r="D3566" i="7"/>
  <c r="D3567" i="7" l="1"/>
  <c r="A3566" i="7"/>
  <c r="B3566" i="7"/>
  <c r="C3566" i="7" s="1"/>
  <c r="D3568" i="7" l="1"/>
  <c r="B3567" i="7"/>
  <c r="C3567" i="7" s="1"/>
  <c r="A3567" i="7"/>
  <c r="D3569" i="7" l="1"/>
  <c r="A3568" i="7"/>
  <c r="B3568" i="7"/>
  <c r="C3568" i="7" s="1"/>
  <c r="D3570" i="7" l="1"/>
  <c r="A3569" i="7"/>
  <c r="B3569" i="7"/>
  <c r="C3569" i="7" s="1"/>
  <c r="D3571" i="7" l="1"/>
  <c r="A3570" i="7"/>
  <c r="B3570" i="7"/>
  <c r="C3570" i="7" s="1"/>
  <c r="A3571" i="7" l="1"/>
  <c r="B3571" i="7"/>
  <c r="C3571" i="7" s="1"/>
  <c r="D3572" i="7"/>
  <c r="D3573" i="7" l="1"/>
  <c r="A3572" i="7"/>
  <c r="B3572" i="7"/>
  <c r="C3572" i="7" s="1"/>
  <c r="A3573" i="7" l="1"/>
  <c r="B3573" i="7"/>
  <c r="C3573" i="7" s="1"/>
  <c r="D3574" i="7"/>
  <c r="D3575" i="7" l="1"/>
  <c r="A3574" i="7"/>
  <c r="B3574" i="7"/>
  <c r="C3574" i="7" s="1"/>
  <c r="A3575" i="7" l="1"/>
  <c r="B3575" i="7"/>
  <c r="C3575" i="7" s="1"/>
  <c r="D3576" i="7"/>
  <c r="D3577" i="7" l="1"/>
  <c r="A3576" i="7"/>
  <c r="B3576" i="7"/>
  <c r="C3576" i="7" s="1"/>
  <c r="A3577" i="7" l="1"/>
  <c r="B3577" i="7"/>
  <c r="C3577" i="7" s="1"/>
  <c r="D3578" i="7"/>
  <c r="A3578" i="7" l="1"/>
  <c r="B3578" i="7"/>
  <c r="C3578" i="7" s="1"/>
  <c r="D3579" i="7"/>
  <c r="A3579" i="7" l="1"/>
  <c r="B3579" i="7"/>
  <c r="C3579" i="7" s="1"/>
  <c r="D3580" i="7"/>
  <c r="D3581" i="7" l="1"/>
  <c r="A3580" i="7"/>
  <c r="B3580" i="7"/>
  <c r="C3580" i="7" s="1"/>
  <c r="D3582" i="7" l="1"/>
  <c r="A3581" i="7"/>
  <c r="B3581" i="7"/>
  <c r="C3581" i="7" s="1"/>
  <c r="D3583" i="7" l="1"/>
  <c r="A3582" i="7"/>
  <c r="B3582" i="7"/>
  <c r="C3582" i="7" s="1"/>
  <c r="A3583" i="7" l="1"/>
  <c r="B3583" i="7"/>
  <c r="C3583" i="7" s="1"/>
  <c r="D3584" i="7"/>
  <c r="D3585" i="7" l="1"/>
  <c r="A3584" i="7"/>
  <c r="B3584" i="7"/>
  <c r="C3584" i="7" s="1"/>
  <c r="A3585" i="7" l="1"/>
  <c r="B3585" i="7"/>
  <c r="C3585" i="7" s="1"/>
  <c r="D3586" i="7"/>
  <c r="D3587" i="7" l="1"/>
  <c r="A3586" i="7"/>
  <c r="B3586" i="7"/>
  <c r="C3586" i="7" s="1"/>
  <c r="A3587" i="7" l="1"/>
  <c r="B3587" i="7"/>
  <c r="C3587" i="7" s="1"/>
  <c r="D3588" i="7"/>
  <c r="D3589" i="7" l="1"/>
  <c r="A3588" i="7"/>
  <c r="B3588" i="7"/>
  <c r="C3588" i="7" s="1"/>
  <c r="A3589" i="7" l="1"/>
  <c r="B3589" i="7"/>
  <c r="C3589" i="7" s="1"/>
  <c r="D3590" i="7"/>
  <c r="A3590" i="7" l="1"/>
  <c r="B3590" i="7"/>
  <c r="C3590" i="7" s="1"/>
  <c r="D3591" i="7"/>
  <c r="A3591" i="7" l="1"/>
  <c r="B3591" i="7"/>
  <c r="C3591" i="7" s="1"/>
  <c r="D3592" i="7"/>
  <c r="D3593" i="7" l="1"/>
  <c r="A3592" i="7"/>
  <c r="B3592" i="7"/>
  <c r="C3592" i="7" s="1"/>
  <c r="D3594" i="7" l="1"/>
  <c r="A3593" i="7"/>
  <c r="B3593" i="7"/>
  <c r="C3593" i="7" s="1"/>
  <c r="D3595" i="7" l="1"/>
  <c r="A3594" i="7"/>
  <c r="B3594" i="7"/>
  <c r="C3594" i="7" s="1"/>
  <c r="A3595" i="7" l="1"/>
  <c r="B3595" i="7"/>
  <c r="C3595" i="7" s="1"/>
  <c r="D3596" i="7"/>
  <c r="D3597" i="7" l="1"/>
  <c r="A3596" i="7"/>
  <c r="B3596" i="7"/>
  <c r="C3596" i="7" s="1"/>
  <c r="A3597" i="7" l="1"/>
  <c r="D3598" i="7"/>
  <c r="B3597" i="7"/>
  <c r="C3597" i="7" s="1"/>
  <c r="D3599" i="7" l="1"/>
  <c r="A3598" i="7"/>
  <c r="B3598" i="7"/>
  <c r="C3598" i="7" s="1"/>
  <c r="A3599" i="7" l="1"/>
  <c r="D3600" i="7"/>
  <c r="B3599" i="7"/>
  <c r="C3599" i="7" s="1"/>
  <c r="A3600" i="7" l="1"/>
  <c r="D3601" i="7"/>
  <c r="B3600" i="7"/>
  <c r="C3600" i="7" s="1"/>
  <c r="A3601" i="7" l="1"/>
  <c r="B3601" i="7"/>
  <c r="C3601" i="7" s="1"/>
  <c r="D3602" i="7"/>
  <c r="D3603" i="7" l="1"/>
  <c r="A3602" i="7"/>
  <c r="B3602" i="7"/>
  <c r="C3602" i="7" s="1"/>
  <c r="A3603" i="7" l="1"/>
  <c r="D3604" i="7"/>
  <c r="B3603" i="7"/>
  <c r="C3603" i="7" s="1"/>
  <c r="A3604" i="7" l="1"/>
  <c r="B3604" i="7"/>
  <c r="C3604" i="7" s="1"/>
  <c r="D3605" i="7"/>
  <c r="D3606" i="7" l="1"/>
  <c r="A3605" i="7"/>
  <c r="B3605" i="7"/>
  <c r="C3605" i="7" s="1"/>
  <c r="D3607" i="7" l="1"/>
  <c r="A3606" i="7"/>
  <c r="B3606" i="7"/>
  <c r="C3606" i="7" s="1"/>
  <c r="A3607" i="7" l="1"/>
  <c r="B3607" i="7"/>
  <c r="C3607" i="7" s="1"/>
  <c r="D3608" i="7"/>
  <c r="D3609" i="7" l="1"/>
  <c r="A3608" i="7"/>
  <c r="B3608" i="7"/>
  <c r="C3608" i="7" s="1"/>
  <c r="D3610" i="7" l="1"/>
  <c r="A3609" i="7"/>
  <c r="B3609" i="7"/>
  <c r="C3609" i="7" s="1"/>
  <c r="A3610" i="7" l="1"/>
  <c r="B3610" i="7"/>
  <c r="C3610" i="7" s="1"/>
  <c r="D3611" i="7"/>
  <c r="A3611" i="7" l="1"/>
  <c r="B3611" i="7"/>
  <c r="C3611" i="7" s="1"/>
  <c r="D3612" i="7"/>
  <c r="D3613" i="7" l="1"/>
  <c r="A3612" i="7"/>
  <c r="B3612" i="7"/>
  <c r="C3612" i="7" s="1"/>
  <c r="A3613" i="7" l="1"/>
  <c r="B3613" i="7"/>
  <c r="C3613" i="7" s="1"/>
  <c r="D3614" i="7"/>
  <c r="A3614" i="7" l="1"/>
  <c r="B3614" i="7"/>
  <c r="C3614" i="7" s="1"/>
  <c r="D3615" i="7"/>
  <c r="A3615" i="7" l="1"/>
  <c r="B3615" i="7"/>
  <c r="C3615" i="7" s="1"/>
  <c r="D3616" i="7"/>
  <c r="A3616" i="7" l="1"/>
  <c r="D3617" i="7"/>
  <c r="B3616" i="7"/>
  <c r="C3616" i="7" s="1"/>
  <c r="A3617" i="7" l="1"/>
  <c r="B3617" i="7"/>
  <c r="C3617" i="7" s="1"/>
  <c r="D3618" i="7"/>
  <c r="D3619" i="7" l="1"/>
  <c r="A3618" i="7"/>
  <c r="B3618" i="7"/>
  <c r="C3618" i="7" s="1"/>
  <c r="A3619" i="7" l="1"/>
  <c r="B3619" i="7"/>
  <c r="C3619" i="7" s="1"/>
  <c r="D3620" i="7"/>
  <c r="A3620" i="7" l="1"/>
  <c r="B3620" i="7"/>
  <c r="C3620" i="7" s="1"/>
  <c r="D3621" i="7"/>
  <c r="A3621" i="7" l="1"/>
  <c r="B3621" i="7"/>
  <c r="C3621" i="7" s="1"/>
  <c r="D3622" i="7"/>
  <c r="A3622" i="7" l="1"/>
  <c r="B3622" i="7"/>
  <c r="C3622" i="7" s="1"/>
  <c r="D3623" i="7"/>
  <c r="D3624" i="7" l="1"/>
  <c r="A3623" i="7"/>
  <c r="B3623" i="7"/>
  <c r="C3623" i="7" s="1"/>
  <c r="D3625" i="7" l="1"/>
  <c r="A3624" i="7"/>
  <c r="B3624" i="7"/>
  <c r="C3624" i="7" s="1"/>
  <c r="A3625" i="7" l="1"/>
  <c r="B3625" i="7"/>
  <c r="C3625" i="7" s="1"/>
  <c r="D3626" i="7"/>
  <c r="A3626" i="7" l="1"/>
  <c r="B3626" i="7"/>
  <c r="C3626" i="7" s="1"/>
  <c r="D3627" i="7"/>
  <c r="D3628" i="7" l="1"/>
  <c r="A3627" i="7"/>
  <c r="B3627" i="7"/>
  <c r="C3627" i="7" s="1"/>
  <c r="D3629" i="7" l="1"/>
  <c r="A3628" i="7"/>
  <c r="B3628" i="7"/>
  <c r="C3628" i="7" s="1"/>
  <c r="A3629" i="7" l="1"/>
  <c r="B3629" i="7"/>
  <c r="C3629" i="7" s="1"/>
  <c r="D3630" i="7"/>
  <c r="D3631" i="7" l="1"/>
  <c r="A3630" i="7"/>
  <c r="B3630" i="7"/>
  <c r="C3630" i="7" s="1"/>
  <c r="A3631" i="7" l="1"/>
  <c r="D3632" i="7"/>
  <c r="B3631" i="7"/>
  <c r="C3631" i="7" s="1"/>
  <c r="D3633" i="7" l="1"/>
  <c r="A3632" i="7"/>
  <c r="B3632" i="7"/>
  <c r="C3632" i="7" s="1"/>
  <c r="A3633" i="7" l="1"/>
  <c r="D3634" i="7"/>
  <c r="B3633" i="7"/>
  <c r="C3633" i="7" s="1"/>
  <c r="A3634" i="7" l="1"/>
  <c r="B3634" i="7"/>
  <c r="C3634" i="7" s="1"/>
  <c r="D3635" i="7"/>
  <c r="D3636" i="7" l="1"/>
  <c r="A3635" i="7"/>
  <c r="B3635" i="7"/>
  <c r="C3635" i="7" s="1"/>
  <c r="A3636" i="7" l="1"/>
  <c r="B3636" i="7"/>
  <c r="C3636" i="7" s="1"/>
  <c r="D3637" i="7"/>
  <c r="A3637" i="7" l="1"/>
  <c r="B3637" i="7"/>
  <c r="C3637" i="7" s="1"/>
  <c r="D3638" i="7"/>
  <c r="D3639" i="7" l="1"/>
  <c r="A3638" i="7"/>
  <c r="B3638" i="7"/>
  <c r="C3638" i="7" s="1"/>
  <c r="D3640" i="7" l="1"/>
  <c r="A3639" i="7"/>
  <c r="B3639" i="7"/>
  <c r="C3639" i="7" s="1"/>
  <c r="D3641" i="7" l="1"/>
  <c r="A3640" i="7"/>
  <c r="B3640" i="7"/>
  <c r="C3640" i="7" s="1"/>
  <c r="D3642" i="7" l="1"/>
  <c r="A3641" i="7"/>
  <c r="B3641" i="7"/>
  <c r="C3641" i="7" s="1"/>
  <c r="D3643" i="7" l="1"/>
  <c r="A3642" i="7"/>
  <c r="B3642" i="7"/>
  <c r="C3642" i="7" s="1"/>
  <c r="A3643" i="7" l="1"/>
  <c r="D3644" i="7"/>
  <c r="B3643" i="7"/>
  <c r="C3643" i="7" s="1"/>
  <c r="D3645" i="7" l="1"/>
  <c r="A3644" i="7"/>
  <c r="B3644" i="7"/>
  <c r="C3644" i="7" s="1"/>
  <c r="A3645" i="7" l="1"/>
  <c r="B3645" i="7"/>
  <c r="C3645" i="7" s="1"/>
  <c r="D3646" i="7"/>
  <c r="D3647" i="7" l="1"/>
  <c r="A3646" i="7"/>
  <c r="B3646" i="7"/>
  <c r="C3646" i="7" s="1"/>
  <c r="A3647" i="7" l="1"/>
  <c r="B3647" i="7"/>
  <c r="C3647" i="7" s="1"/>
  <c r="D3648" i="7"/>
  <c r="A3648" i="7" l="1"/>
  <c r="B3648" i="7"/>
  <c r="C3648" i="7" s="1"/>
  <c r="D3649" i="7"/>
  <c r="D3650" i="7" l="1"/>
  <c r="A3649" i="7"/>
  <c r="B3649" i="7"/>
  <c r="C3649" i="7" s="1"/>
  <c r="D3651" i="7" l="1"/>
  <c r="A3650" i="7"/>
  <c r="B3650" i="7"/>
  <c r="C3650" i="7" s="1"/>
  <c r="A3651" i="7" l="1"/>
  <c r="B3651" i="7"/>
  <c r="C3651" i="7" s="1"/>
  <c r="D3652" i="7"/>
  <c r="D3653" i="7" l="1"/>
  <c r="A3652" i="7"/>
  <c r="B3652" i="7"/>
  <c r="C3652" i="7" s="1"/>
  <c r="A3653" i="7" l="1"/>
  <c r="B3653" i="7"/>
  <c r="C3653" i="7" s="1"/>
  <c r="D3654" i="7"/>
  <c r="A3654" i="7" l="1"/>
  <c r="B3654" i="7"/>
  <c r="C3654" i="7" s="1"/>
  <c r="D3655" i="7"/>
  <c r="D3656" i="7" l="1"/>
  <c r="A3655" i="7"/>
  <c r="B3655" i="7"/>
  <c r="C3655" i="7" s="1"/>
  <c r="A3656" i="7" l="1"/>
  <c r="B3656" i="7"/>
  <c r="C3656" i="7" s="1"/>
  <c r="D3657" i="7"/>
  <c r="A3657" i="7" l="1"/>
  <c r="B3657" i="7"/>
  <c r="C3657" i="7" s="1"/>
  <c r="D3658" i="7"/>
  <c r="D3659" i="7" l="1"/>
  <c r="A3658" i="7"/>
  <c r="B3658" i="7"/>
  <c r="C3658" i="7" s="1"/>
  <c r="A3659" i="7" l="1"/>
  <c r="B3659" i="7"/>
  <c r="C3659" i="7" s="1"/>
  <c r="D3660" i="7"/>
  <c r="D3661" i="7" l="1"/>
  <c r="A3660" i="7"/>
  <c r="B3660" i="7"/>
  <c r="C3660" i="7" s="1"/>
  <c r="D3662" i="7" l="1"/>
  <c r="A3661" i="7"/>
  <c r="B3661" i="7"/>
  <c r="C3661" i="7" s="1"/>
  <c r="A3662" i="7" l="1"/>
  <c r="D3663" i="7"/>
  <c r="B3662" i="7"/>
  <c r="C3662" i="7" s="1"/>
  <c r="A3663" i="7" l="1"/>
  <c r="B3663" i="7"/>
  <c r="C3663" i="7" s="1"/>
  <c r="D3664" i="7"/>
  <c r="D3665" i="7" l="1"/>
  <c r="A3664" i="7"/>
  <c r="B3664" i="7"/>
  <c r="C3664" i="7" s="1"/>
  <c r="A3665" i="7" l="1"/>
  <c r="D3666" i="7"/>
  <c r="B3665" i="7"/>
  <c r="C3665" i="7" s="1"/>
  <c r="D3667" i="7" l="1"/>
  <c r="A3666" i="7"/>
  <c r="B3666" i="7"/>
  <c r="C3666" i="7" s="1"/>
  <c r="D3668" i="7" l="1"/>
  <c r="A3667" i="7"/>
  <c r="B3667" i="7"/>
  <c r="C3667" i="7" s="1"/>
  <c r="A3668" i="7" l="1"/>
  <c r="B3668" i="7"/>
  <c r="C3668" i="7" s="1"/>
  <c r="D3669" i="7"/>
  <c r="D3670" i="7" l="1"/>
  <c r="A3669" i="7"/>
  <c r="B3669" i="7"/>
  <c r="C3669" i="7" s="1"/>
  <c r="D3671" i="7" l="1"/>
  <c r="A3670" i="7"/>
  <c r="B3670" i="7"/>
  <c r="C3670" i="7" s="1"/>
  <c r="D3672" i="7" l="1"/>
  <c r="A3671" i="7"/>
  <c r="B3671" i="7"/>
  <c r="C3671" i="7" s="1"/>
  <c r="D3673" i="7" l="1"/>
  <c r="A3672" i="7"/>
  <c r="B3672" i="7"/>
  <c r="C3672" i="7" s="1"/>
  <c r="A3673" i="7" l="1"/>
  <c r="B3673" i="7"/>
  <c r="C3673" i="7" s="1"/>
  <c r="D3674" i="7"/>
  <c r="D3675" i="7" l="1"/>
  <c r="A3674" i="7"/>
  <c r="B3674" i="7"/>
  <c r="C3674" i="7" s="1"/>
  <c r="A3675" i="7" l="1"/>
  <c r="B3675" i="7"/>
  <c r="C3675" i="7" s="1"/>
  <c r="D3676" i="7"/>
  <c r="D3677" i="7" l="1"/>
  <c r="A3676" i="7"/>
  <c r="B3676" i="7"/>
  <c r="C3676" i="7" s="1"/>
  <c r="A3677" i="7" l="1"/>
  <c r="B3677" i="7"/>
  <c r="C3677" i="7" s="1"/>
  <c r="D3678" i="7"/>
  <c r="D3679" i="7" l="1"/>
  <c r="A3678" i="7"/>
  <c r="B3678" i="7"/>
  <c r="C3678" i="7" s="1"/>
  <c r="A3679" i="7" l="1"/>
  <c r="D3680" i="7"/>
  <c r="B3679" i="7"/>
  <c r="C3679" i="7" s="1"/>
  <c r="D3681" i="7" l="1"/>
  <c r="A3680" i="7"/>
  <c r="B3680" i="7"/>
  <c r="C3680" i="7" s="1"/>
  <c r="A3681" i="7" l="1"/>
  <c r="B3681" i="7"/>
  <c r="C3681" i="7" s="1"/>
  <c r="D3682" i="7"/>
  <c r="A3682" i="7" l="1"/>
  <c r="B3682" i="7"/>
  <c r="C3682" i="7" s="1"/>
  <c r="D3683" i="7"/>
  <c r="A3683" i="7" l="1"/>
  <c r="B3683" i="7"/>
  <c r="C3683" i="7" s="1"/>
  <c r="D3684" i="7"/>
  <c r="D3685" i="7" l="1"/>
  <c r="A3684" i="7"/>
  <c r="B3684" i="7"/>
  <c r="C3684" i="7" s="1"/>
  <c r="B3685" i="7" l="1"/>
  <c r="C3685" i="7" s="1"/>
  <c r="D3686" i="7"/>
  <c r="A3685" i="7"/>
  <c r="A3686" i="7" l="1"/>
  <c r="B3686" i="7"/>
  <c r="C3686" i="7" s="1"/>
  <c r="D3687" i="7"/>
  <c r="A3687" i="7" l="1"/>
  <c r="D3688" i="7"/>
  <c r="B3687" i="7"/>
  <c r="C3687" i="7" s="1"/>
  <c r="D3689" i="7" l="1"/>
  <c r="A3688" i="7"/>
  <c r="B3688" i="7"/>
  <c r="C3688" i="7" s="1"/>
  <c r="A3689" i="7" l="1"/>
  <c r="B3689" i="7"/>
  <c r="C3689" i="7" s="1"/>
  <c r="D3690" i="7"/>
  <c r="A3690" i="7" l="1"/>
  <c r="B3690" i="7"/>
  <c r="C3690" i="7" s="1"/>
  <c r="D3691" i="7"/>
  <c r="A3691" i="7" l="1"/>
  <c r="B3691" i="7"/>
  <c r="C3691" i="7" s="1"/>
  <c r="D3692" i="7"/>
  <c r="D3693" i="7" l="1"/>
  <c r="A3692" i="7"/>
  <c r="B3692" i="7"/>
  <c r="C3692" i="7" s="1"/>
  <c r="A3693" i="7" l="1"/>
  <c r="D3694" i="7"/>
  <c r="B3693" i="7"/>
  <c r="C3693" i="7" s="1"/>
  <c r="D3695" i="7" l="1"/>
  <c r="A3694" i="7"/>
  <c r="B3694" i="7"/>
  <c r="C3694" i="7" s="1"/>
  <c r="A3695" i="7" l="1"/>
  <c r="D3696" i="7"/>
  <c r="B3695" i="7"/>
  <c r="C3695" i="7" s="1"/>
  <c r="D3697" i="7" l="1"/>
  <c r="A3696" i="7"/>
  <c r="B3696" i="7"/>
  <c r="C3696" i="7" s="1"/>
  <c r="D3698" i="7" l="1"/>
  <c r="A3697" i="7"/>
  <c r="B3697" i="7"/>
  <c r="C3697" i="7" s="1"/>
  <c r="A3698" i="7" l="1"/>
  <c r="B3698" i="7"/>
  <c r="C3698" i="7" s="1"/>
  <c r="D3699" i="7"/>
  <c r="D3700" i="7" l="1"/>
  <c r="A3699" i="7"/>
  <c r="B3699" i="7"/>
  <c r="C3699" i="7" s="1"/>
  <c r="D3701" i="7" l="1"/>
  <c r="A3700" i="7"/>
  <c r="B3700" i="7"/>
  <c r="C3700" i="7" s="1"/>
  <c r="A3701" i="7" l="1"/>
  <c r="B3701" i="7"/>
  <c r="C3701" i="7" s="1"/>
  <c r="D3702" i="7"/>
  <c r="D3703" i="7" l="1"/>
  <c r="A3702" i="7"/>
  <c r="B3702" i="7"/>
  <c r="C3702" i="7" s="1"/>
  <c r="A3703" i="7" l="1"/>
  <c r="B3703" i="7"/>
  <c r="C3703" i="7" s="1"/>
  <c r="D3704" i="7"/>
  <c r="D3705" i="7" l="1"/>
  <c r="A3704" i="7"/>
  <c r="B3704" i="7"/>
  <c r="C3704" i="7" s="1"/>
  <c r="A3705" i="7" l="1"/>
  <c r="B3705" i="7"/>
  <c r="C3705" i="7" s="1"/>
  <c r="D3706" i="7"/>
  <c r="D3707" i="7" l="1"/>
  <c r="A3706" i="7"/>
  <c r="B3706" i="7"/>
  <c r="C3706" i="7" s="1"/>
  <c r="D3708" i="7" l="1"/>
  <c r="A3707" i="7"/>
  <c r="B3707" i="7"/>
  <c r="C3707" i="7" s="1"/>
  <c r="D3709" i="7" l="1"/>
  <c r="A3708" i="7"/>
  <c r="B3708" i="7"/>
  <c r="C3708" i="7" s="1"/>
  <c r="D3710" i="7" l="1"/>
  <c r="A3709" i="7"/>
  <c r="B3709" i="7"/>
  <c r="C3709" i="7" s="1"/>
  <c r="D3711" i="7" l="1"/>
  <c r="A3710" i="7"/>
  <c r="B3710" i="7"/>
  <c r="C3710" i="7" s="1"/>
  <c r="A3711" i="7" l="1"/>
  <c r="D3712" i="7"/>
  <c r="B3711" i="7"/>
  <c r="C3711" i="7" s="1"/>
  <c r="A3712" i="7" l="1"/>
  <c r="D3713" i="7"/>
  <c r="B3712" i="7"/>
  <c r="C3712" i="7" s="1"/>
  <c r="A3713" i="7" l="1"/>
  <c r="B3713" i="7"/>
  <c r="C3713" i="7" s="1"/>
  <c r="D3714" i="7"/>
  <c r="A3714" i="7" l="1"/>
  <c r="B3714" i="7"/>
  <c r="C3714" i="7" s="1"/>
  <c r="D3715" i="7"/>
  <c r="A3715" i="7" l="1"/>
  <c r="B3715" i="7"/>
  <c r="C3715" i="7" s="1"/>
  <c r="D3716" i="7"/>
  <c r="D3717" i="7" l="1"/>
  <c r="A3716" i="7"/>
  <c r="B3716" i="7"/>
  <c r="C3716" i="7" s="1"/>
  <c r="A3717" i="7" l="1"/>
  <c r="B3717" i="7"/>
  <c r="C3717" i="7" s="1"/>
  <c r="D3718" i="7"/>
  <c r="A3718" i="7" l="1"/>
  <c r="B3718" i="7"/>
  <c r="C3718" i="7" s="1"/>
  <c r="D3719" i="7"/>
  <c r="D3720" i="7" l="1"/>
  <c r="A3719" i="7"/>
  <c r="B3719" i="7"/>
  <c r="C3719" i="7" s="1"/>
  <c r="D3721" i="7" l="1"/>
  <c r="A3720" i="7"/>
  <c r="B3720" i="7"/>
  <c r="C3720" i="7" s="1"/>
  <c r="D3722" i="7" l="1"/>
  <c r="A3721" i="7"/>
  <c r="B3721" i="7"/>
  <c r="C3721" i="7" s="1"/>
  <c r="A3722" i="7" l="1"/>
  <c r="D3723" i="7"/>
  <c r="B3722" i="7"/>
  <c r="C3722" i="7" s="1"/>
  <c r="A3723" i="7" l="1"/>
  <c r="B3723" i="7"/>
  <c r="C3723" i="7" s="1"/>
  <c r="D3724" i="7"/>
  <c r="D3725" i="7" l="1"/>
  <c r="A3724" i="7"/>
  <c r="B3724" i="7"/>
  <c r="C3724" i="7" s="1"/>
  <c r="A3725" i="7" l="1"/>
  <c r="B3725" i="7"/>
  <c r="C3725" i="7" s="1"/>
  <c r="D3726" i="7"/>
  <c r="D3727" i="7" l="1"/>
  <c r="A3726" i="7"/>
  <c r="B3726" i="7"/>
  <c r="C3726" i="7" s="1"/>
  <c r="A3727" i="7" l="1"/>
  <c r="B3727" i="7"/>
  <c r="C3727" i="7" s="1"/>
  <c r="D3728" i="7"/>
  <c r="D3729" i="7" l="1"/>
  <c r="A3728" i="7"/>
  <c r="B3728" i="7"/>
  <c r="C3728" i="7" s="1"/>
  <c r="A3729" i="7" l="1"/>
  <c r="B3729" i="7"/>
  <c r="C3729" i="7" s="1"/>
  <c r="D3730" i="7"/>
  <c r="D3731" i="7" l="1"/>
  <c r="A3730" i="7"/>
  <c r="B3730" i="7"/>
  <c r="C3730" i="7" s="1"/>
  <c r="D3732" i="7" l="1"/>
  <c r="A3731" i="7"/>
  <c r="B3731" i="7"/>
  <c r="C3731" i="7" s="1"/>
  <c r="D3733" i="7" l="1"/>
  <c r="A3732" i="7"/>
  <c r="B3732" i="7"/>
  <c r="C3732" i="7" s="1"/>
  <c r="A3733" i="7" l="1"/>
  <c r="B3733" i="7"/>
  <c r="C3733" i="7" s="1"/>
  <c r="D3734" i="7"/>
  <c r="D3735" i="7" l="1"/>
  <c r="A3734" i="7"/>
  <c r="B3734" i="7"/>
  <c r="C3734" i="7" s="1"/>
  <c r="A3735" i="7" l="1"/>
  <c r="B3735" i="7"/>
  <c r="C3735" i="7" s="1"/>
  <c r="D3736" i="7"/>
  <c r="D3737" i="7" l="1"/>
  <c r="A3736" i="7"/>
  <c r="B3736" i="7"/>
  <c r="C3736" i="7" s="1"/>
  <c r="A3737" i="7" l="1"/>
  <c r="B3737" i="7"/>
  <c r="C3737" i="7" s="1"/>
  <c r="D3738" i="7"/>
  <c r="D3739" i="7" l="1"/>
  <c r="A3738" i="7"/>
  <c r="B3738" i="7"/>
  <c r="C3738" i="7" s="1"/>
  <c r="A3739" i="7" l="1"/>
  <c r="B3739" i="7"/>
  <c r="C3739" i="7" s="1"/>
  <c r="D3740" i="7"/>
  <c r="D3741" i="7" l="1"/>
  <c r="A3740" i="7"/>
  <c r="B3740" i="7"/>
  <c r="C3740" i="7" s="1"/>
  <c r="D3742" i="7" l="1"/>
  <c r="A3741" i="7"/>
  <c r="B3741" i="7"/>
  <c r="C3741" i="7" s="1"/>
  <c r="D3743" i="7" l="1"/>
  <c r="A3742" i="7"/>
  <c r="B3742" i="7"/>
  <c r="C3742" i="7" s="1"/>
  <c r="D3744" i="7" l="1"/>
  <c r="A3743" i="7"/>
  <c r="B3743" i="7"/>
  <c r="C3743" i="7" s="1"/>
  <c r="D3745" i="7" l="1"/>
  <c r="A3744" i="7"/>
  <c r="B3744" i="7"/>
  <c r="C3744" i="7" s="1"/>
  <c r="A3745" i="7" l="1"/>
  <c r="B3745" i="7"/>
  <c r="C3745" i="7" s="1"/>
  <c r="D3746" i="7"/>
  <c r="D3747" i="7" l="1"/>
  <c r="A3746" i="7"/>
  <c r="B3746" i="7"/>
  <c r="C3746" i="7" s="1"/>
  <c r="A3747" i="7" l="1"/>
  <c r="B3747" i="7"/>
  <c r="C3747" i="7" s="1"/>
  <c r="D3748" i="7"/>
  <c r="D3749" i="7" l="1"/>
  <c r="A3748" i="7"/>
  <c r="B3748" i="7"/>
  <c r="C3748" i="7" s="1"/>
  <c r="A3749" i="7" l="1"/>
  <c r="B3749" i="7"/>
  <c r="C3749" i="7" s="1"/>
  <c r="D3750" i="7"/>
  <c r="D3751" i="7" l="1"/>
  <c r="A3750" i="7"/>
  <c r="B3750" i="7"/>
  <c r="C3750" i="7" s="1"/>
  <c r="D3752" i="7" l="1"/>
  <c r="A3751" i="7"/>
  <c r="B3751" i="7"/>
  <c r="C3751" i="7" s="1"/>
  <c r="D3753" i="7" l="1"/>
  <c r="A3752" i="7"/>
  <c r="B3752" i="7"/>
  <c r="C3752" i="7" s="1"/>
  <c r="D3754" i="7" l="1"/>
  <c r="A3753" i="7"/>
  <c r="B3753" i="7"/>
  <c r="C3753" i="7" s="1"/>
  <c r="D3755" i="7" l="1"/>
  <c r="A3754" i="7"/>
  <c r="B3754" i="7"/>
  <c r="C3754" i="7" s="1"/>
  <c r="A3755" i="7" l="1"/>
  <c r="B3755" i="7"/>
  <c r="C3755" i="7" s="1"/>
  <c r="D3756" i="7"/>
  <c r="D3757" i="7" l="1"/>
  <c r="A3756" i="7"/>
  <c r="B3756" i="7"/>
  <c r="C3756" i="7" s="1"/>
  <c r="A3757" i="7" l="1"/>
  <c r="D3758" i="7"/>
  <c r="B3757" i="7"/>
  <c r="C3757" i="7" s="1"/>
  <c r="A3758" i="7" l="1"/>
  <c r="B3758" i="7"/>
  <c r="C3758" i="7" s="1"/>
  <c r="D3759" i="7"/>
  <c r="D3760" i="7" l="1"/>
  <c r="B3759" i="7"/>
  <c r="C3759" i="7" s="1"/>
  <c r="A3759" i="7"/>
  <c r="A3760" i="7" l="1"/>
  <c r="B3760" i="7"/>
  <c r="C3760" i="7" s="1"/>
  <c r="D3761" i="7"/>
  <c r="A3761" i="7" l="1"/>
  <c r="B3761" i="7"/>
  <c r="C3761" i="7" s="1"/>
  <c r="D3762" i="7"/>
  <c r="A3762" i="7" l="1"/>
  <c r="B3762" i="7"/>
  <c r="C3762" i="7" s="1"/>
  <c r="D3763" i="7"/>
  <c r="A3763" i="7" l="1"/>
  <c r="B3763" i="7"/>
  <c r="C3763" i="7" s="1"/>
  <c r="D3764" i="7"/>
  <c r="D3765" i="7" l="1"/>
  <c r="A3764" i="7"/>
  <c r="B3764" i="7"/>
  <c r="C3764" i="7" s="1"/>
  <c r="A3765" i="7" l="1"/>
  <c r="B3765" i="7"/>
  <c r="C3765" i="7" s="1"/>
  <c r="D3766" i="7"/>
  <c r="D3767" i="7" l="1"/>
  <c r="A3766" i="7"/>
  <c r="B3766" i="7"/>
  <c r="C3766" i="7" s="1"/>
  <c r="A3767" i="7" l="1"/>
  <c r="B3767" i="7"/>
  <c r="C3767" i="7" s="1"/>
  <c r="D3768" i="7"/>
  <c r="D3769" i="7" l="1"/>
  <c r="A3768" i="7"/>
  <c r="B3768" i="7"/>
  <c r="C3768" i="7" s="1"/>
  <c r="A3769" i="7" l="1"/>
  <c r="B3769" i="7"/>
  <c r="C3769" i="7" s="1"/>
  <c r="D3770" i="7"/>
  <c r="D3771" i="7" l="1"/>
  <c r="A3770" i="7"/>
  <c r="B3770" i="7"/>
  <c r="C3770" i="7" s="1"/>
  <c r="A3771" i="7" l="1"/>
  <c r="B3771" i="7"/>
  <c r="C3771" i="7" s="1"/>
  <c r="D3772" i="7"/>
  <c r="A3772" i="7" l="1"/>
  <c r="D3773" i="7"/>
  <c r="B3772" i="7"/>
  <c r="C3772" i="7" s="1"/>
  <c r="D3774" i="7" l="1"/>
  <c r="A3773" i="7"/>
  <c r="B3773" i="7"/>
  <c r="C3773" i="7" s="1"/>
  <c r="D3775" i="7" l="1"/>
  <c r="A3774" i="7"/>
  <c r="B3774" i="7"/>
  <c r="C3774" i="7" s="1"/>
  <c r="D3776" i="7" l="1"/>
  <c r="A3775" i="7"/>
  <c r="B3775" i="7"/>
  <c r="C3775" i="7" s="1"/>
  <c r="D3777" i="7" l="1"/>
  <c r="A3776" i="7"/>
  <c r="B3776" i="7"/>
  <c r="C3776" i="7" s="1"/>
  <c r="A3777" i="7" l="1"/>
  <c r="B3777" i="7"/>
  <c r="C3777" i="7" s="1"/>
  <c r="D3778" i="7"/>
  <c r="D3779" i="7" l="1"/>
  <c r="A3778" i="7"/>
  <c r="B3778" i="7"/>
  <c r="C3778" i="7" s="1"/>
  <c r="A3779" i="7" l="1"/>
  <c r="D3780" i="7"/>
  <c r="B3779" i="7"/>
  <c r="C3779" i="7" s="1"/>
  <c r="D3781" i="7" l="1"/>
  <c r="A3780" i="7"/>
  <c r="B3780" i="7"/>
  <c r="C3780" i="7" s="1"/>
  <c r="A3781" i="7" l="1"/>
  <c r="B3781" i="7"/>
  <c r="C3781" i="7" s="1"/>
  <c r="D3782" i="7"/>
  <c r="A3782" i="7" l="1"/>
  <c r="B3782" i="7"/>
  <c r="C3782" i="7" s="1"/>
  <c r="D3783" i="7"/>
  <c r="A3783" i="7" l="1"/>
  <c r="B3783" i="7"/>
  <c r="C3783" i="7" s="1"/>
  <c r="D3784" i="7"/>
  <c r="A3784" i="7" l="1"/>
  <c r="B3784" i="7"/>
  <c r="C3784" i="7" s="1"/>
  <c r="D3785" i="7"/>
  <c r="A3785" i="7" l="1"/>
  <c r="D3786" i="7"/>
  <c r="B3785" i="7"/>
  <c r="C3785" i="7" s="1"/>
  <c r="D3787" i="7" l="1"/>
  <c r="A3786" i="7"/>
  <c r="B3786" i="7"/>
  <c r="C3786" i="7" s="1"/>
  <c r="D3788" i="7" l="1"/>
  <c r="A3787" i="7"/>
  <c r="B3787" i="7"/>
  <c r="C3787" i="7" s="1"/>
  <c r="A3788" i="7" l="1"/>
  <c r="B3788" i="7"/>
  <c r="C3788" i="7" s="1"/>
  <c r="D3789" i="7"/>
  <c r="D3790" i="7" l="1"/>
  <c r="A3789" i="7"/>
  <c r="B3789" i="7"/>
  <c r="C3789" i="7" s="1"/>
  <c r="A3790" i="7" l="1"/>
  <c r="B3790" i="7"/>
  <c r="C3790" i="7" s="1"/>
  <c r="D3791" i="7"/>
  <c r="A3791" i="7" l="1"/>
  <c r="B3791" i="7"/>
  <c r="C3791" i="7" s="1"/>
  <c r="D3792" i="7"/>
  <c r="A3792" i="7" l="1"/>
  <c r="D3793" i="7"/>
  <c r="B3792" i="7"/>
  <c r="C3792" i="7" s="1"/>
  <c r="A3793" i="7" l="1"/>
  <c r="B3793" i="7"/>
  <c r="C3793" i="7" s="1"/>
  <c r="D3794" i="7"/>
  <c r="A3794" i="7" l="1"/>
  <c r="B3794" i="7"/>
  <c r="C3794" i="7" s="1"/>
  <c r="D3795" i="7"/>
  <c r="A3795" i="7" l="1"/>
  <c r="B3795" i="7"/>
  <c r="C3795" i="7" s="1"/>
  <c r="D3796" i="7"/>
  <c r="D3797" i="7" l="1"/>
  <c r="A3796" i="7"/>
  <c r="B3796" i="7"/>
  <c r="C3796" i="7" s="1"/>
  <c r="A3797" i="7" l="1"/>
  <c r="B3797" i="7"/>
  <c r="C3797" i="7" s="1"/>
  <c r="D3798" i="7"/>
  <c r="D3799" i="7" l="1"/>
  <c r="A3798" i="7"/>
  <c r="B3798" i="7"/>
  <c r="C3798" i="7" s="1"/>
  <c r="D3800" i="7" l="1"/>
  <c r="A3799" i="7"/>
  <c r="B3799" i="7"/>
  <c r="C3799" i="7" s="1"/>
  <c r="A3800" i="7" l="1"/>
  <c r="B3800" i="7"/>
  <c r="C3800" i="7" s="1"/>
  <c r="D3801" i="7"/>
  <c r="A3801" i="7" l="1"/>
  <c r="B3801" i="7"/>
  <c r="C3801" i="7" s="1"/>
  <c r="D3802" i="7"/>
  <c r="A3802" i="7" l="1"/>
  <c r="D3803" i="7"/>
  <c r="B3802" i="7"/>
  <c r="C3802" i="7" s="1"/>
  <c r="A3803" i="7" l="1"/>
  <c r="B3803" i="7"/>
  <c r="C3803" i="7" s="1"/>
  <c r="D3804" i="7"/>
  <c r="A3804" i="7" l="1"/>
  <c r="B3804" i="7"/>
  <c r="C3804" i="7" s="1"/>
  <c r="D3805" i="7"/>
  <c r="A3805" i="7" l="1"/>
  <c r="D3806" i="7"/>
  <c r="B3805" i="7"/>
  <c r="C3805" i="7" s="1"/>
  <c r="D3807" i="7" l="1"/>
  <c r="A3806" i="7"/>
  <c r="B3806" i="7"/>
  <c r="C3806" i="7" s="1"/>
  <c r="A3807" i="7" l="1"/>
  <c r="B3807" i="7"/>
  <c r="C3807" i="7" s="1"/>
  <c r="D3808" i="7"/>
  <c r="D3809" i="7" l="1"/>
  <c r="A3808" i="7"/>
  <c r="B3808" i="7"/>
  <c r="C3808" i="7" s="1"/>
  <c r="D3810" i="7" l="1"/>
  <c r="A3809" i="7"/>
  <c r="B3809" i="7"/>
  <c r="C3809" i="7" s="1"/>
  <c r="A3810" i="7" l="1"/>
  <c r="D3811" i="7"/>
  <c r="B3810" i="7"/>
  <c r="C3810" i="7" s="1"/>
  <c r="A3811" i="7" l="1"/>
  <c r="B3811" i="7"/>
  <c r="C3811" i="7" s="1"/>
  <c r="D3812" i="7"/>
  <c r="A3812" i="7" l="1"/>
  <c r="B3812" i="7"/>
  <c r="C3812" i="7" s="1"/>
  <c r="D3813" i="7"/>
  <c r="A3813" i="7" l="1"/>
  <c r="B3813" i="7"/>
  <c r="C3813" i="7" s="1"/>
  <c r="D3814" i="7"/>
  <c r="D3815" i="7" l="1"/>
  <c r="A3814" i="7"/>
  <c r="B3814" i="7"/>
  <c r="C3814" i="7" s="1"/>
  <c r="D3816" i="7" l="1"/>
  <c r="A3815" i="7"/>
  <c r="B3815" i="7"/>
  <c r="C3815" i="7" s="1"/>
  <c r="A3816" i="7" l="1"/>
  <c r="B3816" i="7"/>
  <c r="C3816" i="7" s="1"/>
  <c r="D3817" i="7"/>
  <c r="A3817" i="7" l="1"/>
  <c r="D3818" i="7"/>
  <c r="B3817" i="7"/>
  <c r="C3817" i="7" s="1"/>
  <c r="D3819" i="7" l="1"/>
  <c r="A3818" i="7"/>
  <c r="B3818" i="7"/>
  <c r="C3818" i="7" s="1"/>
  <c r="D3820" i="7" l="1"/>
  <c r="A3819" i="7"/>
  <c r="B3819" i="7"/>
  <c r="C3819" i="7" s="1"/>
  <c r="D3821" i="7" l="1"/>
  <c r="A3820" i="7"/>
  <c r="B3820" i="7"/>
  <c r="C3820" i="7" s="1"/>
  <c r="A3821" i="7" l="1"/>
  <c r="B3821" i="7"/>
  <c r="C3821" i="7" s="1"/>
  <c r="D3822" i="7"/>
  <c r="D3823" i="7" l="1"/>
  <c r="A3822" i="7"/>
  <c r="B3822" i="7"/>
  <c r="C3822" i="7" s="1"/>
  <c r="D3824" i="7" l="1"/>
  <c r="B3823" i="7"/>
  <c r="C3823" i="7" s="1"/>
  <c r="A3823" i="7"/>
  <c r="D3825" i="7" l="1"/>
  <c r="A3824" i="7"/>
  <c r="B3824" i="7"/>
  <c r="C3824" i="7" s="1"/>
  <c r="A3825" i="7" l="1"/>
  <c r="B3825" i="7"/>
  <c r="C3825" i="7" s="1"/>
  <c r="D3826" i="7"/>
  <c r="D3827" i="7" l="1"/>
  <c r="A3826" i="7"/>
  <c r="B3826" i="7"/>
  <c r="C3826" i="7" s="1"/>
  <c r="A3827" i="7" l="1"/>
  <c r="B3827" i="7"/>
  <c r="C3827" i="7" s="1"/>
  <c r="D3828" i="7"/>
  <c r="D3829" i="7" l="1"/>
  <c r="B3828" i="7"/>
  <c r="C3828" i="7" s="1"/>
  <c r="A3828" i="7"/>
  <c r="A3829" i="7" l="1"/>
  <c r="B3829" i="7"/>
  <c r="C3829" i="7" s="1"/>
  <c r="D3830" i="7"/>
  <c r="D3831" i="7" l="1"/>
  <c r="A3830" i="7"/>
  <c r="B3830" i="7"/>
  <c r="C3830" i="7" s="1"/>
  <c r="D3832" i="7" l="1"/>
  <c r="B3831" i="7"/>
  <c r="C3831" i="7" s="1"/>
  <c r="A3831" i="7"/>
  <c r="A3832" i="7" l="1"/>
  <c r="D3833" i="7"/>
  <c r="B3832" i="7"/>
  <c r="C3832" i="7" s="1"/>
  <c r="A3833" i="7" l="1"/>
  <c r="B3833" i="7"/>
  <c r="C3833" i="7" s="1"/>
  <c r="D3834" i="7"/>
  <c r="A3834" i="7" l="1"/>
  <c r="B3834" i="7"/>
  <c r="C3834" i="7" s="1"/>
  <c r="D3835" i="7"/>
  <c r="A3835" i="7" l="1"/>
  <c r="D3836" i="7"/>
  <c r="B3835" i="7"/>
  <c r="C3835" i="7" s="1"/>
  <c r="D3837" i="7" l="1"/>
  <c r="A3836" i="7"/>
  <c r="B3836" i="7"/>
  <c r="C3836" i="7" s="1"/>
  <c r="A3837" i="7" l="1"/>
  <c r="D3838" i="7"/>
  <c r="B3837" i="7"/>
  <c r="C3837" i="7" s="1"/>
  <c r="D3839" i="7" l="1"/>
  <c r="B3838" i="7"/>
  <c r="C3838" i="7" s="1"/>
  <c r="A3838" i="7"/>
  <c r="D3840" i="7" l="1"/>
  <c r="A3839" i="7"/>
  <c r="B3839" i="7"/>
  <c r="C3839" i="7" s="1"/>
  <c r="A3840" i="7" l="1"/>
  <c r="D3841" i="7"/>
  <c r="B3840" i="7"/>
  <c r="C3840" i="7" s="1"/>
  <c r="A3841" i="7" l="1"/>
  <c r="B3841" i="7"/>
  <c r="C3841" i="7" s="1"/>
  <c r="D3842" i="7"/>
  <c r="D3843" i="7" l="1"/>
  <c r="A3842" i="7"/>
  <c r="B3842" i="7"/>
  <c r="C3842" i="7" s="1"/>
  <c r="A3843" i="7" l="1"/>
  <c r="B3843" i="7"/>
  <c r="C3843" i="7" s="1"/>
  <c r="D3844" i="7"/>
  <c r="D3845" i="7" l="1"/>
  <c r="B3844" i="7"/>
  <c r="C3844" i="7" s="1"/>
  <c r="A3844" i="7"/>
  <c r="D3846" i="7" l="1"/>
  <c r="A3845" i="7"/>
  <c r="B3845" i="7"/>
  <c r="C3845" i="7" s="1"/>
  <c r="A3846" i="7" l="1"/>
  <c r="B3846" i="7"/>
  <c r="C3846" i="7" s="1"/>
  <c r="D3847" i="7"/>
  <c r="D3848" i="7" l="1"/>
  <c r="A3847" i="7"/>
  <c r="B3847" i="7"/>
  <c r="C3847" i="7" s="1"/>
  <c r="D3849" i="7" l="1"/>
  <c r="A3848" i="7"/>
  <c r="B3848" i="7"/>
  <c r="C3848" i="7" s="1"/>
  <c r="A3849" i="7" l="1"/>
  <c r="B3849" i="7"/>
  <c r="C3849" i="7" s="1"/>
  <c r="D3850" i="7"/>
  <c r="D3851" i="7" l="1"/>
  <c r="A3850" i="7"/>
  <c r="B3850" i="7"/>
  <c r="C3850" i="7" s="1"/>
  <c r="A3851" i="7" l="1"/>
  <c r="B3851" i="7"/>
  <c r="C3851" i="7" s="1"/>
  <c r="D3852" i="7"/>
  <c r="D3853" i="7" l="1"/>
  <c r="A3852" i="7"/>
  <c r="B3852" i="7"/>
  <c r="C3852" i="7" s="1"/>
  <c r="B3853" i="7" l="1"/>
  <c r="C3853" i="7" s="1"/>
  <c r="D3854" i="7"/>
  <c r="A3853" i="7"/>
  <c r="A3854" i="7" l="1"/>
  <c r="B3854" i="7"/>
  <c r="C3854" i="7" s="1"/>
  <c r="D3855" i="7"/>
  <c r="A3855" i="7" l="1"/>
  <c r="B3855" i="7"/>
  <c r="C3855" i="7" s="1"/>
  <c r="D3856" i="7"/>
  <c r="D3857" i="7" l="1"/>
  <c r="A3856" i="7"/>
  <c r="B3856" i="7"/>
  <c r="C3856" i="7" s="1"/>
  <c r="D3858" i="7" l="1"/>
  <c r="A3857" i="7"/>
  <c r="B3857" i="7"/>
  <c r="C3857" i="7" s="1"/>
  <c r="D3859" i="7" l="1"/>
  <c r="A3858" i="7"/>
  <c r="B3858" i="7"/>
  <c r="C3858" i="7" s="1"/>
  <c r="A3859" i="7" l="1"/>
  <c r="D3860" i="7"/>
  <c r="B3859" i="7"/>
  <c r="C3859" i="7" s="1"/>
  <c r="D3861" i="7" l="1"/>
  <c r="A3860" i="7"/>
  <c r="B3860" i="7"/>
  <c r="C3860" i="7" s="1"/>
  <c r="A3861" i="7" l="1"/>
  <c r="B3861" i="7"/>
  <c r="C3861" i="7" s="1"/>
  <c r="D3862" i="7"/>
  <c r="D3863" i="7" l="1"/>
  <c r="A3862" i="7"/>
  <c r="B3862" i="7"/>
  <c r="C3862" i="7" s="1"/>
  <c r="A3863" i="7" l="1"/>
  <c r="D3864" i="7"/>
  <c r="B3863" i="7"/>
  <c r="C3863" i="7" s="1"/>
  <c r="D3865" i="7" l="1"/>
  <c r="A3864" i="7"/>
  <c r="B3864" i="7"/>
  <c r="C3864" i="7" s="1"/>
  <c r="A3865" i="7" l="1"/>
  <c r="B3865" i="7"/>
  <c r="C3865" i="7" s="1"/>
  <c r="D3866" i="7"/>
  <c r="D3867" i="7" l="1"/>
  <c r="A3866" i="7"/>
  <c r="B3866" i="7"/>
  <c r="C3866" i="7" s="1"/>
  <c r="A3867" i="7" l="1"/>
  <c r="D3868" i="7"/>
  <c r="B3867" i="7"/>
  <c r="C3867" i="7" s="1"/>
  <c r="D3869" i="7" l="1"/>
  <c r="A3868" i="7"/>
  <c r="B3868" i="7"/>
  <c r="C3868" i="7" s="1"/>
  <c r="A3869" i="7" l="1"/>
  <c r="B3869" i="7"/>
  <c r="C3869" i="7" s="1"/>
  <c r="D3870" i="7"/>
  <c r="D3871" i="7" l="1"/>
  <c r="A3870" i="7"/>
  <c r="B3870" i="7"/>
  <c r="C3870" i="7" s="1"/>
  <c r="A3871" i="7" l="1"/>
  <c r="B3871" i="7"/>
  <c r="C3871" i="7" s="1"/>
  <c r="D3872" i="7"/>
  <c r="D3873" i="7" l="1"/>
  <c r="A3872" i="7"/>
  <c r="B3872" i="7"/>
  <c r="C3872" i="7" s="1"/>
  <c r="A3873" i="7" l="1"/>
  <c r="B3873" i="7"/>
  <c r="C3873" i="7" s="1"/>
  <c r="D3874" i="7"/>
  <c r="A3874" i="7" l="1"/>
  <c r="B3874" i="7"/>
  <c r="C3874" i="7" s="1"/>
  <c r="D3875" i="7"/>
  <c r="A3875" i="7" l="1"/>
  <c r="D3876" i="7"/>
  <c r="B3875" i="7"/>
  <c r="C3875" i="7" s="1"/>
  <c r="D3877" i="7" l="1"/>
  <c r="A3876" i="7"/>
  <c r="B3876" i="7"/>
  <c r="C3876" i="7" s="1"/>
  <c r="D3878" i="7" l="1"/>
  <c r="A3877" i="7"/>
  <c r="B3877" i="7"/>
  <c r="C3877" i="7" s="1"/>
  <c r="D3879" i="7" l="1"/>
  <c r="A3878" i="7"/>
  <c r="B3878" i="7"/>
  <c r="C3878" i="7" s="1"/>
  <c r="D3880" i="7" l="1"/>
  <c r="A3879" i="7"/>
  <c r="B3879" i="7"/>
  <c r="C3879" i="7" s="1"/>
  <c r="A3880" i="7" l="1"/>
  <c r="B3880" i="7"/>
  <c r="C3880" i="7" s="1"/>
  <c r="D3881" i="7"/>
  <c r="D3882" i="7" l="1"/>
  <c r="A3881" i="7"/>
  <c r="B3881" i="7"/>
  <c r="C3881" i="7" s="1"/>
  <c r="D3883" i="7" l="1"/>
  <c r="A3882" i="7"/>
  <c r="B3882" i="7"/>
  <c r="C3882" i="7" s="1"/>
  <c r="D3884" i="7" l="1"/>
  <c r="A3883" i="7"/>
  <c r="B3883" i="7"/>
  <c r="C3883" i="7" s="1"/>
  <c r="D3885" i="7" l="1"/>
  <c r="A3884" i="7"/>
  <c r="B3884" i="7"/>
  <c r="C3884" i="7" s="1"/>
  <c r="A3885" i="7" l="1"/>
  <c r="B3885" i="7"/>
  <c r="C3885" i="7" s="1"/>
  <c r="D3886" i="7"/>
  <c r="D3887" i="7" l="1"/>
  <c r="A3886" i="7"/>
  <c r="B3886" i="7"/>
  <c r="C3886" i="7" s="1"/>
  <c r="A3887" i="7" l="1"/>
  <c r="D3888" i="7"/>
  <c r="B3887" i="7"/>
  <c r="C3887" i="7" s="1"/>
  <c r="D3889" i="7" l="1"/>
  <c r="A3888" i="7"/>
  <c r="B3888" i="7"/>
  <c r="C3888" i="7" s="1"/>
  <c r="D3890" i="7" l="1"/>
  <c r="A3889" i="7"/>
  <c r="B3889" i="7"/>
  <c r="C3889" i="7" s="1"/>
  <c r="A3890" i="7" l="1"/>
  <c r="B3890" i="7"/>
  <c r="C3890" i="7" s="1"/>
  <c r="D3891" i="7"/>
  <c r="D3892" i="7" l="1"/>
  <c r="A3891" i="7"/>
  <c r="B3891" i="7"/>
  <c r="C3891" i="7" s="1"/>
  <c r="D3893" i="7" l="1"/>
  <c r="A3892" i="7"/>
  <c r="B3892" i="7"/>
  <c r="C3892" i="7" s="1"/>
  <c r="D3894" i="7" l="1"/>
  <c r="A3893" i="7"/>
  <c r="B3893" i="7"/>
  <c r="C3893" i="7" s="1"/>
  <c r="D3895" i="7" l="1"/>
  <c r="A3894" i="7"/>
  <c r="B3894" i="7"/>
  <c r="C3894" i="7" s="1"/>
  <c r="D3896" i="7" l="1"/>
  <c r="A3895" i="7"/>
  <c r="B3895" i="7"/>
  <c r="C3895" i="7" s="1"/>
  <c r="D3897" i="7" l="1"/>
  <c r="A3896" i="7"/>
  <c r="B3896" i="7"/>
  <c r="C3896" i="7" s="1"/>
  <c r="D3898" i="7" l="1"/>
  <c r="A3897" i="7"/>
  <c r="B3897" i="7"/>
  <c r="C3897" i="7" s="1"/>
  <c r="D3899" i="7" l="1"/>
  <c r="A3898" i="7"/>
  <c r="B3898" i="7"/>
  <c r="C3898" i="7" s="1"/>
  <c r="D3900" i="7" l="1"/>
  <c r="A3899" i="7"/>
  <c r="B3899" i="7"/>
  <c r="C3899" i="7" s="1"/>
  <c r="D3901" i="7" l="1"/>
  <c r="A3900" i="7"/>
  <c r="B3900" i="7"/>
  <c r="C3900" i="7" s="1"/>
  <c r="D3902" i="7" l="1"/>
  <c r="A3901" i="7"/>
  <c r="B3901" i="7"/>
  <c r="C3901" i="7" s="1"/>
  <c r="D3903" i="7" l="1"/>
  <c r="A3902" i="7"/>
  <c r="B3902" i="7"/>
  <c r="C3902" i="7" s="1"/>
  <c r="D3904" i="7" l="1"/>
  <c r="A3903" i="7"/>
  <c r="B3903" i="7"/>
  <c r="C3903" i="7" s="1"/>
  <c r="D3905" i="7" l="1"/>
  <c r="A3904" i="7"/>
  <c r="B3904" i="7"/>
  <c r="C3904" i="7" s="1"/>
  <c r="D3906" i="7" l="1"/>
  <c r="A3905" i="7"/>
  <c r="B3905" i="7"/>
  <c r="C3905" i="7" s="1"/>
  <c r="D3907" i="7" l="1"/>
  <c r="A3906" i="7"/>
  <c r="B3906" i="7"/>
  <c r="C3906" i="7" s="1"/>
  <c r="D3908" i="7" l="1"/>
  <c r="A3907" i="7"/>
  <c r="B3907" i="7"/>
  <c r="C3907" i="7" s="1"/>
  <c r="D3909" i="7" l="1"/>
  <c r="A3908" i="7"/>
  <c r="B3908" i="7"/>
  <c r="C3908" i="7" s="1"/>
  <c r="D3910" i="7" l="1"/>
  <c r="A3909" i="7"/>
  <c r="B3909" i="7"/>
  <c r="C3909" i="7" s="1"/>
  <c r="D3911" i="7" l="1"/>
  <c r="A3910" i="7"/>
  <c r="B3910" i="7"/>
  <c r="C3910" i="7" s="1"/>
  <c r="D3912" i="7" l="1"/>
  <c r="A3911" i="7"/>
  <c r="B3911" i="7"/>
  <c r="C3911" i="7" s="1"/>
  <c r="A3912" i="7" l="1"/>
  <c r="B3912" i="7"/>
  <c r="C3912" i="7" s="1"/>
  <c r="D3913" i="7"/>
  <c r="A3913" i="7" l="1"/>
  <c r="B3913" i="7"/>
  <c r="C3913" i="7" s="1"/>
  <c r="D3914" i="7"/>
  <c r="D3915" i="7" l="1"/>
  <c r="A3914" i="7"/>
  <c r="B3914" i="7"/>
  <c r="C3914" i="7" s="1"/>
  <c r="D3916" i="7" l="1"/>
  <c r="A3915" i="7"/>
  <c r="B3915" i="7"/>
  <c r="C3915" i="7" s="1"/>
  <c r="D3917" i="7" l="1"/>
  <c r="A3916" i="7"/>
  <c r="B3916" i="7"/>
  <c r="C3916" i="7" s="1"/>
  <c r="A3917" i="7" l="1"/>
  <c r="D3918" i="7"/>
  <c r="B3917" i="7"/>
  <c r="C3917" i="7" s="1"/>
  <c r="D3919" i="7" l="1"/>
  <c r="B3918" i="7"/>
  <c r="C3918" i="7" s="1"/>
  <c r="A3918" i="7"/>
  <c r="A3919" i="7" l="1"/>
  <c r="B3919" i="7"/>
  <c r="C3919" i="7" s="1"/>
  <c r="D3920" i="7"/>
  <c r="D3921" i="7" l="1"/>
  <c r="A3920" i="7"/>
  <c r="B3920" i="7"/>
  <c r="C3920" i="7" s="1"/>
  <c r="D3922" i="7" l="1"/>
  <c r="A3921" i="7"/>
  <c r="B3921" i="7"/>
  <c r="C3921" i="7" s="1"/>
  <c r="D3923" i="7" l="1"/>
  <c r="A3922" i="7"/>
  <c r="B3922" i="7"/>
  <c r="C3922" i="7" s="1"/>
  <c r="A3923" i="7" l="1"/>
  <c r="D3924" i="7"/>
  <c r="B3923" i="7"/>
  <c r="C3923" i="7" s="1"/>
  <c r="D3925" i="7" l="1"/>
  <c r="A3924" i="7"/>
  <c r="B3924" i="7"/>
  <c r="C3924" i="7" s="1"/>
  <c r="D3926" i="7" l="1"/>
  <c r="B3925" i="7"/>
  <c r="C3925" i="7" s="1"/>
  <c r="A3925" i="7"/>
  <c r="A3926" i="7" l="1"/>
  <c r="D3927" i="7"/>
  <c r="B3926" i="7"/>
  <c r="C3926" i="7" s="1"/>
  <c r="D3928" i="7" l="1"/>
  <c r="A3927" i="7"/>
  <c r="B3927" i="7"/>
  <c r="C3927" i="7" s="1"/>
  <c r="D3929" i="7" l="1"/>
  <c r="B3928" i="7"/>
  <c r="C3928" i="7" s="1"/>
  <c r="A3928" i="7"/>
  <c r="D3930" i="7" l="1"/>
  <c r="A3929" i="7"/>
  <c r="B3929" i="7"/>
  <c r="C3929" i="7" s="1"/>
  <c r="D3931" i="7" l="1"/>
  <c r="A3930" i="7"/>
  <c r="B3930" i="7"/>
  <c r="C3930" i="7" s="1"/>
  <c r="D3932" i="7" l="1"/>
  <c r="A3931" i="7"/>
  <c r="B3931" i="7"/>
  <c r="C3931" i="7" s="1"/>
  <c r="D3933" i="7" l="1"/>
  <c r="A3932" i="7"/>
  <c r="B3932" i="7"/>
  <c r="C3932" i="7" s="1"/>
  <c r="D3934" i="7" l="1"/>
  <c r="A3933" i="7"/>
  <c r="B3933" i="7"/>
  <c r="C3933" i="7" s="1"/>
  <c r="D3935" i="7" l="1"/>
  <c r="A3934" i="7"/>
  <c r="B3934" i="7"/>
  <c r="C3934" i="7" s="1"/>
  <c r="A3935" i="7" l="1"/>
  <c r="D3936" i="7"/>
  <c r="B3935" i="7"/>
  <c r="C3935" i="7" s="1"/>
  <c r="A3936" i="7" l="1"/>
  <c r="B3936" i="7"/>
  <c r="C3936" i="7" s="1"/>
  <c r="D3937" i="7"/>
  <c r="A3937" i="7" l="1"/>
  <c r="B3937" i="7"/>
  <c r="C3937" i="7" s="1"/>
  <c r="D3938" i="7"/>
  <c r="D3939" i="7" l="1"/>
  <c r="A3938" i="7"/>
  <c r="B3938" i="7"/>
  <c r="C3938" i="7" s="1"/>
  <c r="B3939" i="7" l="1"/>
  <c r="C3939" i="7" s="1"/>
  <c r="D3940" i="7"/>
  <c r="A3939" i="7"/>
  <c r="D3941" i="7" l="1"/>
  <c r="B3940" i="7"/>
  <c r="C3940" i="7" s="1"/>
  <c r="A3940" i="7"/>
  <c r="D3942" i="7" l="1"/>
  <c r="A3941" i="7"/>
  <c r="B3941" i="7"/>
  <c r="C3941" i="7" s="1"/>
  <c r="A3942" i="7" l="1"/>
  <c r="B3942" i="7"/>
  <c r="C3942" i="7" s="1"/>
  <c r="D3943" i="7"/>
  <c r="A3943" i="7" l="1"/>
  <c r="B3943" i="7"/>
  <c r="C3943" i="7" s="1"/>
  <c r="D3944" i="7"/>
  <c r="A3944" i="7" l="1"/>
  <c r="D3945" i="7"/>
  <c r="B3944" i="7"/>
  <c r="C3944" i="7" s="1"/>
  <c r="A3945" i="7" l="1"/>
  <c r="D3946" i="7"/>
  <c r="B3945" i="7"/>
  <c r="C3945" i="7" s="1"/>
  <c r="A3946" i="7" l="1"/>
  <c r="B3946" i="7"/>
  <c r="C3946" i="7" s="1"/>
  <c r="D3947" i="7"/>
  <c r="D3948" i="7" l="1"/>
  <c r="A3947" i="7"/>
  <c r="B3947" i="7"/>
  <c r="C3947" i="7" s="1"/>
  <c r="D3949" i="7" l="1"/>
  <c r="A3948" i="7"/>
  <c r="B3948" i="7"/>
  <c r="C3948" i="7" s="1"/>
  <c r="D3950" i="7" l="1"/>
  <c r="A3949" i="7"/>
  <c r="B3949" i="7"/>
  <c r="C3949" i="7" s="1"/>
  <c r="D3951" i="7" l="1"/>
  <c r="A3950" i="7"/>
  <c r="B3950" i="7"/>
  <c r="C3950" i="7" s="1"/>
  <c r="D3952" i="7" l="1"/>
  <c r="B3951" i="7"/>
  <c r="C3951" i="7" s="1"/>
  <c r="A3951" i="7"/>
  <c r="D3953" i="7" l="1"/>
  <c r="A3952" i="7"/>
  <c r="B3952" i="7"/>
  <c r="C3952" i="7" s="1"/>
  <c r="D3954" i="7" l="1"/>
  <c r="A3953" i="7"/>
  <c r="B3953" i="7"/>
  <c r="C3953" i="7" s="1"/>
  <c r="D3955" i="7" l="1"/>
  <c r="A3954" i="7"/>
  <c r="B3954" i="7"/>
  <c r="C3954" i="7" s="1"/>
  <c r="D3956" i="7" l="1"/>
  <c r="A3955" i="7"/>
  <c r="B3955" i="7"/>
  <c r="C3955" i="7" s="1"/>
  <c r="D3957" i="7" l="1"/>
  <c r="A3956" i="7"/>
  <c r="B3956" i="7"/>
  <c r="C3956" i="7" s="1"/>
  <c r="D3958" i="7" l="1"/>
  <c r="A3957" i="7"/>
  <c r="B3957" i="7"/>
  <c r="C3957" i="7" s="1"/>
  <c r="D3959" i="7" l="1"/>
  <c r="A3958" i="7"/>
  <c r="B3958" i="7"/>
  <c r="C3958" i="7" s="1"/>
  <c r="D3960" i="7" l="1"/>
  <c r="A3959" i="7"/>
  <c r="B3959" i="7"/>
  <c r="C3959" i="7" s="1"/>
  <c r="D3961" i="7" l="1"/>
  <c r="A3960" i="7"/>
  <c r="B3960" i="7"/>
  <c r="C3960" i="7" s="1"/>
  <c r="D3962" i="7" l="1"/>
  <c r="A3961" i="7"/>
  <c r="B3961" i="7"/>
  <c r="C3961" i="7" s="1"/>
  <c r="D3963" i="7" l="1"/>
  <c r="A3962" i="7"/>
  <c r="B3962" i="7"/>
  <c r="C3962" i="7" s="1"/>
  <c r="D3964" i="7" l="1"/>
  <c r="A3963" i="7"/>
  <c r="B3963" i="7"/>
  <c r="C3963" i="7" s="1"/>
  <c r="D3965" i="7" l="1"/>
  <c r="A3964" i="7"/>
  <c r="B3964" i="7"/>
  <c r="C3964" i="7" s="1"/>
  <c r="D3966" i="7" l="1"/>
  <c r="A3965" i="7"/>
  <c r="B3965" i="7"/>
  <c r="C3965" i="7" s="1"/>
  <c r="D3967" i="7" l="1"/>
  <c r="B3966" i="7"/>
  <c r="C3966" i="7" s="1"/>
  <c r="A3966" i="7"/>
  <c r="D3968" i="7" l="1"/>
  <c r="A3967" i="7"/>
  <c r="B3967" i="7"/>
  <c r="C3967" i="7" s="1"/>
  <c r="D3969" i="7" l="1"/>
  <c r="A3968" i="7"/>
  <c r="B3968" i="7"/>
  <c r="C3968" i="7" s="1"/>
  <c r="D3970" i="7" l="1"/>
  <c r="A3969" i="7"/>
  <c r="B3969" i="7"/>
  <c r="C3969" i="7" s="1"/>
  <c r="D3971" i="7" l="1"/>
  <c r="A3970" i="7"/>
  <c r="B3970" i="7"/>
  <c r="C3970" i="7" s="1"/>
  <c r="D3972" i="7" l="1"/>
  <c r="A3971" i="7"/>
  <c r="B3971" i="7"/>
  <c r="C3971" i="7" s="1"/>
  <c r="B3972" i="7" l="1"/>
  <c r="C3972" i="7" s="1"/>
  <c r="D3973" i="7"/>
  <c r="A3972" i="7"/>
  <c r="D3974" i="7" l="1"/>
  <c r="A3973" i="7"/>
  <c r="B3973" i="7"/>
  <c r="C3973" i="7" s="1"/>
  <c r="A3974" i="7" l="1"/>
  <c r="B3974" i="7"/>
  <c r="C3974" i="7" s="1"/>
  <c r="D3975" i="7"/>
  <c r="D3976" i="7" l="1"/>
  <c r="A3975" i="7"/>
  <c r="B3975" i="7"/>
  <c r="C3975" i="7" s="1"/>
  <c r="A3976" i="7" l="1"/>
  <c r="B3976" i="7"/>
  <c r="C3976" i="7" s="1"/>
  <c r="D3977" i="7"/>
  <c r="D3978" i="7" l="1"/>
  <c r="A3977" i="7"/>
  <c r="B3977" i="7"/>
  <c r="C3977" i="7" s="1"/>
  <c r="D3979" i="7" l="1"/>
  <c r="A3978" i="7"/>
  <c r="B3978" i="7"/>
  <c r="C3978" i="7"/>
  <c r="D3980" i="7" l="1"/>
  <c r="A3979" i="7"/>
  <c r="B3979" i="7"/>
  <c r="C3979" i="7" s="1"/>
  <c r="D3981" i="7" l="1"/>
  <c r="A3980" i="7"/>
  <c r="B3980" i="7"/>
  <c r="C3980" i="7" s="1"/>
  <c r="D3982" i="7" l="1"/>
  <c r="A3981" i="7"/>
  <c r="B3981" i="7"/>
  <c r="C3981" i="7" s="1"/>
  <c r="D3983" i="7" l="1"/>
  <c r="A3982" i="7"/>
  <c r="B3982" i="7"/>
  <c r="C3982" i="7" s="1"/>
  <c r="D3984" i="7" l="1"/>
  <c r="A3983" i="7"/>
  <c r="B3983" i="7"/>
  <c r="C3983" i="7" s="1"/>
  <c r="D3985" i="7" l="1"/>
  <c r="A3984" i="7"/>
  <c r="B3984" i="7"/>
  <c r="C3984" i="7" s="1"/>
  <c r="D3986" i="7" l="1"/>
  <c r="A3985" i="7"/>
  <c r="B3985" i="7"/>
  <c r="C3985" i="7" s="1"/>
  <c r="D3987" i="7" l="1"/>
  <c r="A3986" i="7"/>
  <c r="B3986" i="7"/>
  <c r="C3986" i="7" s="1"/>
  <c r="D3988" i="7" l="1"/>
  <c r="A3987" i="7"/>
  <c r="B3987" i="7"/>
  <c r="C3987" i="7" s="1"/>
  <c r="D3989" i="7" l="1"/>
  <c r="A3988" i="7"/>
  <c r="B3988" i="7"/>
  <c r="C3988" i="7" s="1"/>
  <c r="D3990" i="7" l="1"/>
  <c r="A3989" i="7"/>
  <c r="B3989" i="7"/>
  <c r="C3989" i="7" s="1"/>
  <c r="D3991" i="7" l="1"/>
  <c r="A3990" i="7"/>
  <c r="B3990" i="7"/>
  <c r="C3990" i="7" s="1"/>
  <c r="D3992" i="7" l="1"/>
  <c r="A3991" i="7"/>
  <c r="B3991" i="7"/>
  <c r="C3991" i="7" s="1"/>
  <c r="D3993" i="7" l="1"/>
  <c r="A3992" i="7"/>
  <c r="B3992" i="7"/>
  <c r="C3992" i="7" s="1"/>
  <c r="D3994" i="7" l="1"/>
  <c r="A3993" i="7"/>
  <c r="B3993" i="7"/>
  <c r="C3993" i="7" s="1"/>
  <c r="A3994" i="7" l="1"/>
  <c r="D3995" i="7"/>
  <c r="B3994" i="7"/>
  <c r="C3994" i="7" s="1"/>
  <c r="D3996" i="7" l="1"/>
  <c r="A3995" i="7"/>
  <c r="B3995" i="7"/>
  <c r="C3995" i="7" s="1"/>
  <c r="A3996" i="7" l="1"/>
  <c r="D3997" i="7"/>
  <c r="B3996" i="7"/>
  <c r="C3996" i="7" s="1"/>
  <c r="D3998" i="7" l="1"/>
  <c r="A3997" i="7"/>
  <c r="B3997" i="7"/>
  <c r="C3997" i="7" s="1"/>
  <c r="A3998" i="7" l="1"/>
  <c r="D3999" i="7"/>
  <c r="B3998" i="7"/>
  <c r="C3998" i="7" s="1"/>
  <c r="D4000" i="7" l="1"/>
  <c r="A3999" i="7"/>
  <c r="B3999" i="7"/>
  <c r="C3999" i="7" s="1"/>
  <c r="D4001" i="7" l="1"/>
  <c r="A4000" i="7"/>
  <c r="B4000" i="7"/>
  <c r="C4000" i="7" s="1"/>
  <c r="A4001" i="7" l="1"/>
  <c r="B4001" i="7"/>
  <c r="C4001" i="7" s="1"/>
  <c r="D4002" i="7"/>
  <c r="D4003" i="7" l="1"/>
  <c r="A4002" i="7"/>
  <c r="B4002" i="7"/>
  <c r="C4002" i="7" s="1"/>
  <c r="D4004" i="7" l="1"/>
  <c r="A4003" i="7"/>
  <c r="B4003" i="7"/>
  <c r="C4003" i="7" s="1"/>
  <c r="D4005" i="7" l="1"/>
  <c r="A4004" i="7"/>
  <c r="B4004" i="7"/>
  <c r="C4004" i="7" s="1"/>
  <c r="D4006" i="7" l="1"/>
  <c r="A4005" i="7"/>
  <c r="B4005" i="7"/>
  <c r="C4005" i="7" s="1"/>
  <c r="D4007" i="7" l="1"/>
  <c r="A4006" i="7"/>
  <c r="B4006" i="7"/>
  <c r="C4006" i="7" s="1"/>
  <c r="D4008" i="7" l="1"/>
  <c r="A4007" i="7"/>
  <c r="B4007" i="7"/>
  <c r="C4007" i="7" s="1"/>
  <c r="D4009" i="7" l="1"/>
  <c r="A4008" i="7"/>
  <c r="B4008" i="7"/>
  <c r="C4008" i="7" s="1"/>
  <c r="D4010" i="7" l="1"/>
  <c r="A4009" i="7"/>
  <c r="B4009" i="7"/>
  <c r="C4009" i="7" s="1"/>
  <c r="D4011" i="7" l="1"/>
  <c r="B4010" i="7"/>
  <c r="C4010" i="7" s="1"/>
  <c r="A4010" i="7"/>
  <c r="D4012" i="7" l="1"/>
  <c r="A4011" i="7"/>
  <c r="B4011" i="7"/>
  <c r="C4011" i="7" s="1"/>
  <c r="D4013" i="7" l="1"/>
  <c r="A4012" i="7"/>
  <c r="B4012" i="7"/>
  <c r="C4012" i="7" s="1"/>
  <c r="D4014" i="7" l="1"/>
  <c r="A4013" i="7"/>
  <c r="B4013" i="7"/>
  <c r="C4013" i="7" s="1"/>
  <c r="D4015" i="7" l="1"/>
  <c r="A4014" i="7"/>
  <c r="B4014" i="7"/>
  <c r="C4014" i="7" s="1"/>
  <c r="A4015" i="7" l="1"/>
  <c r="D4016" i="7"/>
  <c r="B4015" i="7"/>
  <c r="C4015" i="7" s="1"/>
  <c r="D4017" i="7" l="1"/>
  <c r="A4016" i="7"/>
  <c r="B4016" i="7"/>
  <c r="C4016" i="7" s="1"/>
  <c r="D4018" i="7" l="1"/>
  <c r="A4017" i="7"/>
  <c r="B4017" i="7"/>
  <c r="C4017" i="7" s="1"/>
  <c r="A4018" i="7" l="1"/>
  <c r="D4019" i="7"/>
  <c r="B4018" i="7"/>
  <c r="C4018" i="7" s="1"/>
  <c r="A4019" i="7" l="1"/>
  <c r="D4020" i="7"/>
  <c r="B4019" i="7"/>
  <c r="C4019" i="7" s="1"/>
  <c r="D4021" i="7" l="1"/>
  <c r="A4020" i="7"/>
  <c r="B4020" i="7"/>
  <c r="C4020" i="7" s="1"/>
  <c r="A4021" i="7" l="1"/>
  <c r="B4021" i="7"/>
  <c r="C4021" i="7" s="1"/>
  <c r="D4022" i="7"/>
  <c r="A4022" i="7" l="1"/>
  <c r="D4023" i="7"/>
  <c r="B4022" i="7"/>
  <c r="C4022" i="7" s="1"/>
  <c r="D4024" i="7" l="1"/>
  <c r="A4023" i="7"/>
  <c r="B4023" i="7"/>
  <c r="C4023" i="7" s="1"/>
  <c r="D4025" i="7" l="1"/>
  <c r="A4024" i="7"/>
  <c r="B4024" i="7"/>
  <c r="C4024" i="7" s="1"/>
  <c r="A4025" i="7" l="1"/>
  <c r="B4025" i="7"/>
  <c r="C4025" i="7" s="1"/>
  <c r="D4026" i="7"/>
  <c r="D4027" i="7" l="1"/>
  <c r="A4026" i="7"/>
  <c r="B4026" i="7"/>
  <c r="C4026" i="7" s="1"/>
  <c r="D4028" i="7" l="1"/>
  <c r="A4027" i="7"/>
  <c r="B4027" i="7"/>
  <c r="C4027" i="7" s="1"/>
  <c r="A4028" i="7" l="1"/>
  <c r="B4028" i="7"/>
  <c r="C4028" i="7" s="1"/>
  <c r="D4029" i="7"/>
  <c r="A4029" i="7" l="1"/>
  <c r="B4029" i="7"/>
  <c r="C4029" i="7" s="1"/>
  <c r="D4030" i="7"/>
  <c r="A4030" i="7" l="1"/>
  <c r="B4030" i="7"/>
  <c r="C4030" i="7" s="1"/>
  <c r="D4031" i="7"/>
  <c r="D4032" i="7" l="1"/>
  <c r="A4031" i="7"/>
  <c r="B4031" i="7"/>
  <c r="C4031" i="7" s="1"/>
  <c r="D4033" i="7" l="1"/>
  <c r="A4032" i="7"/>
  <c r="B4032" i="7"/>
  <c r="C4032" i="7" s="1"/>
  <c r="D4034" i="7" l="1"/>
  <c r="A4033" i="7"/>
  <c r="B4033" i="7"/>
  <c r="C4033" i="7" s="1"/>
  <c r="D4035" i="7" l="1"/>
  <c r="A4034" i="7"/>
  <c r="B4034" i="7"/>
  <c r="C4034" i="7" s="1"/>
  <c r="D4036" i="7" l="1"/>
  <c r="A4035" i="7"/>
  <c r="B4035" i="7"/>
  <c r="C4035" i="7" s="1"/>
  <c r="D4037" i="7" l="1"/>
  <c r="A4036" i="7"/>
  <c r="B4036" i="7"/>
  <c r="C4036" i="7" s="1"/>
  <c r="D4038" i="7" l="1"/>
  <c r="A4037" i="7"/>
  <c r="B4037" i="7"/>
  <c r="C4037" i="7" s="1"/>
  <c r="D4039" i="7" l="1"/>
  <c r="A4038" i="7"/>
  <c r="B4038" i="7"/>
  <c r="C4038" i="7" s="1"/>
  <c r="D4040" i="7" l="1"/>
  <c r="A4039" i="7"/>
  <c r="B4039" i="7"/>
  <c r="C4039" i="7" s="1"/>
  <c r="A4040" i="7" l="1"/>
  <c r="D4041" i="7"/>
  <c r="B4040" i="7"/>
  <c r="C4040" i="7" s="1"/>
  <c r="A4041" i="7" l="1"/>
  <c r="B4041" i="7"/>
  <c r="C4041" i="7" s="1"/>
  <c r="D4042" i="7"/>
  <c r="A4042" i="7" l="1"/>
  <c r="B4042" i="7"/>
  <c r="C4042" i="7" s="1"/>
  <c r="D4043" i="7"/>
  <c r="A4043" i="7" l="1"/>
  <c r="D4044" i="7"/>
  <c r="B4043" i="7"/>
  <c r="C4043" i="7" s="1"/>
  <c r="D4045" i="7" l="1"/>
  <c r="A4044" i="7"/>
  <c r="B4044" i="7"/>
  <c r="C4044" i="7" s="1"/>
  <c r="A4045" i="7" l="1"/>
  <c r="B4045" i="7"/>
  <c r="C4045" i="7" s="1"/>
  <c r="D4046" i="7"/>
  <c r="D4047" i="7" l="1"/>
  <c r="A4046" i="7"/>
  <c r="B4046" i="7"/>
  <c r="C4046" i="7" s="1"/>
  <c r="D4048" i="7" l="1"/>
  <c r="A4047" i="7"/>
  <c r="B4047" i="7"/>
  <c r="C4047" i="7" s="1"/>
  <c r="D4049" i="7" l="1"/>
  <c r="A4048" i="7"/>
  <c r="B4048" i="7"/>
  <c r="C4048" i="7" s="1"/>
  <c r="D4050" i="7" l="1"/>
  <c r="A4049" i="7"/>
  <c r="B4049" i="7"/>
  <c r="C4049" i="7" s="1"/>
  <c r="D4051" i="7" l="1"/>
  <c r="A4050" i="7"/>
  <c r="B4050" i="7"/>
  <c r="C4050" i="7" s="1"/>
  <c r="D4052" i="7" l="1"/>
  <c r="A4051" i="7"/>
  <c r="B4051" i="7"/>
  <c r="C4051" i="7" s="1"/>
  <c r="A4052" i="7" l="1"/>
  <c r="D4053" i="7"/>
  <c r="B4052" i="7"/>
  <c r="C4052" i="7" s="1"/>
  <c r="D4054" i="7" l="1"/>
  <c r="A4053" i="7"/>
  <c r="B4053" i="7"/>
  <c r="C4053" i="7" s="1"/>
  <c r="D4055" i="7" l="1"/>
  <c r="A4054" i="7"/>
  <c r="B4054" i="7"/>
  <c r="C4054" i="7" s="1"/>
  <c r="D4056" i="7" l="1"/>
  <c r="A4055" i="7"/>
  <c r="B4055" i="7"/>
  <c r="C4055" i="7" s="1"/>
  <c r="D4057" i="7" l="1"/>
  <c r="A4056" i="7"/>
  <c r="B4056" i="7"/>
  <c r="C4056" i="7" s="1"/>
  <c r="D4058" i="7" l="1"/>
  <c r="A4057" i="7"/>
  <c r="B4057" i="7"/>
  <c r="C4057" i="7" s="1"/>
  <c r="D4059" i="7" l="1"/>
  <c r="A4058" i="7"/>
  <c r="B4058" i="7"/>
  <c r="C4058" i="7" s="1"/>
  <c r="D4060" i="7" l="1"/>
  <c r="A4059" i="7"/>
  <c r="B4059" i="7"/>
  <c r="C4059" i="7" s="1"/>
  <c r="D4061" i="7" l="1"/>
  <c r="A4060" i="7"/>
  <c r="B4060" i="7"/>
  <c r="C4060" i="7" s="1"/>
  <c r="D4062" i="7" l="1"/>
  <c r="A4061" i="7"/>
  <c r="B4061" i="7"/>
  <c r="C4061" i="7" s="1"/>
  <c r="D4063" i="7" l="1"/>
  <c r="A4062" i="7"/>
  <c r="B4062" i="7"/>
  <c r="C4062" i="7" s="1"/>
  <c r="D4064" i="7" l="1"/>
  <c r="A4063" i="7"/>
  <c r="B4063" i="7"/>
  <c r="C4063" i="7" s="1"/>
  <c r="A4064" i="7" l="1"/>
  <c r="B4064" i="7"/>
  <c r="C4064" i="7" s="1"/>
  <c r="D4065" i="7"/>
  <c r="D4066" i="7" l="1"/>
  <c r="A4065" i="7"/>
  <c r="B4065" i="7"/>
  <c r="C4065" i="7" s="1"/>
  <c r="A4066" i="7" l="1"/>
  <c r="B4066" i="7"/>
  <c r="C4066" i="7" s="1"/>
  <c r="D4067" i="7"/>
  <c r="D4068" i="7" l="1"/>
  <c r="A4067" i="7"/>
  <c r="B4067" i="7"/>
  <c r="C4067" i="7" s="1"/>
  <c r="D4069" i="7" l="1"/>
  <c r="A4068" i="7"/>
  <c r="B4068" i="7"/>
  <c r="C4068" i="7" s="1"/>
  <c r="D4070" i="7" l="1"/>
  <c r="A4069" i="7"/>
  <c r="B4069" i="7"/>
  <c r="C4069" i="7" s="1"/>
  <c r="D4071" i="7" l="1"/>
  <c r="A4070" i="7"/>
  <c r="B4070" i="7"/>
  <c r="C4070" i="7" s="1"/>
  <c r="A4071" i="7" l="1"/>
  <c r="B4071" i="7"/>
  <c r="C4071" i="7" s="1"/>
  <c r="D4072" i="7"/>
  <c r="D4073" i="7" l="1"/>
  <c r="A4072" i="7"/>
  <c r="B4072" i="7"/>
  <c r="C4072" i="7" s="1"/>
  <c r="D4074" i="7" l="1"/>
  <c r="A4073" i="7"/>
  <c r="B4073" i="7"/>
  <c r="C4073" i="7" s="1"/>
  <c r="A4074" i="7" l="1"/>
  <c r="B4074" i="7"/>
  <c r="C4074" i="7" s="1"/>
  <c r="D4075" i="7"/>
  <c r="D4076" i="7" l="1"/>
  <c r="A4075" i="7"/>
  <c r="B4075" i="7"/>
  <c r="C4075" i="7" s="1"/>
  <c r="D4077" i="7" l="1"/>
  <c r="A4076" i="7"/>
  <c r="B4076" i="7"/>
  <c r="C4076" i="7" s="1"/>
  <c r="D4078" i="7" l="1"/>
  <c r="A4077" i="7"/>
  <c r="B4077" i="7"/>
  <c r="C4077" i="7" s="1"/>
  <c r="D4079" i="7" l="1"/>
  <c r="A4078" i="7"/>
  <c r="B4078" i="7"/>
  <c r="C4078" i="7" s="1"/>
  <c r="A4079" i="7" l="1"/>
  <c r="D4080" i="7"/>
  <c r="B4079" i="7"/>
  <c r="C4079" i="7" s="1"/>
  <c r="D4081" i="7" l="1"/>
  <c r="A4080" i="7"/>
  <c r="B4080" i="7"/>
  <c r="C4080" i="7" s="1"/>
  <c r="D4082" i="7" l="1"/>
  <c r="A4081" i="7"/>
  <c r="B4081" i="7"/>
  <c r="C4081" i="7" s="1"/>
  <c r="D4083" i="7" l="1"/>
  <c r="A4082" i="7"/>
  <c r="B4082" i="7"/>
  <c r="C4082" i="7" s="1"/>
  <c r="D4084" i="7" l="1"/>
  <c r="A4083" i="7"/>
  <c r="B4083" i="7"/>
  <c r="C4083" i="7" s="1"/>
  <c r="D4085" i="7" l="1"/>
  <c r="A4084" i="7"/>
  <c r="B4084" i="7"/>
  <c r="C4084" i="7" s="1"/>
  <c r="D4086" i="7" l="1"/>
  <c r="A4085" i="7"/>
  <c r="B4085" i="7"/>
  <c r="C4085" i="7" s="1"/>
  <c r="D4087" i="7" l="1"/>
  <c r="A4086" i="7"/>
  <c r="B4086" i="7"/>
  <c r="C4086" i="7" s="1"/>
  <c r="D4088" i="7" l="1"/>
  <c r="A4087" i="7"/>
  <c r="B4087" i="7"/>
  <c r="C4087" i="7" s="1"/>
  <c r="D4089" i="7" l="1"/>
  <c r="A4088" i="7"/>
  <c r="B4088" i="7"/>
  <c r="C4088" i="7" s="1"/>
  <c r="D4090" i="7" l="1"/>
  <c r="A4089" i="7"/>
  <c r="B4089" i="7"/>
  <c r="C4089" i="7" s="1"/>
  <c r="D4091" i="7" l="1"/>
  <c r="A4090" i="7"/>
  <c r="B4090" i="7"/>
  <c r="C4090" i="7" s="1"/>
  <c r="D4092" i="7" l="1"/>
  <c r="A4091" i="7"/>
  <c r="B4091" i="7"/>
  <c r="C4091" i="7" s="1"/>
  <c r="D4093" i="7" l="1"/>
  <c r="A4092" i="7"/>
  <c r="B4092" i="7"/>
  <c r="C4092" i="7" s="1"/>
  <c r="D4094" i="7" l="1"/>
  <c r="A4093" i="7"/>
  <c r="B4093" i="7"/>
  <c r="C4093" i="7" s="1"/>
  <c r="D4095" i="7" l="1"/>
  <c r="A4094" i="7"/>
  <c r="B4094" i="7"/>
  <c r="C4094" i="7" s="1"/>
  <c r="D4096" i="7" l="1"/>
  <c r="A4095" i="7"/>
  <c r="B4095" i="7"/>
  <c r="C4095" i="7" s="1"/>
  <c r="D4097" i="7" l="1"/>
  <c r="A4096" i="7"/>
  <c r="B4096" i="7"/>
  <c r="C4096" i="7" s="1"/>
  <c r="A4097" i="7" l="1"/>
  <c r="B4097" i="7"/>
  <c r="C4097" i="7" s="1"/>
  <c r="D4098" i="7"/>
  <c r="D4099" i="7" l="1"/>
  <c r="A4098" i="7"/>
  <c r="B4098" i="7"/>
  <c r="C4098" i="7" s="1"/>
  <c r="D4100" i="7" l="1"/>
  <c r="A4099" i="7"/>
  <c r="B4099" i="7"/>
  <c r="C4099" i="7" s="1"/>
  <c r="D4101" i="7" l="1"/>
  <c r="A4100" i="7"/>
  <c r="B4100" i="7"/>
  <c r="C4100" i="7" s="1"/>
  <c r="D4102" i="7" l="1"/>
  <c r="A4101" i="7"/>
  <c r="B4101" i="7"/>
  <c r="C4101" i="7" s="1"/>
  <c r="D4103" i="7" l="1"/>
  <c r="A4102" i="7"/>
  <c r="B4102" i="7"/>
  <c r="C4102" i="7" s="1"/>
  <c r="D4104" i="7" l="1"/>
  <c r="A4103" i="7"/>
  <c r="B4103" i="7"/>
  <c r="C4103" i="7" s="1"/>
  <c r="A4104" i="7" l="1"/>
  <c r="B4104" i="7"/>
  <c r="C4104" i="7" s="1"/>
  <c r="D4105" i="7"/>
  <c r="A4105" i="7" l="1"/>
  <c r="B4105" i="7"/>
  <c r="C4105" i="7" s="1"/>
  <c r="D4106" i="7"/>
  <c r="A4106" i="7" l="1"/>
  <c r="B4106" i="7"/>
  <c r="C4106" i="7" s="1"/>
  <c r="D4107" i="7"/>
  <c r="A4107" i="7" l="1"/>
  <c r="B4107" i="7"/>
  <c r="C4107" i="7" s="1"/>
  <c r="D4108" i="7"/>
  <c r="D4109" i="7" l="1"/>
  <c r="A4108" i="7"/>
  <c r="B4108" i="7"/>
  <c r="C4108" i="7" s="1"/>
  <c r="D4110" i="7" l="1"/>
  <c r="A4109" i="7"/>
  <c r="B4109" i="7"/>
  <c r="C4109" i="7" s="1"/>
  <c r="D4111" i="7" l="1"/>
  <c r="A4110" i="7"/>
  <c r="B4110" i="7"/>
  <c r="C4110" i="7" s="1"/>
  <c r="A4111" i="7" l="1"/>
  <c r="B4111" i="7"/>
  <c r="C4111" i="7" s="1"/>
  <c r="D4112" i="7"/>
  <c r="D4113" i="7" l="1"/>
  <c r="A4112" i="7"/>
  <c r="B4112" i="7"/>
  <c r="C4112" i="7" s="1"/>
  <c r="D4114" i="7" l="1"/>
  <c r="A4113" i="7"/>
  <c r="B4113" i="7"/>
  <c r="C4113" i="7" s="1"/>
  <c r="D4115" i="7" l="1"/>
  <c r="A4114" i="7"/>
  <c r="B4114" i="7"/>
  <c r="C4114" i="7" s="1"/>
  <c r="D4116" i="7" l="1"/>
  <c r="A4115" i="7"/>
  <c r="B4115" i="7"/>
  <c r="C4115" i="7" s="1"/>
  <c r="D4117" i="7" l="1"/>
  <c r="A4116" i="7"/>
  <c r="B4116" i="7"/>
  <c r="C4116" i="7" s="1"/>
  <c r="A4117" i="7" l="1"/>
  <c r="B4117" i="7"/>
  <c r="C4117" i="7" s="1"/>
  <c r="D4118" i="7"/>
  <c r="D4119" i="7" l="1"/>
  <c r="A4118" i="7"/>
  <c r="B4118" i="7"/>
  <c r="C4118" i="7" s="1"/>
  <c r="A4119" i="7" l="1"/>
  <c r="B4119" i="7"/>
  <c r="C4119" i="7" s="1"/>
  <c r="D4120" i="7"/>
  <c r="A4120" i="7" l="1"/>
  <c r="B4120" i="7"/>
  <c r="C4120" i="7" s="1"/>
  <c r="D4121" i="7"/>
  <c r="D4122" i="7" l="1"/>
  <c r="A4121" i="7"/>
  <c r="B4121" i="7"/>
  <c r="C4121" i="7" s="1"/>
  <c r="A4122" i="7" l="1"/>
  <c r="B4122" i="7"/>
  <c r="C4122" i="7" s="1"/>
  <c r="D4123" i="7"/>
  <c r="D4124" i="7" l="1"/>
  <c r="A4123" i="7"/>
  <c r="B4123" i="7"/>
  <c r="C4123" i="7" s="1"/>
  <c r="D4125" i="7" l="1"/>
  <c r="A4124" i="7"/>
  <c r="B4124" i="7"/>
  <c r="C4124" i="7" s="1"/>
  <c r="D4126" i="7" l="1"/>
  <c r="A4125" i="7"/>
  <c r="B4125" i="7"/>
  <c r="C4125" i="7" s="1"/>
  <c r="D4127" i="7" l="1"/>
  <c r="A4126" i="7"/>
  <c r="B4126" i="7"/>
  <c r="C4126" i="7" s="1"/>
  <c r="D4128" i="7" l="1"/>
  <c r="A4127" i="7"/>
  <c r="B4127" i="7"/>
  <c r="C4127" i="7" s="1"/>
  <c r="A4128" i="7" l="1"/>
  <c r="B4128" i="7"/>
  <c r="C4128" i="7" s="1"/>
  <c r="D4129" i="7"/>
  <c r="D4130" i="7" l="1"/>
  <c r="A4129" i="7"/>
  <c r="B4129" i="7"/>
  <c r="C4129" i="7" s="1"/>
  <c r="A4130" i="7" l="1"/>
  <c r="B4130" i="7"/>
  <c r="C4130" i="7" s="1"/>
  <c r="D4131" i="7"/>
  <c r="D4132" i="7" l="1"/>
  <c r="A4131" i="7"/>
  <c r="B4131" i="7"/>
  <c r="C4131" i="7" s="1"/>
  <c r="D4133" i="7" l="1"/>
  <c r="A4132" i="7"/>
  <c r="B4132" i="7"/>
  <c r="C4132" i="7" s="1"/>
  <c r="D4134" i="7" l="1"/>
  <c r="A4133" i="7"/>
  <c r="B4133" i="7"/>
  <c r="C4133" i="7" s="1"/>
  <c r="A4134" i="7" l="1"/>
  <c r="B4134" i="7"/>
  <c r="C4134" i="7" s="1"/>
  <c r="D4135" i="7"/>
  <c r="D4136" i="7" l="1"/>
  <c r="A4135" i="7"/>
  <c r="B4135" i="7"/>
  <c r="C4135" i="7" s="1"/>
  <c r="D4137" i="7" l="1"/>
  <c r="A4136" i="7"/>
  <c r="B4136" i="7"/>
  <c r="C4136" i="7" s="1"/>
  <c r="A4137" i="7" l="1"/>
  <c r="B4137" i="7"/>
  <c r="C4137" i="7" s="1"/>
  <c r="D4138" i="7"/>
  <c r="D4139" i="7" l="1"/>
  <c r="A4138" i="7"/>
  <c r="B4138" i="7"/>
  <c r="C4138" i="7" s="1"/>
  <c r="D4140" i="7" l="1"/>
  <c r="A4139" i="7"/>
  <c r="B4139" i="7"/>
  <c r="C4139" i="7" s="1"/>
  <c r="A4140" i="7" l="1"/>
  <c r="B4140" i="7"/>
  <c r="C4140" i="7" s="1"/>
  <c r="D4141" i="7"/>
  <c r="D4142" i="7" l="1"/>
  <c r="A4141" i="7"/>
  <c r="B4141" i="7"/>
  <c r="C4141" i="7" s="1"/>
  <c r="A4142" i="7" l="1"/>
  <c r="B4142" i="7"/>
  <c r="C4142" i="7" s="1"/>
  <c r="D4143" i="7"/>
  <c r="A4143" i="7" l="1"/>
  <c r="D4144" i="7"/>
  <c r="B4143" i="7"/>
  <c r="C4143" i="7" s="1"/>
  <c r="A4144" i="7" l="1"/>
  <c r="B4144" i="7"/>
  <c r="C4144" i="7" s="1"/>
  <c r="D4145" i="7"/>
  <c r="A4145" i="7" l="1"/>
  <c r="B4145" i="7"/>
  <c r="C4145" i="7" s="1"/>
  <c r="D4146" i="7"/>
  <c r="D4147" i="7" l="1"/>
  <c r="A4146" i="7"/>
  <c r="B4146" i="7"/>
  <c r="C4146" i="7" s="1"/>
  <c r="D4148" i="7" l="1"/>
  <c r="A4147" i="7"/>
  <c r="B4147" i="7"/>
  <c r="C4147" i="7" s="1"/>
  <c r="A4148" i="7" l="1"/>
  <c r="B4148" i="7"/>
  <c r="C4148" i="7" s="1"/>
  <c r="D4149" i="7"/>
  <c r="A4149" i="7" l="1"/>
  <c r="B4149" i="7"/>
  <c r="C4149" i="7" s="1"/>
  <c r="D4150" i="7"/>
  <c r="D4151" i="7" l="1"/>
  <c r="A4150" i="7"/>
  <c r="B4150" i="7"/>
  <c r="C4150" i="7" s="1"/>
  <c r="D4152" i="7" l="1"/>
  <c r="A4151" i="7"/>
  <c r="B4151" i="7"/>
  <c r="C4151" i="7" s="1"/>
  <c r="D4153" i="7" l="1"/>
  <c r="A4152" i="7"/>
  <c r="B4152" i="7"/>
  <c r="C4152" i="7" s="1"/>
  <c r="D4154" i="7" l="1"/>
  <c r="A4153" i="7"/>
  <c r="B4153" i="7"/>
  <c r="C4153" i="7" s="1"/>
  <c r="D4155" i="7" l="1"/>
  <c r="A4154" i="7"/>
  <c r="B4154" i="7"/>
  <c r="C4154" i="7" s="1"/>
  <c r="A4155" i="7" l="1"/>
  <c r="B4155" i="7"/>
  <c r="C4155" i="7" s="1"/>
  <c r="D4156" i="7"/>
  <c r="D4157" i="7" l="1"/>
  <c r="A4156" i="7"/>
  <c r="B4156" i="7"/>
  <c r="C4156" i="7" s="1"/>
  <c r="A4157" i="7" l="1"/>
  <c r="B4157" i="7"/>
  <c r="C4157" i="7" s="1"/>
  <c r="D4158" i="7"/>
  <c r="D4159" i="7" l="1"/>
  <c r="A4158" i="7"/>
  <c r="B4158" i="7"/>
  <c r="C4158" i="7" s="1"/>
  <c r="A4159" i="7" l="1"/>
  <c r="B4159" i="7"/>
  <c r="C4159" i="7" s="1"/>
  <c r="D4160" i="7"/>
  <c r="A4160" i="7" l="1"/>
  <c r="B4160" i="7"/>
  <c r="C4160" i="7" s="1"/>
  <c r="D4161" i="7"/>
  <c r="D4162" i="7" l="1"/>
  <c r="A4161" i="7"/>
  <c r="B4161" i="7"/>
  <c r="C4161" i="7" s="1"/>
  <c r="A4162" i="7" l="1"/>
  <c r="D4163" i="7"/>
  <c r="B4162" i="7"/>
  <c r="C4162" i="7" s="1"/>
  <c r="D4164" i="7" l="1"/>
  <c r="A4163" i="7"/>
  <c r="B4163" i="7"/>
  <c r="C4163" i="7" s="1"/>
  <c r="D4165" i="7" l="1"/>
  <c r="A4164" i="7"/>
  <c r="B4164" i="7"/>
  <c r="C4164" i="7" s="1"/>
  <c r="D4166" i="7" l="1"/>
  <c r="A4165" i="7"/>
  <c r="B4165" i="7"/>
  <c r="C4165" i="7" s="1"/>
  <c r="D4167" i="7" l="1"/>
  <c r="A4166" i="7"/>
  <c r="B4166" i="7"/>
  <c r="C4166" i="7" s="1"/>
  <c r="A4167" i="7" l="1"/>
  <c r="B4167" i="7"/>
  <c r="C4167" i="7" s="1"/>
  <c r="D4168" i="7"/>
  <c r="D4169" i="7" l="1"/>
  <c r="A4168" i="7"/>
  <c r="B4168" i="7"/>
  <c r="C4168" i="7" s="1"/>
  <c r="D4170" i="7" l="1"/>
  <c r="A4169" i="7"/>
  <c r="B4169" i="7"/>
  <c r="C4169" i="7" s="1"/>
  <c r="D4171" i="7" l="1"/>
  <c r="A4170" i="7"/>
  <c r="B4170" i="7"/>
  <c r="C4170" i="7" s="1"/>
  <c r="D4172" i="7" l="1"/>
  <c r="A4171" i="7"/>
  <c r="B4171" i="7"/>
  <c r="C4171" i="7" s="1"/>
  <c r="D4173" i="7" l="1"/>
  <c r="A4172" i="7"/>
  <c r="B4172" i="7"/>
  <c r="C4172" i="7" s="1"/>
  <c r="A4173" i="7" l="1"/>
  <c r="D4174" i="7"/>
  <c r="B4173" i="7"/>
  <c r="C4173" i="7" s="1"/>
  <c r="A4174" i="7" l="1"/>
  <c r="B4174" i="7"/>
  <c r="C4174" i="7" s="1"/>
  <c r="D4175" i="7"/>
  <c r="D4176" i="7" l="1"/>
  <c r="A4175" i="7"/>
  <c r="B4175" i="7"/>
  <c r="C4175" i="7" s="1"/>
  <c r="D4177" i="7" l="1"/>
  <c r="A4176" i="7"/>
  <c r="B4176" i="7"/>
  <c r="C4176" i="7" s="1"/>
  <c r="A4177" i="7" l="1"/>
  <c r="B4177" i="7"/>
  <c r="C4177" i="7" s="1"/>
  <c r="D4178" i="7"/>
  <c r="D4179" i="7" l="1"/>
  <c r="A4178" i="7"/>
  <c r="B4178" i="7"/>
  <c r="C4178" i="7" s="1"/>
  <c r="A4179" i="7" l="1"/>
  <c r="B4179" i="7"/>
  <c r="C4179" i="7" s="1"/>
  <c r="D4180" i="7"/>
  <c r="D4181" i="7" l="1"/>
  <c r="A4180" i="7"/>
  <c r="B4180" i="7"/>
  <c r="C4180" i="7" s="1"/>
  <c r="D4182" i="7" l="1"/>
  <c r="A4181" i="7"/>
  <c r="B4181" i="7"/>
  <c r="C4181" i="7" s="1"/>
  <c r="D4183" i="7" l="1"/>
  <c r="A4182" i="7"/>
  <c r="B4182" i="7"/>
  <c r="C4182" i="7" s="1"/>
  <c r="D4184" i="7" l="1"/>
  <c r="A4183" i="7"/>
  <c r="B4183" i="7"/>
  <c r="C4183" i="7" s="1"/>
  <c r="D4185" i="7" l="1"/>
  <c r="A4184" i="7"/>
  <c r="B4184" i="7"/>
  <c r="C4184" i="7" s="1"/>
  <c r="D4186" i="7" l="1"/>
  <c r="A4185" i="7"/>
  <c r="B4185" i="7"/>
  <c r="C4185" i="7" s="1"/>
  <c r="A4186" i="7" l="1"/>
  <c r="B4186" i="7"/>
  <c r="C4186" i="7" s="1"/>
  <c r="D4187" i="7"/>
  <c r="D4188" i="7" l="1"/>
  <c r="A4187" i="7"/>
  <c r="B4187" i="7"/>
  <c r="C4187" i="7" s="1"/>
  <c r="D4189" i="7" l="1"/>
  <c r="B4188" i="7"/>
  <c r="C4188" i="7" s="1"/>
  <c r="A4188" i="7"/>
  <c r="A4189" i="7" l="1"/>
  <c r="B4189" i="7"/>
  <c r="C4189" i="7" s="1"/>
  <c r="D4190" i="7"/>
  <c r="A4190" i="7" l="1"/>
  <c r="B4190" i="7"/>
  <c r="C4190" i="7" s="1"/>
  <c r="D4191" i="7"/>
  <c r="D4192" i="7" l="1"/>
  <c r="A4191" i="7"/>
  <c r="B4191" i="7"/>
  <c r="C4191" i="7" s="1"/>
  <c r="A4192" i="7" l="1"/>
  <c r="B4192" i="7"/>
  <c r="C4192" i="7" s="1"/>
  <c r="D4193" i="7"/>
  <c r="D4194" i="7" l="1"/>
  <c r="A4193" i="7"/>
  <c r="B4193" i="7"/>
  <c r="C4193" i="7" s="1"/>
  <c r="D4195" i="7" l="1"/>
  <c r="A4194" i="7"/>
  <c r="B4194" i="7"/>
  <c r="C4194" i="7" s="1"/>
  <c r="D4196" i="7" l="1"/>
  <c r="A4195" i="7"/>
  <c r="B4195" i="7"/>
  <c r="C4195" i="7" s="1"/>
  <c r="A4196" i="7" l="1"/>
  <c r="B4196" i="7"/>
  <c r="C4196" i="7" s="1"/>
  <c r="D4197" i="7"/>
  <c r="D4198" i="7" l="1"/>
  <c r="A4197" i="7"/>
  <c r="B4197" i="7"/>
  <c r="C4197" i="7" s="1"/>
  <c r="A4198" i="7" l="1"/>
  <c r="B4198" i="7"/>
  <c r="C4198" i="7" s="1"/>
  <c r="D4199" i="7"/>
  <c r="D4200" i="7" l="1"/>
  <c r="A4199" i="7"/>
  <c r="B4199" i="7"/>
  <c r="C4199" i="7" s="1"/>
  <c r="D4201" i="7" l="1"/>
  <c r="A4200" i="7"/>
  <c r="B4200" i="7"/>
  <c r="C4200" i="7" s="1"/>
  <c r="D4202" i="7" l="1"/>
  <c r="A4201" i="7"/>
  <c r="B4201" i="7"/>
  <c r="C4201" i="7" s="1"/>
  <c r="D4203" i="7" l="1"/>
  <c r="A4202" i="7"/>
  <c r="B4202" i="7"/>
  <c r="C4202" i="7" s="1"/>
  <c r="A4203" i="7" l="1"/>
  <c r="B4203" i="7"/>
  <c r="C4203" i="7" s="1"/>
  <c r="D4204" i="7"/>
  <c r="A4204" i="7" l="1"/>
  <c r="B4204" i="7"/>
  <c r="C4204" i="7" s="1"/>
  <c r="D4205" i="7"/>
  <c r="D4206" i="7" l="1"/>
  <c r="A4205" i="7"/>
  <c r="B4205" i="7"/>
  <c r="C4205" i="7" s="1"/>
  <c r="D4207" i="7" l="1"/>
  <c r="A4206" i="7"/>
  <c r="B4206" i="7"/>
  <c r="C4206" i="7" s="1"/>
  <c r="D4208" i="7" l="1"/>
  <c r="B4207" i="7"/>
  <c r="C4207" i="7" s="1"/>
  <c r="A4207" i="7"/>
  <c r="D4209" i="7" l="1"/>
  <c r="A4208" i="7"/>
  <c r="B4208" i="7"/>
  <c r="C4208" i="7" s="1"/>
  <c r="D4210" i="7" l="1"/>
  <c r="A4209" i="7"/>
  <c r="B4209" i="7"/>
  <c r="C4209" i="7" s="1"/>
  <c r="D4211" i="7" l="1"/>
  <c r="A4210" i="7"/>
  <c r="B4210" i="7"/>
  <c r="C4210" i="7" s="1"/>
  <c r="A4211" i="7" l="1"/>
  <c r="B4211" i="7"/>
  <c r="C4211" i="7" s="1"/>
  <c r="D4212" i="7"/>
  <c r="D4213" i="7" l="1"/>
  <c r="A4212" i="7"/>
  <c r="B4212" i="7"/>
  <c r="C4212" i="7" s="1"/>
  <c r="D4214" i="7" l="1"/>
  <c r="A4213" i="7"/>
  <c r="B4213" i="7"/>
  <c r="C4213" i="7" s="1"/>
  <c r="D4215" i="7" l="1"/>
  <c r="A4214" i="7"/>
  <c r="B4214" i="7"/>
  <c r="C4214" i="7" s="1"/>
  <c r="D4216" i="7" l="1"/>
  <c r="A4215" i="7"/>
  <c r="B4215" i="7"/>
  <c r="C4215" i="7" s="1"/>
  <c r="A4216" i="7" l="1"/>
  <c r="B4216" i="7"/>
  <c r="C4216" i="7" s="1"/>
  <c r="D4217" i="7"/>
  <c r="A4217" i="7" l="1"/>
  <c r="B4217" i="7"/>
  <c r="C4217" i="7" s="1"/>
  <c r="D4218" i="7"/>
  <c r="D4219" i="7" l="1"/>
  <c r="A4218" i="7"/>
  <c r="B4218" i="7"/>
  <c r="C4218" i="7" s="1"/>
  <c r="A4219" i="7" l="1"/>
  <c r="B4219" i="7"/>
  <c r="C4219" i="7" s="1"/>
  <c r="D4220" i="7"/>
  <c r="D4221" i="7" l="1"/>
  <c r="A4220" i="7"/>
  <c r="B4220" i="7"/>
  <c r="C4220" i="7" s="1"/>
  <c r="A4221" i="7" l="1"/>
  <c r="D4222" i="7"/>
  <c r="B4221" i="7"/>
  <c r="C4221" i="7" s="1"/>
  <c r="D4223" i="7" l="1"/>
  <c r="A4222" i="7"/>
  <c r="B4222" i="7"/>
  <c r="C4222" i="7" s="1"/>
  <c r="D4224" i="7" l="1"/>
  <c r="A4223" i="7"/>
  <c r="B4223" i="7"/>
  <c r="C4223" i="7" s="1"/>
  <c r="A4224" i="7" l="1"/>
  <c r="B4224" i="7"/>
  <c r="C4224" i="7" s="1"/>
  <c r="D4225" i="7"/>
  <c r="D4226" i="7" l="1"/>
  <c r="A4225" i="7"/>
  <c r="B4225" i="7"/>
  <c r="C4225" i="7" s="1"/>
  <c r="D4227" i="7" l="1"/>
  <c r="A4226" i="7"/>
  <c r="B4226" i="7"/>
  <c r="C4226" i="7" s="1"/>
  <c r="D4228" i="7" l="1"/>
  <c r="A4227" i="7"/>
  <c r="B4227" i="7"/>
  <c r="C4227" i="7" s="1"/>
  <c r="D4229" i="7" l="1"/>
  <c r="A4228" i="7"/>
  <c r="B4228" i="7"/>
  <c r="C4228" i="7" s="1"/>
  <c r="A4229" i="7" l="1"/>
  <c r="B4229" i="7"/>
  <c r="C4229" i="7" s="1"/>
  <c r="D4230" i="7"/>
  <c r="D4231" i="7" l="1"/>
  <c r="A4230" i="7"/>
  <c r="B4230" i="7"/>
  <c r="C4230" i="7" s="1"/>
  <c r="A4231" i="7" l="1"/>
  <c r="D4232" i="7"/>
  <c r="B4231" i="7"/>
  <c r="C4231" i="7" s="1"/>
  <c r="D4233" i="7" l="1"/>
  <c r="A4232" i="7"/>
  <c r="B4232" i="7"/>
  <c r="C4232" i="7" s="1"/>
  <c r="D4234" i="7" l="1"/>
  <c r="A4233" i="7"/>
  <c r="B4233" i="7"/>
  <c r="C4233" i="7" s="1"/>
  <c r="D4235" i="7" l="1"/>
  <c r="B4234" i="7"/>
  <c r="C4234" i="7" s="1"/>
  <c r="A4234" i="7"/>
  <c r="D4236" i="7" l="1"/>
  <c r="A4235" i="7"/>
  <c r="B4235" i="7"/>
  <c r="C4235" i="7" s="1"/>
  <c r="D4237" i="7" l="1"/>
  <c r="A4236" i="7"/>
  <c r="B4236" i="7"/>
  <c r="C4236" i="7" s="1"/>
  <c r="D4238" i="7" l="1"/>
  <c r="A4237" i="7"/>
  <c r="B4237" i="7"/>
  <c r="C4237" i="7" s="1"/>
  <c r="D4239" i="7" l="1"/>
  <c r="A4238" i="7"/>
  <c r="B4238" i="7"/>
  <c r="C4238" i="7" s="1"/>
  <c r="A4239" i="7" l="1"/>
  <c r="B4239" i="7"/>
  <c r="C4239" i="7" s="1"/>
  <c r="D4240" i="7"/>
  <c r="A4240" i="7" l="1"/>
  <c r="B4240" i="7"/>
  <c r="C4240" i="7" s="1"/>
  <c r="D4241" i="7"/>
  <c r="A4241" i="7" l="1"/>
  <c r="B4241" i="7"/>
  <c r="C4241" i="7" s="1"/>
  <c r="D4242" i="7"/>
  <c r="D4243" i="7" l="1"/>
  <c r="A4242" i="7"/>
  <c r="B4242" i="7"/>
  <c r="C4242" i="7" s="1"/>
  <c r="A4243" i="7" l="1"/>
  <c r="B4243" i="7"/>
  <c r="C4243" i="7" s="1"/>
  <c r="D4244" i="7"/>
  <c r="A4244" i="7" l="1"/>
  <c r="B4244" i="7"/>
  <c r="C4244" i="7" s="1"/>
  <c r="D4245" i="7"/>
  <c r="D4246" i="7" l="1"/>
  <c r="A4245" i="7"/>
  <c r="B4245" i="7"/>
  <c r="C4245" i="7" s="1"/>
  <c r="D4247" i="7" l="1"/>
  <c r="A4246" i="7"/>
  <c r="B4246" i="7"/>
  <c r="C4246" i="7" s="1"/>
  <c r="A4247" i="7" l="1"/>
  <c r="B4247" i="7"/>
  <c r="C4247" i="7" s="1"/>
  <c r="D4248" i="7"/>
  <c r="D4249" i="7" l="1"/>
  <c r="A4248" i="7"/>
  <c r="B4248" i="7"/>
  <c r="C4248" i="7" s="1"/>
  <c r="D4250" i="7" l="1"/>
  <c r="A4249" i="7"/>
  <c r="B4249" i="7"/>
  <c r="C4249" i="7" s="1"/>
  <c r="D4251" i="7" l="1"/>
  <c r="A4250" i="7"/>
  <c r="B4250" i="7"/>
  <c r="C4250" i="7" s="1"/>
  <c r="D4252" i="7" l="1"/>
  <c r="A4251" i="7"/>
  <c r="B4251" i="7"/>
  <c r="C4251" i="7" s="1"/>
  <c r="D4253" i="7" l="1"/>
  <c r="A4252" i="7"/>
  <c r="B4252" i="7"/>
  <c r="C4252" i="7" s="1"/>
  <c r="D4254" i="7" l="1"/>
  <c r="A4253" i="7"/>
  <c r="B4253" i="7"/>
  <c r="C4253" i="7" s="1"/>
  <c r="A4254" i="7" l="1"/>
  <c r="B4254" i="7"/>
  <c r="C4254" i="7" s="1"/>
  <c r="D4255" i="7"/>
  <c r="D4256" i="7" l="1"/>
  <c r="A4255" i="7"/>
  <c r="B4255" i="7"/>
  <c r="C4255" i="7" s="1"/>
  <c r="D4257" i="7" l="1"/>
  <c r="A4256" i="7"/>
  <c r="B4256" i="7"/>
  <c r="C4256" i="7" s="1"/>
  <c r="D4258" i="7" l="1"/>
  <c r="A4257" i="7"/>
  <c r="B4257" i="7"/>
  <c r="C4257" i="7" s="1"/>
  <c r="D4259" i="7" l="1"/>
  <c r="A4258" i="7"/>
  <c r="B4258" i="7"/>
  <c r="C4258" i="7" s="1"/>
  <c r="D4260" i="7" l="1"/>
  <c r="A4259" i="7"/>
  <c r="B4259" i="7"/>
  <c r="C4259" i="7" s="1"/>
  <c r="D4261" i="7" l="1"/>
  <c r="A4260" i="7"/>
  <c r="B4260" i="7"/>
  <c r="C4260" i="7" s="1"/>
  <c r="D4262" i="7" l="1"/>
  <c r="A4261" i="7"/>
  <c r="B4261" i="7"/>
  <c r="C4261" i="7" s="1"/>
  <c r="D4263" i="7" l="1"/>
  <c r="A4262" i="7"/>
  <c r="B4262" i="7"/>
  <c r="C4262" i="7" s="1"/>
  <c r="A4263" i="7" l="1"/>
  <c r="B4263" i="7"/>
  <c r="C4263" i="7" s="1"/>
  <c r="D4264" i="7"/>
  <c r="D4265" i="7" l="1"/>
  <c r="A4264" i="7"/>
  <c r="B4264" i="7"/>
  <c r="C4264" i="7" s="1"/>
  <c r="D4266" i="7" l="1"/>
  <c r="A4265" i="7"/>
  <c r="B4265" i="7"/>
  <c r="C4265" i="7" s="1"/>
  <c r="A4266" i="7" l="1"/>
  <c r="B4266" i="7"/>
  <c r="C4266" i="7" s="1"/>
  <c r="D4267" i="7"/>
  <c r="D4268" i="7" l="1"/>
  <c r="A4267" i="7"/>
  <c r="B4267" i="7"/>
  <c r="C4267" i="7" s="1"/>
  <c r="D4269" i="7" l="1"/>
  <c r="A4268" i="7"/>
  <c r="B4268" i="7"/>
  <c r="C4268" i="7" s="1"/>
  <c r="D4270" i="7" l="1"/>
  <c r="A4269" i="7"/>
  <c r="B4269" i="7"/>
  <c r="C4269" i="7" s="1"/>
  <c r="D4271" i="7" l="1"/>
  <c r="A4270" i="7"/>
  <c r="B4270" i="7"/>
  <c r="C4270" i="7" s="1"/>
  <c r="A4271" i="7" l="1"/>
  <c r="D4272" i="7"/>
  <c r="B4271" i="7"/>
  <c r="C4271" i="7" s="1"/>
  <c r="D4273" i="7" l="1"/>
  <c r="A4272" i="7"/>
  <c r="B4272" i="7"/>
  <c r="C4272" i="7" s="1"/>
  <c r="D4274" i="7" l="1"/>
  <c r="A4273" i="7"/>
  <c r="B4273" i="7"/>
  <c r="C4273" i="7" s="1"/>
  <c r="A4274" i="7" l="1"/>
  <c r="B4274" i="7"/>
  <c r="C4274" i="7" s="1"/>
  <c r="D4275" i="7"/>
  <c r="D4276" i="7" l="1"/>
  <c r="A4275" i="7"/>
  <c r="B4275" i="7"/>
  <c r="C4275" i="7" s="1"/>
  <c r="D4277" i="7" l="1"/>
  <c r="A4276" i="7"/>
  <c r="B4276" i="7"/>
  <c r="C4276" i="7" s="1"/>
  <c r="D4278" i="7" l="1"/>
  <c r="A4277" i="7"/>
  <c r="B4277" i="7"/>
  <c r="C4277" i="7" s="1"/>
  <c r="D4279" i="7" l="1"/>
  <c r="A4278" i="7"/>
  <c r="B4278" i="7"/>
  <c r="C4278" i="7" s="1"/>
  <c r="A4279" i="7" l="1"/>
  <c r="D4280" i="7"/>
  <c r="B4279" i="7"/>
  <c r="C4279" i="7" s="1"/>
  <c r="D4281" i="7" l="1"/>
  <c r="A4280" i="7"/>
  <c r="B4280" i="7"/>
  <c r="C4280" i="7" s="1"/>
  <c r="D4282" i="7" l="1"/>
  <c r="A4281" i="7"/>
  <c r="B4281" i="7"/>
  <c r="C4281" i="7" s="1"/>
  <c r="A4282" i="7" l="1"/>
  <c r="D4283" i="7"/>
  <c r="B4282" i="7"/>
  <c r="C4282" i="7" s="1"/>
  <c r="A4283" i="7" l="1"/>
  <c r="B4283" i="7"/>
  <c r="C4283" i="7" s="1"/>
  <c r="D4284" i="7"/>
  <c r="D4285" i="7" l="1"/>
  <c r="A4284" i="7"/>
  <c r="B4284" i="7"/>
  <c r="C4284" i="7" s="1"/>
  <c r="D4286" i="7" l="1"/>
  <c r="A4285" i="7"/>
  <c r="B4285" i="7"/>
  <c r="C4285" i="7" s="1"/>
  <c r="D4287" i="7" l="1"/>
  <c r="A4286" i="7"/>
  <c r="B4286" i="7"/>
  <c r="C4286" i="7" s="1"/>
  <c r="A4287" i="7" l="1"/>
  <c r="B4287" i="7"/>
  <c r="C4287" i="7" s="1"/>
  <c r="D4288" i="7"/>
  <c r="D4289" i="7" l="1"/>
  <c r="A4288" i="7"/>
  <c r="B4288" i="7"/>
  <c r="C4288" i="7" s="1"/>
  <c r="D4290" i="7" l="1"/>
  <c r="A4289" i="7"/>
  <c r="B4289" i="7"/>
  <c r="C4289" i="7" s="1"/>
  <c r="D4291" i="7" l="1"/>
  <c r="A4290" i="7"/>
  <c r="B4290" i="7"/>
  <c r="C4290" i="7" s="1"/>
  <c r="D4292" i="7" l="1"/>
  <c r="A4291" i="7"/>
  <c r="B4291" i="7"/>
  <c r="C4291" i="7" s="1"/>
  <c r="A4292" i="7" l="1"/>
  <c r="B4292" i="7"/>
  <c r="C4292" i="7" s="1"/>
  <c r="D4293" i="7"/>
  <c r="A4293" i="7" l="1"/>
  <c r="D4294" i="7"/>
  <c r="B4293" i="7"/>
  <c r="C4293" i="7" s="1"/>
  <c r="A4294" i="7" l="1"/>
  <c r="B4294" i="7"/>
  <c r="C4294" i="7" s="1"/>
  <c r="D4295" i="7"/>
  <c r="A4295" i="7" l="1"/>
  <c r="B4295" i="7"/>
  <c r="C4295" i="7" s="1"/>
  <c r="D4296" i="7"/>
  <c r="A4296" i="7" l="1"/>
  <c r="B4296" i="7"/>
  <c r="C4296" i="7" s="1"/>
  <c r="D4297" i="7"/>
  <c r="D4298" i="7" l="1"/>
  <c r="A4297" i="7"/>
  <c r="B4297" i="7"/>
  <c r="C4297" i="7" s="1"/>
  <c r="D4299" i="7" l="1"/>
  <c r="A4298" i="7"/>
  <c r="B4298" i="7"/>
  <c r="C4298" i="7" s="1"/>
  <c r="D4300" i="7" l="1"/>
  <c r="A4299" i="7"/>
  <c r="B4299" i="7"/>
  <c r="C4299" i="7" s="1"/>
  <c r="A4300" i="7" l="1"/>
  <c r="B4300" i="7"/>
  <c r="C4300" i="7" s="1"/>
  <c r="D4301" i="7"/>
  <c r="D4302" i="7" l="1"/>
  <c r="A4301" i="7"/>
  <c r="B4301" i="7"/>
  <c r="C4301" i="7" s="1"/>
  <c r="D4303" i="7" l="1"/>
  <c r="A4302" i="7"/>
  <c r="B4302" i="7"/>
  <c r="C4302" i="7" s="1"/>
  <c r="A4303" i="7" l="1"/>
  <c r="B4303" i="7"/>
  <c r="C4303" i="7" s="1"/>
  <c r="D4304" i="7"/>
  <c r="D4305" i="7" l="1"/>
  <c r="A4304" i="7"/>
  <c r="B4304" i="7"/>
  <c r="C4304" i="7" s="1"/>
  <c r="D4306" i="7" l="1"/>
  <c r="A4305" i="7"/>
  <c r="B4305" i="7"/>
  <c r="C4305" i="7" s="1"/>
  <c r="D4307" i="7" l="1"/>
  <c r="A4306" i="7"/>
  <c r="B4306" i="7"/>
  <c r="C4306" i="7" s="1"/>
  <c r="A4307" i="7" l="1"/>
  <c r="B4307" i="7"/>
  <c r="C4307" i="7" s="1"/>
  <c r="D4308" i="7"/>
  <c r="D4309" i="7" l="1"/>
  <c r="A4308" i="7"/>
  <c r="B4308" i="7"/>
  <c r="C4308" i="7" s="1"/>
  <c r="D4310" i="7" l="1"/>
  <c r="A4309" i="7"/>
  <c r="B4309" i="7"/>
  <c r="C4309" i="7" s="1"/>
  <c r="D4311" i="7" l="1"/>
  <c r="A4310" i="7"/>
  <c r="B4310" i="7"/>
  <c r="C4310" i="7" s="1"/>
  <c r="D4312" i="7" l="1"/>
  <c r="A4311" i="7"/>
  <c r="B4311" i="7"/>
  <c r="C4311" i="7" s="1"/>
  <c r="D4313" i="7" l="1"/>
  <c r="A4312" i="7"/>
  <c r="B4312" i="7"/>
  <c r="C4312" i="7" s="1"/>
  <c r="A4313" i="7" l="1"/>
  <c r="B4313" i="7"/>
  <c r="C4313" i="7" s="1"/>
  <c r="D4314" i="7"/>
  <c r="D4315" i="7" l="1"/>
  <c r="A4314" i="7"/>
  <c r="B4314" i="7"/>
  <c r="C4314" i="7" s="1"/>
  <c r="D4316" i="7" l="1"/>
  <c r="A4315" i="7"/>
  <c r="B4315" i="7"/>
  <c r="C4315" i="7" s="1"/>
  <c r="D4317" i="7" l="1"/>
  <c r="A4316" i="7"/>
  <c r="B4316" i="7"/>
  <c r="C4316" i="7" s="1"/>
  <c r="A4317" i="7" l="1"/>
  <c r="B4317" i="7"/>
  <c r="C4317" i="7" s="1"/>
  <c r="D4318" i="7"/>
  <c r="D4319" i="7" l="1"/>
  <c r="A4318" i="7"/>
  <c r="B4318" i="7"/>
  <c r="C4318" i="7" s="1"/>
  <c r="D4320" i="7" l="1"/>
  <c r="A4319" i="7"/>
  <c r="B4319" i="7"/>
  <c r="C4319" i="7" s="1"/>
  <c r="D4321" i="7" l="1"/>
  <c r="A4320" i="7"/>
  <c r="B4320" i="7"/>
  <c r="C4320" i="7" s="1"/>
  <c r="D4322" i="7" l="1"/>
  <c r="A4321" i="7"/>
  <c r="B4321" i="7"/>
  <c r="C4321" i="7" s="1"/>
  <c r="D4323" i="7" l="1"/>
  <c r="A4322" i="7"/>
  <c r="B4322" i="7"/>
  <c r="C4322" i="7" s="1"/>
  <c r="D4324" i="7" l="1"/>
  <c r="A4323" i="7"/>
  <c r="B4323" i="7"/>
  <c r="C4323" i="7" s="1"/>
  <c r="D4325" i="7" l="1"/>
  <c r="A4324" i="7"/>
  <c r="B4324" i="7"/>
  <c r="C4324" i="7" s="1"/>
  <c r="D4326" i="7" l="1"/>
  <c r="A4325" i="7"/>
  <c r="B4325" i="7"/>
  <c r="C4325" i="7" s="1"/>
  <c r="D4327" i="7" l="1"/>
  <c r="A4326" i="7"/>
  <c r="B4326" i="7"/>
  <c r="C4326" i="7" s="1"/>
  <c r="D4328" i="7" l="1"/>
  <c r="A4327" i="7"/>
  <c r="B4327" i="7"/>
  <c r="C4327" i="7" s="1"/>
  <c r="D4329" i="7" l="1"/>
  <c r="A4328" i="7"/>
  <c r="B4328" i="7"/>
  <c r="C4328" i="7" s="1"/>
  <c r="D4330" i="7" l="1"/>
  <c r="A4329" i="7"/>
  <c r="B4329" i="7"/>
  <c r="C4329" i="7" s="1"/>
  <c r="D4331" i="7" l="1"/>
  <c r="A4330" i="7"/>
  <c r="B4330" i="7"/>
  <c r="C4330" i="7" s="1"/>
  <c r="D4332" i="7" l="1"/>
  <c r="A4331" i="7"/>
  <c r="B4331" i="7"/>
  <c r="C4331" i="7" s="1"/>
  <c r="D4333" i="7" l="1"/>
  <c r="A4332" i="7"/>
  <c r="B4332" i="7"/>
  <c r="C4332" i="7" s="1"/>
  <c r="D4334" i="7" l="1"/>
  <c r="A4333" i="7"/>
  <c r="B4333" i="7"/>
  <c r="C4333" i="7" s="1"/>
  <c r="A4334" i="7" l="1"/>
  <c r="D4335" i="7"/>
  <c r="B4334" i="7"/>
  <c r="C4334" i="7" s="1"/>
  <c r="A4335" i="7" l="1"/>
  <c r="D4336" i="7"/>
  <c r="B4335" i="7"/>
  <c r="C4335" i="7" s="1"/>
  <c r="D4337" i="7" l="1"/>
  <c r="A4336" i="7"/>
  <c r="B4336" i="7"/>
  <c r="C4336" i="7" s="1"/>
  <c r="D4338" i="7" l="1"/>
  <c r="A4337" i="7"/>
  <c r="B4337" i="7"/>
  <c r="C4337" i="7" s="1"/>
  <c r="D4339" i="7" l="1"/>
  <c r="A4338" i="7"/>
  <c r="B4338" i="7"/>
  <c r="C4338" i="7" s="1"/>
  <c r="D4340" i="7" l="1"/>
  <c r="A4339" i="7"/>
  <c r="B4339" i="7"/>
  <c r="C4339" i="7" s="1"/>
  <c r="D4341" i="7" l="1"/>
  <c r="A4340" i="7"/>
  <c r="B4340" i="7"/>
  <c r="C4340" i="7" s="1"/>
  <c r="D4342" i="7" l="1"/>
  <c r="A4341" i="7"/>
  <c r="B4341" i="7"/>
  <c r="C4341" i="7" s="1"/>
  <c r="A4342" i="7" l="1"/>
  <c r="B4342" i="7"/>
  <c r="C4342" i="7" s="1"/>
  <c r="D4343" i="7"/>
  <c r="D4344" i="7" l="1"/>
  <c r="A4343" i="7"/>
  <c r="B4343" i="7"/>
  <c r="C4343" i="7" s="1"/>
  <c r="A4344" i="7" l="1"/>
  <c r="D4345" i="7"/>
  <c r="B4344" i="7"/>
  <c r="C4344" i="7" s="1"/>
  <c r="D4346" i="7" l="1"/>
  <c r="A4345" i="7"/>
  <c r="B4345" i="7"/>
  <c r="C4345" i="7" s="1"/>
  <c r="D4347" i="7" l="1"/>
  <c r="A4346" i="7"/>
  <c r="B4346" i="7"/>
  <c r="C4346" i="7" s="1"/>
  <c r="A4347" i="7" l="1"/>
  <c r="D4348" i="7"/>
  <c r="B4347" i="7"/>
  <c r="C4347" i="7" s="1"/>
  <c r="D4349" i="7" l="1"/>
  <c r="A4348" i="7"/>
  <c r="B4348" i="7"/>
  <c r="C4348" i="7" s="1"/>
  <c r="A4349" i="7" l="1"/>
  <c r="D4350" i="7"/>
  <c r="B4349" i="7"/>
  <c r="C4349" i="7" s="1"/>
  <c r="D4351" i="7" l="1"/>
  <c r="A4350" i="7"/>
  <c r="B4350" i="7"/>
  <c r="C4350" i="7" s="1"/>
  <c r="D4352" i="7" l="1"/>
  <c r="A4351" i="7"/>
  <c r="B4351" i="7"/>
  <c r="C4351" i="7" s="1"/>
  <c r="D4353" i="7" l="1"/>
  <c r="A4352" i="7"/>
  <c r="B4352" i="7"/>
  <c r="C4352" i="7" s="1"/>
  <c r="D4354" i="7" l="1"/>
  <c r="A4353" i="7"/>
  <c r="B4353" i="7"/>
  <c r="C4353" i="7" s="1"/>
  <c r="A4354" i="7" l="1"/>
  <c r="B4354" i="7"/>
  <c r="C4354" i="7" s="1"/>
  <c r="D4355" i="7"/>
  <c r="D4356" i="7" l="1"/>
  <c r="A4355" i="7"/>
  <c r="B4355" i="7"/>
  <c r="C4355" i="7" s="1"/>
  <c r="D4357" i="7" l="1"/>
  <c r="A4356" i="7"/>
  <c r="B4356" i="7"/>
  <c r="C4356" i="7" s="1"/>
  <c r="A4357" i="7" l="1"/>
  <c r="D4358" i="7"/>
  <c r="B4357" i="7"/>
  <c r="C4357" i="7" s="1"/>
  <c r="D4359" i="7" l="1"/>
  <c r="A4358" i="7"/>
  <c r="B4358" i="7"/>
  <c r="C4358" i="7" s="1"/>
  <c r="D4360" i="7" l="1"/>
  <c r="A4359" i="7"/>
  <c r="B4359" i="7"/>
  <c r="C4359" i="7" s="1"/>
  <c r="A4360" i="7" l="1"/>
  <c r="B4360" i="7"/>
  <c r="C4360" i="7" s="1"/>
  <c r="D4361" i="7"/>
  <c r="A4361" i="7" l="1"/>
  <c r="B4361" i="7"/>
  <c r="C4361" i="7" s="1"/>
  <c r="D4362" i="7"/>
  <c r="D4363" i="7" l="1"/>
  <c r="A4362" i="7"/>
  <c r="B4362" i="7"/>
  <c r="C4362" i="7" s="1"/>
  <c r="D4364" i="7" l="1"/>
  <c r="A4363" i="7"/>
  <c r="B4363" i="7"/>
  <c r="C4363" i="7" s="1"/>
  <c r="A4364" i="7" l="1"/>
  <c r="D4365" i="7"/>
  <c r="B4364" i="7"/>
  <c r="C4364" i="7" s="1"/>
  <c r="A4365" i="7" l="1"/>
  <c r="B4365" i="7"/>
  <c r="C4365" i="7" s="1"/>
  <c r="D4366" i="7"/>
  <c r="A4366" i="7" l="1"/>
  <c r="B4366" i="7"/>
  <c r="C4366" i="7" s="1"/>
  <c r="D4367" i="7"/>
  <c r="D4368" i="7" l="1"/>
  <c r="A4367" i="7"/>
  <c r="B4367" i="7"/>
  <c r="C4367" i="7" s="1"/>
  <c r="D4369" i="7" l="1"/>
  <c r="B4368" i="7"/>
  <c r="C4368" i="7" s="1"/>
  <c r="A4368" i="7"/>
  <c r="D4370" i="7" l="1"/>
  <c r="A4369" i="7"/>
  <c r="B4369" i="7"/>
  <c r="C4369" i="7" s="1"/>
  <c r="A4370" i="7" l="1"/>
  <c r="D4371" i="7"/>
  <c r="B4370" i="7"/>
  <c r="C4370" i="7" s="1"/>
  <c r="D4372" i="7" l="1"/>
  <c r="A4371" i="7"/>
  <c r="B4371" i="7"/>
  <c r="C4371" i="7" s="1"/>
  <c r="D4373" i="7" l="1"/>
  <c r="A4372" i="7"/>
  <c r="B4372" i="7"/>
  <c r="C4372" i="7" s="1"/>
  <c r="A4373" i="7" l="1"/>
  <c r="B4373" i="7"/>
  <c r="C4373" i="7" s="1"/>
  <c r="D4374" i="7"/>
  <c r="A4374" i="7" l="1"/>
  <c r="B4374" i="7"/>
  <c r="C4374" i="7" s="1"/>
  <c r="D4375" i="7"/>
  <c r="D4376" i="7" l="1"/>
  <c r="A4375" i="7"/>
  <c r="B4375" i="7"/>
  <c r="C4375" i="7" s="1"/>
  <c r="A4376" i="7" l="1"/>
  <c r="D4377" i="7"/>
  <c r="B4376" i="7"/>
  <c r="C4376" i="7" s="1"/>
  <c r="A4377" i="7" l="1"/>
  <c r="B4377" i="7"/>
  <c r="C4377" i="7" s="1"/>
  <c r="D4378" i="7"/>
  <c r="D4379" i="7" l="1"/>
  <c r="A4378" i="7"/>
  <c r="B4378" i="7"/>
  <c r="C4378" i="7" s="1"/>
  <c r="D4380" i="7" l="1"/>
  <c r="A4379" i="7"/>
  <c r="B4379" i="7"/>
  <c r="C4379" i="7" s="1"/>
  <c r="D4381" i="7" l="1"/>
  <c r="A4380" i="7"/>
  <c r="B4380" i="7"/>
  <c r="C4380" i="7" s="1"/>
  <c r="A4381" i="7" l="1"/>
  <c r="B4381" i="7"/>
  <c r="C4381" i="7" s="1"/>
  <c r="D4382" i="7"/>
  <c r="D4383" i="7" l="1"/>
  <c r="A4382" i="7"/>
  <c r="B4382" i="7"/>
  <c r="C4382" i="7" s="1"/>
  <c r="D4384" i="7" l="1"/>
  <c r="A4383" i="7"/>
  <c r="B4383" i="7"/>
  <c r="C4383" i="7" s="1"/>
  <c r="D4385" i="7" l="1"/>
  <c r="A4384" i="7"/>
  <c r="B4384" i="7"/>
  <c r="C4384" i="7" s="1"/>
  <c r="D4386" i="7" l="1"/>
  <c r="A4385" i="7"/>
  <c r="B4385" i="7"/>
  <c r="C4385" i="7" s="1"/>
  <c r="D4387" i="7" l="1"/>
  <c r="A4386" i="7"/>
  <c r="B4386" i="7"/>
  <c r="C4386" i="7" s="1"/>
  <c r="D4388" i="7" l="1"/>
  <c r="A4387" i="7"/>
  <c r="B4387" i="7"/>
  <c r="C4387" i="7" s="1"/>
  <c r="D4389" i="7" l="1"/>
  <c r="A4388" i="7"/>
  <c r="B4388" i="7"/>
  <c r="C4388" i="7" s="1"/>
  <c r="A4389" i="7" l="1"/>
  <c r="D4390" i="7"/>
  <c r="B4389" i="7"/>
  <c r="C4389" i="7" s="1"/>
  <c r="D4391" i="7" l="1"/>
  <c r="A4390" i="7"/>
  <c r="B4390" i="7"/>
  <c r="C4390" i="7" s="1"/>
  <c r="D4392" i="7" l="1"/>
  <c r="A4391" i="7"/>
  <c r="B4391" i="7"/>
  <c r="C4391" i="7" s="1"/>
  <c r="D4393" i="7" l="1"/>
  <c r="A4392" i="7"/>
  <c r="B4392" i="7"/>
  <c r="C4392" i="7" s="1"/>
  <c r="A4393" i="7" l="1"/>
  <c r="M11" i="13"/>
  <c r="M16" i="13"/>
  <c r="B4393" i="7"/>
  <c r="C4393" i="7" s="1"/>
  <c r="M13" i="13"/>
  <c r="D4394" i="7"/>
  <c r="M12" i="13"/>
  <c r="M15" i="13"/>
  <c r="M14" i="13"/>
  <c r="D4395" i="7" l="1"/>
  <c r="A4394" i="7"/>
  <c r="B4394" i="7"/>
  <c r="C4394" i="7" s="1"/>
  <c r="D4396" i="7" l="1"/>
  <c r="A4395" i="7"/>
  <c r="B4395" i="7"/>
  <c r="C4395" i="7" s="1"/>
  <c r="D4397" i="7" l="1"/>
  <c r="A4396" i="7"/>
  <c r="B4396" i="7"/>
  <c r="C4396" i="7" s="1"/>
  <c r="D4398" i="7" l="1"/>
  <c r="A4397" i="7"/>
  <c r="B4397" i="7"/>
  <c r="C4397" i="7" s="1"/>
  <c r="D4399" i="7" l="1"/>
  <c r="A4398" i="7"/>
  <c r="B4398" i="7"/>
  <c r="C4398" i="7" s="1"/>
  <c r="A4399" i="7" l="1"/>
  <c r="D4400" i="7"/>
  <c r="B4399" i="7"/>
  <c r="C4399" i="7" s="1"/>
  <c r="D4401" i="7" l="1"/>
  <c r="A4400" i="7"/>
  <c r="B4400" i="7"/>
  <c r="C4400" i="7" s="1"/>
  <c r="D4402" i="7" l="1"/>
  <c r="A4401" i="7"/>
  <c r="B4401" i="7"/>
  <c r="C4401" i="7" s="1"/>
  <c r="D4403" i="7" l="1"/>
  <c r="A4402" i="7"/>
  <c r="B4402" i="7"/>
  <c r="C4402" i="7" s="1"/>
  <c r="D4404" i="7" l="1"/>
  <c r="A4403" i="7"/>
  <c r="B4403" i="7"/>
  <c r="C4403" i="7" s="1"/>
  <c r="D4405" i="7" l="1"/>
  <c r="A4404" i="7"/>
  <c r="B4404" i="7"/>
  <c r="C4404" i="7" s="1"/>
  <c r="D4406" i="7" l="1"/>
  <c r="A4405" i="7"/>
  <c r="B4405" i="7"/>
  <c r="C4405" i="7" s="1"/>
  <c r="D4407" i="7" l="1"/>
  <c r="A4406" i="7"/>
  <c r="B4406" i="7"/>
  <c r="C4406" i="7" s="1"/>
  <c r="D4408" i="7" l="1"/>
  <c r="A4407" i="7"/>
  <c r="B4407" i="7"/>
  <c r="C4407" i="7" s="1"/>
  <c r="D4409" i="7" l="1"/>
  <c r="A4408" i="7"/>
  <c r="B4408" i="7"/>
  <c r="C4408" i="7" s="1"/>
  <c r="D4410" i="7" l="1"/>
  <c r="A4409" i="7"/>
  <c r="B4409" i="7"/>
  <c r="C4409" i="7" s="1"/>
  <c r="D4411" i="7" l="1"/>
  <c r="A4410" i="7"/>
  <c r="B4410" i="7"/>
  <c r="C4410" i="7" s="1"/>
  <c r="A4411" i="7" l="1"/>
  <c r="B4411" i="7"/>
  <c r="C4411" i="7" s="1"/>
  <c r="D4412" i="7"/>
  <c r="D4413" i="7" l="1"/>
  <c r="A4412" i="7"/>
  <c r="B4412" i="7"/>
  <c r="C4412" i="7" s="1"/>
  <c r="D4414" i="7" l="1"/>
  <c r="A4413" i="7"/>
  <c r="B4413" i="7"/>
  <c r="C4413" i="7" s="1"/>
  <c r="D4415" i="7" l="1"/>
  <c r="A4414" i="7"/>
  <c r="B4414" i="7"/>
  <c r="C4414" i="7" s="1"/>
  <c r="D4416" i="7" l="1"/>
  <c r="A4415" i="7"/>
  <c r="B4415" i="7"/>
  <c r="C4415" i="7" s="1"/>
  <c r="A4416" i="7" l="1"/>
  <c r="D4417" i="7"/>
  <c r="B4416" i="7"/>
  <c r="C4416" i="7" s="1"/>
  <c r="D4418" i="7" l="1"/>
  <c r="A4417" i="7"/>
  <c r="B4417" i="7"/>
  <c r="C4417" i="7" s="1"/>
  <c r="A4418" i="7" l="1"/>
  <c r="B4418" i="7"/>
  <c r="C4418" i="7" s="1"/>
  <c r="D4419" i="7"/>
  <c r="A4419" i="7" l="1"/>
  <c r="B4419" i="7"/>
  <c r="C4419" i="7" s="1"/>
  <c r="D4420" i="7"/>
  <c r="D4421" i="7" l="1"/>
  <c r="A4420" i="7"/>
  <c r="B4420" i="7"/>
  <c r="C4420" i="7" s="1"/>
  <c r="A4421" i="7" l="1"/>
  <c r="B4421" i="7"/>
  <c r="C4421" i="7" s="1"/>
  <c r="D4422" i="7"/>
  <c r="D4423" i="7" l="1"/>
  <c r="A4422" i="7"/>
  <c r="B4422" i="7"/>
  <c r="C4422" i="7" s="1"/>
  <c r="A4423" i="7" l="1"/>
  <c r="B4423" i="7"/>
  <c r="C4423" i="7" s="1"/>
  <c r="D4424" i="7"/>
  <c r="D4425" i="7" l="1"/>
  <c r="A4424" i="7"/>
  <c r="B4424" i="7"/>
  <c r="C4424" i="7" s="1"/>
  <c r="D4426" i="7" l="1"/>
  <c r="A4425" i="7"/>
  <c r="B4425" i="7"/>
  <c r="C4425" i="7" s="1"/>
  <c r="A4426" i="7" l="1"/>
  <c r="B4426" i="7"/>
  <c r="C4426" i="7" s="1"/>
  <c r="D4427" i="7"/>
  <c r="D4428" i="7" l="1"/>
  <c r="A4427" i="7"/>
  <c r="B4427" i="7"/>
  <c r="C4427" i="7" s="1"/>
  <c r="D4429" i="7" l="1"/>
  <c r="A4428" i="7"/>
  <c r="B4428" i="7"/>
  <c r="C4428" i="7" s="1"/>
  <c r="D4430" i="7" l="1"/>
  <c r="A4429" i="7"/>
  <c r="B4429" i="7"/>
  <c r="C4429" i="7" s="1"/>
  <c r="D4431" i="7" l="1"/>
  <c r="A4430" i="7"/>
  <c r="B4430" i="7"/>
  <c r="C4430" i="7" s="1"/>
  <c r="D4432" i="7" l="1"/>
  <c r="A4431" i="7"/>
  <c r="B4431" i="7"/>
  <c r="C4431" i="7" s="1"/>
  <c r="D4433" i="7" l="1"/>
  <c r="A4432" i="7"/>
  <c r="B4432" i="7"/>
  <c r="C4432" i="7" s="1"/>
  <c r="D4434" i="7" l="1"/>
  <c r="A4433" i="7"/>
  <c r="B4433" i="7"/>
  <c r="C4433" i="7" s="1"/>
  <c r="D4435" i="7" l="1"/>
  <c r="A4434" i="7"/>
  <c r="B4434" i="7"/>
  <c r="C4434" i="7" s="1"/>
  <c r="D4436" i="7" l="1"/>
  <c r="A4435" i="7"/>
  <c r="B4435" i="7"/>
  <c r="C4435" i="7" s="1"/>
  <c r="A4436" i="7" l="1"/>
  <c r="B4436" i="7"/>
  <c r="C4436" i="7" s="1"/>
  <c r="D4437" i="7"/>
  <c r="D4438" i="7" l="1"/>
  <c r="A4437" i="7"/>
  <c r="B4437" i="7"/>
  <c r="C4437" i="7" s="1"/>
  <c r="A4438" i="7" l="1"/>
  <c r="B4438" i="7"/>
  <c r="C4438" i="7" s="1"/>
  <c r="D4439" i="7"/>
  <c r="D4440" i="7" l="1"/>
  <c r="A4439" i="7"/>
  <c r="B4439" i="7"/>
  <c r="C4439" i="7" s="1"/>
  <c r="D4441" i="7" l="1"/>
  <c r="A4440" i="7"/>
  <c r="B4440" i="7"/>
  <c r="C4440" i="7" s="1"/>
  <c r="D4442" i="7" l="1"/>
  <c r="A4441" i="7"/>
  <c r="B4441" i="7"/>
  <c r="C4441" i="7" s="1"/>
  <c r="D4443" i="7" l="1"/>
  <c r="A4442" i="7"/>
  <c r="B4442" i="7"/>
  <c r="C4442" i="7" s="1"/>
  <c r="D4444" i="7" l="1"/>
  <c r="A4443" i="7"/>
  <c r="B4443" i="7"/>
  <c r="C4443" i="7" s="1"/>
  <c r="D4445" i="7" l="1"/>
  <c r="A4444" i="7"/>
  <c r="B4444" i="7"/>
  <c r="C4444" i="7" s="1"/>
  <c r="D4446" i="7" l="1"/>
  <c r="A4445" i="7"/>
  <c r="B4445" i="7"/>
  <c r="C4445" i="7" s="1"/>
  <c r="D4447" i="7" l="1"/>
  <c r="A4446" i="7"/>
  <c r="B4446" i="7"/>
  <c r="C4446" i="7" s="1"/>
  <c r="D4448" i="7" l="1"/>
  <c r="A4447" i="7"/>
  <c r="B4447" i="7"/>
  <c r="C4447" i="7" s="1"/>
  <c r="D4449" i="7" l="1"/>
  <c r="A4448" i="7"/>
  <c r="B4448" i="7"/>
  <c r="C4448" i="7" s="1"/>
  <c r="D4450" i="7" l="1"/>
  <c r="A4449" i="7"/>
  <c r="B4449" i="7"/>
  <c r="C4449" i="7" s="1"/>
  <c r="A4450" i="7" l="1"/>
  <c r="B4450" i="7"/>
  <c r="C4450" i="7" s="1"/>
  <c r="D4451" i="7"/>
  <c r="D4452" i="7" l="1"/>
  <c r="A4451" i="7"/>
  <c r="B4451" i="7"/>
  <c r="C4451" i="7" s="1"/>
  <c r="D4453" i="7" l="1"/>
  <c r="A4452" i="7"/>
  <c r="B4452" i="7"/>
  <c r="C4452" i="7" s="1"/>
  <c r="A4453" i="7" l="1"/>
  <c r="B4453" i="7"/>
  <c r="C4453" i="7" s="1"/>
  <c r="D4454" i="7"/>
  <c r="D4455" i="7" l="1"/>
  <c r="A4454" i="7"/>
  <c r="B4454" i="7"/>
  <c r="C4454" i="7" s="1"/>
  <c r="D4456" i="7" l="1"/>
  <c r="A4455" i="7"/>
  <c r="B4455" i="7"/>
  <c r="C4455" i="7" s="1"/>
  <c r="D4457" i="7" l="1"/>
  <c r="A4456" i="7"/>
  <c r="B4456" i="7"/>
  <c r="C4456" i="7" s="1"/>
  <c r="D4458" i="7" l="1"/>
  <c r="A4457" i="7"/>
  <c r="B4457" i="7"/>
  <c r="C4457" i="7" s="1"/>
  <c r="D4459" i="7" l="1"/>
  <c r="A4458" i="7"/>
  <c r="B4458" i="7"/>
  <c r="C4458" i="7" s="1"/>
  <c r="D4460" i="7" l="1"/>
  <c r="A4459" i="7"/>
  <c r="B4459" i="7"/>
  <c r="C4459" i="7" s="1"/>
  <c r="D4461" i="7" l="1"/>
  <c r="A4460" i="7"/>
  <c r="B4460" i="7"/>
  <c r="C4460" i="7" s="1"/>
  <c r="A4461" i="7" l="1"/>
  <c r="D4462" i="7"/>
  <c r="B4461" i="7"/>
  <c r="C4461" i="7" s="1"/>
  <c r="D4463" i="7" l="1"/>
  <c r="A4462" i="7"/>
  <c r="B4462" i="7"/>
  <c r="C4462" i="7" s="1"/>
  <c r="A4463" i="7" l="1"/>
  <c r="D4464" i="7"/>
  <c r="B4463" i="7"/>
  <c r="C4463" i="7" s="1"/>
  <c r="A4464" i="7" l="1"/>
  <c r="B4464" i="7"/>
  <c r="C4464" i="7" s="1"/>
  <c r="D4465" i="7"/>
  <c r="D4466" i="7" l="1"/>
  <c r="A4465" i="7"/>
  <c r="B4465" i="7"/>
  <c r="C4465" i="7" s="1"/>
  <c r="D4467" i="7" l="1"/>
  <c r="A4466" i="7"/>
  <c r="B4466" i="7"/>
  <c r="C4466" i="7" s="1"/>
  <c r="A4467" i="7" l="1"/>
  <c r="D4468" i="7"/>
  <c r="B4467" i="7"/>
  <c r="C4467" i="7" s="1"/>
  <c r="D4469" i="7" l="1"/>
  <c r="A4468" i="7"/>
  <c r="B4468" i="7"/>
  <c r="C4468" i="7" s="1"/>
  <c r="D4470" i="7" l="1"/>
  <c r="B4469" i="7"/>
  <c r="C4469" i="7" s="1"/>
  <c r="A4469" i="7"/>
  <c r="D4471" i="7" l="1"/>
  <c r="A4470" i="7"/>
  <c r="B4470" i="7"/>
  <c r="C4470" i="7" s="1"/>
  <c r="A4471" i="7" l="1"/>
  <c r="D4472" i="7"/>
  <c r="B4471" i="7"/>
  <c r="C4471" i="7" s="1"/>
  <c r="A4472" i="7" l="1"/>
  <c r="B4472" i="7"/>
  <c r="C4472" i="7" s="1"/>
  <c r="D4473" i="7"/>
  <c r="D4474" i="7" l="1"/>
  <c r="A4473" i="7"/>
  <c r="B4473" i="7"/>
  <c r="C4473" i="7" s="1"/>
  <c r="A4474" i="7" l="1"/>
  <c r="D4475" i="7"/>
  <c r="B4474" i="7"/>
  <c r="C4474" i="7" s="1"/>
  <c r="D4476" i="7" l="1"/>
  <c r="A4475" i="7"/>
  <c r="B4475" i="7"/>
  <c r="C4475" i="7" s="1"/>
  <c r="D4477" i="7" l="1"/>
  <c r="A4476" i="7"/>
  <c r="B4476" i="7"/>
  <c r="C4476" i="7" s="1"/>
  <c r="D4478" i="7" l="1"/>
  <c r="A4477" i="7"/>
  <c r="B4477" i="7"/>
  <c r="C4477" i="7" s="1"/>
  <c r="D4479" i="7" l="1"/>
  <c r="A4478" i="7"/>
  <c r="B4478" i="7"/>
  <c r="C4478" i="7" s="1"/>
  <c r="D4480" i="7" l="1"/>
  <c r="A4479" i="7"/>
  <c r="B4479" i="7"/>
  <c r="C4479" i="7" s="1"/>
  <c r="D4481" i="7" l="1"/>
  <c r="A4480" i="7"/>
  <c r="B4480" i="7"/>
  <c r="C4480" i="7" s="1"/>
  <c r="D4482" i="7" l="1"/>
  <c r="A4481" i="7"/>
  <c r="B4481" i="7"/>
  <c r="C4481" i="7" s="1"/>
  <c r="D4483" i="7" l="1"/>
  <c r="A4482" i="7"/>
  <c r="B4482" i="7"/>
  <c r="C4482" i="7" s="1"/>
  <c r="D4484" i="7" l="1"/>
  <c r="A4483" i="7"/>
  <c r="B4483" i="7"/>
  <c r="C4483" i="7" s="1"/>
  <c r="A4484" i="7" l="1"/>
  <c r="B4484" i="7"/>
  <c r="C4484" i="7" s="1"/>
  <c r="D4485" i="7"/>
  <c r="D4486" i="7" l="1"/>
  <c r="A4485" i="7"/>
  <c r="B4485" i="7"/>
  <c r="C4485" i="7" s="1"/>
  <c r="D4487" i="7" l="1"/>
  <c r="A4486" i="7"/>
  <c r="B4486" i="7"/>
  <c r="C4486" i="7" s="1"/>
  <c r="D4488" i="7" l="1"/>
  <c r="A4487" i="7"/>
  <c r="B4487" i="7"/>
  <c r="C4487" i="7" s="1"/>
  <c r="D4489" i="7" l="1"/>
  <c r="A4488" i="7"/>
  <c r="B4488" i="7"/>
  <c r="C4488" i="7" s="1"/>
  <c r="A4489" i="7" l="1"/>
  <c r="B4489" i="7"/>
  <c r="C4489" i="7" s="1"/>
  <c r="D4490" i="7"/>
  <c r="D4491" i="7" l="1"/>
  <c r="A4490" i="7"/>
  <c r="B4490" i="7"/>
  <c r="C4490" i="7" s="1"/>
  <c r="A4491" i="7" l="1"/>
  <c r="B4491" i="7"/>
  <c r="C4491" i="7" s="1"/>
  <c r="D4492" i="7"/>
  <c r="D4493" i="7" l="1"/>
  <c r="A4492" i="7"/>
  <c r="B4492" i="7"/>
  <c r="C4492" i="7" s="1"/>
  <c r="D4494" i="7" l="1"/>
  <c r="A4493" i="7"/>
  <c r="B4493" i="7"/>
  <c r="C4493" i="7" s="1"/>
  <c r="D4495" i="7" l="1"/>
  <c r="A4494" i="7"/>
  <c r="B4494" i="7"/>
  <c r="C4494" i="7" s="1"/>
  <c r="A4495" i="7" l="1"/>
  <c r="B4495" i="7"/>
  <c r="C4495" i="7" s="1"/>
  <c r="D4496" i="7"/>
  <c r="D4497" i="7" l="1"/>
  <c r="A4496" i="7"/>
  <c r="B4496" i="7"/>
  <c r="C4496" i="7" s="1"/>
  <c r="D4498" i="7" l="1"/>
  <c r="A4497" i="7"/>
  <c r="B4497" i="7"/>
  <c r="C4497" i="7" s="1"/>
  <c r="A4498" i="7" l="1"/>
  <c r="D4499" i="7"/>
  <c r="B4498" i="7"/>
  <c r="C4498" i="7" s="1"/>
  <c r="A4499" i="7" l="1"/>
  <c r="B4499" i="7"/>
  <c r="C4499" i="7" s="1"/>
  <c r="D4500" i="7"/>
  <c r="D4501" i="7" l="1"/>
  <c r="A4500" i="7"/>
  <c r="B4500" i="7"/>
  <c r="C4500" i="7" s="1"/>
  <c r="D4502" i="7" l="1"/>
  <c r="A4501" i="7"/>
  <c r="B4501" i="7"/>
  <c r="C4501" i="7" s="1"/>
  <c r="A4502" i="7" l="1"/>
  <c r="B4502" i="7"/>
  <c r="C4502" i="7" s="1"/>
  <c r="D4503" i="7"/>
  <c r="A4503" i="7" l="1"/>
  <c r="B4503" i="7"/>
  <c r="C4503" i="7" s="1"/>
  <c r="D4504" i="7"/>
  <c r="A4504" i="7" l="1"/>
  <c r="B4504" i="7"/>
  <c r="C4504" i="7" s="1"/>
  <c r="D4505" i="7"/>
  <c r="D4506" i="7" l="1"/>
  <c r="A4505" i="7"/>
  <c r="B4505" i="7"/>
  <c r="C4505" i="7" s="1"/>
  <c r="A4506" i="7" l="1"/>
  <c r="B4506" i="7"/>
  <c r="C4506" i="7" s="1"/>
  <c r="D4507" i="7"/>
  <c r="D4508" i="7" l="1"/>
  <c r="A4507" i="7"/>
  <c r="B4507" i="7"/>
  <c r="C4507" i="7" s="1"/>
  <c r="D4509" i="7" l="1"/>
  <c r="A4508" i="7"/>
  <c r="B4508" i="7"/>
  <c r="C4508" i="7" s="1"/>
  <c r="D4510" i="7" l="1"/>
  <c r="A4509" i="7"/>
  <c r="B4509" i="7"/>
  <c r="C4509" i="7" s="1"/>
  <c r="D4511" i="7" l="1"/>
  <c r="A4510" i="7"/>
  <c r="B4510" i="7"/>
  <c r="C4510" i="7" s="1"/>
  <c r="D4512" i="7" l="1"/>
  <c r="A4511" i="7"/>
  <c r="B4511" i="7"/>
  <c r="C4511" i="7" s="1"/>
  <c r="A4512" i="7" l="1"/>
  <c r="B4512" i="7"/>
  <c r="C4512" i="7" s="1"/>
  <c r="D4513" i="7"/>
  <c r="A4513" i="7" l="1"/>
  <c r="B4513" i="7"/>
  <c r="C4513" i="7" s="1"/>
  <c r="D4514" i="7"/>
  <c r="D4515" i="7" l="1"/>
  <c r="A4514" i="7"/>
  <c r="B4514" i="7"/>
  <c r="C4514" i="7" s="1"/>
  <c r="D4516" i="7" l="1"/>
  <c r="A4515" i="7"/>
  <c r="B4515" i="7"/>
  <c r="C4515" i="7" s="1"/>
  <c r="D4517" i="7" l="1"/>
  <c r="A4516" i="7"/>
  <c r="B4516" i="7"/>
  <c r="C4516" i="7" s="1"/>
  <c r="D4518" i="7" l="1"/>
  <c r="A4517" i="7"/>
  <c r="B4517" i="7"/>
  <c r="C4517" i="7" s="1"/>
  <c r="D4519" i="7" l="1"/>
  <c r="A4518" i="7"/>
  <c r="B4518" i="7"/>
  <c r="C4518" i="7" s="1"/>
  <c r="D4520" i="7" l="1"/>
  <c r="A4519" i="7"/>
  <c r="B4519" i="7"/>
  <c r="C4519" i="7" s="1"/>
  <c r="D4521" i="7" l="1"/>
  <c r="A4520" i="7"/>
  <c r="B4520" i="7"/>
  <c r="C4520" i="7" s="1"/>
  <c r="D4522" i="7" l="1"/>
  <c r="A4521" i="7"/>
  <c r="B4521" i="7"/>
  <c r="C4521" i="7" s="1"/>
  <c r="D4523" i="7" l="1"/>
  <c r="A4522" i="7"/>
  <c r="B4522" i="7"/>
  <c r="C4522" i="7" s="1"/>
  <c r="D4524" i="7" l="1"/>
  <c r="A4523" i="7"/>
  <c r="B4523" i="7"/>
  <c r="C4523" i="7" s="1"/>
  <c r="D4525" i="7" l="1"/>
  <c r="A4524" i="7"/>
  <c r="B4524" i="7"/>
  <c r="C4524" i="7" s="1"/>
  <c r="D4526" i="7" l="1"/>
  <c r="A4525" i="7"/>
  <c r="B4525" i="7"/>
  <c r="C4525" i="7" s="1"/>
  <c r="D4527" i="7" l="1"/>
  <c r="A4526" i="7"/>
  <c r="B4526" i="7"/>
  <c r="C4526" i="7" s="1"/>
  <c r="A4527" i="7" l="1"/>
  <c r="D4528" i="7"/>
  <c r="B4527" i="7"/>
  <c r="C4527" i="7" s="1"/>
  <c r="D4529" i="7" l="1"/>
  <c r="A4528" i="7"/>
  <c r="B4528" i="7"/>
  <c r="C4528" i="7" s="1"/>
  <c r="A4529" i="7" l="1"/>
  <c r="B4529" i="7"/>
  <c r="C4529" i="7" s="1"/>
  <c r="D4530" i="7"/>
  <c r="D4531" i="7" l="1"/>
  <c r="A4530" i="7"/>
  <c r="B4530" i="7"/>
  <c r="C4530" i="7" s="1"/>
  <c r="D4532" i="7" l="1"/>
  <c r="A4531" i="7"/>
  <c r="B4531" i="7"/>
  <c r="C4531" i="7" s="1"/>
  <c r="D4533" i="7" l="1"/>
  <c r="A4532" i="7"/>
  <c r="B4532" i="7"/>
  <c r="C4532" i="7" s="1"/>
  <c r="A4533" i="7" l="1"/>
  <c r="B4533" i="7"/>
  <c r="C4533" i="7" s="1"/>
  <c r="D4534" i="7"/>
  <c r="D4535" i="7" l="1"/>
  <c r="A4534" i="7"/>
  <c r="B4534" i="7"/>
  <c r="C4534" i="7" s="1"/>
  <c r="D4536" i="7" l="1"/>
  <c r="A4535" i="7"/>
  <c r="B4535" i="7"/>
  <c r="C4535" i="7" s="1"/>
  <c r="D4537" i="7" l="1"/>
  <c r="A4536" i="7"/>
  <c r="B4536" i="7"/>
  <c r="C4536" i="7" s="1"/>
  <c r="D4538" i="7" l="1"/>
  <c r="A4537" i="7"/>
  <c r="B4537" i="7"/>
  <c r="C4537" i="7" s="1"/>
  <c r="D4539" i="7" l="1"/>
  <c r="A4538" i="7"/>
  <c r="B4538" i="7"/>
  <c r="C4538" i="7" s="1"/>
  <c r="D4540" i="7" l="1"/>
  <c r="A4539" i="7"/>
  <c r="B4539" i="7"/>
  <c r="C4539" i="7" s="1"/>
  <c r="D4541" i="7" l="1"/>
  <c r="A4540" i="7"/>
  <c r="B4540" i="7"/>
  <c r="C4540" i="7" s="1"/>
  <c r="A4541" i="7" l="1"/>
  <c r="B4541" i="7"/>
  <c r="C4541" i="7" s="1"/>
  <c r="D4542" i="7"/>
  <c r="D4543" i="7" l="1"/>
  <c r="A4542" i="7"/>
  <c r="B4542" i="7"/>
  <c r="C4542" i="7" s="1"/>
  <c r="A4543" i="7" l="1"/>
  <c r="B4543" i="7"/>
  <c r="C4543" i="7" s="1"/>
  <c r="D4544" i="7"/>
  <c r="D4545" i="7" l="1"/>
  <c r="A4544" i="7"/>
  <c r="B4544" i="7"/>
  <c r="C4544" i="7" s="1"/>
  <c r="D4546" i="7" l="1"/>
  <c r="A4545" i="7"/>
  <c r="B4545" i="7"/>
  <c r="C4545" i="7" s="1"/>
  <c r="D4547" i="7" l="1"/>
  <c r="A4546" i="7"/>
  <c r="B4546" i="7"/>
  <c r="C4546" i="7" s="1"/>
  <c r="D4548" i="7" l="1"/>
  <c r="A4547" i="7"/>
  <c r="B4547" i="7"/>
  <c r="C4547" i="7" s="1"/>
  <c r="D4549" i="7" l="1"/>
  <c r="A4548" i="7"/>
  <c r="B4548" i="7"/>
  <c r="C4548" i="7" s="1"/>
  <c r="D4550" i="7" l="1"/>
  <c r="A4549" i="7"/>
  <c r="B4549" i="7"/>
  <c r="C4549" i="7" s="1"/>
  <c r="D4551" i="7" l="1"/>
  <c r="A4550" i="7"/>
  <c r="B4550" i="7"/>
  <c r="C4550" i="7" s="1"/>
  <c r="D4552" i="7" l="1"/>
  <c r="A4551" i="7"/>
  <c r="B4551" i="7"/>
  <c r="C4551" i="7" s="1"/>
  <c r="A4552" i="7" l="1"/>
  <c r="B4552" i="7"/>
  <c r="C4552" i="7" s="1"/>
  <c r="D4553" i="7"/>
  <c r="D4554" i="7" l="1"/>
  <c r="A4553" i="7"/>
  <c r="B4553" i="7"/>
  <c r="C4553" i="7" s="1"/>
  <c r="D4555" i="7" l="1"/>
  <c r="A4554" i="7"/>
  <c r="B4554" i="7"/>
  <c r="C4554" i="7" s="1"/>
  <c r="D4556" i="7" l="1"/>
  <c r="A4555" i="7"/>
  <c r="B4555" i="7"/>
  <c r="C4555" i="7" s="1"/>
  <c r="D4557" i="7" l="1"/>
  <c r="A4556" i="7"/>
  <c r="B4556" i="7"/>
  <c r="C4556" i="7" s="1"/>
  <c r="D4558" i="7" l="1"/>
  <c r="A4557" i="7"/>
  <c r="B4557" i="7"/>
  <c r="C4557" i="7" s="1"/>
  <c r="D4559" i="7" l="1"/>
  <c r="A4558" i="7"/>
  <c r="B4558" i="7"/>
  <c r="C4558" i="7" s="1"/>
  <c r="D4560" i="7" l="1"/>
  <c r="A4559" i="7"/>
  <c r="B4559" i="7"/>
  <c r="C4559" i="7" s="1"/>
  <c r="D4561" i="7" l="1"/>
  <c r="A4560" i="7"/>
  <c r="B4560" i="7"/>
  <c r="C4560" i="7" s="1"/>
  <c r="D4562" i="7" l="1"/>
  <c r="A4561" i="7"/>
  <c r="B4561" i="7"/>
  <c r="C4561" i="7" s="1"/>
  <c r="D4563" i="7" l="1"/>
  <c r="B4562" i="7"/>
  <c r="C4562" i="7" s="1"/>
  <c r="A4562" i="7"/>
  <c r="D4564" i="7" l="1"/>
  <c r="A4563" i="7"/>
  <c r="B4563" i="7"/>
  <c r="C4563" i="7" s="1"/>
  <c r="D4565" i="7" l="1"/>
  <c r="A4564" i="7"/>
  <c r="B4564" i="7"/>
  <c r="C4564" i="7" s="1"/>
  <c r="D4566" i="7" l="1"/>
  <c r="A4565" i="7"/>
  <c r="B4565" i="7"/>
  <c r="C4565" i="7" s="1"/>
  <c r="D4567" i="7" l="1"/>
  <c r="A4566" i="7"/>
  <c r="B4566" i="7"/>
  <c r="C4566" i="7" s="1"/>
  <c r="D4568" i="7" l="1"/>
  <c r="A4567" i="7"/>
  <c r="B4567" i="7"/>
  <c r="C4567" i="7" s="1"/>
  <c r="D4569" i="7" l="1"/>
  <c r="A4568" i="7"/>
  <c r="B4568" i="7"/>
  <c r="C4568" i="7" s="1"/>
  <c r="D4570" i="7" l="1"/>
  <c r="A4569" i="7"/>
  <c r="B4569" i="7"/>
  <c r="C4569" i="7" s="1"/>
  <c r="D4571" i="7" l="1"/>
  <c r="A4570" i="7"/>
  <c r="B4570" i="7"/>
  <c r="C4570" i="7" s="1"/>
  <c r="D4572" i="7" l="1"/>
  <c r="A4571" i="7"/>
  <c r="B4571" i="7"/>
  <c r="C4571" i="7" s="1"/>
  <c r="D4573" i="7" l="1"/>
  <c r="A4572" i="7"/>
  <c r="B4572" i="7"/>
  <c r="C4572" i="7" s="1"/>
  <c r="D4574" i="7" l="1"/>
  <c r="A4573" i="7"/>
  <c r="B4573" i="7"/>
  <c r="C4573" i="7" s="1"/>
  <c r="D4575" i="7" l="1"/>
  <c r="A4574" i="7"/>
  <c r="B4574" i="7"/>
  <c r="C4574" i="7" s="1"/>
  <c r="D4576" i="7" l="1"/>
  <c r="A4575" i="7"/>
  <c r="B4575" i="7"/>
  <c r="C4575" i="7" s="1"/>
  <c r="D4577" i="7" l="1"/>
  <c r="A4576" i="7"/>
  <c r="B4576" i="7"/>
  <c r="C4576" i="7" s="1"/>
  <c r="D4578" i="7" l="1"/>
  <c r="A4577" i="7"/>
  <c r="B4577" i="7"/>
  <c r="C4577" i="7" s="1"/>
  <c r="D4579" i="7" l="1"/>
  <c r="A4578" i="7"/>
  <c r="B4578" i="7"/>
  <c r="C4578" i="7" s="1"/>
  <c r="D4580" i="7" l="1"/>
  <c r="A4579" i="7"/>
  <c r="B4579" i="7"/>
  <c r="C4579" i="7" s="1"/>
  <c r="D4581" i="7" l="1"/>
  <c r="A4580" i="7"/>
  <c r="B4580" i="7"/>
  <c r="C4580" i="7" s="1"/>
  <c r="A4581" i="7" l="1"/>
  <c r="B4581" i="7"/>
  <c r="C4581" i="7" s="1"/>
  <c r="D4582" i="7"/>
  <c r="D4583" i="7" l="1"/>
  <c r="A4582" i="7"/>
  <c r="B4582" i="7"/>
  <c r="C4582" i="7" s="1"/>
  <c r="D4584" i="7" l="1"/>
  <c r="A4583" i="7"/>
  <c r="B4583" i="7"/>
  <c r="C4583" i="7" s="1"/>
  <c r="D4585" i="7" l="1"/>
  <c r="A4584" i="7"/>
  <c r="B4584" i="7"/>
  <c r="C4584" i="7" s="1"/>
  <c r="D4586" i="7" l="1"/>
  <c r="A4585" i="7"/>
  <c r="B4585" i="7"/>
  <c r="C4585" i="7" s="1"/>
  <c r="D4587" i="7" l="1"/>
  <c r="A4586" i="7"/>
  <c r="B4586" i="7"/>
  <c r="C4586" i="7" s="1"/>
  <c r="A4587" i="7" l="1"/>
  <c r="B4587" i="7"/>
  <c r="C4587" i="7" s="1"/>
  <c r="D4588" i="7"/>
  <c r="D4589" i="7" l="1"/>
  <c r="A4588" i="7"/>
  <c r="B4588" i="7"/>
  <c r="C4588" i="7" s="1"/>
  <c r="D4590" i="7" l="1"/>
  <c r="A4589" i="7"/>
  <c r="B4589" i="7"/>
  <c r="C4589" i="7" s="1"/>
  <c r="D4591" i="7" l="1"/>
  <c r="A4590" i="7"/>
  <c r="B4590" i="7"/>
  <c r="C4590" i="7" s="1"/>
  <c r="A4591" i="7" l="1"/>
  <c r="D4592" i="7"/>
  <c r="B4591" i="7"/>
  <c r="C4591" i="7" s="1"/>
  <c r="D4593" i="7" l="1"/>
  <c r="A4592" i="7"/>
  <c r="B4592" i="7"/>
  <c r="C4592" i="7" s="1"/>
  <c r="A4593" i="7" l="1"/>
  <c r="B4593" i="7"/>
  <c r="C4593" i="7" s="1"/>
  <c r="D4594" i="7"/>
  <c r="D4595" i="7" l="1"/>
  <c r="B4594" i="7"/>
  <c r="C4594" i="7" s="1"/>
  <c r="A4594" i="7"/>
  <c r="D4596" i="7" l="1"/>
  <c r="A4595" i="7"/>
  <c r="B4595" i="7"/>
  <c r="C4595" i="7" s="1"/>
  <c r="D4597" i="7" l="1"/>
  <c r="B4596" i="7"/>
  <c r="C4596" i="7" s="1"/>
  <c r="A4596" i="7"/>
  <c r="D4598" i="7" l="1"/>
  <c r="A4597" i="7"/>
  <c r="B4597" i="7"/>
  <c r="C4597" i="7" s="1"/>
  <c r="D4599" i="7" l="1"/>
  <c r="A4598" i="7"/>
  <c r="B4598" i="7"/>
  <c r="C4598" i="7" s="1"/>
  <c r="D4600" i="7" l="1"/>
  <c r="A4599" i="7"/>
  <c r="B4599" i="7"/>
  <c r="C4599" i="7" s="1"/>
  <c r="D4601" i="7" l="1"/>
  <c r="B4600" i="7"/>
  <c r="C4600" i="7" s="1"/>
  <c r="A4600" i="7"/>
  <c r="D4602" i="7" l="1"/>
  <c r="A4601" i="7"/>
  <c r="B4601" i="7"/>
  <c r="C4601" i="7" s="1"/>
  <c r="D4603" i="7" l="1"/>
  <c r="A4602" i="7"/>
  <c r="B4602" i="7"/>
  <c r="C4602" i="7" s="1"/>
  <c r="D4604" i="7" l="1"/>
  <c r="A4603" i="7"/>
  <c r="B4603" i="7"/>
  <c r="C4603" i="7" s="1"/>
  <c r="A4604" i="7" l="1"/>
  <c r="B4604" i="7"/>
  <c r="C4604" i="7" s="1"/>
  <c r="D4605" i="7"/>
  <c r="A4605" i="7" l="1"/>
  <c r="B4605" i="7"/>
  <c r="C4605" i="7" s="1"/>
  <c r="D4606" i="7"/>
  <c r="D4607" i="7" l="1"/>
  <c r="A4606" i="7"/>
  <c r="B4606" i="7"/>
  <c r="C4606" i="7" s="1"/>
  <c r="D4608" i="7" l="1"/>
  <c r="A4607" i="7"/>
  <c r="B4607" i="7"/>
  <c r="C4607" i="7" s="1"/>
  <c r="D4609" i="7" l="1"/>
  <c r="A4608" i="7"/>
  <c r="B4608" i="7"/>
  <c r="C4608" i="7" s="1"/>
  <c r="D4610" i="7" l="1"/>
  <c r="A4609" i="7"/>
  <c r="B4609" i="7"/>
  <c r="C4609" i="7" s="1"/>
  <c r="D4611" i="7" l="1"/>
  <c r="A4610" i="7"/>
  <c r="B4610" i="7"/>
  <c r="C4610" i="7" s="1"/>
  <c r="D4612" i="7" l="1"/>
  <c r="B4611" i="7"/>
  <c r="C4611" i="7" s="1"/>
  <c r="A4611" i="7"/>
  <c r="D4613" i="7" l="1"/>
  <c r="A4612" i="7"/>
  <c r="B4612" i="7"/>
  <c r="C4612" i="7" s="1"/>
  <c r="A4613" i="7" l="1"/>
  <c r="B4613" i="7"/>
  <c r="C4613" i="7" s="1"/>
  <c r="D4614" i="7"/>
  <c r="D4615" i="7" l="1"/>
  <c r="A4614" i="7"/>
  <c r="B4614" i="7"/>
  <c r="C4614" i="7" s="1"/>
  <c r="D4616" i="7" l="1"/>
  <c r="A4615" i="7"/>
  <c r="B4615" i="7"/>
  <c r="C4615" i="7" s="1"/>
  <c r="D4617" i="7" l="1"/>
  <c r="A4616" i="7"/>
  <c r="B4616" i="7"/>
  <c r="C4616" i="7" s="1"/>
  <c r="D4618" i="7" l="1"/>
  <c r="A4617" i="7"/>
  <c r="B4617" i="7"/>
  <c r="C4617" i="7" s="1"/>
  <c r="A4618" i="7" l="1"/>
  <c r="B4618" i="7"/>
  <c r="C4618" i="7" s="1"/>
  <c r="D4619" i="7"/>
  <c r="A4619" i="7" l="1"/>
  <c r="B4619" i="7"/>
  <c r="C4619" i="7" s="1"/>
  <c r="D4620" i="7"/>
  <c r="D4621" i="7" l="1"/>
  <c r="A4620" i="7"/>
  <c r="B4620" i="7"/>
  <c r="C4620" i="7" s="1"/>
  <c r="D4622" i="7" l="1"/>
  <c r="A4621" i="7"/>
  <c r="B4621" i="7"/>
  <c r="C4621" i="7" s="1"/>
  <c r="D4623" i="7" l="1"/>
  <c r="A4622" i="7"/>
  <c r="B4622" i="7"/>
  <c r="C4622" i="7" s="1"/>
  <c r="D4624" i="7" l="1"/>
  <c r="A4623" i="7"/>
  <c r="B4623" i="7"/>
  <c r="C4623" i="7" s="1"/>
  <c r="D4625" i="7" l="1"/>
  <c r="B4624" i="7"/>
  <c r="C4624" i="7" s="1"/>
  <c r="A4624" i="7"/>
  <c r="D4626" i="7" l="1"/>
  <c r="B4625" i="7"/>
  <c r="C4625" i="7" s="1"/>
  <c r="A4625" i="7"/>
  <c r="D4627" i="7" l="1"/>
  <c r="A4626" i="7"/>
  <c r="B4626" i="7"/>
  <c r="C4626" i="7" s="1"/>
  <c r="D4628" i="7" l="1"/>
  <c r="A4627" i="7"/>
  <c r="B4627" i="7"/>
  <c r="C4627" i="7" s="1"/>
  <c r="A4628" i="7" l="1"/>
  <c r="B4628" i="7"/>
  <c r="C4628" i="7" s="1"/>
  <c r="D4629" i="7"/>
  <c r="A4629" i="7" l="1"/>
  <c r="D4630" i="7"/>
  <c r="B4629" i="7"/>
  <c r="C4629" i="7" s="1"/>
  <c r="D4631" i="7" l="1"/>
  <c r="A4630" i="7"/>
  <c r="B4630" i="7"/>
  <c r="C4630" i="7" s="1"/>
  <c r="D4632" i="7" l="1"/>
  <c r="A4631" i="7"/>
  <c r="B4631" i="7"/>
  <c r="C4631" i="7" s="1"/>
  <c r="D4633" i="7" l="1"/>
  <c r="A4632" i="7"/>
  <c r="B4632" i="7"/>
  <c r="C4632" i="7" s="1"/>
  <c r="D4634" i="7" l="1"/>
  <c r="A4633" i="7"/>
  <c r="B4633" i="7"/>
  <c r="C4633" i="7" s="1"/>
  <c r="D4635" i="7" l="1"/>
  <c r="A4634" i="7"/>
  <c r="B4634" i="7"/>
  <c r="C4634" i="7" s="1"/>
  <c r="D4636" i="7" l="1"/>
  <c r="A4635" i="7"/>
  <c r="B4635" i="7"/>
  <c r="C4635" i="7" s="1"/>
  <c r="D4637" i="7" l="1"/>
  <c r="B4636" i="7"/>
  <c r="C4636" i="7" s="1"/>
  <c r="A4636" i="7"/>
  <c r="D4638" i="7" l="1"/>
  <c r="B4637" i="7"/>
  <c r="C4637" i="7" s="1"/>
  <c r="A4637" i="7"/>
  <c r="A4638" i="7" l="1"/>
  <c r="B4638" i="7"/>
  <c r="C4638" i="7" s="1"/>
  <c r="D4639" i="7"/>
  <c r="D4640" i="7" l="1"/>
  <c r="A4639" i="7"/>
  <c r="B4639" i="7"/>
  <c r="C4639" i="7" s="1"/>
  <c r="D4641" i="7" l="1"/>
  <c r="A4640" i="7"/>
  <c r="B4640" i="7"/>
  <c r="C4640" i="7" s="1"/>
  <c r="D4642" i="7" l="1"/>
  <c r="A4641" i="7"/>
  <c r="B4641" i="7"/>
  <c r="C4641" i="7" s="1"/>
  <c r="D4643" i="7" l="1"/>
  <c r="B4642" i="7"/>
  <c r="C4642" i="7" s="1"/>
  <c r="A4642" i="7"/>
  <c r="D4644" i="7" l="1"/>
  <c r="A4643" i="7"/>
  <c r="B4643" i="7"/>
  <c r="C4643" i="7" s="1"/>
  <c r="D4645" i="7" l="1"/>
  <c r="B4644" i="7"/>
  <c r="C4644" i="7" s="1"/>
  <c r="A4644" i="7"/>
  <c r="D4646" i="7" l="1"/>
  <c r="A4645" i="7"/>
  <c r="B4645" i="7"/>
  <c r="C4645" i="7" s="1"/>
  <c r="D4647" i="7" l="1"/>
  <c r="A4646" i="7"/>
  <c r="B4646" i="7"/>
  <c r="C4646" i="7" s="1"/>
  <c r="D4648" i="7" l="1"/>
  <c r="A4647" i="7"/>
  <c r="B4647" i="7"/>
  <c r="C4647" i="7" s="1"/>
  <c r="D4649" i="7" l="1"/>
  <c r="A4648" i="7"/>
  <c r="B4648" i="7"/>
  <c r="C4648" i="7" s="1"/>
  <c r="D4650" i="7" l="1"/>
  <c r="A4649" i="7"/>
  <c r="B4649" i="7"/>
  <c r="C4649" i="7" s="1"/>
  <c r="D4651" i="7" l="1"/>
  <c r="A4650" i="7"/>
  <c r="B4650" i="7"/>
  <c r="C4650" i="7" s="1"/>
  <c r="D4652" i="7" l="1"/>
  <c r="A4651" i="7"/>
  <c r="B4651" i="7"/>
  <c r="C4651" i="7" s="1"/>
  <c r="D4653" i="7" l="1"/>
  <c r="A4652" i="7"/>
  <c r="B4652" i="7"/>
  <c r="C4652" i="7" s="1"/>
  <c r="D4654" i="7" l="1"/>
  <c r="A4653" i="7"/>
  <c r="B4653" i="7"/>
  <c r="C4653" i="7" s="1"/>
  <c r="D4655" i="7" l="1"/>
  <c r="A4654" i="7"/>
  <c r="B4654" i="7"/>
  <c r="C4654" i="7" s="1"/>
  <c r="A4655" i="7" l="1"/>
  <c r="D4656" i="7"/>
  <c r="B4655" i="7"/>
  <c r="C4655" i="7" s="1"/>
  <c r="D4657" i="7" l="1"/>
  <c r="B4656" i="7"/>
  <c r="C4656" i="7" s="1"/>
  <c r="A4656" i="7"/>
  <c r="D4658" i="7" l="1"/>
  <c r="A4657" i="7"/>
  <c r="B4657" i="7"/>
  <c r="C4657" i="7" s="1"/>
  <c r="D4659" i="7" l="1"/>
  <c r="A4658" i="7"/>
  <c r="B4658" i="7"/>
  <c r="C4658" i="7" s="1"/>
  <c r="D4660" i="7" l="1"/>
  <c r="A4659" i="7"/>
  <c r="B4659" i="7"/>
  <c r="C4659" i="7" s="1"/>
  <c r="D4661" i="7" l="1"/>
  <c r="A4660" i="7"/>
  <c r="B4660" i="7"/>
  <c r="C4660" i="7" s="1"/>
  <c r="D4662" i="7" l="1"/>
  <c r="A4661" i="7"/>
  <c r="B4661" i="7"/>
  <c r="C4661" i="7" s="1"/>
  <c r="D4663" i="7" l="1"/>
  <c r="A4662" i="7"/>
  <c r="B4662" i="7"/>
  <c r="C4662" i="7" s="1"/>
  <c r="D4664" i="7" l="1"/>
  <c r="A4663" i="7"/>
  <c r="B4663" i="7"/>
  <c r="C4663" i="7" s="1"/>
  <c r="D4665" i="7" l="1"/>
  <c r="A4664" i="7"/>
  <c r="B4664" i="7"/>
  <c r="C4664" i="7" s="1"/>
  <c r="A4665" i="7" l="1"/>
  <c r="B4665" i="7"/>
  <c r="C4665" i="7" s="1"/>
  <c r="D4666" i="7"/>
  <c r="D4667" i="7" l="1"/>
  <c r="A4666" i="7"/>
  <c r="B4666" i="7"/>
  <c r="C4666" i="7" s="1"/>
  <c r="D4668" i="7" l="1"/>
  <c r="A4667" i="7"/>
  <c r="B4667" i="7"/>
  <c r="C4667" i="7" s="1"/>
  <c r="A4668" i="7" l="1"/>
  <c r="B4668" i="7"/>
  <c r="C4668" i="7" s="1"/>
  <c r="D4669" i="7"/>
  <c r="D4670" i="7" l="1"/>
  <c r="A4669" i="7"/>
  <c r="B4669" i="7"/>
  <c r="C4669" i="7" s="1"/>
  <c r="D4671" i="7" l="1"/>
  <c r="A4670" i="7"/>
  <c r="B4670" i="7"/>
  <c r="C4670" i="7" s="1"/>
  <c r="D4672" i="7" l="1"/>
  <c r="A4671" i="7"/>
  <c r="B4671" i="7"/>
  <c r="C4671" i="7" s="1"/>
  <c r="A4672" i="7" l="1"/>
  <c r="B4672" i="7"/>
  <c r="C4672" i="7" s="1"/>
  <c r="D4673" i="7"/>
  <c r="D4674" i="7" l="1"/>
  <c r="A4673" i="7"/>
  <c r="B4673" i="7"/>
  <c r="C4673" i="7" s="1"/>
  <c r="A4674" i="7" l="1"/>
  <c r="B4674" i="7"/>
  <c r="C4674" i="7" s="1"/>
  <c r="D4675" i="7"/>
  <c r="D4676" i="7" l="1"/>
  <c r="A4675" i="7"/>
  <c r="B4675" i="7"/>
  <c r="C4675" i="7" s="1"/>
  <c r="D4677" i="7" l="1"/>
  <c r="A4676" i="7"/>
  <c r="B4676" i="7"/>
  <c r="C4676" i="7" s="1"/>
  <c r="A4677" i="7" l="1"/>
  <c r="D4678" i="7"/>
  <c r="B4677" i="7"/>
  <c r="C4677" i="7" s="1"/>
  <c r="D4679" i="7" l="1"/>
  <c r="A4678" i="7"/>
  <c r="B4678" i="7"/>
  <c r="C4678" i="7" s="1"/>
  <c r="B4679" i="7" l="1"/>
  <c r="C4679" i="7" s="1"/>
  <c r="D4680" i="7"/>
  <c r="A4679" i="7"/>
  <c r="A4680" i="7" l="1"/>
  <c r="D4681" i="7"/>
  <c r="B4680" i="7"/>
  <c r="C4680" i="7" s="1"/>
  <c r="A4681" i="7" l="1"/>
  <c r="B4681" i="7"/>
  <c r="C4681" i="7" s="1"/>
  <c r="D4682" i="7"/>
  <c r="A4682" i="7" l="1"/>
  <c r="D4683" i="7"/>
  <c r="B4682" i="7"/>
  <c r="C4682" i="7" s="1"/>
  <c r="A4683" i="7" l="1"/>
  <c r="B4683" i="7"/>
  <c r="C4683" i="7" s="1"/>
  <c r="D4684" i="7"/>
  <c r="D4685" i="7" l="1"/>
  <c r="A4684" i="7"/>
  <c r="B4684" i="7"/>
  <c r="C4684" i="7" s="1"/>
  <c r="D4686" i="7" l="1"/>
  <c r="A4685" i="7"/>
  <c r="B4685" i="7"/>
  <c r="C4685" i="7" s="1"/>
  <c r="B4686" i="7" l="1"/>
  <c r="C4686" i="7" s="1"/>
  <c r="D4687" i="7"/>
  <c r="A4686" i="7"/>
  <c r="D4688" i="7" l="1"/>
  <c r="A4687" i="7"/>
  <c r="B4687" i="7"/>
  <c r="C4687" i="7" s="1"/>
  <c r="D4689" i="7" l="1"/>
  <c r="B4688" i="7"/>
  <c r="C4688" i="7" s="1"/>
  <c r="A4688" i="7"/>
  <c r="D4690" i="7" l="1"/>
  <c r="A4689" i="7"/>
  <c r="B4689" i="7"/>
  <c r="C4689" i="7" s="1"/>
  <c r="A4690" i="7" l="1"/>
  <c r="B4690" i="7"/>
  <c r="C4690" i="7" s="1"/>
  <c r="D4691" i="7"/>
  <c r="A4691" i="7" l="1"/>
  <c r="B4691" i="7"/>
  <c r="C4691" i="7" s="1"/>
  <c r="D4692" i="7"/>
  <c r="D4693" i="7" l="1"/>
  <c r="A4692" i="7"/>
  <c r="B4692" i="7"/>
  <c r="C4692" i="7" s="1"/>
  <c r="D4694" i="7" l="1"/>
  <c r="A4693" i="7"/>
  <c r="B4693" i="7"/>
  <c r="C4693" i="7" s="1"/>
  <c r="D4695" i="7" l="1"/>
  <c r="A4694" i="7"/>
  <c r="B4694" i="7"/>
  <c r="C4694" i="7" s="1"/>
  <c r="D4696" i="7" l="1"/>
  <c r="A4695" i="7"/>
  <c r="B4695" i="7"/>
  <c r="C4695" i="7" s="1"/>
  <c r="D4697" i="7" l="1"/>
  <c r="A4696" i="7"/>
  <c r="B4696" i="7"/>
  <c r="C4696" i="7" s="1"/>
  <c r="A4697" i="7" l="1"/>
  <c r="D4698" i="7"/>
  <c r="B4697" i="7"/>
  <c r="C4697" i="7" s="1"/>
  <c r="D4699" i="7" l="1"/>
  <c r="A4698" i="7"/>
  <c r="B4698" i="7"/>
  <c r="C4698" i="7" s="1"/>
  <c r="A4699" i="7" l="1"/>
  <c r="D4700" i="7"/>
  <c r="B4699" i="7"/>
  <c r="C4699" i="7" s="1"/>
  <c r="A4700" i="7" l="1"/>
  <c r="D4701" i="7"/>
  <c r="B4700" i="7"/>
  <c r="C4700" i="7" s="1"/>
  <c r="A4701" i="7" l="1"/>
  <c r="B4701" i="7"/>
  <c r="C4701" i="7" s="1"/>
  <c r="D4702" i="7"/>
  <c r="A4702" i="7" l="1"/>
  <c r="B4702" i="7"/>
  <c r="C4702" i="7" s="1"/>
  <c r="D4703" i="7"/>
  <c r="A4703" i="7" l="1"/>
  <c r="B4703" i="7"/>
  <c r="C4703" i="7" s="1"/>
  <c r="D4704" i="7"/>
  <c r="D4705" i="7" l="1"/>
  <c r="A4704" i="7"/>
  <c r="B4704" i="7"/>
  <c r="C4704" i="7" s="1"/>
  <c r="D4706" i="7" l="1"/>
  <c r="B4705" i="7"/>
  <c r="C4705" i="7" s="1"/>
  <c r="A4705" i="7"/>
  <c r="D4707" i="7" l="1"/>
  <c r="A4706" i="7"/>
  <c r="B4706" i="7"/>
  <c r="C4706" i="7" s="1"/>
  <c r="D4708" i="7" l="1"/>
  <c r="B4707" i="7"/>
  <c r="C4707" i="7" s="1"/>
  <c r="A4707" i="7"/>
  <c r="A4708" i="7" l="1"/>
  <c r="D4709" i="7"/>
  <c r="B4708" i="7"/>
  <c r="C4708" i="7" s="1"/>
  <c r="A4709" i="7" l="1"/>
  <c r="D4710" i="7"/>
  <c r="B4709" i="7"/>
  <c r="C4709" i="7" s="1"/>
  <c r="D4711" i="7" l="1"/>
  <c r="B4710" i="7"/>
  <c r="C4710" i="7" s="1"/>
  <c r="A4710" i="7"/>
  <c r="A4711" i="7" l="1"/>
  <c r="B4711" i="7"/>
  <c r="C4711" i="7" s="1"/>
  <c r="D4712" i="7"/>
  <c r="D4713" i="7" l="1"/>
  <c r="B4712" i="7"/>
  <c r="C4712" i="7" s="1"/>
  <c r="A4712" i="7"/>
  <c r="D4714" i="7" l="1"/>
  <c r="A4713" i="7"/>
  <c r="B4713" i="7"/>
  <c r="C4713" i="7" s="1"/>
  <c r="D4715" i="7" l="1"/>
  <c r="A4714" i="7"/>
  <c r="B4714" i="7"/>
  <c r="C4714" i="7" s="1"/>
  <c r="B4715" i="7" l="1"/>
  <c r="C4715" i="7" s="1"/>
  <c r="D4716" i="7"/>
  <c r="A4715" i="7"/>
  <c r="A4716" i="7" l="1"/>
  <c r="D4717" i="7"/>
  <c r="B4716" i="7"/>
  <c r="C4716" i="7" s="1"/>
  <c r="D4718" i="7" l="1"/>
  <c r="A4717" i="7"/>
  <c r="B4717" i="7"/>
  <c r="C4717" i="7" s="1"/>
  <c r="A4718" i="7" l="1"/>
  <c r="B4718" i="7"/>
  <c r="C4718" i="7" s="1"/>
  <c r="D4719" i="7"/>
  <c r="A4719" i="7" l="1"/>
  <c r="D4720" i="7"/>
  <c r="B4719" i="7"/>
  <c r="C4719" i="7" s="1"/>
  <c r="D4721" i="7" l="1"/>
  <c r="A4720" i="7"/>
  <c r="B4720" i="7"/>
  <c r="C4720" i="7" s="1"/>
  <c r="D4722" i="7" l="1"/>
  <c r="A4721" i="7"/>
  <c r="B4721" i="7"/>
  <c r="C4721" i="7" s="1"/>
  <c r="B4722" i="7" l="1"/>
  <c r="C4722" i="7" s="1"/>
  <c r="D4723" i="7"/>
  <c r="A4722" i="7"/>
  <c r="D4724" i="7" l="1"/>
  <c r="A4723" i="7"/>
  <c r="B4723" i="7"/>
  <c r="C4723" i="7" s="1"/>
  <c r="D4725" i="7" l="1"/>
  <c r="A4724" i="7"/>
  <c r="B4724" i="7"/>
  <c r="C4724" i="7" s="1"/>
  <c r="D4726" i="7" l="1"/>
  <c r="A4725" i="7"/>
  <c r="B4725" i="7"/>
  <c r="C4725" i="7" s="1"/>
  <c r="D4727" i="7" l="1"/>
  <c r="A4726" i="7"/>
  <c r="B4726" i="7"/>
  <c r="C4726" i="7" s="1"/>
  <c r="D4728" i="7" l="1"/>
  <c r="A4727" i="7"/>
  <c r="B4727" i="7"/>
  <c r="C4727" i="7" s="1"/>
  <c r="A4728" i="7" l="1"/>
  <c r="B4728" i="7"/>
  <c r="C4728" i="7" s="1"/>
  <c r="D4729" i="7"/>
  <c r="D4730" i="7" l="1"/>
  <c r="A4729" i="7"/>
  <c r="B4729" i="7"/>
  <c r="C4729" i="7" s="1"/>
  <c r="D4731" i="7" l="1"/>
  <c r="A4730" i="7"/>
  <c r="B4730" i="7"/>
  <c r="C4730" i="7" s="1"/>
  <c r="D4732" i="7" l="1"/>
  <c r="A4731" i="7"/>
  <c r="B4731" i="7"/>
  <c r="C4731" i="7" s="1"/>
  <c r="D4733" i="7" l="1"/>
  <c r="A4732" i="7"/>
  <c r="B4732" i="7"/>
  <c r="C4732" i="7" s="1"/>
  <c r="D4734" i="7" l="1"/>
  <c r="A4733" i="7"/>
  <c r="B4733" i="7"/>
  <c r="C4733" i="7" s="1"/>
  <c r="D4735" i="7" l="1"/>
  <c r="A4734" i="7"/>
  <c r="B4734" i="7"/>
  <c r="C4734" i="7" s="1"/>
  <c r="A4735" i="7" l="1"/>
  <c r="B4735" i="7"/>
  <c r="C4735" i="7" s="1"/>
  <c r="D4736" i="7"/>
  <c r="D4737" i="7" l="1"/>
  <c r="A4736" i="7"/>
  <c r="B4736" i="7"/>
  <c r="C4736" i="7" s="1"/>
  <c r="A4737" i="7" l="1"/>
  <c r="B4737" i="7"/>
  <c r="C4737" i="7" s="1"/>
  <c r="D4738" i="7"/>
  <c r="D4739" i="7" l="1"/>
  <c r="A4738" i="7"/>
  <c r="B4738" i="7"/>
  <c r="C4738" i="7" s="1"/>
  <c r="D4740" i="7" l="1"/>
  <c r="A4739" i="7"/>
  <c r="B4739" i="7"/>
  <c r="C4739" i="7" s="1"/>
  <c r="D4741" i="7" l="1"/>
  <c r="A4740" i="7"/>
  <c r="B4740" i="7"/>
  <c r="C4740" i="7" s="1"/>
  <c r="D4742" i="7" l="1"/>
  <c r="A4741" i="7"/>
  <c r="B4741" i="7"/>
  <c r="C4741" i="7" s="1"/>
  <c r="D4743" i="7" l="1"/>
  <c r="A4742" i="7"/>
  <c r="B4742" i="7"/>
  <c r="C4742" i="7" s="1"/>
  <c r="D4744" i="7" l="1"/>
  <c r="A4743" i="7"/>
  <c r="B4743" i="7"/>
  <c r="C4743" i="7" s="1"/>
  <c r="A4744" i="7" l="1"/>
  <c r="B4744" i="7"/>
  <c r="C4744" i="7" s="1"/>
  <c r="D4745" i="7"/>
  <c r="D4746" i="7" l="1"/>
  <c r="A4745" i="7"/>
  <c r="B4745" i="7"/>
  <c r="C4745" i="7" s="1"/>
  <c r="D4747" i="7" l="1"/>
  <c r="A4746" i="7"/>
  <c r="B4746" i="7"/>
  <c r="C4746" i="7" s="1"/>
  <c r="A4747" i="7" l="1"/>
  <c r="B4747" i="7"/>
  <c r="C4747" i="7" s="1"/>
  <c r="D4748" i="7"/>
  <c r="A4748" i="7" l="1"/>
  <c r="B4748" i="7"/>
  <c r="C4748" i="7" s="1"/>
  <c r="D4749" i="7"/>
  <c r="D4750" i="7" l="1"/>
  <c r="A4749" i="7"/>
  <c r="B4749" i="7"/>
  <c r="C4749" i="7" s="1"/>
  <c r="D4751" i="7" l="1"/>
  <c r="A4750" i="7"/>
  <c r="B4750" i="7"/>
  <c r="C4750" i="7" s="1"/>
  <c r="D4752" i="7" l="1"/>
  <c r="A4751" i="7"/>
  <c r="B4751" i="7"/>
  <c r="C4751" i="7" s="1"/>
  <c r="D4753" i="7" l="1"/>
  <c r="A4752" i="7"/>
  <c r="B4752" i="7"/>
  <c r="C4752" i="7" s="1"/>
  <c r="D4754" i="7" l="1"/>
  <c r="A4753" i="7"/>
  <c r="B4753" i="7"/>
  <c r="C4753" i="7" s="1"/>
  <c r="D4755" i="7" l="1"/>
  <c r="A4754" i="7"/>
  <c r="B4754" i="7"/>
  <c r="C4754" i="7" s="1"/>
  <c r="A4755" i="7" l="1"/>
  <c r="B4755" i="7"/>
  <c r="C4755" i="7" s="1"/>
  <c r="D4756" i="7"/>
  <c r="D4757" i="7" l="1"/>
  <c r="A4756" i="7"/>
  <c r="B4756" i="7"/>
  <c r="C4756" i="7" s="1"/>
  <c r="D4758" i="7" l="1"/>
  <c r="A4757" i="7"/>
  <c r="B4757" i="7"/>
  <c r="C4757" i="7" s="1"/>
  <c r="D4759" i="7" l="1"/>
  <c r="A4758" i="7"/>
  <c r="B4758" i="7"/>
  <c r="C4758" i="7" s="1"/>
  <c r="D4760" i="7" l="1"/>
  <c r="A4759" i="7"/>
  <c r="B4759" i="7"/>
  <c r="C4759" i="7" s="1"/>
  <c r="D4761" i="7" l="1"/>
  <c r="A4760" i="7"/>
  <c r="B4760" i="7"/>
  <c r="C4760" i="7" s="1"/>
  <c r="A4761" i="7" l="1"/>
  <c r="B4761" i="7"/>
  <c r="C4761" i="7" s="1"/>
  <c r="D4762" i="7"/>
  <c r="A4762" i="7" l="1"/>
  <c r="B4762" i="7"/>
  <c r="C4762" i="7" s="1"/>
  <c r="D4763" i="7"/>
  <c r="D4764" i="7" l="1"/>
  <c r="A4763" i="7"/>
  <c r="B4763" i="7"/>
  <c r="C4763" i="7" s="1"/>
  <c r="D4765" i="7" l="1"/>
  <c r="A4764" i="7"/>
  <c r="B4764" i="7"/>
  <c r="C4764" i="7" s="1"/>
  <c r="A4765" i="7" l="1"/>
  <c r="B4765" i="7"/>
  <c r="C4765" i="7" s="1"/>
  <c r="D4766" i="7"/>
  <c r="D4767" i="7" l="1"/>
  <c r="A4766" i="7"/>
  <c r="B4766" i="7"/>
  <c r="C4766" i="7" s="1"/>
  <c r="D4768" i="7" l="1"/>
  <c r="A4767" i="7"/>
  <c r="B4767" i="7"/>
  <c r="C4767" i="7" s="1"/>
  <c r="D4769" i="7" l="1"/>
  <c r="A4768" i="7"/>
  <c r="B4768" i="7"/>
  <c r="C4768" i="7" s="1"/>
  <c r="D4770" i="7" l="1"/>
  <c r="A4769" i="7"/>
  <c r="B4769" i="7"/>
  <c r="C4769" i="7" s="1"/>
  <c r="A4770" i="7" l="1"/>
  <c r="D4771" i="7"/>
  <c r="B4770" i="7"/>
  <c r="C4770" i="7" s="1"/>
  <c r="D4772" i="7" l="1"/>
  <c r="A4771" i="7"/>
  <c r="B4771" i="7"/>
  <c r="C4771" i="7" s="1"/>
  <c r="D4773" i="7" l="1"/>
  <c r="A4772" i="7"/>
  <c r="B4772" i="7"/>
  <c r="C4772" i="7" s="1"/>
  <c r="D4774" i="7" l="1"/>
  <c r="A4773" i="7"/>
  <c r="B4773" i="7"/>
  <c r="C4773" i="7" s="1"/>
  <c r="D4775" i="7" l="1"/>
  <c r="A4774" i="7"/>
  <c r="B4774" i="7"/>
  <c r="C4774" i="7" s="1"/>
  <c r="D4776" i="7" l="1"/>
  <c r="A4775" i="7"/>
  <c r="B4775" i="7"/>
  <c r="C4775" i="7" s="1"/>
  <c r="D4777" i="7" l="1"/>
  <c r="A4776" i="7"/>
  <c r="B4776" i="7"/>
  <c r="C4776" i="7" s="1"/>
  <c r="D4778" i="7" l="1"/>
  <c r="A4777" i="7"/>
  <c r="B4777" i="7"/>
  <c r="C4777" i="7" s="1"/>
  <c r="D4779" i="7" l="1"/>
  <c r="A4778" i="7"/>
  <c r="B4778" i="7"/>
  <c r="C4778" i="7" s="1"/>
  <c r="D4780" i="7" l="1"/>
  <c r="A4779" i="7"/>
  <c r="B4779" i="7"/>
  <c r="C4779" i="7" s="1"/>
  <c r="D4781" i="7" l="1"/>
  <c r="A4780" i="7"/>
  <c r="B4780" i="7"/>
  <c r="C4780" i="7" s="1"/>
  <c r="A4781" i="7" l="1"/>
  <c r="B4781" i="7"/>
  <c r="C4781" i="7" s="1"/>
  <c r="D4782" i="7"/>
  <c r="D4783" i="7" l="1"/>
  <c r="A4782" i="7"/>
  <c r="B4782" i="7"/>
  <c r="C4782" i="7" s="1"/>
  <c r="A4783" i="7" l="1"/>
  <c r="D4784" i="7"/>
  <c r="B4783" i="7"/>
  <c r="C4783" i="7" s="1"/>
  <c r="D4785" i="7" l="1"/>
  <c r="A4784" i="7"/>
  <c r="B4784" i="7"/>
  <c r="C4784" i="7" s="1"/>
  <c r="D4786" i="7" l="1"/>
  <c r="A4785" i="7"/>
  <c r="B4785" i="7"/>
  <c r="C4785" i="7" s="1"/>
  <c r="A4786" i="7" l="1"/>
  <c r="B4786" i="7"/>
  <c r="C4786" i="7" s="1"/>
  <c r="D4787" i="7"/>
  <c r="D4788" i="7" l="1"/>
  <c r="A4787" i="7"/>
  <c r="B4787" i="7"/>
  <c r="C4787" i="7" s="1"/>
  <c r="D4789" i="7" l="1"/>
  <c r="A4788" i="7"/>
  <c r="B4788" i="7"/>
  <c r="C4788" i="7" s="1"/>
  <c r="D4790" i="7" l="1"/>
  <c r="A4789" i="7"/>
  <c r="B4789" i="7"/>
  <c r="C4789" i="7" s="1"/>
  <c r="A4790" i="7" l="1"/>
  <c r="B4790" i="7"/>
  <c r="C4790" i="7" s="1"/>
  <c r="D4791" i="7"/>
  <c r="A4791" i="7" l="1"/>
  <c r="B4791" i="7"/>
  <c r="C4791" i="7" s="1"/>
  <c r="D4792" i="7"/>
  <c r="D4793" i="7" l="1"/>
  <c r="A4792" i="7"/>
  <c r="B4792" i="7"/>
  <c r="C4792" i="7" s="1"/>
  <c r="A4793" i="7" l="1"/>
  <c r="B4793" i="7"/>
  <c r="C4793" i="7" s="1"/>
  <c r="D4794" i="7"/>
  <c r="D4795" i="7" l="1"/>
  <c r="A4794" i="7"/>
  <c r="B4794" i="7"/>
  <c r="C4794" i="7" s="1"/>
  <c r="D4796" i="7" l="1"/>
  <c r="A4795" i="7"/>
  <c r="B4795" i="7"/>
  <c r="C4795" i="7" s="1"/>
  <c r="A4796" i="7" l="1"/>
  <c r="B4796" i="7"/>
  <c r="C4796" i="7" s="1"/>
  <c r="D4797" i="7"/>
  <c r="A4797" i="7" l="1"/>
  <c r="B4797" i="7"/>
  <c r="C4797" i="7" s="1"/>
  <c r="D4798" i="7"/>
  <c r="D4799" i="7" l="1"/>
  <c r="A4798" i="7"/>
  <c r="B4798" i="7"/>
  <c r="C4798" i="7" s="1"/>
  <c r="D4800" i="7" l="1"/>
  <c r="A4799" i="7"/>
  <c r="B4799" i="7"/>
  <c r="C4799" i="7" s="1"/>
  <c r="A4800" i="7" l="1"/>
  <c r="D4801" i="7"/>
  <c r="B4800" i="7"/>
  <c r="C4800" i="7" s="1"/>
  <c r="A4801" i="7" l="1"/>
  <c r="B4801" i="7"/>
  <c r="C4801" i="7" s="1"/>
  <c r="D4802" i="7"/>
  <c r="A4802" i="7" l="1"/>
  <c r="B4802" i="7"/>
  <c r="C4802" i="7" s="1"/>
  <c r="D4803" i="7"/>
  <c r="A4803" i="7" l="1"/>
  <c r="B4803" i="7"/>
  <c r="C4803" i="7" s="1"/>
  <c r="D4804" i="7"/>
  <c r="D4805" i="7" l="1"/>
  <c r="A4804" i="7"/>
  <c r="B4804" i="7"/>
  <c r="C4804" i="7" s="1"/>
  <c r="D4806" i="7" l="1"/>
  <c r="A4805" i="7"/>
  <c r="B4805" i="7"/>
  <c r="C4805" i="7" s="1"/>
  <c r="A4806" i="7" l="1"/>
  <c r="B4806" i="7"/>
  <c r="C4806" i="7" s="1"/>
  <c r="D4807" i="7"/>
  <c r="D4808" i="7" l="1"/>
  <c r="A4807" i="7"/>
  <c r="B4807" i="7"/>
  <c r="C4807" i="7" s="1"/>
  <c r="D4809" i="7" l="1"/>
  <c r="A4808" i="7"/>
  <c r="B4808" i="7"/>
  <c r="C4808" i="7" s="1"/>
  <c r="D4810" i="7" l="1"/>
  <c r="A4809" i="7"/>
  <c r="B4809" i="7"/>
  <c r="C4809" i="7" s="1"/>
  <c r="D4811" i="7" l="1"/>
  <c r="A4810" i="7"/>
  <c r="B4810" i="7"/>
  <c r="C4810" i="7" s="1"/>
  <c r="D4812" i="7" l="1"/>
  <c r="A4811" i="7"/>
  <c r="B4811" i="7"/>
  <c r="C4811" i="7" s="1"/>
  <c r="D4813" i="7" l="1"/>
  <c r="A4812" i="7"/>
  <c r="B4812" i="7"/>
  <c r="C4812" i="7" s="1"/>
  <c r="D4814" i="7" l="1"/>
  <c r="A4813" i="7"/>
  <c r="B4813" i="7"/>
  <c r="C4813" i="7" s="1"/>
  <c r="B4814" i="7" l="1"/>
  <c r="C4814" i="7" s="1"/>
  <c r="A4814" i="7"/>
  <c r="D4815" i="7"/>
  <c r="D4816" i="7" l="1"/>
  <c r="A4815" i="7"/>
  <c r="B4815" i="7"/>
  <c r="C4815" i="7" s="1"/>
  <c r="D4817" i="7" l="1"/>
  <c r="A4816" i="7"/>
  <c r="B4816" i="7"/>
  <c r="C4816" i="7" s="1"/>
  <c r="D4818" i="7" l="1"/>
  <c r="A4817" i="7"/>
  <c r="B4817" i="7"/>
  <c r="C4817" i="7" s="1"/>
  <c r="D4819" i="7" l="1"/>
  <c r="A4818" i="7"/>
  <c r="B4818" i="7"/>
  <c r="C4818" i="7" s="1"/>
  <c r="D4820" i="7" l="1"/>
  <c r="A4819" i="7"/>
  <c r="B4819" i="7"/>
  <c r="C4819" i="7" s="1"/>
  <c r="A4820" i="7" l="1"/>
  <c r="D4821" i="7"/>
  <c r="B4820" i="7"/>
  <c r="C4820" i="7" s="1"/>
  <c r="D4822" i="7" l="1"/>
  <c r="A4821" i="7"/>
  <c r="B4821" i="7"/>
  <c r="C4821" i="7" s="1"/>
  <c r="A4822" i="7" l="1"/>
  <c r="B4822" i="7"/>
  <c r="C4822" i="7" s="1"/>
  <c r="D4823" i="7"/>
  <c r="A4823" i="7" l="1"/>
  <c r="B4823" i="7"/>
  <c r="C4823" i="7" s="1"/>
  <c r="D4824" i="7"/>
  <c r="D4825" i="7" l="1"/>
  <c r="A4824" i="7"/>
  <c r="B4824" i="7"/>
  <c r="C4824" i="7" s="1"/>
  <c r="D4826" i="7" l="1"/>
  <c r="A4825" i="7"/>
  <c r="B4825" i="7"/>
  <c r="C4825" i="7" s="1"/>
  <c r="D4827" i="7" l="1"/>
  <c r="A4826" i="7"/>
  <c r="B4826" i="7"/>
  <c r="C4826" i="7" s="1"/>
  <c r="A4827" i="7" l="1"/>
  <c r="B4827" i="7"/>
  <c r="C4827" i="7" s="1"/>
  <c r="D4828" i="7"/>
  <c r="D4829" i="7" l="1"/>
  <c r="A4828" i="7"/>
  <c r="B4828" i="7"/>
  <c r="C4828" i="7" s="1"/>
  <c r="D4830" i="7" l="1"/>
  <c r="A4829" i="7"/>
  <c r="B4829" i="7"/>
  <c r="C4829" i="7" s="1"/>
  <c r="D4831" i="7" l="1"/>
  <c r="A4830" i="7"/>
  <c r="B4830" i="7"/>
  <c r="C4830" i="7" s="1"/>
  <c r="D4832" i="7" l="1"/>
  <c r="A4831" i="7"/>
  <c r="B4831" i="7"/>
  <c r="C4831" i="7" s="1"/>
  <c r="A4832" i="7" l="1"/>
  <c r="D4833" i="7"/>
  <c r="B4832" i="7"/>
  <c r="C4832" i="7" s="1"/>
  <c r="D4834" i="7" l="1"/>
  <c r="A4833" i="7"/>
  <c r="B4833" i="7"/>
  <c r="C4833" i="7" s="1"/>
  <c r="D4835" i="7" l="1"/>
  <c r="A4834" i="7"/>
  <c r="B4834" i="7"/>
  <c r="C4834" i="7" s="1"/>
  <c r="D4836" i="7" l="1"/>
  <c r="A4835" i="7"/>
  <c r="B4835" i="7"/>
  <c r="C4835" i="7" s="1"/>
  <c r="D4837" i="7" l="1"/>
  <c r="A4836" i="7"/>
  <c r="B4836" i="7"/>
  <c r="C4836" i="7" s="1"/>
  <c r="D4838" i="7" l="1"/>
  <c r="A4837" i="7"/>
  <c r="B4837" i="7"/>
  <c r="C4837" i="7" s="1"/>
  <c r="D4839" i="7" l="1"/>
  <c r="A4838" i="7"/>
  <c r="B4838" i="7"/>
  <c r="C4838" i="7" s="1"/>
  <c r="D4840" i="7" l="1"/>
  <c r="A4839" i="7"/>
  <c r="B4839" i="7"/>
  <c r="C4839" i="7" s="1"/>
  <c r="D4841" i="7" l="1"/>
  <c r="A4840" i="7"/>
  <c r="B4840" i="7"/>
  <c r="C4840" i="7" s="1"/>
  <c r="D4842" i="7" l="1"/>
  <c r="A4841" i="7"/>
  <c r="B4841" i="7"/>
  <c r="C4841" i="7" s="1"/>
  <c r="D4843" i="7" l="1"/>
  <c r="A4842" i="7"/>
  <c r="B4842" i="7"/>
  <c r="C4842" i="7" s="1"/>
  <c r="D4844" i="7" l="1"/>
  <c r="A4843" i="7"/>
  <c r="B4843" i="7"/>
  <c r="C4843" i="7" s="1"/>
  <c r="D4845" i="7" l="1"/>
  <c r="A4844" i="7"/>
  <c r="B4844" i="7"/>
  <c r="C4844" i="7" s="1"/>
  <c r="A4845" i="7" l="1"/>
  <c r="D4846" i="7"/>
  <c r="B4845" i="7"/>
  <c r="C4845" i="7" s="1"/>
  <c r="D4847" i="7" l="1"/>
  <c r="A4846" i="7"/>
  <c r="B4846" i="7"/>
  <c r="C4846" i="7" s="1"/>
  <c r="A4847" i="7" l="1"/>
  <c r="D4848" i="7"/>
  <c r="B4847" i="7"/>
  <c r="C4847" i="7" s="1"/>
  <c r="D4849" i="7" l="1"/>
  <c r="A4848" i="7"/>
  <c r="B4848" i="7"/>
  <c r="C4848" i="7" s="1"/>
  <c r="A4849" i="7" l="1"/>
  <c r="B4849" i="7"/>
  <c r="C4849" i="7" s="1"/>
  <c r="D4850" i="7"/>
  <c r="D4851" i="7" l="1"/>
  <c r="A4850" i="7"/>
  <c r="B4850" i="7"/>
  <c r="C4850" i="7" s="1"/>
  <c r="D4852" i="7" l="1"/>
  <c r="A4851" i="7"/>
  <c r="B4851" i="7"/>
  <c r="C4851" i="7" s="1"/>
  <c r="D4853" i="7" l="1"/>
  <c r="A4852" i="7"/>
  <c r="B4852" i="7"/>
  <c r="C4852" i="7" s="1"/>
  <c r="D4854" i="7" l="1"/>
  <c r="A4853" i="7"/>
  <c r="B4853" i="7"/>
  <c r="C4853" i="7" s="1"/>
  <c r="D4855" i="7" l="1"/>
  <c r="A4854" i="7"/>
  <c r="B4854" i="7"/>
  <c r="C4854" i="7" s="1"/>
  <c r="D4856" i="7" l="1"/>
  <c r="A4855" i="7"/>
  <c r="B4855" i="7"/>
  <c r="C4855" i="7" s="1"/>
  <c r="D4857" i="7" l="1"/>
  <c r="A4856" i="7"/>
  <c r="B4856" i="7"/>
  <c r="C4856" i="7" s="1"/>
  <c r="D4858" i="7" l="1"/>
  <c r="A4857" i="7"/>
  <c r="B4857" i="7"/>
  <c r="C4857" i="7" s="1"/>
  <c r="D4859" i="7" l="1"/>
  <c r="A4858" i="7"/>
  <c r="B4858" i="7"/>
  <c r="C4858" i="7" s="1"/>
  <c r="D4860" i="7" l="1"/>
  <c r="A4859" i="7"/>
  <c r="B4859" i="7"/>
  <c r="C4859" i="7" s="1"/>
  <c r="D4861" i="7" l="1"/>
  <c r="A4860" i="7"/>
  <c r="B4860" i="7"/>
  <c r="C4860" i="7" s="1"/>
  <c r="D4862" i="7" l="1"/>
  <c r="A4861" i="7"/>
  <c r="B4861" i="7"/>
  <c r="C4861" i="7" s="1"/>
  <c r="D4863" i="7" l="1"/>
  <c r="A4862" i="7"/>
  <c r="B4862" i="7"/>
  <c r="C4862" i="7" s="1"/>
  <c r="D4864" i="7" l="1"/>
  <c r="A4863" i="7"/>
  <c r="B4863" i="7"/>
  <c r="C4863" i="7" s="1"/>
  <c r="D4865" i="7" l="1"/>
  <c r="A4864" i="7"/>
  <c r="B4864" i="7"/>
  <c r="C4864" i="7" s="1"/>
  <c r="D4866" i="7" l="1"/>
  <c r="A4865" i="7"/>
  <c r="B4865" i="7"/>
  <c r="C4865" i="7" s="1"/>
  <c r="A4866" i="7" l="1"/>
  <c r="B4866" i="7"/>
  <c r="C4866" i="7" s="1"/>
  <c r="D4867" i="7"/>
  <c r="D4868" i="7" l="1"/>
  <c r="A4867" i="7"/>
  <c r="B4867" i="7"/>
  <c r="C4867" i="7" s="1"/>
  <c r="A4868" i="7" l="1"/>
  <c r="B4868" i="7"/>
  <c r="C4868" i="7" s="1"/>
  <c r="D4869" i="7"/>
  <c r="D4870" i="7" l="1"/>
  <c r="A4869" i="7"/>
  <c r="B4869" i="7"/>
  <c r="C4869" i="7" s="1"/>
  <c r="D4871" i="7" l="1"/>
  <c r="A4870" i="7"/>
  <c r="B4870" i="7"/>
  <c r="C4870" i="7" s="1"/>
  <c r="D4872" i="7" l="1"/>
  <c r="A4871" i="7"/>
  <c r="B4871" i="7"/>
  <c r="C4871" i="7" s="1"/>
  <c r="D4873" i="7" l="1"/>
  <c r="A4872" i="7"/>
  <c r="B4872" i="7"/>
  <c r="C4872" i="7" s="1"/>
  <c r="A4873" i="7" l="1"/>
  <c r="B4873" i="7"/>
  <c r="C4873" i="7" s="1"/>
  <c r="D4874" i="7"/>
  <c r="D4875" i="7" l="1"/>
  <c r="A4874" i="7"/>
  <c r="B4874" i="7"/>
  <c r="C4874" i="7" s="1"/>
  <c r="D4876" i="7" l="1"/>
  <c r="A4875" i="7"/>
  <c r="B4875" i="7"/>
  <c r="C4875" i="7" s="1"/>
  <c r="A4876" i="7" l="1"/>
  <c r="B4876" i="7"/>
  <c r="C4876" i="7" s="1"/>
  <c r="D4877" i="7"/>
  <c r="D4878" i="7" l="1"/>
  <c r="A4877" i="7"/>
  <c r="B4877" i="7"/>
  <c r="C4877" i="7" s="1"/>
  <c r="D4879" i="7" l="1"/>
  <c r="A4878" i="7"/>
  <c r="B4878" i="7"/>
  <c r="C4878" i="7" s="1"/>
  <c r="D4880" i="7" l="1"/>
  <c r="A4879" i="7"/>
  <c r="B4879" i="7"/>
  <c r="C4879" i="7" s="1"/>
  <c r="A4880" i="7" l="1"/>
  <c r="B4880" i="7"/>
  <c r="C4880" i="7" s="1"/>
  <c r="D4881" i="7"/>
  <c r="D4882" i="7" l="1"/>
  <c r="A4881" i="7"/>
  <c r="B4881" i="7"/>
  <c r="C4881" i="7" s="1"/>
  <c r="D4883" i="7" l="1"/>
  <c r="A4882" i="7"/>
  <c r="B4882" i="7"/>
  <c r="C4882" i="7" s="1"/>
  <c r="D4884" i="7" l="1"/>
  <c r="A4883" i="7"/>
  <c r="B4883" i="7"/>
  <c r="C4883" i="7" s="1"/>
  <c r="A4884" i="7" l="1"/>
  <c r="B4884" i="7"/>
  <c r="C4884" i="7" s="1"/>
  <c r="D4885" i="7"/>
  <c r="D4886" i="7" l="1"/>
  <c r="A4885" i="7"/>
  <c r="B4885" i="7"/>
  <c r="C4885" i="7" s="1"/>
  <c r="D4887" i="7" l="1"/>
  <c r="A4886" i="7"/>
  <c r="B4886" i="7"/>
  <c r="C4886" i="7" s="1"/>
  <c r="D4888" i="7" l="1"/>
  <c r="A4887" i="7"/>
  <c r="B4887" i="7"/>
  <c r="C4887" i="7" s="1"/>
  <c r="A4888" i="7" l="1"/>
  <c r="B4888" i="7"/>
  <c r="C4888" i="7" s="1"/>
  <c r="D4889" i="7"/>
  <c r="D4890" i="7" l="1"/>
  <c r="A4889" i="7"/>
  <c r="B4889" i="7"/>
  <c r="C4889" i="7" s="1"/>
  <c r="D4891" i="7" l="1"/>
  <c r="A4890" i="7"/>
  <c r="B4890" i="7"/>
  <c r="C4890" i="7" s="1"/>
  <c r="D4892" i="7" l="1"/>
  <c r="A4891" i="7"/>
  <c r="B4891" i="7"/>
  <c r="C4891" i="7" s="1"/>
  <c r="D4893" i="7" l="1"/>
  <c r="A4892" i="7"/>
  <c r="B4892" i="7"/>
  <c r="C4892" i="7" s="1"/>
  <c r="D4894" i="7" l="1"/>
  <c r="A4893" i="7"/>
  <c r="B4893" i="7"/>
  <c r="C4893" i="7" s="1"/>
  <c r="D4895" i="7" l="1"/>
  <c r="A4894" i="7"/>
  <c r="B4894" i="7"/>
  <c r="C4894" i="7" s="1"/>
  <c r="D4896" i="7" l="1"/>
  <c r="A4895" i="7"/>
  <c r="B4895" i="7"/>
  <c r="C4895" i="7" s="1"/>
  <c r="A4896" i="7" l="1"/>
  <c r="B4896" i="7"/>
  <c r="C4896" i="7" s="1"/>
  <c r="D4897" i="7"/>
  <c r="D4898" i="7" l="1"/>
  <c r="A4897" i="7"/>
  <c r="B4897" i="7"/>
  <c r="C4897" i="7" s="1"/>
  <c r="D4899" i="7" l="1"/>
  <c r="A4898" i="7"/>
  <c r="B4898" i="7"/>
  <c r="C4898" i="7" s="1"/>
  <c r="D4900" i="7" l="1"/>
  <c r="A4899" i="7"/>
  <c r="B4899" i="7"/>
  <c r="C4899" i="7" s="1"/>
  <c r="D4901" i="7" l="1"/>
  <c r="A4900" i="7"/>
  <c r="B4900" i="7"/>
  <c r="C4900" i="7" s="1"/>
  <c r="D4902" i="7" l="1"/>
  <c r="A4901" i="7"/>
  <c r="B4901" i="7"/>
  <c r="C4901" i="7" s="1"/>
  <c r="D4903" i="7" l="1"/>
  <c r="A4902" i="7"/>
  <c r="B4902" i="7"/>
  <c r="C4902" i="7" s="1"/>
  <c r="D4904" i="7" l="1"/>
  <c r="A4903" i="7"/>
  <c r="B4903" i="7"/>
  <c r="C4903" i="7" s="1"/>
  <c r="D4905" i="7" l="1"/>
  <c r="A4904" i="7"/>
  <c r="B4904" i="7"/>
  <c r="C4904" i="7" s="1"/>
  <c r="D4906" i="7" l="1"/>
  <c r="A4905" i="7"/>
  <c r="B4905" i="7"/>
  <c r="C4905" i="7" s="1"/>
  <c r="A4906" i="7" l="1"/>
  <c r="B4906" i="7"/>
  <c r="C4906" i="7" s="1"/>
  <c r="D4907" i="7"/>
  <c r="D4908" i="7" l="1"/>
  <c r="A4907" i="7"/>
  <c r="B4907" i="7"/>
  <c r="C4907" i="7" s="1"/>
  <c r="D4909" i="7" l="1"/>
  <c r="A4908" i="7"/>
  <c r="B4908" i="7"/>
  <c r="C4908" i="7" s="1"/>
  <c r="D4910" i="7" l="1"/>
  <c r="A4909" i="7"/>
  <c r="B4909" i="7"/>
  <c r="C4909" i="7" s="1"/>
  <c r="D4911" i="7" l="1"/>
  <c r="A4910" i="7"/>
  <c r="B4910" i="7"/>
  <c r="C4910" i="7" s="1"/>
  <c r="A4911" i="7" l="1"/>
  <c r="D4912" i="7"/>
  <c r="B4911" i="7"/>
  <c r="C4911" i="7" s="1"/>
  <c r="D4913" i="7" l="1"/>
  <c r="A4912" i="7"/>
  <c r="B4912" i="7"/>
  <c r="C4912" i="7" s="1"/>
  <c r="A4913" i="7" l="1"/>
  <c r="B4913" i="7"/>
  <c r="C4913" i="7" s="1"/>
  <c r="D4914" i="7"/>
  <c r="A4914" i="7" l="1"/>
  <c r="D4915" i="7"/>
  <c r="B4914" i="7"/>
  <c r="C4914" i="7" s="1"/>
  <c r="D4916" i="7" l="1"/>
  <c r="A4915" i="7"/>
  <c r="B4915" i="7"/>
  <c r="C4915" i="7" s="1"/>
  <c r="D4917" i="7" l="1"/>
  <c r="A4916" i="7"/>
  <c r="B4916" i="7"/>
  <c r="C4916" i="7" s="1"/>
  <c r="A4917" i="7" l="1"/>
  <c r="B4917" i="7"/>
  <c r="C4917" i="7" s="1"/>
  <c r="D4918" i="7"/>
  <c r="D4919" i="7" l="1"/>
  <c r="A4918" i="7"/>
  <c r="B4918" i="7"/>
  <c r="C4918" i="7" s="1"/>
  <c r="D4920" i="7" l="1"/>
  <c r="A4919" i="7"/>
  <c r="B4919" i="7"/>
  <c r="C4919" i="7" s="1"/>
  <c r="D4921" i="7" l="1"/>
  <c r="A4920" i="7"/>
  <c r="B4920" i="7"/>
  <c r="C4920" i="7" s="1"/>
  <c r="A4921" i="7" l="1"/>
  <c r="B4921" i="7"/>
  <c r="C4921" i="7" s="1"/>
  <c r="D4922" i="7"/>
  <c r="D4923" i="7" l="1"/>
  <c r="A4922" i="7"/>
  <c r="B4922" i="7"/>
  <c r="C4922" i="7" s="1"/>
  <c r="A4923" i="7" l="1"/>
  <c r="B4923" i="7"/>
  <c r="C4923" i="7" s="1"/>
  <c r="D4924" i="7"/>
  <c r="D4925" i="7" l="1"/>
  <c r="A4924" i="7"/>
  <c r="B4924" i="7"/>
  <c r="C4924" i="7" s="1"/>
  <c r="D4926" i="7" l="1"/>
  <c r="A4925" i="7"/>
  <c r="B4925" i="7"/>
  <c r="C4925" i="7" s="1"/>
  <c r="D4927" i="7" l="1"/>
  <c r="A4926" i="7"/>
  <c r="B4926" i="7"/>
  <c r="C4926" i="7" s="1"/>
  <c r="D4928" i="7" l="1"/>
  <c r="A4927" i="7"/>
  <c r="B4927" i="7"/>
  <c r="C4927" i="7" s="1"/>
  <c r="D4929" i="7" l="1"/>
  <c r="A4928" i="7"/>
  <c r="B4928" i="7"/>
  <c r="C4928" i="7" s="1"/>
  <c r="D4930" i="7" l="1"/>
  <c r="A4929" i="7"/>
  <c r="B4929" i="7"/>
  <c r="C4929" i="7" s="1"/>
  <c r="D4931" i="7" l="1"/>
  <c r="A4930" i="7"/>
  <c r="B4930" i="7"/>
  <c r="C4930" i="7" s="1"/>
  <c r="D4932" i="7" l="1"/>
  <c r="A4931" i="7"/>
  <c r="B4931" i="7"/>
  <c r="C4931" i="7" s="1"/>
  <c r="D4933" i="7" l="1"/>
  <c r="A4932" i="7"/>
  <c r="B4932" i="7"/>
  <c r="C4932" i="7" s="1"/>
  <c r="A4933" i="7" l="1"/>
  <c r="B4933" i="7"/>
  <c r="C4933" i="7" s="1"/>
  <c r="D4934" i="7"/>
  <c r="D4935" i="7" l="1"/>
  <c r="A4934" i="7"/>
  <c r="B4934" i="7"/>
  <c r="C4934" i="7" s="1"/>
  <c r="D4936" i="7" l="1"/>
  <c r="A4935" i="7"/>
  <c r="B4935" i="7"/>
  <c r="C4935" i="7" s="1"/>
  <c r="D4937" i="7" l="1"/>
  <c r="A4936" i="7"/>
  <c r="B4936" i="7"/>
  <c r="C4936" i="7" s="1"/>
  <c r="D4938" i="7" l="1"/>
  <c r="A4937" i="7"/>
  <c r="B4937" i="7"/>
  <c r="C4937" i="7" s="1"/>
  <c r="D4939" i="7" l="1"/>
  <c r="A4938" i="7"/>
  <c r="B4938" i="7"/>
  <c r="C4938" i="7" s="1"/>
  <c r="D4940" i="7" l="1"/>
  <c r="A4939" i="7"/>
  <c r="B4939" i="7"/>
  <c r="C4939" i="7" s="1"/>
  <c r="D4941" i="7" l="1"/>
  <c r="A4940" i="7"/>
  <c r="B4940" i="7"/>
  <c r="C4940" i="7" s="1"/>
  <c r="D4942" i="7" l="1"/>
  <c r="A4941" i="7"/>
  <c r="B4941" i="7"/>
  <c r="C4941" i="7" s="1"/>
  <c r="B4942" i="7" l="1"/>
  <c r="C4942" i="7" s="1"/>
  <c r="D4943" i="7"/>
  <c r="A4942" i="7"/>
  <c r="D4944" i="7" l="1"/>
  <c r="A4943" i="7"/>
  <c r="B4943" i="7"/>
  <c r="C4943" i="7" s="1"/>
  <c r="D4945" i="7" l="1"/>
  <c r="A4944" i="7"/>
  <c r="B4944" i="7"/>
  <c r="C4944" i="7" s="1"/>
  <c r="A4945" i="7" l="1"/>
  <c r="B4945" i="7"/>
  <c r="C4945" i="7" s="1"/>
  <c r="D4946" i="7"/>
  <c r="A4946" i="7" l="1"/>
  <c r="B4946" i="7"/>
  <c r="C4946" i="7" s="1"/>
  <c r="D4947" i="7"/>
  <c r="A4947" i="7" l="1"/>
  <c r="B4947" i="7"/>
  <c r="C4947" i="7" s="1"/>
  <c r="D4948" i="7"/>
  <c r="D4949" i="7" l="1"/>
  <c r="A4948" i="7"/>
  <c r="B4948" i="7"/>
  <c r="C4948" i="7" s="1"/>
  <c r="D4950" i="7" l="1"/>
  <c r="A4949" i="7"/>
  <c r="B4949" i="7"/>
  <c r="C4949" i="7" s="1"/>
  <c r="D4951" i="7" l="1"/>
  <c r="A4950" i="7"/>
  <c r="B4950" i="7"/>
  <c r="C4950" i="7" s="1"/>
  <c r="D4952" i="7" l="1"/>
  <c r="A4951" i="7"/>
  <c r="B4951" i="7"/>
  <c r="C4951" i="7" s="1"/>
  <c r="A4952" i="7" l="1"/>
  <c r="B4952" i="7"/>
  <c r="C4952" i="7" s="1"/>
  <c r="D4953" i="7"/>
  <c r="D4954" i="7" l="1"/>
  <c r="A4953" i="7"/>
  <c r="B4953" i="7"/>
  <c r="C4953" i="7" s="1"/>
  <c r="D4955" i="7" l="1"/>
  <c r="A4954" i="7"/>
  <c r="B4954" i="7"/>
  <c r="C4954" i="7" s="1"/>
  <c r="D4956" i="7" l="1"/>
  <c r="A4955" i="7"/>
  <c r="B4955" i="7"/>
  <c r="C4955" i="7" s="1"/>
  <c r="D4957" i="7" l="1"/>
  <c r="A4956" i="7"/>
  <c r="B4956" i="7"/>
  <c r="C4956" i="7" s="1"/>
  <c r="D4958" i="7" l="1"/>
  <c r="A4957" i="7"/>
  <c r="B4957" i="7"/>
  <c r="C4957" i="7" s="1"/>
  <c r="D4959" i="7" l="1"/>
  <c r="A4958" i="7"/>
  <c r="B4958" i="7"/>
  <c r="C4958" i="7" s="1"/>
  <c r="D4960" i="7" l="1"/>
  <c r="A4959" i="7"/>
  <c r="B4959" i="7"/>
  <c r="C4959" i="7" s="1"/>
  <c r="D4961" i="7" l="1"/>
  <c r="A4960" i="7"/>
  <c r="B4960" i="7"/>
  <c r="C4960" i="7" s="1"/>
  <c r="D4962" i="7" l="1"/>
  <c r="A4961" i="7"/>
  <c r="B4961" i="7"/>
  <c r="C4961" i="7" s="1"/>
  <c r="D4963" i="7" l="1"/>
  <c r="A4962" i="7"/>
  <c r="B4962" i="7"/>
  <c r="C4962" i="7" s="1"/>
  <c r="D4964" i="7" l="1"/>
  <c r="A4963" i="7"/>
  <c r="B4963" i="7"/>
  <c r="C4963" i="7" s="1"/>
  <c r="D4965" i="7" l="1"/>
  <c r="A4964" i="7"/>
  <c r="B4964" i="7"/>
  <c r="C4964" i="7" s="1"/>
  <c r="D4966" i="7" l="1"/>
  <c r="A4965" i="7"/>
  <c r="B4965" i="7"/>
  <c r="C4965" i="7" s="1"/>
  <c r="D4967" i="7" l="1"/>
  <c r="A4966" i="7"/>
  <c r="B4966" i="7"/>
  <c r="C4966" i="7" s="1"/>
  <c r="D4968" i="7" l="1"/>
  <c r="A4967" i="7"/>
  <c r="B4967" i="7"/>
  <c r="C4967" i="7" s="1"/>
  <c r="D4969" i="7" l="1"/>
  <c r="A4968" i="7"/>
  <c r="B4968" i="7"/>
  <c r="C4968" i="7" s="1"/>
  <c r="D4970" i="7" l="1"/>
  <c r="A4969" i="7"/>
  <c r="B4969" i="7"/>
  <c r="C4969" i="7" s="1"/>
  <c r="D4971" i="7" l="1"/>
  <c r="A4970" i="7"/>
  <c r="B4970" i="7"/>
  <c r="C4970" i="7" s="1"/>
  <c r="A4971" i="7" l="1"/>
  <c r="D4972" i="7"/>
  <c r="B4971" i="7"/>
  <c r="C4971" i="7" s="1"/>
  <c r="A4972" i="7" l="1"/>
  <c r="B4972" i="7"/>
  <c r="C4972" i="7" s="1"/>
  <c r="D4973" i="7"/>
  <c r="A4973" i="7" l="1"/>
  <c r="B4973" i="7"/>
  <c r="C4973" i="7" s="1"/>
  <c r="D4974" i="7"/>
  <c r="D4975" i="7" l="1"/>
  <c r="A4974" i="7"/>
  <c r="B4974" i="7"/>
  <c r="C4974" i="7" s="1"/>
  <c r="D4976" i="7" l="1"/>
  <c r="A4975" i="7"/>
  <c r="B4975" i="7"/>
  <c r="C4975" i="7" s="1"/>
  <c r="A4976" i="7" l="1"/>
  <c r="B4976" i="7"/>
  <c r="C4976" i="7" s="1"/>
  <c r="D4977" i="7"/>
  <c r="D4978" i="7" l="1"/>
  <c r="A4977" i="7"/>
  <c r="B4977" i="7"/>
  <c r="C4977" i="7" s="1"/>
  <c r="D4979" i="7" l="1"/>
  <c r="A4978" i="7"/>
  <c r="B4978" i="7"/>
  <c r="C4978" i="7" s="1"/>
  <c r="D4980" i="7" l="1"/>
  <c r="A4979" i="7"/>
  <c r="B4979" i="7"/>
  <c r="C4979" i="7" s="1"/>
  <c r="D4981" i="7" l="1"/>
  <c r="A4980" i="7"/>
  <c r="B4980" i="7"/>
  <c r="C4980" i="7" s="1"/>
  <c r="D4982" i="7" l="1"/>
  <c r="A4981" i="7"/>
  <c r="B4981" i="7"/>
  <c r="C4981" i="7" s="1"/>
  <c r="A4982" i="7" l="1"/>
  <c r="D4983" i="7"/>
  <c r="B4982" i="7"/>
  <c r="C4982" i="7" s="1"/>
  <c r="A4983" i="7" l="1"/>
  <c r="B4983" i="7"/>
  <c r="C4983" i="7" s="1"/>
  <c r="D4984" i="7"/>
  <c r="D4985" i="7" l="1"/>
  <c r="A4984" i="7"/>
  <c r="B4984" i="7"/>
  <c r="C4984" i="7" s="1"/>
  <c r="D4986" i="7" l="1"/>
  <c r="A4985" i="7"/>
  <c r="B4985" i="7"/>
  <c r="C4985" i="7" s="1"/>
  <c r="D4987" i="7" l="1"/>
  <c r="A4986" i="7"/>
  <c r="B4986" i="7"/>
  <c r="C4986" i="7" s="1"/>
  <c r="D4988" i="7" l="1"/>
  <c r="A4987" i="7"/>
  <c r="B4987" i="7"/>
  <c r="C4987" i="7" s="1"/>
  <c r="D4989" i="7" l="1"/>
  <c r="A4988" i="7"/>
  <c r="B4988" i="7"/>
  <c r="C4988" i="7" s="1"/>
  <c r="A4989" i="7" l="1"/>
  <c r="D4990" i="7"/>
  <c r="B4989" i="7"/>
  <c r="C4989" i="7" s="1"/>
  <c r="D4991" i="7" l="1"/>
  <c r="A4990" i="7"/>
  <c r="B4990" i="7"/>
  <c r="C4990" i="7" s="1"/>
  <c r="D4992" i="7" l="1"/>
  <c r="A4991" i="7"/>
  <c r="B4991" i="7"/>
  <c r="C4991" i="7" s="1"/>
  <c r="D4993" i="7" l="1"/>
  <c r="A4992" i="7"/>
  <c r="B4992" i="7"/>
  <c r="C4992" i="7" s="1"/>
  <c r="D4994" i="7" l="1"/>
  <c r="A4993" i="7"/>
  <c r="B4993" i="7"/>
  <c r="C4993" i="7" s="1"/>
  <c r="D4995" i="7" l="1"/>
  <c r="A4994" i="7"/>
  <c r="B4994" i="7"/>
  <c r="C4994" i="7" s="1"/>
  <c r="A4995" i="7" l="1"/>
  <c r="B4995" i="7"/>
  <c r="C4995" i="7" s="1"/>
  <c r="D4996" i="7"/>
  <c r="D4997" i="7" l="1"/>
  <c r="A4996" i="7"/>
  <c r="B4996" i="7"/>
  <c r="C4996" i="7" s="1"/>
  <c r="D4998" i="7" l="1"/>
  <c r="A4997" i="7"/>
  <c r="B4997" i="7"/>
  <c r="C4997" i="7" s="1"/>
  <c r="D4999" i="7" l="1"/>
  <c r="A4998" i="7"/>
  <c r="B4998" i="7"/>
  <c r="C4998" i="7" s="1"/>
  <c r="A4999" i="7" l="1"/>
  <c r="B4999" i="7"/>
  <c r="C4999" i="7" s="1"/>
  <c r="D5000" i="7"/>
  <c r="A5000" i="7" l="1"/>
  <c r="B5000" i="7"/>
  <c r="C5000" i="7" s="1"/>
  <c r="D5001" i="7"/>
  <c r="D5002" i="7" l="1"/>
  <c r="A5001" i="7"/>
  <c r="B5001" i="7"/>
  <c r="C5001" i="7" s="1"/>
  <c r="A5002" i="7" l="1"/>
  <c r="B5002" i="7"/>
  <c r="C5002" i="7" s="1"/>
  <c r="D5003" i="7"/>
  <c r="D5004" i="7" l="1"/>
  <c r="A5003" i="7"/>
  <c r="B5003" i="7"/>
  <c r="C5003" i="7" s="1"/>
  <c r="D5005" i="7" l="1"/>
  <c r="A5004" i="7"/>
  <c r="B5004" i="7"/>
  <c r="C5004" i="7" s="1"/>
  <c r="D5006" i="7" l="1"/>
  <c r="A5005" i="7"/>
  <c r="B5005" i="7"/>
  <c r="C5005" i="7" s="1"/>
  <c r="D5007" i="7" l="1"/>
  <c r="A5006" i="7"/>
  <c r="B5006" i="7"/>
  <c r="C5006" i="7" s="1"/>
  <c r="A5007" i="7" l="1"/>
  <c r="B5007" i="7"/>
  <c r="C5007" i="7" s="1"/>
  <c r="D5008" i="7"/>
  <c r="A5008" i="7" l="1"/>
  <c r="B5008" i="7"/>
  <c r="C5008" i="7" s="1"/>
  <c r="D5009" i="7"/>
  <c r="D5010" i="7" l="1"/>
  <c r="A5009" i="7"/>
  <c r="B5009" i="7"/>
  <c r="C5009" i="7" s="1"/>
  <c r="D5011" i="7" l="1"/>
  <c r="A5010" i="7"/>
  <c r="B5010" i="7"/>
  <c r="C5010" i="7" s="1"/>
  <c r="D5012" i="7" l="1"/>
  <c r="A5011" i="7"/>
  <c r="B5011" i="7"/>
  <c r="C5011" i="7" s="1"/>
  <c r="A5012" i="7" l="1"/>
  <c r="D5013" i="7"/>
  <c r="B5012" i="7"/>
  <c r="C5012" i="7" s="1"/>
  <c r="D5014" i="7" l="1"/>
  <c r="A5013" i="7"/>
  <c r="B5013" i="7"/>
  <c r="C5013" i="7" s="1"/>
  <c r="D5015" i="7" l="1"/>
  <c r="A5014" i="7"/>
  <c r="B5014" i="7"/>
  <c r="C5014" i="7" s="1"/>
  <c r="D5016" i="7" l="1"/>
  <c r="A5015" i="7"/>
  <c r="B5015" i="7"/>
  <c r="C5015" i="7" s="1"/>
  <c r="D5017" i="7" l="1"/>
  <c r="A5016" i="7"/>
  <c r="B5016" i="7"/>
  <c r="C5016" i="7" s="1"/>
  <c r="D5018" i="7" l="1"/>
  <c r="A5017" i="7"/>
  <c r="B5017" i="7"/>
  <c r="C5017" i="7" s="1"/>
  <c r="D5019" i="7" l="1"/>
  <c r="A5018" i="7"/>
  <c r="B5018" i="7"/>
  <c r="C5018" i="7" s="1"/>
  <c r="D5020" i="7" l="1"/>
  <c r="A5019" i="7"/>
  <c r="B5019" i="7"/>
  <c r="C5019" i="7" s="1"/>
  <c r="D5021" i="7" l="1"/>
  <c r="A5020" i="7"/>
  <c r="B5020" i="7"/>
  <c r="C5020" i="7" s="1"/>
  <c r="D5022" i="7" l="1"/>
  <c r="A5021" i="7"/>
  <c r="B5021" i="7"/>
  <c r="C5021" i="7" s="1"/>
  <c r="A5022" i="7" l="1"/>
  <c r="B5022" i="7"/>
  <c r="C5022" i="7" s="1"/>
  <c r="D5023" i="7"/>
  <c r="D5024" i="7" l="1"/>
  <c r="A5023" i="7"/>
  <c r="B5023" i="7"/>
  <c r="C5023" i="7" s="1"/>
  <c r="D5025" i="7" l="1"/>
  <c r="A5024" i="7"/>
  <c r="B5024" i="7"/>
  <c r="C5024" i="7" s="1"/>
  <c r="D5026" i="7" l="1"/>
  <c r="A5025" i="7"/>
  <c r="B5025" i="7"/>
  <c r="C5025" i="7" s="1"/>
  <c r="A5026" i="7" l="1"/>
  <c r="B5026" i="7"/>
  <c r="C5026" i="7" s="1"/>
  <c r="D5027" i="7"/>
  <c r="A5027" i="7" l="1"/>
  <c r="B5027" i="7"/>
  <c r="C5027" i="7" s="1"/>
  <c r="D5028" i="7"/>
  <c r="D5029" i="7" l="1"/>
  <c r="A5028" i="7"/>
  <c r="B5028" i="7"/>
  <c r="C5028" i="7" s="1"/>
  <c r="D5030" i="7" l="1"/>
  <c r="A5029" i="7"/>
  <c r="B5029" i="7"/>
  <c r="C5029" i="7" s="1"/>
  <c r="A5030" i="7" l="1"/>
  <c r="D5031" i="7"/>
  <c r="B5030" i="7"/>
  <c r="C5030" i="7" s="1"/>
  <c r="A5031" i="7" l="1"/>
  <c r="B5031" i="7"/>
  <c r="C5031" i="7" s="1"/>
  <c r="D5032" i="7"/>
  <c r="D5033" i="7" l="1"/>
  <c r="A5032" i="7"/>
  <c r="B5032" i="7"/>
  <c r="C5032" i="7" s="1"/>
  <c r="A5033" i="7" l="1"/>
  <c r="D5034" i="7"/>
  <c r="B5033" i="7"/>
  <c r="C5033" i="7" s="1"/>
  <c r="D5035" i="7" l="1"/>
  <c r="A5034" i="7"/>
  <c r="B5034" i="7"/>
  <c r="C5034" i="7" s="1"/>
  <c r="D5036" i="7" l="1"/>
  <c r="A5035" i="7"/>
  <c r="B5035" i="7"/>
  <c r="C5035" i="7" s="1"/>
  <c r="D5037" i="7" l="1"/>
  <c r="A5036" i="7"/>
  <c r="B5036" i="7"/>
  <c r="C5036" i="7" s="1"/>
  <c r="D5038" i="7" l="1"/>
  <c r="A5037" i="7"/>
  <c r="B5037" i="7"/>
  <c r="C5037" i="7" s="1"/>
  <c r="A5038" i="7" l="1"/>
  <c r="B5038" i="7"/>
  <c r="C5038" i="7" s="1"/>
  <c r="D5039" i="7"/>
  <c r="A5039" i="7" l="1"/>
  <c r="D5040" i="7"/>
  <c r="B5039" i="7"/>
  <c r="C5039" i="7" s="1"/>
  <c r="A5040" i="7" l="1"/>
  <c r="B5040" i="7"/>
  <c r="C5040" i="7" s="1"/>
  <c r="D5041" i="7"/>
  <c r="A5041" i="7" l="1"/>
  <c r="B5041" i="7"/>
  <c r="C5041" i="7" s="1"/>
  <c r="D5042" i="7"/>
  <c r="D5043" i="7" l="1"/>
  <c r="A5042" i="7"/>
  <c r="B5042" i="7"/>
  <c r="C5042" i="7" s="1"/>
  <c r="A5043" i="7" l="1"/>
  <c r="B5043" i="7"/>
  <c r="C5043" i="7" s="1"/>
  <c r="D5044" i="7"/>
  <c r="A5044" i="7" l="1"/>
  <c r="B5044" i="7"/>
  <c r="C5044" i="7" s="1"/>
  <c r="D5045" i="7"/>
  <c r="A5045" i="7" l="1"/>
  <c r="B5045" i="7"/>
  <c r="C5045" i="7" s="1"/>
  <c r="D5046" i="7"/>
  <c r="D5047" i="7" l="1"/>
  <c r="A5046" i="7"/>
  <c r="B5046" i="7"/>
  <c r="C5046" i="7" s="1"/>
  <c r="A5047" i="7" l="1"/>
  <c r="D5048" i="7"/>
  <c r="B5047" i="7"/>
  <c r="C5047" i="7" s="1"/>
  <c r="A5048" i="7" l="1"/>
  <c r="B5048" i="7"/>
  <c r="C5048" i="7" s="1"/>
  <c r="D5049" i="7"/>
  <c r="A5049" i="7" l="1"/>
  <c r="D5050" i="7"/>
  <c r="B5049" i="7"/>
  <c r="C5049" i="7" s="1"/>
  <c r="D5051" i="7" l="1"/>
  <c r="A5050" i="7"/>
  <c r="B5050" i="7"/>
  <c r="C5050" i="7" s="1"/>
  <c r="A5051" i="7" l="1"/>
  <c r="B5051" i="7"/>
  <c r="C5051" i="7" s="1"/>
  <c r="D5052" i="7"/>
  <c r="D5053" i="7" l="1"/>
  <c r="A5052" i="7"/>
  <c r="B5052" i="7"/>
  <c r="C5052" i="7" s="1"/>
  <c r="A5053" i="7" l="1"/>
  <c r="B5053" i="7"/>
  <c r="C5053" i="7" s="1"/>
  <c r="D5054" i="7"/>
  <c r="D5055" i="7" l="1"/>
  <c r="A5054" i="7"/>
  <c r="B5054" i="7"/>
  <c r="C5054" i="7" s="1"/>
  <c r="D5056" i="7" l="1"/>
  <c r="A5055" i="7"/>
  <c r="B5055" i="7"/>
  <c r="C5055" i="7" s="1"/>
  <c r="D5057" i="7" l="1"/>
  <c r="A5056" i="7"/>
  <c r="B5056" i="7"/>
  <c r="C5056" i="7" s="1"/>
  <c r="A5057" i="7" l="1"/>
  <c r="B5057" i="7"/>
  <c r="C5057" i="7" s="1"/>
  <c r="D5058" i="7"/>
  <c r="D5059" i="7" l="1"/>
  <c r="A5058" i="7"/>
  <c r="B5058" i="7"/>
  <c r="C5058" i="7" s="1"/>
  <c r="D5060" i="7" l="1"/>
  <c r="A5059" i="7"/>
  <c r="B5059" i="7"/>
  <c r="C5059" i="7" s="1"/>
  <c r="D5061" i="7" l="1"/>
  <c r="A5060" i="7"/>
  <c r="B5060" i="7"/>
  <c r="C5060" i="7" s="1"/>
  <c r="A5061" i="7" l="1"/>
  <c r="B5061" i="7"/>
  <c r="C5061" i="7" s="1"/>
  <c r="D5062" i="7"/>
  <c r="A5062" i="7" l="1"/>
  <c r="B5062" i="7"/>
  <c r="C5062" i="7" s="1"/>
  <c r="D5063" i="7"/>
  <c r="D5064" i="7" l="1"/>
  <c r="A5063" i="7"/>
  <c r="B5063" i="7"/>
  <c r="C5063" i="7" s="1"/>
  <c r="D5065" i="7" l="1"/>
  <c r="A5064" i="7"/>
  <c r="B5064" i="7"/>
  <c r="C5064" i="7" s="1"/>
  <c r="A5065" i="7" l="1"/>
  <c r="B5065" i="7"/>
  <c r="C5065" i="7" s="1"/>
  <c r="D5066" i="7"/>
  <c r="D5067" i="7" l="1"/>
  <c r="A5066" i="7"/>
  <c r="B5066" i="7"/>
  <c r="C5066" i="7" s="1"/>
  <c r="D5068" i="7" l="1"/>
  <c r="A5067" i="7"/>
  <c r="B5067" i="7"/>
  <c r="C5067" i="7" s="1"/>
  <c r="A5068" i="7" l="1"/>
  <c r="B5068" i="7"/>
  <c r="C5068" i="7" s="1"/>
  <c r="D5069" i="7"/>
  <c r="D5070" i="7" l="1"/>
  <c r="A5069" i="7"/>
  <c r="B5069" i="7"/>
  <c r="C5069" i="7" s="1"/>
  <c r="A5070" i="7" l="1"/>
  <c r="B5070" i="7"/>
  <c r="C5070" i="7" s="1"/>
  <c r="D5071" i="7"/>
  <c r="A5071" i="7" l="1"/>
  <c r="B5071" i="7"/>
  <c r="C5071" i="7" s="1"/>
  <c r="D5072" i="7"/>
  <c r="D5073" i="7" l="1"/>
  <c r="A5072" i="7"/>
  <c r="B5072" i="7"/>
  <c r="C5072" i="7" s="1"/>
  <c r="D5074" i="7" l="1"/>
  <c r="A5073" i="7"/>
  <c r="B5073" i="7"/>
  <c r="C5073" i="7" s="1"/>
  <c r="D5075" i="7" l="1"/>
  <c r="A5074" i="7"/>
  <c r="B5074" i="7"/>
  <c r="C5074" i="7" s="1"/>
  <c r="A5075" i="7" l="1"/>
  <c r="B5075" i="7"/>
  <c r="C5075" i="7" s="1"/>
  <c r="D5076" i="7"/>
  <c r="A5076" i="7" l="1"/>
  <c r="D5077" i="7"/>
  <c r="B5076" i="7"/>
  <c r="C5076" i="7" s="1"/>
  <c r="D5078" i="7" l="1"/>
  <c r="A5077" i="7"/>
  <c r="B5077" i="7"/>
  <c r="C5077" i="7" s="1"/>
  <c r="A5078" i="7" l="1"/>
  <c r="B5078" i="7"/>
  <c r="C5078" i="7" s="1"/>
  <c r="D5079" i="7"/>
  <c r="D5080" i="7" l="1"/>
  <c r="A5079" i="7"/>
  <c r="B5079" i="7"/>
  <c r="C5079" i="7" s="1"/>
  <c r="D5081" i="7" l="1"/>
  <c r="A5080" i="7"/>
  <c r="B5080" i="7"/>
  <c r="C5080" i="7" s="1"/>
  <c r="D5082" i="7" l="1"/>
  <c r="A5081" i="7"/>
  <c r="B5081" i="7"/>
  <c r="C5081" i="7" s="1"/>
  <c r="A5082" i="7" l="1"/>
  <c r="B5082" i="7"/>
  <c r="C5082" i="7" s="1"/>
  <c r="D5083" i="7"/>
  <c r="D5084" i="7" l="1"/>
  <c r="A5083" i="7"/>
  <c r="B5083" i="7"/>
  <c r="C5083" i="7" s="1"/>
  <c r="A5084" i="7" l="1"/>
  <c r="B5084" i="7"/>
  <c r="C5084" i="7" s="1"/>
  <c r="D5085" i="7"/>
  <c r="A5085" i="7" l="1"/>
  <c r="B5085" i="7"/>
  <c r="C5085" i="7" s="1"/>
  <c r="D5086" i="7"/>
  <c r="A5086" i="7" l="1"/>
  <c r="B5086" i="7"/>
  <c r="C5086" i="7" s="1"/>
  <c r="D5087" i="7"/>
  <c r="A5087" i="7" l="1"/>
  <c r="B5087" i="7"/>
  <c r="C5087" i="7" s="1"/>
  <c r="D5088" i="7"/>
  <c r="D5089" i="7" l="1"/>
  <c r="A5088" i="7"/>
  <c r="B5088" i="7"/>
  <c r="C5088" i="7" s="1"/>
  <c r="D5090" i="7" l="1"/>
  <c r="A5089" i="7"/>
  <c r="B5089" i="7"/>
  <c r="C5089" i="7" s="1"/>
  <c r="A5090" i="7" l="1"/>
  <c r="B5090" i="7"/>
  <c r="C5090" i="7" s="1"/>
  <c r="D5091" i="7"/>
  <c r="A5091" i="7" l="1"/>
  <c r="B5091" i="7"/>
  <c r="C5091" i="7" s="1"/>
  <c r="D5092" i="7"/>
  <c r="D5093" i="7" l="1"/>
  <c r="A5092" i="7"/>
  <c r="B5092" i="7"/>
  <c r="C5092" i="7" s="1"/>
  <c r="D5094" i="7" l="1"/>
  <c r="A5093" i="7"/>
  <c r="B5093" i="7"/>
  <c r="C5093" i="7" s="1"/>
  <c r="A5094" i="7" l="1"/>
  <c r="B5094" i="7"/>
  <c r="C5094" i="7" s="1"/>
  <c r="D5095" i="7"/>
  <c r="D5096" i="7" l="1"/>
  <c r="A5095" i="7"/>
  <c r="B5095" i="7"/>
  <c r="C5095" i="7" s="1"/>
  <c r="D5097" i="7" l="1"/>
  <c r="A5096" i="7"/>
  <c r="B5096" i="7"/>
  <c r="C5096" i="7" s="1"/>
  <c r="D5098" i="7" l="1"/>
  <c r="A5097" i="7"/>
  <c r="B5097" i="7"/>
  <c r="C5097" i="7" s="1"/>
  <c r="A5098" i="7" l="1"/>
  <c r="B5098" i="7"/>
  <c r="C5098" i="7" s="1"/>
  <c r="D5099" i="7"/>
  <c r="A5099" i="7" l="1"/>
  <c r="D5100" i="7"/>
  <c r="B5099" i="7"/>
  <c r="C5099" i="7" s="1"/>
  <c r="A5100" i="7" l="1"/>
  <c r="D5101" i="7"/>
  <c r="B5100" i="7"/>
  <c r="C5100" i="7" s="1"/>
  <c r="D5102" i="7" l="1"/>
  <c r="A5101" i="7"/>
  <c r="B5101" i="7"/>
  <c r="C5101" i="7" s="1"/>
  <c r="D5103" i="7" l="1"/>
  <c r="A5102" i="7"/>
  <c r="B5102" i="7"/>
  <c r="C5102" i="7" s="1"/>
  <c r="D5104" i="7" l="1"/>
  <c r="A5103" i="7"/>
  <c r="B5103" i="7"/>
  <c r="C5103" i="7" s="1"/>
  <c r="D5105" i="7" l="1"/>
  <c r="A5104" i="7"/>
  <c r="B5104" i="7"/>
  <c r="C5104" i="7" s="1"/>
  <c r="D5106" i="7" l="1"/>
  <c r="A5105" i="7"/>
  <c r="B5105" i="7"/>
  <c r="C5105" i="7" s="1"/>
  <c r="D5107" i="7" l="1"/>
  <c r="A5106" i="7"/>
  <c r="B5106" i="7"/>
  <c r="C5106" i="7" s="1"/>
  <c r="A5107" i="7" l="1"/>
  <c r="D5108" i="7"/>
  <c r="B5107" i="7"/>
  <c r="C5107" i="7" s="1"/>
  <c r="A5108" i="7" l="1"/>
  <c r="B5108" i="7"/>
  <c r="C5108" i="7" s="1"/>
  <c r="D5109" i="7"/>
  <c r="D5110" i="7" l="1"/>
  <c r="A5109" i="7"/>
  <c r="B5109" i="7"/>
  <c r="C5109" i="7" s="1"/>
  <c r="D5111" i="7" l="1"/>
  <c r="A5110" i="7"/>
  <c r="B5110" i="7"/>
  <c r="C5110" i="7" s="1"/>
  <c r="D5112" i="7" l="1"/>
  <c r="A5111" i="7"/>
  <c r="B5111" i="7"/>
  <c r="C5111" i="7" s="1"/>
  <c r="A5112" i="7" l="1"/>
  <c r="B5112" i="7"/>
  <c r="C5112" i="7" s="1"/>
  <c r="D5113" i="7"/>
  <c r="D5114" i="7" l="1"/>
  <c r="A5113" i="7"/>
  <c r="B5113" i="7"/>
  <c r="C5113" i="7" s="1"/>
  <c r="A5114" i="7" l="1"/>
  <c r="B5114" i="7"/>
  <c r="C5114" i="7" s="1"/>
  <c r="D5115" i="7"/>
  <c r="A5115" i="7" l="1"/>
  <c r="B5115" i="7"/>
  <c r="C5115" i="7" s="1"/>
  <c r="D5116" i="7"/>
  <c r="D5117" i="7" l="1"/>
  <c r="A5116" i="7"/>
  <c r="B5116" i="7"/>
  <c r="C5116" i="7" s="1"/>
  <c r="A5117" i="7" l="1"/>
  <c r="B5117" i="7"/>
  <c r="C5117" i="7" s="1"/>
  <c r="D5118" i="7"/>
  <c r="D5119" i="7" l="1"/>
  <c r="A5118" i="7"/>
  <c r="B5118" i="7"/>
  <c r="C5118" i="7" s="1"/>
  <c r="A5119" i="7" l="1"/>
  <c r="B5119" i="7"/>
  <c r="C5119" i="7" s="1"/>
  <c r="D5120" i="7"/>
  <c r="A5120" i="7" l="1"/>
  <c r="B5120" i="7"/>
  <c r="C5120" i="7" s="1"/>
  <c r="D5121" i="7"/>
  <c r="D5122" i="7" l="1"/>
  <c r="A5121" i="7"/>
  <c r="B5121" i="7"/>
  <c r="C5121" i="7" s="1"/>
  <c r="D5123" i="7" l="1"/>
  <c r="A5122" i="7"/>
  <c r="B5122" i="7"/>
  <c r="C5122" i="7" s="1"/>
  <c r="A5123" i="7" l="1"/>
  <c r="D5124" i="7"/>
  <c r="B5123" i="7"/>
  <c r="C5123" i="7" s="1"/>
  <c r="D5125" i="7" l="1"/>
  <c r="A5124" i="7"/>
  <c r="B5124" i="7"/>
  <c r="C5124" i="7" s="1"/>
  <c r="D5126" i="7" l="1"/>
  <c r="A5125" i="7"/>
  <c r="B5125" i="7"/>
  <c r="C5125" i="7" s="1"/>
  <c r="D5127" i="7" l="1"/>
  <c r="A5126" i="7"/>
  <c r="B5126" i="7"/>
  <c r="C5126" i="7" s="1"/>
  <c r="A5127" i="7" l="1"/>
  <c r="B5127" i="7"/>
  <c r="C5127" i="7" s="1"/>
  <c r="D5128" i="7"/>
  <c r="D5129" i="7" l="1"/>
  <c r="A5128" i="7"/>
  <c r="B5128" i="7"/>
  <c r="C5128" i="7" s="1"/>
  <c r="D5130" i="7" l="1"/>
  <c r="A5129" i="7"/>
  <c r="B5129" i="7"/>
  <c r="C5129" i="7" s="1"/>
  <c r="D5131" i="7" l="1"/>
  <c r="A5130" i="7"/>
  <c r="B5130" i="7"/>
  <c r="C5130" i="7" s="1"/>
  <c r="A5131" i="7" l="1"/>
  <c r="D5132" i="7"/>
  <c r="B5131" i="7"/>
  <c r="C5131" i="7" s="1"/>
  <c r="A5132" i="7" l="1"/>
  <c r="B5132" i="7"/>
  <c r="C5132" i="7" s="1"/>
  <c r="D5133" i="7"/>
  <c r="D5134" i="7" l="1"/>
  <c r="A5133" i="7"/>
  <c r="B5133" i="7"/>
  <c r="C5133" i="7" s="1"/>
  <c r="D5135" i="7" l="1"/>
  <c r="A5134" i="7"/>
  <c r="B5134" i="7"/>
  <c r="C5134" i="7" s="1"/>
  <c r="D5136" i="7" l="1"/>
  <c r="A5135" i="7"/>
  <c r="B5135" i="7"/>
  <c r="C5135" i="7" s="1"/>
  <c r="D5137" i="7" l="1"/>
  <c r="A5136" i="7"/>
  <c r="B5136" i="7"/>
  <c r="C5136" i="7" s="1"/>
  <c r="A5137" i="7" l="1"/>
  <c r="B5137" i="7"/>
  <c r="C5137" i="7" s="1"/>
  <c r="D5138" i="7"/>
  <c r="A5138" i="7" l="1"/>
  <c r="B5138" i="7"/>
  <c r="C5138" i="7" s="1"/>
  <c r="D5139" i="7"/>
  <c r="A5139" i="7" l="1"/>
  <c r="B5139" i="7"/>
  <c r="C5139" i="7" s="1"/>
  <c r="D5140" i="7"/>
  <c r="D5141" i="7" l="1"/>
  <c r="A5140" i="7"/>
  <c r="B5140" i="7"/>
  <c r="C5140" i="7" s="1"/>
  <c r="A5141" i="7" l="1"/>
  <c r="B5141" i="7"/>
  <c r="C5141" i="7" s="1"/>
  <c r="D5142" i="7"/>
  <c r="A5142" i="7" l="1"/>
  <c r="B5142" i="7"/>
  <c r="C5142" i="7" s="1"/>
  <c r="D5143" i="7"/>
  <c r="D5144" i="7" l="1"/>
  <c r="A5143" i="7"/>
  <c r="B5143" i="7"/>
  <c r="C5143" i="7" s="1"/>
  <c r="D5145" i="7" l="1"/>
  <c r="A5144" i="7"/>
  <c r="B5144" i="7"/>
  <c r="C5144" i="7" s="1"/>
  <c r="D5146" i="7" l="1"/>
  <c r="A5145" i="7"/>
  <c r="B5145" i="7"/>
  <c r="C5145" i="7" s="1"/>
  <c r="A5146" i="7" l="1"/>
  <c r="B5146" i="7"/>
  <c r="C5146" i="7" s="1"/>
  <c r="D5147" i="7"/>
  <c r="D5148" i="7" l="1"/>
  <c r="A5147" i="7"/>
  <c r="B5147" i="7"/>
  <c r="C5147" i="7" s="1"/>
  <c r="A5148" i="7" l="1"/>
  <c r="D5149" i="7"/>
  <c r="B5148" i="7"/>
  <c r="C5148" i="7" s="1"/>
  <c r="A5149" i="7" l="1"/>
  <c r="B5149" i="7"/>
  <c r="C5149" i="7" s="1"/>
  <c r="D5150" i="7"/>
  <c r="A5150" i="7" l="1"/>
  <c r="B5150" i="7"/>
  <c r="C5150" i="7" s="1"/>
  <c r="D5151" i="7"/>
  <c r="A5151" i="7" l="1"/>
  <c r="B5151" i="7"/>
  <c r="C5151" i="7" s="1"/>
  <c r="D5152" i="7"/>
  <c r="D5153" i="7" l="1"/>
  <c r="A5152" i="7"/>
  <c r="B5152" i="7"/>
  <c r="C5152" i="7" s="1"/>
  <c r="D5154" i="7" l="1"/>
  <c r="A5153" i="7"/>
  <c r="B5153" i="7"/>
  <c r="C5153" i="7" s="1"/>
  <c r="D5155" i="7" l="1"/>
  <c r="A5154" i="7"/>
  <c r="B5154" i="7"/>
  <c r="C5154" i="7" s="1"/>
  <c r="D5156" i="7" l="1"/>
  <c r="A5155" i="7"/>
  <c r="B5155" i="7"/>
  <c r="C5155" i="7" s="1"/>
  <c r="D5157" i="7" l="1"/>
  <c r="A5156" i="7"/>
  <c r="B5156" i="7"/>
  <c r="C5156" i="7" s="1"/>
  <c r="D5158" i="7" l="1"/>
  <c r="A5157" i="7"/>
  <c r="B5157" i="7"/>
  <c r="C5157" i="7" s="1"/>
  <c r="A5158" i="7" l="1"/>
  <c r="B5158" i="7"/>
  <c r="C5158" i="7" s="1"/>
  <c r="D5159" i="7"/>
  <c r="A5159" i="7" l="1"/>
  <c r="B5159" i="7"/>
  <c r="C5159" i="7" s="1"/>
  <c r="D5160" i="7"/>
  <c r="A5160" i="7" l="1"/>
  <c r="D5161" i="7"/>
  <c r="B5160" i="7"/>
  <c r="C5160" i="7" s="1"/>
  <c r="A5161" i="7" l="1"/>
  <c r="B5161" i="7"/>
  <c r="C5161" i="7" s="1"/>
  <c r="D5162" i="7"/>
  <c r="A5162" i="7" l="1"/>
  <c r="B5162" i="7"/>
  <c r="C5162" i="7" s="1"/>
  <c r="D5163" i="7"/>
  <c r="A5163" i="7" l="1"/>
  <c r="D5164" i="7"/>
  <c r="B5163" i="7"/>
  <c r="C5163" i="7" s="1"/>
  <c r="A5164" i="7" l="1"/>
  <c r="B5164" i="7"/>
  <c r="C5164" i="7" s="1"/>
  <c r="D5165" i="7"/>
  <c r="D5166" i="7" l="1"/>
  <c r="A5165" i="7"/>
  <c r="B5165" i="7"/>
  <c r="C5165" i="7" s="1"/>
  <c r="D5167" i="7" l="1"/>
  <c r="A5166" i="7"/>
  <c r="B5166" i="7"/>
  <c r="C5166" i="7" s="1"/>
  <c r="D5168" i="7" l="1"/>
  <c r="A5167" i="7"/>
  <c r="B5167" i="7"/>
  <c r="C5167" i="7" s="1"/>
  <c r="D5169" i="7" l="1"/>
  <c r="A5168" i="7"/>
  <c r="B5168" i="7"/>
  <c r="C5168" i="7" s="1"/>
  <c r="B5169" i="7" l="1"/>
  <c r="C5169" i="7" s="1"/>
  <c r="D5170" i="7"/>
  <c r="A5169" i="7"/>
  <c r="D5171" i="7" l="1"/>
  <c r="A5170" i="7"/>
  <c r="B5170" i="7"/>
  <c r="C5170" i="7" s="1"/>
  <c r="A5171" i="7" l="1"/>
  <c r="B5171" i="7"/>
  <c r="C5171" i="7" s="1"/>
  <c r="D5172" i="7"/>
  <c r="D5173" i="7" l="1"/>
  <c r="A5172" i="7"/>
  <c r="B5172" i="7"/>
  <c r="C5172" i="7" s="1"/>
  <c r="D5174" i="7" l="1"/>
  <c r="A5173" i="7"/>
  <c r="B5173" i="7"/>
  <c r="C5173" i="7" s="1"/>
  <c r="D5175" i="7" l="1"/>
  <c r="A5174" i="7"/>
  <c r="B5174" i="7"/>
  <c r="C5174" i="7" s="1"/>
  <c r="D5176" i="7" l="1"/>
  <c r="A5175" i="7"/>
  <c r="B5175" i="7"/>
  <c r="C5175" i="7" s="1"/>
  <c r="A5176" i="7" l="1"/>
  <c r="B5176" i="7"/>
  <c r="C5176" i="7" s="1"/>
  <c r="D5177" i="7"/>
  <c r="A5177" i="7" l="1"/>
  <c r="B5177" i="7"/>
  <c r="C5177" i="7" s="1"/>
  <c r="D5178" i="7"/>
  <c r="D5179" i="7" l="1"/>
  <c r="A5178" i="7"/>
  <c r="B5178" i="7"/>
  <c r="C5178" i="7" s="1"/>
  <c r="A5179" i="7" l="1"/>
  <c r="D5180" i="7"/>
  <c r="B5179" i="7"/>
  <c r="C5179" i="7" s="1"/>
  <c r="D5181" i="7" l="1"/>
  <c r="A5180" i="7"/>
  <c r="B5180" i="7"/>
  <c r="C5180" i="7" s="1"/>
  <c r="D5182" i="7" l="1"/>
  <c r="A5181" i="7"/>
  <c r="B5181" i="7"/>
  <c r="C5181" i="7" s="1"/>
  <c r="D5183" i="7" l="1"/>
  <c r="A5182" i="7"/>
  <c r="B5182" i="7"/>
  <c r="C5182" i="7" s="1"/>
  <c r="A5183" i="7" l="1"/>
  <c r="B5183" i="7"/>
  <c r="C5183" i="7" s="1"/>
  <c r="D5184" i="7"/>
  <c r="A5184" i="7" l="1"/>
  <c r="B5184" i="7"/>
  <c r="C5184" i="7" s="1"/>
  <c r="D5185" i="7"/>
  <c r="D5186" i="7" l="1"/>
  <c r="A5185" i="7"/>
  <c r="B5185" i="7"/>
  <c r="C5185" i="7" s="1"/>
  <c r="D5187" i="7" l="1"/>
  <c r="A5186" i="7"/>
  <c r="B5186" i="7"/>
  <c r="C5186" i="7" s="1"/>
  <c r="D5188" i="7" l="1"/>
  <c r="A5187" i="7"/>
  <c r="B5187" i="7"/>
  <c r="C5187" i="7" s="1"/>
  <c r="D5189" i="7" l="1"/>
  <c r="A5188" i="7"/>
  <c r="B5188" i="7"/>
  <c r="C5188" i="7" s="1"/>
  <c r="D5190" i="7" l="1"/>
  <c r="A5189" i="7"/>
  <c r="B5189" i="7"/>
  <c r="C5189" i="7" s="1"/>
  <c r="A5190" i="7" l="1"/>
  <c r="D5191" i="7"/>
  <c r="B5190" i="7"/>
  <c r="C5190" i="7" s="1"/>
  <c r="D5192" i="7" l="1"/>
  <c r="A5191" i="7"/>
  <c r="B5191" i="7"/>
  <c r="C5191" i="7" s="1"/>
  <c r="D5193" i="7" l="1"/>
  <c r="A5192" i="7"/>
  <c r="B5192" i="7"/>
  <c r="C5192" i="7" s="1"/>
  <c r="A5193" i="7" l="1"/>
  <c r="B5193" i="7"/>
  <c r="C5193" i="7" s="1"/>
  <c r="D5194" i="7"/>
  <c r="D5195" i="7" l="1"/>
  <c r="A5194" i="7"/>
  <c r="B5194" i="7"/>
  <c r="C5194" i="7" s="1"/>
  <c r="A5195" i="7" l="1"/>
  <c r="B5195" i="7"/>
  <c r="C5195" i="7" s="1"/>
  <c r="D5196" i="7"/>
  <c r="D5197" i="7" l="1"/>
  <c r="A5196" i="7"/>
  <c r="B5196" i="7"/>
  <c r="C5196" i="7" s="1"/>
  <c r="D5198" i="7" l="1"/>
  <c r="A5197" i="7"/>
  <c r="B5197" i="7"/>
  <c r="C5197" i="7" s="1"/>
  <c r="D5199" i="7" l="1"/>
  <c r="A5198" i="7"/>
  <c r="B5198" i="7"/>
  <c r="C5198" i="7" s="1"/>
  <c r="A5199" i="7" l="1"/>
  <c r="D5200" i="7"/>
  <c r="B5199" i="7"/>
  <c r="C5199" i="7" s="1"/>
  <c r="A5200" i="7" l="1"/>
  <c r="D5201" i="7"/>
  <c r="B5200" i="7"/>
  <c r="C5200" i="7" s="1"/>
  <c r="A5201" i="7" l="1"/>
  <c r="B5201" i="7"/>
  <c r="C5201" i="7" s="1"/>
  <c r="D5202" i="7"/>
  <c r="A5202" i="7" l="1"/>
  <c r="B5202" i="7"/>
  <c r="C5202" i="7" s="1"/>
  <c r="D5203" i="7"/>
  <c r="A5203" i="7" l="1"/>
  <c r="B5203" i="7"/>
  <c r="C5203" i="7" s="1"/>
  <c r="D5204" i="7"/>
  <c r="A5204" i="7" l="1"/>
  <c r="B5204" i="7"/>
  <c r="C5204" i="7" s="1"/>
  <c r="D5205" i="7"/>
  <c r="D5206" i="7" l="1"/>
  <c r="A5205" i="7"/>
  <c r="B5205" i="7"/>
  <c r="C5205" i="7" s="1"/>
  <c r="D5207" i="7" l="1"/>
  <c r="B5206" i="7"/>
  <c r="C5206" i="7" s="1"/>
  <c r="A5206" i="7"/>
  <c r="D5208" i="7" l="1"/>
  <c r="A5207" i="7"/>
  <c r="B5207" i="7"/>
  <c r="C5207" i="7" s="1"/>
  <c r="D5209" i="7" l="1"/>
  <c r="A5208" i="7"/>
  <c r="B5208" i="7"/>
  <c r="C5208" i="7" s="1"/>
  <c r="D5210" i="7" l="1"/>
  <c r="A5209" i="7"/>
  <c r="B5209" i="7"/>
  <c r="C5209" i="7" s="1"/>
  <c r="D5211" i="7" l="1"/>
  <c r="A5210" i="7"/>
  <c r="B5210" i="7"/>
  <c r="C5210" i="7" s="1"/>
  <c r="D5212" i="7" l="1"/>
  <c r="A5211" i="7"/>
  <c r="B5211" i="7"/>
  <c r="C5211" i="7" s="1"/>
  <c r="D5213" i="7" l="1"/>
  <c r="A5212" i="7"/>
  <c r="B5212" i="7"/>
  <c r="C5212" i="7" s="1"/>
  <c r="A5213" i="7" l="1"/>
  <c r="B5213" i="7"/>
  <c r="C5213" i="7" s="1"/>
  <c r="D5214" i="7"/>
  <c r="D5215" i="7" l="1"/>
  <c r="A5214" i="7"/>
  <c r="B5214" i="7"/>
  <c r="C5214" i="7" s="1"/>
  <c r="D5216" i="7" l="1"/>
  <c r="A5215" i="7"/>
  <c r="B5215" i="7"/>
  <c r="C5215" i="7" s="1"/>
  <c r="D5217" i="7" l="1"/>
  <c r="A5216" i="7"/>
  <c r="B5216" i="7"/>
  <c r="C5216" i="7" s="1"/>
  <c r="D5218" i="7" l="1"/>
  <c r="A5217" i="7"/>
  <c r="B5217" i="7"/>
  <c r="C5217" i="7" s="1"/>
  <c r="D5219" i="7" l="1"/>
  <c r="A5218" i="7"/>
  <c r="B5218" i="7"/>
  <c r="C5218" i="7" s="1"/>
  <c r="A5219" i="7" l="1"/>
  <c r="B5219" i="7"/>
  <c r="C5219" i="7" s="1"/>
  <c r="D5220" i="7"/>
  <c r="D5221" i="7" l="1"/>
  <c r="A5220" i="7"/>
  <c r="B5220" i="7"/>
  <c r="C5220" i="7" s="1"/>
  <c r="A5221" i="7" l="1"/>
  <c r="B5221" i="7"/>
  <c r="C5221" i="7" s="1"/>
  <c r="D5222" i="7"/>
  <c r="A5222" i="7" l="1"/>
  <c r="B5222" i="7"/>
  <c r="C5222" i="7" s="1"/>
  <c r="D5223" i="7"/>
  <c r="D5224" i="7" l="1"/>
  <c r="A5223" i="7"/>
  <c r="B5223" i="7"/>
  <c r="C5223" i="7" s="1"/>
  <c r="A5224" i="7" l="1"/>
  <c r="B5224" i="7"/>
  <c r="C5224" i="7" s="1"/>
  <c r="D5225" i="7"/>
  <c r="D5226" i="7" l="1"/>
  <c r="A5225" i="7"/>
  <c r="B5225" i="7"/>
  <c r="C5225" i="7" s="1"/>
  <c r="D5227" i="7" l="1"/>
  <c r="A5226" i="7"/>
  <c r="B5226" i="7"/>
  <c r="C5226" i="7" s="1"/>
  <c r="D5228" i="7" l="1"/>
  <c r="A5227" i="7"/>
  <c r="B5227" i="7"/>
  <c r="C5227" i="7" s="1"/>
  <c r="D5229" i="7" l="1"/>
  <c r="A5228" i="7"/>
  <c r="B5228" i="7"/>
  <c r="C5228" i="7" s="1"/>
  <c r="A5229" i="7" l="1"/>
  <c r="D5230" i="7"/>
  <c r="B5229" i="7"/>
  <c r="C5229" i="7" s="1"/>
  <c r="A5230" i="7" l="1"/>
  <c r="B5230" i="7"/>
  <c r="C5230" i="7" s="1"/>
  <c r="D5231" i="7"/>
  <c r="D5232" i="7" l="1"/>
  <c r="A5231" i="7"/>
  <c r="B5231" i="7"/>
  <c r="C5231" i="7" s="1"/>
  <c r="D5233" i="7" l="1"/>
  <c r="A5232" i="7"/>
  <c r="B5232" i="7"/>
  <c r="C5232" i="7" s="1"/>
  <c r="A5233" i="7" l="1"/>
  <c r="B5233" i="7"/>
  <c r="C5233" i="7" s="1"/>
  <c r="D5234" i="7"/>
  <c r="A5234" i="7" l="1"/>
  <c r="B5234" i="7"/>
  <c r="C5234" i="7" s="1"/>
  <c r="D5235" i="7"/>
  <c r="D5236" i="7" l="1"/>
  <c r="A5235" i="7"/>
  <c r="B5235" i="7"/>
  <c r="C5235" i="7" s="1"/>
  <c r="D5237" i="7" l="1"/>
  <c r="A5236" i="7"/>
  <c r="B5236" i="7"/>
  <c r="C5236" i="7" s="1"/>
  <c r="D5238" i="7" l="1"/>
  <c r="A5237" i="7"/>
  <c r="B5237" i="7"/>
  <c r="C5237" i="7" s="1"/>
  <c r="D5239" i="7" l="1"/>
  <c r="B5238" i="7"/>
  <c r="C5238" i="7" s="1"/>
  <c r="A5238" i="7"/>
  <c r="D5240" i="7" l="1"/>
  <c r="A5239" i="7"/>
  <c r="B5239" i="7"/>
  <c r="C5239" i="7" s="1"/>
  <c r="D5241" i="7" l="1"/>
  <c r="A5240" i="7"/>
  <c r="B5240" i="7"/>
  <c r="C5240" i="7" s="1"/>
  <c r="D5242" i="7" l="1"/>
  <c r="A5241" i="7"/>
  <c r="B5241" i="7"/>
  <c r="C5241" i="7" s="1"/>
  <c r="D5243" i="7" l="1"/>
  <c r="A5242" i="7"/>
  <c r="B5242" i="7"/>
  <c r="C5242" i="7" s="1"/>
  <c r="D5244" i="7" l="1"/>
  <c r="A5243" i="7"/>
  <c r="B5243" i="7"/>
  <c r="C5243" i="7" s="1"/>
  <c r="D5245" i="7" l="1"/>
  <c r="A5244" i="7"/>
  <c r="B5244" i="7"/>
  <c r="C5244" i="7" s="1"/>
  <c r="D5246" i="7" l="1"/>
  <c r="A5245" i="7"/>
  <c r="B5245" i="7"/>
  <c r="C5245" i="7" s="1"/>
  <c r="D5247" i="7" l="1"/>
  <c r="A5246" i="7"/>
  <c r="B5246" i="7"/>
  <c r="C5246" i="7" s="1"/>
  <c r="D5248" i="7" l="1"/>
  <c r="A5247" i="7"/>
  <c r="B5247" i="7"/>
  <c r="C5247" i="7" s="1"/>
  <c r="D5249" i="7" l="1"/>
  <c r="A5248" i="7"/>
  <c r="B5248" i="7"/>
  <c r="C5248" i="7" s="1"/>
  <c r="A5249" i="7" l="1"/>
  <c r="D5250" i="7"/>
  <c r="B5249" i="7"/>
  <c r="C5249" i="7" s="1"/>
  <c r="A5250" i="7" l="1"/>
  <c r="B5250" i="7"/>
  <c r="C5250" i="7" s="1"/>
  <c r="D5251" i="7"/>
  <c r="A5251" i="7" l="1"/>
  <c r="B5251" i="7"/>
  <c r="C5251" i="7" s="1"/>
  <c r="D5252" i="7"/>
  <c r="A5252" i="7" l="1"/>
  <c r="B5252" i="7"/>
  <c r="C5252" i="7" s="1"/>
  <c r="D5253" i="7"/>
  <c r="D5254" i="7" l="1"/>
  <c r="A5253" i="7"/>
  <c r="B5253" i="7"/>
  <c r="C5253" i="7" s="1"/>
  <c r="A5254" i="7" l="1"/>
  <c r="D5255" i="7"/>
  <c r="B5254" i="7"/>
  <c r="C5254" i="7" s="1"/>
  <c r="A5255" i="7" l="1"/>
  <c r="B5255" i="7"/>
  <c r="C5255" i="7" s="1"/>
  <c r="D5256" i="7"/>
  <c r="D5257" i="7" l="1"/>
  <c r="A5256" i="7"/>
  <c r="B5256" i="7"/>
  <c r="C5256" i="7" s="1"/>
  <c r="D5258" i="7" l="1"/>
  <c r="A5257" i="7"/>
  <c r="B5257" i="7"/>
  <c r="C5257" i="7" s="1"/>
  <c r="A5258" i="7" l="1"/>
  <c r="B5258" i="7"/>
  <c r="C5258" i="7" s="1"/>
  <c r="D5259" i="7"/>
  <c r="A5259" i="7" l="1"/>
  <c r="B5259" i="7"/>
  <c r="C5259" i="7" s="1"/>
  <c r="D5260" i="7"/>
  <c r="A5260" i="7" l="1"/>
  <c r="B5260" i="7"/>
  <c r="C5260" i="7" s="1"/>
  <c r="D5261" i="7"/>
  <c r="D5262" i="7" l="1"/>
  <c r="A5261" i="7"/>
  <c r="B5261" i="7"/>
  <c r="C5261" i="7" s="1"/>
  <c r="D5263" i="7" l="1"/>
  <c r="A5262" i="7"/>
  <c r="B5262" i="7"/>
  <c r="C5262" i="7" s="1"/>
  <c r="D5264" i="7" l="1"/>
  <c r="A5263" i="7"/>
  <c r="B5263" i="7"/>
  <c r="C5263" i="7" s="1"/>
  <c r="A5264" i="7" l="1"/>
  <c r="B5264" i="7"/>
  <c r="C5264" i="7" s="1"/>
  <c r="D5265" i="7"/>
  <c r="D5266" i="7" l="1"/>
  <c r="A5265" i="7"/>
  <c r="B5265" i="7"/>
  <c r="C5265" i="7" s="1"/>
  <c r="D5267" i="7" l="1"/>
  <c r="A5266" i="7"/>
  <c r="B5266" i="7"/>
  <c r="C5266" i="7" s="1"/>
  <c r="D5268" i="7" l="1"/>
  <c r="A5267" i="7"/>
  <c r="B5267" i="7"/>
  <c r="C5267" i="7" s="1"/>
  <c r="D5269" i="7" l="1"/>
  <c r="A5268" i="7"/>
  <c r="B5268" i="7"/>
  <c r="C5268" i="7" s="1"/>
  <c r="D5270" i="7" l="1"/>
  <c r="A5269" i="7"/>
  <c r="B5269" i="7"/>
  <c r="C5269" i="7" s="1"/>
  <c r="D5271" i="7" l="1"/>
  <c r="A5270" i="7"/>
  <c r="B5270" i="7"/>
  <c r="C5270" i="7" s="1"/>
  <c r="D5272" i="7" l="1"/>
  <c r="A5271" i="7"/>
  <c r="B5271" i="7"/>
  <c r="C5271" i="7" s="1"/>
  <c r="D5273" i="7" l="1"/>
  <c r="A5272" i="7"/>
  <c r="B5272" i="7"/>
  <c r="C5272" i="7" s="1"/>
  <c r="A5273" i="7" l="1"/>
  <c r="B5273" i="7"/>
  <c r="C5273" i="7" s="1"/>
  <c r="D5274" i="7"/>
  <c r="D5275" i="7" l="1"/>
  <c r="A5274" i="7"/>
  <c r="B5274" i="7"/>
  <c r="C5274" i="7" s="1"/>
  <c r="A5275" i="7" l="1"/>
  <c r="B5275" i="7"/>
  <c r="C5275" i="7" s="1"/>
  <c r="D5276" i="7"/>
  <c r="D5277" i="7" l="1"/>
  <c r="A5276" i="7"/>
  <c r="B5276" i="7"/>
  <c r="C5276" i="7" s="1"/>
  <c r="D5278" i="7" l="1"/>
  <c r="A5277" i="7"/>
  <c r="B5277" i="7"/>
  <c r="C5277" i="7" s="1"/>
  <c r="D5279" i="7" l="1"/>
  <c r="A5278" i="7"/>
  <c r="B5278" i="7"/>
  <c r="C5278" i="7" s="1"/>
  <c r="D5280" i="7" l="1"/>
  <c r="A5279" i="7"/>
  <c r="B5279" i="7"/>
  <c r="C5279" i="7" s="1"/>
  <c r="D5281" i="7" l="1"/>
  <c r="A5280" i="7"/>
  <c r="B5280" i="7"/>
  <c r="C5280" i="7" s="1"/>
  <c r="A5281" i="7" l="1"/>
  <c r="B5281" i="7"/>
  <c r="C5281" i="7" s="1"/>
  <c r="D5282" i="7"/>
  <c r="A5282" i="7" l="1"/>
  <c r="B5282" i="7"/>
  <c r="C5282" i="7" s="1"/>
  <c r="D5283" i="7"/>
  <c r="D5284" i="7" l="1"/>
  <c r="A5283" i="7"/>
  <c r="B5283" i="7"/>
  <c r="C5283" i="7" s="1"/>
  <c r="D5285" i="7" l="1"/>
  <c r="A5284" i="7"/>
  <c r="B5284" i="7"/>
  <c r="C5284" i="7" s="1"/>
  <c r="A5285" i="7" l="1"/>
  <c r="B5285" i="7"/>
  <c r="C5285" i="7" s="1"/>
  <c r="D5286" i="7"/>
  <c r="D5287" i="7" l="1"/>
  <c r="A5286" i="7"/>
  <c r="B5286" i="7"/>
  <c r="C5286" i="7" s="1"/>
  <c r="D5288" i="7" l="1"/>
  <c r="A5287" i="7"/>
  <c r="B5287" i="7"/>
  <c r="C5287" i="7" s="1"/>
  <c r="D5289" i="7" l="1"/>
  <c r="A5288" i="7"/>
  <c r="B5288" i="7"/>
  <c r="C5288" i="7" s="1"/>
  <c r="A5289" i="7" l="1"/>
  <c r="D5290" i="7"/>
  <c r="B5289" i="7"/>
  <c r="C5289" i="7" s="1"/>
  <c r="A5290" i="7" l="1"/>
  <c r="B5290" i="7"/>
  <c r="C5290" i="7" s="1"/>
  <c r="D5291" i="7"/>
  <c r="A5291" i="7" l="1"/>
  <c r="B5291" i="7"/>
  <c r="C5291" i="7" s="1"/>
  <c r="D5292" i="7"/>
  <c r="D5293" i="7" l="1"/>
  <c r="A5292" i="7"/>
  <c r="B5292" i="7"/>
  <c r="C5292" i="7" s="1"/>
  <c r="D5294" i="7" l="1"/>
  <c r="A5293" i="7"/>
  <c r="B5293" i="7"/>
  <c r="C5293" i="7" s="1"/>
  <c r="D5295" i="7" l="1"/>
  <c r="A5294" i="7"/>
  <c r="B5294" i="7"/>
  <c r="C5294" i="7" s="1"/>
  <c r="D5296" i="7" l="1"/>
  <c r="A5295" i="7"/>
  <c r="B5295" i="7"/>
  <c r="C5295" i="7" s="1"/>
  <c r="D5297" i="7" l="1"/>
  <c r="A5296" i="7"/>
  <c r="B5296" i="7"/>
  <c r="C5296" i="7" s="1"/>
  <c r="D5298" i="7" l="1"/>
  <c r="A5297" i="7"/>
  <c r="B5297" i="7"/>
  <c r="C5297" i="7" s="1"/>
  <c r="D5299" i="7" l="1"/>
  <c r="A5298" i="7"/>
  <c r="B5298" i="7"/>
  <c r="C5298" i="7" s="1"/>
  <c r="A5299" i="7" l="1"/>
  <c r="B5299" i="7"/>
  <c r="C5299" i="7" s="1"/>
  <c r="D5300" i="7"/>
  <c r="A5300" i="7" l="1"/>
  <c r="B5300" i="7"/>
  <c r="C5300" i="7" s="1"/>
  <c r="D5301" i="7"/>
  <c r="D5302" i="7" l="1"/>
  <c r="A5301" i="7"/>
  <c r="B5301" i="7"/>
  <c r="C5301" i="7" s="1"/>
  <c r="A5302" i="7" l="1"/>
  <c r="D5303" i="7"/>
  <c r="B5302" i="7"/>
  <c r="C5302" i="7" s="1"/>
  <c r="D5304" i="7" l="1"/>
  <c r="A5303" i="7"/>
  <c r="B5303" i="7"/>
  <c r="C5303" i="7" s="1"/>
  <c r="A5304" i="7" l="1"/>
  <c r="B5304" i="7"/>
  <c r="C5304" i="7" s="1"/>
  <c r="D5305" i="7"/>
  <c r="D5306" i="7" l="1"/>
  <c r="A5305" i="7"/>
  <c r="B5305" i="7"/>
  <c r="C5305" i="7" s="1"/>
  <c r="D5307" i="7" l="1"/>
  <c r="A5306" i="7"/>
  <c r="B5306" i="7"/>
  <c r="C5306" i="7" s="1"/>
  <c r="D5308" i="7" l="1"/>
  <c r="A5307" i="7"/>
  <c r="B5307" i="7"/>
  <c r="C5307" i="7" s="1"/>
  <c r="D5309" i="7" l="1"/>
  <c r="A5308" i="7"/>
  <c r="B5308" i="7"/>
  <c r="C5308" i="7" s="1"/>
  <c r="D5310" i="7" l="1"/>
  <c r="A5309" i="7"/>
  <c r="B5309" i="7"/>
  <c r="C5309" i="7" s="1"/>
  <c r="D5311" i="7" l="1"/>
  <c r="A5310" i="7"/>
  <c r="B5310" i="7"/>
  <c r="C5310" i="7" s="1"/>
  <c r="D5312" i="7" l="1"/>
  <c r="A5311" i="7"/>
  <c r="B5311" i="7"/>
  <c r="C5311" i="7" s="1"/>
  <c r="A5312" i="7" l="1"/>
  <c r="D5313" i="7"/>
  <c r="B5312" i="7"/>
  <c r="C5312" i="7" s="1"/>
  <c r="D5314" i="7" l="1"/>
  <c r="A5313" i="7"/>
  <c r="B5313" i="7"/>
  <c r="C5313" i="7" s="1"/>
  <c r="D5315" i="7" l="1"/>
  <c r="A5314" i="7"/>
  <c r="B5314" i="7"/>
  <c r="C5314" i="7" s="1"/>
  <c r="D5316" i="7" l="1"/>
  <c r="A5315" i="7"/>
  <c r="B5315" i="7"/>
  <c r="C5315" i="7" s="1"/>
  <c r="A5316" i="7" l="1"/>
  <c r="B5316" i="7"/>
  <c r="C5316" i="7" s="1"/>
  <c r="D5317" i="7"/>
  <c r="D5318" i="7" l="1"/>
  <c r="A5317" i="7"/>
  <c r="B5317" i="7"/>
  <c r="C5317" i="7" s="1"/>
  <c r="A5318" i="7" l="1"/>
  <c r="D5319" i="7"/>
  <c r="B5318" i="7"/>
  <c r="C5318" i="7" s="1"/>
  <c r="D5320" i="7" l="1"/>
  <c r="A5319" i="7"/>
  <c r="B5319" i="7"/>
  <c r="C5319" i="7" s="1"/>
  <c r="D5321" i="7" l="1"/>
  <c r="A5320" i="7"/>
  <c r="B5320" i="7"/>
  <c r="C5320" i="7" s="1"/>
  <c r="D5322" i="7" l="1"/>
  <c r="A5321" i="7"/>
  <c r="B5321" i="7"/>
  <c r="C5321" i="7" s="1"/>
  <c r="D5323" i="7" l="1"/>
  <c r="A5322" i="7"/>
  <c r="B5322" i="7"/>
  <c r="C5322" i="7" s="1"/>
  <c r="D5324" i="7" l="1"/>
  <c r="A5323" i="7"/>
  <c r="B5323" i="7"/>
  <c r="C5323" i="7" s="1"/>
  <c r="A5324" i="7" l="1"/>
  <c r="B5324" i="7"/>
  <c r="C5324" i="7" s="1"/>
  <c r="D5325" i="7"/>
  <c r="A5325" i="7" l="1"/>
  <c r="D5326" i="7"/>
  <c r="B5325" i="7"/>
  <c r="C5325" i="7" s="1"/>
  <c r="D5327" i="7" l="1"/>
  <c r="A5326" i="7"/>
  <c r="B5326" i="7"/>
  <c r="C5326" i="7" s="1"/>
  <c r="D5328" i="7" l="1"/>
  <c r="A5327" i="7"/>
  <c r="B5327" i="7"/>
  <c r="C5327" i="7" s="1"/>
  <c r="D5329" i="7" l="1"/>
  <c r="A5328" i="7"/>
  <c r="B5328" i="7"/>
  <c r="C5328" i="7" s="1"/>
  <c r="D5330" i="7" l="1"/>
  <c r="A5329" i="7"/>
  <c r="B5329" i="7"/>
  <c r="C5329" i="7" s="1"/>
  <c r="D5331" i="7" l="1"/>
  <c r="A5330" i="7"/>
  <c r="B5330" i="7"/>
  <c r="C5330" i="7" s="1"/>
  <c r="D5332" i="7" l="1"/>
  <c r="A5331" i="7"/>
  <c r="B5331" i="7"/>
  <c r="C5331" i="7" s="1"/>
  <c r="D5333" i="7" l="1"/>
  <c r="A5332" i="7"/>
  <c r="B5332" i="7"/>
  <c r="C5332" i="7" s="1"/>
  <c r="D5334" i="7" l="1"/>
  <c r="A5333" i="7"/>
  <c r="B5333" i="7"/>
  <c r="C5333" i="7" s="1"/>
  <c r="A5334" i="7" l="1"/>
  <c r="D5335" i="7"/>
  <c r="B5334" i="7"/>
  <c r="C5334" i="7" s="1"/>
  <c r="D5336" i="7" l="1"/>
  <c r="A5335" i="7"/>
  <c r="B5335" i="7"/>
  <c r="C5335" i="7" s="1"/>
  <c r="D5337" i="7" l="1"/>
  <c r="A5336" i="7"/>
  <c r="B5336" i="7"/>
  <c r="C5336" i="7" s="1"/>
  <c r="D5338" i="7" l="1"/>
  <c r="A5337" i="7"/>
  <c r="B5337" i="7"/>
  <c r="C5337" i="7" s="1"/>
  <c r="D5339" i="7" l="1"/>
  <c r="A5338" i="7"/>
  <c r="B5338" i="7"/>
  <c r="C5338" i="7" s="1"/>
  <c r="D5340" i="7" l="1"/>
  <c r="A5339" i="7"/>
  <c r="B5339" i="7"/>
  <c r="C5339" i="7" s="1"/>
  <c r="A5340" i="7" l="1"/>
  <c r="B5340" i="7"/>
  <c r="C5340" i="7" s="1"/>
  <c r="D5341" i="7"/>
  <c r="D5342" i="7" l="1"/>
  <c r="A5341" i="7"/>
  <c r="B5341" i="7"/>
  <c r="C5341" i="7" s="1"/>
  <c r="D5343" i="7" l="1"/>
  <c r="A5342" i="7"/>
  <c r="B5342" i="7"/>
  <c r="C5342" i="7" s="1"/>
  <c r="A5343" i="7" l="1"/>
  <c r="B5343" i="7"/>
  <c r="C5343" i="7" s="1"/>
  <c r="D5344" i="7"/>
  <c r="D5345" i="7" l="1"/>
  <c r="A5344" i="7"/>
  <c r="B5344" i="7"/>
  <c r="C5344" i="7" s="1"/>
  <c r="A5345" i="7" l="1"/>
  <c r="D5346" i="7"/>
  <c r="B5345" i="7"/>
  <c r="C5345" i="7" s="1"/>
  <c r="D5347" i="7" l="1"/>
  <c r="A5346" i="7"/>
  <c r="B5346" i="7"/>
  <c r="C5346" i="7" s="1"/>
  <c r="D5348" i="7" l="1"/>
  <c r="A5347" i="7"/>
  <c r="B5347" i="7"/>
  <c r="C5347" i="7" s="1"/>
  <c r="D5349" i="7" l="1"/>
  <c r="A5348" i="7"/>
  <c r="B5348" i="7"/>
  <c r="C5348" i="7" s="1"/>
  <c r="A5349" i="7" l="1"/>
  <c r="B5349" i="7"/>
  <c r="C5349" i="7" s="1"/>
  <c r="D5350" i="7"/>
  <c r="D5351" i="7" l="1"/>
  <c r="A5350" i="7"/>
  <c r="B5350" i="7"/>
  <c r="C5350" i="7" s="1"/>
  <c r="D5352" i="7" l="1"/>
  <c r="A5351" i="7"/>
  <c r="B5351" i="7"/>
  <c r="C5351" i="7" s="1"/>
  <c r="A5352" i="7" l="1"/>
  <c r="B5352" i="7"/>
  <c r="C5352" i="7" s="1"/>
  <c r="D5353" i="7"/>
  <c r="D5354" i="7" l="1"/>
  <c r="A5353" i="7"/>
  <c r="B5353" i="7"/>
  <c r="C5353" i="7" s="1"/>
  <c r="D5355" i="7" l="1"/>
  <c r="A5354" i="7"/>
  <c r="B5354" i="7"/>
  <c r="C5354" i="7" s="1"/>
  <c r="D5356" i="7" l="1"/>
  <c r="A5355" i="7"/>
  <c r="B5355" i="7"/>
  <c r="C5355" i="7" s="1"/>
  <c r="D5357" i="7" l="1"/>
  <c r="A5356" i="7"/>
  <c r="B5356" i="7"/>
  <c r="C5356" i="7" s="1"/>
  <c r="D5358" i="7" l="1"/>
  <c r="A5357" i="7"/>
  <c r="B5357" i="7"/>
  <c r="C5357" i="7" s="1"/>
  <c r="D5359" i="7" l="1"/>
  <c r="A5358" i="7"/>
  <c r="B5358" i="7"/>
  <c r="C5358" i="7" s="1"/>
  <c r="D5360" i="7" l="1"/>
  <c r="A5359" i="7"/>
  <c r="B5359" i="7"/>
  <c r="C5359" i="7" s="1"/>
  <c r="D5361" i="7" l="1"/>
  <c r="A5360" i="7"/>
  <c r="B5360" i="7"/>
  <c r="C5360" i="7" s="1"/>
  <c r="D5362" i="7" l="1"/>
  <c r="A5361" i="7"/>
  <c r="B5361" i="7"/>
  <c r="C5361" i="7" s="1"/>
  <c r="D5363" i="7" l="1"/>
  <c r="A5362" i="7"/>
  <c r="B5362" i="7"/>
  <c r="C5362" i="7" s="1"/>
  <c r="D5364" i="7" l="1"/>
  <c r="A5363" i="7"/>
  <c r="B5363" i="7"/>
  <c r="C5363" i="7" s="1"/>
  <c r="D5365" i="7" l="1"/>
  <c r="A5364" i="7"/>
  <c r="B5364" i="7"/>
  <c r="C5364" i="7" s="1"/>
  <c r="D5366" i="7" l="1"/>
  <c r="A5365" i="7"/>
  <c r="B5365" i="7"/>
  <c r="C5365" i="7" s="1"/>
  <c r="D5367" i="7" l="1"/>
  <c r="A5366" i="7"/>
  <c r="B5366" i="7"/>
  <c r="C5366" i="7" s="1"/>
  <c r="A5367" i="7" l="1"/>
  <c r="B5367" i="7"/>
  <c r="C5367" i="7" s="1"/>
  <c r="D5368" i="7"/>
  <c r="D5369" i="7" l="1"/>
  <c r="A5368" i="7"/>
  <c r="B5368" i="7"/>
  <c r="C5368" i="7" s="1"/>
  <c r="D5370" i="7" l="1"/>
  <c r="A5369" i="7"/>
  <c r="B5369" i="7"/>
  <c r="C5369" i="7" s="1"/>
  <c r="D5371" i="7" l="1"/>
  <c r="A5370" i="7"/>
  <c r="B5370" i="7"/>
  <c r="C5370" i="7" s="1"/>
  <c r="D5372" i="7" l="1"/>
  <c r="A5371" i="7"/>
  <c r="B5371" i="7"/>
  <c r="C5371" i="7" s="1"/>
  <c r="A5372" i="7" l="1"/>
  <c r="B5372" i="7"/>
  <c r="C5372" i="7" s="1"/>
  <c r="D5373" i="7"/>
  <c r="D5374" i="7" l="1"/>
  <c r="A5373" i="7"/>
  <c r="B5373" i="7"/>
  <c r="C5373" i="7" s="1"/>
  <c r="D5375" i="7" l="1"/>
  <c r="A5374" i="7"/>
  <c r="B5374" i="7"/>
  <c r="C5374" i="7" s="1"/>
  <c r="D5376" i="7" l="1"/>
  <c r="A5375" i="7"/>
  <c r="B5375" i="7"/>
  <c r="C5375" i="7" s="1"/>
  <c r="D5377" i="7" l="1"/>
  <c r="A5376" i="7"/>
  <c r="B5376" i="7"/>
  <c r="C5376" i="7" s="1"/>
  <c r="A5377" i="7" l="1"/>
  <c r="B5377" i="7"/>
  <c r="C5377" i="7" s="1"/>
  <c r="D5378" i="7"/>
  <c r="D5379" i="7" l="1"/>
  <c r="A5378" i="7"/>
  <c r="B5378" i="7"/>
  <c r="C5378" i="7" s="1"/>
  <c r="D5380" i="7" l="1"/>
  <c r="A5379" i="7"/>
  <c r="B5379" i="7"/>
  <c r="C5379" i="7" s="1"/>
  <c r="A5380" i="7" l="1"/>
  <c r="B5380" i="7"/>
  <c r="C5380" i="7" s="1"/>
  <c r="D5381" i="7"/>
  <c r="D5382" i="7" l="1"/>
  <c r="A5381" i="7"/>
  <c r="B5381" i="7"/>
  <c r="C5381" i="7" s="1"/>
  <c r="A5382" i="7" l="1"/>
  <c r="D5383" i="7"/>
  <c r="B5382" i="7"/>
  <c r="C5382" i="7" s="1"/>
  <c r="D5384" i="7" l="1"/>
  <c r="A5383" i="7"/>
  <c r="B5383" i="7"/>
  <c r="C5383" i="7" s="1"/>
  <c r="B5384" i="7" l="1"/>
  <c r="C5384" i="7" s="1"/>
  <c r="D5385" i="7"/>
  <c r="A5384" i="7"/>
  <c r="D5386" i="7" l="1"/>
  <c r="A5385" i="7"/>
  <c r="B5385" i="7"/>
  <c r="C5385" i="7" s="1"/>
  <c r="D5387" i="7" l="1"/>
  <c r="A5386" i="7"/>
  <c r="B5386" i="7"/>
  <c r="C5386" i="7" s="1"/>
  <c r="D5388" i="7" l="1"/>
  <c r="A5387" i="7"/>
  <c r="B5387" i="7"/>
  <c r="C5387" i="7" s="1"/>
  <c r="D5389" i="7" l="1"/>
  <c r="A5388" i="7"/>
  <c r="B5388" i="7"/>
  <c r="C5388" i="7" s="1"/>
  <c r="D5390" i="7" l="1"/>
  <c r="A5389" i="7"/>
  <c r="B5389" i="7"/>
  <c r="C5389" i="7" s="1"/>
  <c r="D5391" i="7" l="1"/>
  <c r="A5390" i="7"/>
  <c r="B5390" i="7"/>
  <c r="C5390" i="7" s="1"/>
  <c r="D5392" i="7" l="1"/>
  <c r="A5391" i="7"/>
  <c r="B5391" i="7"/>
  <c r="C5391" i="7" s="1"/>
  <c r="D5393" i="7" l="1"/>
  <c r="A5392" i="7"/>
  <c r="B5392" i="7"/>
  <c r="C5392" i="7" s="1"/>
  <c r="D5394" i="7" l="1"/>
  <c r="B5393" i="7"/>
  <c r="C5393" i="7" s="1"/>
  <c r="A5393" i="7"/>
  <c r="D5395" i="7" l="1"/>
  <c r="B5394" i="7"/>
  <c r="C5394" i="7" s="1"/>
  <c r="A5394" i="7"/>
  <c r="A5395" i="7" l="1"/>
  <c r="B5395" i="7"/>
  <c r="C5395" i="7" s="1"/>
  <c r="D5396" i="7"/>
  <c r="B5396" i="7" l="1"/>
  <c r="C5396" i="7" s="1"/>
  <c r="D5397" i="7"/>
  <c r="A5396" i="7"/>
  <c r="D5398" i="7" l="1"/>
  <c r="A5397" i="7"/>
  <c r="B5397" i="7"/>
  <c r="C5397" i="7" s="1"/>
  <c r="A5398" i="7" l="1"/>
  <c r="D5399" i="7"/>
  <c r="B5398" i="7"/>
  <c r="C5398" i="7" s="1"/>
  <c r="A5399" i="7" l="1"/>
  <c r="B5399" i="7"/>
  <c r="C5399" i="7" s="1"/>
  <c r="D5400" i="7"/>
  <c r="A5400" i="7" l="1"/>
  <c r="B5400" i="7"/>
  <c r="C5400" i="7" s="1"/>
  <c r="D5401" i="7"/>
  <c r="D5402" i="7" l="1"/>
  <c r="A5401" i="7"/>
  <c r="B5401" i="7"/>
  <c r="C5401" i="7" s="1"/>
  <c r="A5402" i="7" l="1"/>
  <c r="B5402" i="7"/>
  <c r="C5402" i="7" s="1"/>
  <c r="D5403" i="7"/>
  <c r="D5404" i="7" l="1"/>
  <c r="A5403" i="7"/>
  <c r="B5403" i="7"/>
  <c r="C5403" i="7" s="1"/>
  <c r="D5405" i="7" l="1"/>
  <c r="A5404" i="7"/>
  <c r="B5404" i="7"/>
  <c r="C5404" i="7" s="1"/>
  <c r="D5406" i="7" l="1"/>
  <c r="A5405" i="7"/>
  <c r="B5405" i="7"/>
  <c r="C5405" i="7" s="1"/>
  <c r="A5406" i="7" l="1"/>
  <c r="B5406" i="7"/>
  <c r="C5406" i="7" s="1"/>
  <c r="D5407" i="7"/>
  <c r="D5408" i="7" l="1"/>
  <c r="A5407" i="7"/>
  <c r="B5407" i="7"/>
  <c r="C5407" i="7" s="1"/>
  <c r="D5409" i="7" l="1"/>
  <c r="A5408" i="7"/>
  <c r="B5408" i="7"/>
  <c r="C5408" i="7" s="1"/>
  <c r="D5410" i="7" l="1"/>
  <c r="A5409" i="7"/>
  <c r="B5409" i="7"/>
  <c r="C5409" i="7" s="1"/>
  <c r="D5411" i="7" l="1"/>
  <c r="A5410" i="7"/>
  <c r="B5410" i="7"/>
  <c r="C5410" i="7" s="1"/>
  <c r="A5411" i="7" l="1"/>
  <c r="B5411" i="7"/>
  <c r="C5411" i="7" s="1"/>
  <c r="D5412" i="7"/>
  <c r="D5413" i="7" l="1"/>
  <c r="A5412" i="7"/>
  <c r="B5412" i="7"/>
  <c r="C5412" i="7" s="1"/>
  <c r="A5413" i="7" l="1"/>
  <c r="B5413" i="7"/>
  <c r="C5413" i="7" s="1"/>
  <c r="D5414" i="7"/>
  <c r="D5415" i="7" l="1"/>
  <c r="A5414" i="7"/>
  <c r="B5414" i="7"/>
  <c r="C5414" i="7" s="1"/>
  <c r="D5416" i="7" l="1"/>
  <c r="A5415" i="7"/>
  <c r="B5415" i="7"/>
  <c r="C5415" i="7" s="1"/>
  <c r="D5417" i="7" l="1"/>
  <c r="A5416" i="7"/>
  <c r="B5416" i="7"/>
  <c r="C5416" i="7" s="1"/>
  <c r="D5418" i="7" l="1"/>
  <c r="A5417" i="7"/>
  <c r="B5417" i="7"/>
  <c r="C5417" i="7" s="1"/>
  <c r="D5419" i="7" l="1"/>
  <c r="B5418" i="7"/>
  <c r="C5418" i="7" s="1"/>
  <c r="A5418" i="7"/>
  <c r="D5420" i="7" l="1"/>
  <c r="A5419" i="7"/>
  <c r="B5419" i="7"/>
  <c r="C5419" i="7" s="1"/>
  <c r="D5421" i="7" l="1"/>
  <c r="A5420" i="7"/>
  <c r="B5420" i="7"/>
  <c r="C5420" i="7" s="1"/>
  <c r="D5422" i="7" l="1"/>
  <c r="A5421" i="7"/>
  <c r="B5421" i="7"/>
  <c r="C5421" i="7" s="1"/>
  <c r="D5423" i="7" l="1"/>
  <c r="A5422" i="7"/>
  <c r="B5422" i="7"/>
  <c r="C5422" i="7" s="1"/>
  <c r="A5423" i="7" l="1"/>
  <c r="B5423" i="7"/>
  <c r="C5423" i="7" s="1"/>
  <c r="D5424" i="7"/>
  <c r="D5425" i="7" l="1"/>
  <c r="B5424" i="7"/>
  <c r="C5424" i="7" s="1"/>
  <c r="A5424" i="7"/>
  <c r="D5426" i="7" l="1"/>
  <c r="A5425" i="7"/>
  <c r="B5425" i="7"/>
  <c r="C5425" i="7" s="1"/>
  <c r="D5427" i="7" l="1"/>
  <c r="A5426" i="7"/>
  <c r="B5426" i="7"/>
  <c r="C5426" i="7" s="1"/>
  <c r="A5427" i="7" l="1"/>
  <c r="D5428" i="7"/>
  <c r="B5427" i="7"/>
  <c r="C5427" i="7" s="1"/>
  <c r="D5429" i="7" l="1"/>
  <c r="A5428" i="7"/>
  <c r="B5428" i="7"/>
  <c r="C5428" i="7" s="1"/>
  <c r="A5429" i="7" l="1"/>
  <c r="D5430" i="7"/>
  <c r="B5429" i="7"/>
  <c r="C5429" i="7" s="1"/>
  <c r="A5430" i="7" l="1"/>
  <c r="D5431" i="7"/>
  <c r="B5430" i="7"/>
  <c r="C5430" i="7" s="1"/>
  <c r="D5432" i="7" l="1"/>
  <c r="A5431" i="7"/>
  <c r="B5431" i="7"/>
  <c r="C5431" i="7" s="1"/>
  <c r="D5433" i="7" l="1"/>
  <c r="A5432" i="7"/>
  <c r="B5432" i="7"/>
  <c r="C5432" i="7" s="1"/>
  <c r="D5434" i="7" l="1"/>
  <c r="A5433" i="7"/>
  <c r="B5433" i="7"/>
  <c r="C5433" i="7" s="1"/>
  <c r="A5434" i="7" l="1"/>
  <c r="B5434" i="7"/>
  <c r="C5434" i="7" s="1"/>
  <c r="D5435" i="7"/>
  <c r="D5436" i="7" l="1"/>
  <c r="A5435" i="7"/>
  <c r="B5435" i="7"/>
  <c r="C5435" i="7" s="1"/>
  <c r="A5436" i="7" l="1"/>
  <c r="D5437" i="7"/>
  <c r="B5436" i="7"/>
  <c r="C5436" i="7" s="1"/>
  <c r="D5438" i="7" l="1"/>
  <c r="A5437" i="7"/>
  <c r="B5437" i="7"/>
  <c r="C5437" i="7" s="1"/>
  <c r="D5439" i="7" l="1"/>
  <c r="A5438" i="7"/>
  <c r="B5438" i="7"/>
  <c r="C5438" i="7" s="1"/>
  <c r="D5440" i="7" l="1"/>
  <c r="B5439" i="7"/>
  <c r="C5439" i="7" s="1"/>
  <c r="A5439" i="7"/>
  <c r="A5440" i="7" l="1"/>
  <c r="D5441" i="7"/>
  <c r="B5440" i="7"/>
  <c r="C5440" i="7" s="1"/>
  <c r="D5442" i="7" l="1"/>
  <c r="A5441" i="7"/>
  <c r="B5441" i="7"/>
  <c r="C5441" i="7" s="1"/>
  <c r="D5443" i="7" l="1"/>
  <c r="A5442" i="7"/>
  <c r="B5442" i="7"/>
  <c r="C5442" i="7" s="1"/>
  <c r="D5444" i="7" l="1"/>
  <c r="A5443" i="7"/>
  <c r="B5443" i="7"/>
  <c r="C5443" i="7" s="1"/>
  <c r="D5445" i="7" l="1"/>
  <c r="A5444" i="7"/>
  <c r="B5444" i="7"/>
  <c r="C5444" i="7" s="1"/>
  <c r="D5446" i="7" l="1"/>
  <c r="B5445" i="7"/>
  <c r="C5445" i="7" s="1"/>
  <c r="A5445" i="7"/>
  <c r="A5446" i="7" l="1"/>
  <c r="B5446" i="7"/>
  <c r="C5446" i="7" s="1"/>
  <c r="D5447" i="7"/>
  <c r="D5448" i="7" l="1"/>
  <c r="A5447" i="7"/>
  <c r="B5447" i="7"/>
  <c r="C5447" i="7" s="1"/>
  <c r="D5449" i="7" l="1"/>
  <c r="A5448" i="7"/>
  <c r="B5448" i="7"/>
  <c r="C5448" i="7" s="1"/>
  <c r="D5450" i="7" l="1"/>
  <c r="A5449" i="7"/>
  <c r="B5449" i="7"/>
  <c r="C5449" i="7" s="1"/>
  <c r="D5451" i="7" l="1"/>
  <c r="A5450" i="7"/>
  <c r="B5450" i="7"/>
  <c r="C5450" i="7" s="1"/>
  <c r="D5452" i="7" l="1"/>
  <c r="A5451" i="7"/>
  <c r="B5451" i="7"/>
  <c r="C5451" i="7" s="1"/>
  <c r="D5453" i="7" l="1"/>
  <c r="B5452" i="7"/>
  <c r="C5452" i="7" s="1"/>
  <c r="A5452" i="7"/>
  <c r="D5454" i="7" l="1"/>
  <c r="A5453" i="7"/>
  <c r="B5453" i="7"/>
  <c r="C5453" i="7" s="1"/>
  <c r="D5455" i="7" l="1"/>
  <c r="B5454" i="7"/>
  <c r="C5454" i="7" s="1"/>
  <c r="A5454" i="7"/>
  <c r="D5456" i="7" l="1"/>
  <c r="A5455" i="7"/>
  <c r="B5455" i="7"/>
  <c r="C5455" i="7" s="1"/>
  <c r="D5457" i="7" l="1"/>
  <c r="A5456" i="7"/>
  <c r="B5456" i="7"/>
  <c r="C5456" i="7" s="1"/>
  <c r="D5458" i="7" l="1"/>
  <c r="A5457" i="7"/>
  <c r="B5457" i="7"/>
  <c r="C5457" i="7" s="1"/>
  <c r="A5458" i="7" l="1"/>
  <c r="D5459" i="7"/>
  <c r="B5458" i="7"/>
  <c r="C5458" i="7" s="1"/>
  <c r="D5460" i="7" l="1"/>
  <c r="A5459" i="7"/>
  <c r="B5459" i="7"/>
  <c r="C5459" i="7" s="1"/>
  <c r="D5461" i="7" l="1"/>
  <c r="A5460" i="7"/>
  <c r="B5460" i="7"/>
  <c r="C5460" i="7" s="1"/>
  <c r="D5462" i="7" l="1"/>
  <c r="A5461" i="7"/>
  <c r="B5461" i="7"/>
  <c r="C5461" i="7" s="1"/>
  <c r="D5463" i="7" l="1"/>
  <c r="B5462" i="7"/>
  <c r="C5462" i="7" s="1"/>
  <c r="A5462" i="7"/>
  <c r="A5463" i="7" l="1"/>
  <c r="B5463" i="7"/>
  <c r="C5463" i="7" s="1"/>
  <c r="D5464" i="7"/>
  <c r="D5465" i="7" l="1"/>
  <c r="B5464" i="7"/>
  <c r="C5464" i="7" s="1"/>
  <c r="A5464" i="7"/>
  <c r="D5466" i="7" l="1"/>
  <c r="A5465" i="7"/>
  <c r="B5465" i="7"/>
  <c r="C5465" i="7" s="1"/>
  <c r="A5466" i="7" l="1"/>
  <c r="B5466" i="7"/>
  <c r="C5466" i="7" s="1"/>
  <c r="D5467" i="7"/>
  <c r="D5468" i="7" l="1"/>
  <c r="A5467" i="7"/>
  <c r="B5467" i="7"/>
  <c r="C5467" i="7" s="1"/>
  <c r="D5469" i="7" l="1"/>
  <c r="A5468" i="7"/>
  <c r="B5468" i="7"/>
  <c r="C5468" i="7" s="1"/>
  <c r="D5470" i="7" l="1"/>
  <c r="A5469" i="7"/>
  <c r="B5469" i="7"/>
  <c r="C5469" i="7" s="1"/>
  <c r="D5471" i="7" l="1"/>
  <c r="A5470" i="7"/>
  <c r="B5470" i="7"/>
  <c r="C5470" i="7" s="1"/>
  <c r="D5472" i="7" l="1"/>
  <c r="B5471" i="7"/>
  <c r="C5471" i="7" s="1"/>
  <c r="A5471" i="7"/>
  <c r="D5473" i="7" l="1"/>
  <c r="A5472" i="7"/>
  <c r="B5472" i="7"/>
  <c r="C5472" i="7" s="1"/>
  <c r="A5473" i="7" l="1"/>
  <c r="D5474" i="7"/>
  <c r="B5473" i="7"/>
  <c r="C5473" i="7" s="1"/>
  <c r="D5475" i="7" l="1"/>
  <c r="A5474" i="7"/>
  <c r="B5474" i="7"/>
  <c r="C5474" i="7" s="1"/>
  <c r="D5476" i="7" l="1"/>
  <c r="A5475" i="7"/>
  <c r="B5475" i="7"/>
  <c r="C5475" i="7" s="1"/>
  <c r="D5477" i="7" l="1"/>
  <c r="A5476" i="7"/>
  <c r="B5476" i="7"/>
  <c r="C5476" i="7" s="1"/>
  <c r="D5478" i="7" l="1"/>
  <c r="A5477" i="7"/>
  <c r="B5477" i="7"/>
  <c r="C5477" i="7" s="1"/>
  <c r="A5478" i="7" l="1"/>
  <c r="D5479" i="7"/>
  <c r="B5478" i="7"/>
  <c r="C5478" i="7" s="1"/>
  <c r="D5480" i="7" l="1"/>
  <c r="A5479" i="7"/>
  <c r="B5479" i="7"/>
  <c r="C5479" i="7" s="1"/>
  <c r="D5481" i="7" l="1"/>
  <c r="A5480" i="7"/>
  <c r="B5480" i="7"/>
  <c r="C5480" i="7" s="1"/>
  <c r="D5482" i="7" l="1"/>
  <c r="A5481" i="7"/>
  <c r="B5481" i="7"/>
  <c r="C5481" i="7" s="1"/>
  <c r="B5482" i="7" l="1"/>
  <c r="C5482" i="7" s="1"/>
  <c r="D5483" i="7"/>
  <c r="A5482" i="7"/>
  <c r="D5484" i="7" l="1"/>
  <c r="B5483" i="7"/>
  <c r="C5483" i="7" s="1"/>
  <c r="A5483" i="7"/>
  <c r="D5485" i="7" l="1"/>
  <c r="A5484" i="7"/>
  <c r="B5484" i="7"/>
  <c r="C5484" i="7" s="1"/>
  <c r="D5486" i="7" l="1"/>
  <c r="A5485" i="7"/>
  <c r="B5485" i="7"/>
  <c r="C5485" i="7" s="1"/>
  <c r="D5487" i="7" l="1"/>
  <c r="B5486" i="7"/>
  <c r="C5486" i="7" s="1"/>
  <c r="A5486" i="7"/>
  <c r="D5488" i="7" l="1"/>
  <c r="A5487" i="7"/>
  <c r="B5487" i="7"/>
  <c r="C5487" i="7" s="1"/>
  <c r="A5488" i="7" l="1"/>
  <c r="B5488" i="7"/>
  <c r="C5488" i="7" s="1"/>
  <c r="D5489" i="7"/>
  <c r="A5489" i="7" l="1"/>
  <c r="B5489" i="7"/>
  <c r="C5489" i="7" s="1"/>
  <c r="D5490" i="7"/>
  <c r="D5491" i="7" l="1"/>
  <c r="A5490" i="7"/>
  <c r="B5490" i="7"/>
  <c r="C5490" i="7" s="1"/>
  <c r="A5491" i="7" l="1"/>
  <c r="D5492" i="7"/>
  <c r="B5491" i="7"/>
  <c r="C5491" i="7" s="1"/>
  <c r="A5492" i="7" l="1"/>
  <c r="B5492" i="7"/>
  <c r="C5492" i="7" s="1"/>
  <c r="D5493" i="7"/>
  <c r="A5493" i="7" l="1"/>
  <c r="B5493" i="7"/>
  <c r="C5493" i="7" s="1"/>
  <c r="D5494" i="7"/>
  <c r="A5494" i="7" l="1"/>
  <c r="D5495" i="7"/>
  <c r="B5494" i="7"/>
  <c r="C5494" i="7" s="1"/>
  <c r="D5496" i="7" l="1"/>
  <c r="A5495" i="7"/>
  <c r="B5495" i="7"/>
  <c r="C5495" i="7" s="1"/>
  <c r="D5497" i="7" l="1"/>
  <c r="A5496" i="7"/>
  <c r="B5496" i="7"/>
  <c r="C5496" i="7" s="1"/>
  <c r="D5498" i="7" l="1"/>
  <c r="A5497" i="7"/>
  <c r="B5497" i="7"/>
  <c r="C5497" i="7" s="1"/>
  <c r="D5499" i="7" l="1"/>
  <c r="A5498" i="7"/>
  <c r="B5498" i="7"/>
  <c r="C5498" i="7" s="1"/>
  <c r="D5500" i="7" l="1"/>
  <c r="A5499" i="7"/>
  <c r="B5499" i="7"/>
  <c r="C5499" i="7" s="1"/>
  <c r="A5500" i="7" l="1"/>
  <c r="B5500" i="7"/>
  <c r="C5500" i="7" s="1"/>
  <c r="D5501" i="7"/>
  <c r="A5501" i="7" l="1"/>
  <c r="D5502" i="7"/>
  <c r="B5501" i="7"/>
  <c r="C5501" i="7" s="1"/>
  <c r="D5503" i="7" l="1"/>
  <c r="A5502" i="7"/>
  <c r="B5502" i="7"/>
  <c r="C5502" i="7" s="1"/>
  <c r="A5503" i="7" l="1"/>
  <c r="B5503" i="7"/>
  <c r="C5503" i="7" s="1"/>
  <c r="D5504" i="7"/>
  <c r="D5505" i="7" l="1"/>
  <c r="A5504" i="7"/>
  <c r="B5504" i="7"/>
  <c r="C5504" i="7" s="1"/>
  <c r="D5506" i="7" l="1"/>
  <c r="A5505" i="7"/>
  <c r="B5505" i="7"/>
  <c r="C5505" i="7" s="1"/>
  <c r="D5507" i="7" l="1"/>
  <c r="A5506" i="7"/>
  <c r="B5506" i="7"/>
  <c r="C5506" i="7" s="1"/>
  <c r="A5507" i="7" l="1"/>
  <c r="D5508" i="7"/>
  <c r="B5507" i="7"/>
  <c r="C5507" i="7" s="1"/>
  <c r="D5509" i="7" l="1"/>
  <c r="A5508" i="7"/>
  <c r="B5508" i="7"/>
  <c r="C5508" i="7" s="1"/>
  <c r="A5509" i="7" l="1"/>
  <c r="D5510" i="7"/>
  <c r="B5509" i="7"/>
  <c r="C5509" i="7" s="1"/>
  <c r="D5511" i="7" l="1"/>
  <c r="A5510" i="7"/>
  <c r="B5510" i="7"/>
  <c r="C5510" i="7" s="1"/>
  <c r="A5511" i="7" l="1"/>
  <c r="B5511" i="7"/>
  <c r="C5511" i="7" s="1"/>
  <c r="D5512" i="7"/>
  <c r="D5513" i="7" l="1"/>
  <c r="A5512" i="7"/>
  <c r="B5512" i="7"/>
  <c r="C5512" i="7" s="1"/>
  <c r="D5514" i="7" l="1"/>
  <c r="A5513" i="7"/>
  <c r="B5513" i="7"/>
  <c r="C5513" i="7" s="1"/>
  <c r="D5515" i="7" l="1"/>
  <c r="A5514" i="7"/>
  <c r="B5514" i="7"/>
  <c r="C5514" i="7" s="1"/>
  <c r="D5516" i="7" l="1"/>
  <c r="A5515" i="7"/>
  <c r="B5515" i="7"/>
  <c r="C5515" i="7" s="1"/>
  <c r="A5516" i="7" l="1"/>
  <c r="D5517" i="7"/>
  <c r="B5516" i="7"/>
  <c r="C5516" i="7" s="1"/>
  <c r="A5517" i="7" l="1"/>
  <c r="D5518" i="7"/>
  <c r="B5517" i="7"/>
  <c r="C5517" i="7" s="1"/>
  <c r="D5519" i="7" l="1"/>
  <c r="A5518" i="7"/>
  <c r="B5518" i="7"/>
  <c r="C5518" i="7" s="1"/>
  <c r="D5520" i="7" l="1"/>
  <c r="A5519" i="7"/>
  <c r="B5519" i="7"/>
  <c r="C5519" i="7" s="1"/>
  <c r="D5521" i="7" l="1"/>
  <c r="B5520" i="7"/>
  <c r="C5520" i="7" s="1"/>
  <c r="A5520" i="7"/>
  <c r="A5521" i="7" l="1"/>
  <c r="B5521" i="7"/>
  <c r="C5521" i="7" s="1"/>
  <c r="D5522" i="7"/>
  <c r="D5523" i="7" l="1"/>
  <c r="B5522" i="7"/>
  <c r="C5522" i="7" s="1"/>
  <c r="A5522" i="7"/>
  <c r="D5524" i="7" l="1"/>
  <c r="A5523" i="7"/>
  <c r="B5523" i="7"/>
  <c r="C5523" i="7" s="1"/>
  <c r="D5525" i="7" l="1"/>
  <c r="A5524" i="7"/>
  <c r="B5524" i="7"/>
  <c r="C5524" i="7" s="1"/>
  <c r="D5526" i="7" l="1"/>
  <c r="B5525" i="7"/>
  <c r="C5525" i="7" s="1"/>
  <c r="A5525" i="7"/>
  <c r="B5526" i="7" l="1"/>
  <c r="C5526" i="7" s="1"/>
  <c r="A5526" i="7"/>
  <c r="D5527" i="7"/>
  <c r="D5528" i="7" l="1"/>
  <c r="A5527" i="7"/>
  <c r="B5527" i="7"/>
  <c r="C5527" i="7" s="1"/>
  <c r="D5529" i="7" l="1"/>
  <c r="A5528" i="7"/>
  <c r="B5528" i="7"/>
  <c r="C5528" i="7" s="1"/>
  <c r="A5529" i="7" l="1"/>
  <c r="B5529" i="7"/>
  <c r="C5529" i="7" s="1"/>
  <c r="D5530" i="7"/>
  <c r="A5530" i="7" l="1"/>
  <c r="B5530" i="7"/>
  <c r="C5530" i="7" s="1"/>
  <c r="D5531" i="7"/>
  <c r="D5532" i="7" l="1"/>
  <c r="A5531" i="7"/>
  <c r="B5531" i="7"/>
  <c r="C5531" i="7" s="1"/>
  <c r="D5533" i="7" l="1"/>
  <c r="A5532" i="7"/>
  <c r="B5532" i="7"/>
  <c r="C5532" i="7" s="1"/>
  <c r="D5534" i="7" l="1"/>
  <c r="A5533" i="7"/>
  <c r="B5533" i="7"/>
  <c r="C5533" i="7" s="1"/>
  <c r="D5535" i="7" l="1"/>
  <c r="A5534" i="7"/>
  <c r="B5534" i="7"/>
  <c r="C5534" i="7" s="1"/>
  <c r="D5536" i="7" l="1"/>
  <c r="A5535" i="7"/>
  <c r="B5535" i="7"/>
  <c r="C5535" i="7" s="1"/>
  <c r="A5536" i="7" l="1"/>
  <c r="B5536" i="7"/>
  <c r="C5536" i="7" s="1"/>
  <c r="D5537" i="7"/>
  <c r="D5538" i="7" l="1"/>
  <c r="A5537" i="7"/>
  <c r="B5537" i="7"/>
  <c r="C5537" i="7" s="1"/>
  <c r="A5538" i="7" l="1"/>
  <c r="B5538" i="7"/>
  <c r="C5538" i="7" s="1"/>
  <c r="D5539" i="7"/>
  <c r="A5539" i="7" l="1"/>
  <c r="B5539" i="7"/>
  <c r="C5539" i="7" s="1"/>
  <c r="D5540" i="7"/>
  <c r="D5541" i="7" l="1"/>
  <c r="A5540" i="7"/>
  <c r="B5540" i="7"/>
  <c r="C5540" i="7" s="1"/>
  <c r="D5542" i="7" l="1"/>
  <c r="A5541" i="7"/>
  <c r="B5541" i="7"/>
  <c r="C5541" i="7" s="1"/>
  <c r="D5543" i="7" l="1"/>
  <c r="A5542" i="7"/>
  <c r="B5542" i="7"/>
  <c r="C5542" i="7" s="1"/>
  <c r="D5544" i="7" l="1"/>
  <c r="A5543" i="7"/>
  <c r="B5543" i="7"/>
  <c r="C5543" i="7" s="1"/>
  <c r="D5545" i="7" l="1"/>
  <c r="A5544" i="7"/>
  <c r="B5544" i="7"/>
  <c r="C5544" i="7" s="1"/>
  <c r="A5545" i="7" l="1"/>
  <c r="B5545" i="7"/>
  <c r="C5545" i="7" s="1"/>
  <c r="D5546" i="7"/>
  <c r="A5546" i="7" l="1"/>
  <c r="B5546" i="7"/>
  <c r="C5546" i="7" s="1"/>
  <c r="D5547" i="7"/>
  <c r="D5548" i="7" l="1"/>
  <c r="A5547" i="7"/>
  <c r="B5547" i="7"/>
  <c r="C5547" i="7" s="1"/>
  <c r="D5549" i="7" l="1"/>
  <c r="A5548" i="7"/>
  <c r="B5548" i="7"/>
  <c r="C5548" i="7" s="1"/>
  <c r="A5549" i="7" l="1"/>
  <c r="B5549" i="7"/>
  <c r="C5549" i="7" s="1"/>
  <c r="D5550" i="7"/>
  <c r="D5551" i="7" l="1"/>
  <c r="A5550" i="7"/>
  <c r="B5550" i="7"/>
  <c r="C5550" i="7" s="1"/>
  <c r="D5552" i="7" l="1"/>
  <c r="A5551" i="7"/>
  <c r="B5551" i="7"/>
  <c r="C5551" i="7" s="1"/>
  <c r="D5553" i="7" l="1"/>
  <c r="A5552" i="7"/>
  <c r="B5552" i="7"/>
  <c r="C5552" i="7" s="1"/>
  <c r="A5553" i="7" l="1"/>
  <c r="B5553" i="7"/>
  <c r="C5553" i="7" s="1"/>
  <c r="D5554" i="7"/>
  <c r="D5555" i="7" l="1"/>
  <c r="A5554" i="7"/>
  <c r="B5554" i="7"/>
  <c r="C5554" i="7" s="1"/>
  <c r="D5556" i="7" l="1"/>
  <c r="A5555" i="7"/>
  <c r="B5555" i="7"/>
  <c r="C5555" i="7" s="1"/>
  <c r="D5557" i="7" l="1"/>
  <c r="A5556" i="7"/>
  <c r="B5556" i="7"/>
  <c r="C5556" i="7" s="1"/>
  <c r="D5558" i="7" l="1"/>
  <c r="B5557" i="7"/>
  <c r="C5557" i="7" s="1"/>
  <c r="A5557" i="7"/>
  <c r="A5558" i="7" l="1"/>
  <c r="D5559" i="7"/>
  <c r="B5558" i="7"/>
  <c r="C5558" i="7" s="1"/>
  <c r="D5560" i="7" l="1"/>
  <c r="A5559" i="7"/>
  <c r="B5559" i="7"/>
  <c r="C5559" i="7" s="1"/>
  <c r="D5561" i="7" l="1"/>
  <c r="A5560" i="7"/>
  <c r="B5560" i="7"/>
  <c r="C5560" i="7" s="1"/>
  <c r="D5562" i="7" l="1"/>
  <c r="A5561" i="7"/>
  <c r="B5561" i="7"/>
  <c r="C5561" i="7" s="1"/>
  <c r="D5563" i="7" l="1"/>
  <c r="B5562" i="7"/>
  <c r="C5562" i="7" s="1"/>
  <c r="A5562" i="7"/>
  <c r="D5564" i="7" l="1"/>
  <c r="B5563" i="7"/>
  <c r="C5563" i="7" s="1"/>
  <c r="A5563" i="7"/>
  <c r="D5565" i="7" l="1"/>
  <c r="A5564" i="7"/>
  <c r="B5564" i="7"/>
  <c r="C5564" i="7" s="1"/>
  <c r="D5566" i="7" l="1"/>
  <c r="A5565" i="7"/>
  <c r="B5565" i="7"/>
  <c r="C5565" i="7" s="1"/>
  <c r="A5566" i="7" l="1"/>
  <c r="D5567" i="7"/>
  <c r="B5566" i="7"/>
  <c r="C5566" i="7" s="1"/>
  <c r="D5568" i="7" l="1"/>
  <c r="A5567" i="7"/>
  <c r="B5567" i="7"/>
  <c r="C5567" i="7" s="1"/>
  <c r="D5569" i="7" l="1"/>
  <c r="B5568" i="7"/>
  <c r="C5568" i="7" s="1"/>
  <c r="A5568" i="7"/>
  <c r="D5570" i="7" l="1"/>
  <c r="B5569" i="7"/>
  <c r="C5569" i="7" s="1"/>
  <c r="A5569" i="7"/>
  <c r="D5571" i="7" l="1"/>
  <c r="A5570" i="7"/>
  <c r="B5570" i="7"/>
  <c r="C5570" i="7" s="1"/>
  <c r="A5571" i="7" l="1"/>
  <c r="B5571" i="7"/>
  <c r="C5571" i="7" s="1"/>
  <c r="D5572" i="7"/>
  <c r="A5572" i="7" l="1"/>
  <c r="B5572" i="7"/>
  <c r="C5572" i="7" s="1"/>
  <c r="D5573" i="7"/>
  <c r="D5574" i="7" l="1"/>
  <c r="A5573" i="7"/>
  <c r="B5573" i="7"/>
  <c r="C5573" i="7" s="1"/>
  <c r="A5574" i="7" l="1"/>
  <c r="D5575" i="7"/>
  <c r="B5574" i="7"/>
  <c r="C5574" i="7" s="1"/>
  <c r="A5575" i="7" l="1"/>
  <c r="B5575" i="7"/>
  <c r="C5575" i="7" s="1"/>
  <c r="D5576" i="7"/>
  <c r="D5577" i="7" l="1"/>
  <c r="A5576" i="7"/>
  <c r="B5576" i="7"/>
  <c r="C5576" i="7" s="1"/>
  <c r="D5578" i="7" l="1"/>
  <c r="A5577" i="7"/>
  <c r="B5577" i="7"/>
  <c r="C5577" i="7" s="1"/>
  <c r="D5579" i="7" l="1"/>
  <c r="A5578" i="7"/>
  <c r="B5578" i="7"/>
  <c r="C5578" i="7" s="1"/>
  <c r="D5580" i="7" l="1"/>
  <c r="A5579" i="7"/>
  <c r="B5579" i="7"/>
  <c r="C5579" i="7" s="1"/>
  <c r="D5581" i="7" l="1"/>
  <c r="A5580" i="7"/>
  <c r="B5580" i="7"/>
  <c r="C5580" i="7" s="1"/>
  <c r="D5582" i="7" l="1"/>
  <c r="A5581" i="7"/>
  <c r="B5581" i="7"/>
  <c r="C5581" i="7" s="1"/>
  <c r="A5582" i="7" l="1"/>
  <c r="B5582" i="7"/>
  <c r="C5582" i="7" s="1"/>
  <c r="D5583" i="7"/>
  <c r="A5583" i="7" l="1"/>
  <c r="B5583" i="7"/>
  <c r="C5583" i="7" s="1"/>
  <c r="D5584" i="7"/>
  <c r="D5585" i="7" l="1"/>
  <c r="A5584" i="7"/>
  <c r="B5584" i="7"/>
  <c r="C5584" i="7" s="1"/>
  <c r="D5586" i="7" l="1"/>
  <c r="B5585" i="7"/>
  <c r="C5585" i="7" s="1"/>
  <c r="A5585" i="7"/>
  <c r="D5587" i="7" l="1"/>
  <c r="A5586" i="7"/>
  <c r="B5586" i="7"/>
  <c r="C5586" i="7" s="1"/>
  <c r="D5588" i="7" l="1"/>
  <c r="B5587" i="7"/>
  <c r="C5587" i="7" s="1"/>
  <c r="A5587" i="7"/>
  <c r="D5589" i="7" l="1"/>
  <c r="A5588" i="7"/>
  <c r="B5588" i="7"/>
  <c r="C5588" i="7" s="1"/>
  <c r="D5590" i="7" l="1"/>
  <c r="A5589" i="7"/>
  <c r="B5589" i="7"/>
  <c r="C5589" i="7" s="1"/>
  <c r="A5590" i="7" l="1"/>
  <c r="D5591" i="7"/>
  <c r="B5590" i="7"/>
  <c r="C5590" i="7" s="1"/>
  <c r="D5592" i="7" l="1"/>
  <c r="A5591" i="7"/>
  <c r="B5591" i="7"/>
  <c r="C5591" i="7" s="1"/>
  <c r="A5592" i="7" l="1"/>
  <c r="B5592" i="7"/>
  <c r="C5592" i="7" s="1"/>
  <c r="D5593" i="7"/>
  <c r="D5594" i="7" l="1"/>
  <c r="B5593" i="7"/>
  <c r="C5593" i="7" s="1"/>
  <c r="A5593" i="7"/>
  <c r="A5594" i="7" l="1"/>
  <c r="B5594" i="7"/>
  <c r="C5594" i="7" s="1"/>
  <c r="D5595" i="7"/>
  <c r="A5595" i="7" l="1"/>
  <c r="B5595" i="7"/>
  <c r="C5595" i="7" s="1"/>
  <c r="D5596" i="7"/>
  <c r="D5597" i="7" l="1"/>
  <c r="B5596" i="7"/>
  <c r="C5596" i="7" s="1"/>
  <c r="A5596" i="7"/>
  <c r="D5598" i="7" l="1"/>
  <c r="B5597" i="7"/>
  <c r="C5597" i="7" s="1"/>
  <c r="A5597" i="7"/>
  <c r="D5599" i="7" l="1"/>
  <c r="A5598" i="7"/>
  <c r="B5598" i="7"/>
  <c r="C5598" i="7" s="1"/>
  <c r="B5599" i="7" l="1"/>
  <c r="C5599" i="7" s="1"/>
  <c r="D5600" i="7"/>
  <c r="A5599" i="7"/>
  <c r="A5600" i="7" l="1"/>
  <c r="B5600" i="7"/>
  <c r="C5600" i="7" s="1"/>
  <c r="D5601" i="7"/>
  <c r="D5602" i="7" l="1"/>
  <c r="B5601" i="7"/>
  <c r="C5601" i="7" s="1"/>
  <c r="A5601" i="7"/>
  <c r="A5602" i="7" l="1"/>
  <c r="B5602" i="7"/>
  <c r="C5602" i="7" s="1"/>
  <c r="D5603" i="7"/>
  <c r="D5604" i="7" l="1"/>
  <c r="A5603" i="7"/>
  <c r="B5603" i="7"/>
  <c r="C5603" i="7" s="1"/>
  <c r="A5604" i="7" l="1"/>
  <c r="B5604" i="7"/>
  <c r="C5604" i="7" s="1"/>
  <c r="D5605" i="7"/>
  <c r="D5606" i="7" l="1"/>
  <c r="B5605" i="7"/>
  <c r="C5605" i="7" s="1"/>
  <c r="A5605" i="7"/>
  <c r="D5607" i="7" l="1"/>
  <c r="A5606" i="7"/>
  <c r="B5606" i="7"/>
  <c r="C5606" i="7" s="1"/>
  <c r="D5608" i="7" l="1"/>
  <c r="A5607" i="7"/>
  <c r="B5607" i="7"/>
  <c r="C5607" i="7" s="1"/>
  <c r="A5608" i="7" l="1"/>
  <c r="B5608" i="7"/>
  <c r="C5608" i="7" s="1"/>
  <c r="D5609" i="7"/>
  <c r="D5610" i="7" l="1"/>
  <c r="B5609" i="7"/>
  <c r="C5609" i="7" s="1"/>
  <c r="A5609" i="7"/>
  <c r="A5610" i="7" l="1"/>
  <c r="B5610" i="7"/>
  <c r="C5610" i="7" s="1"/>
  <c r="D5611" i="7"/>
  <c r="A5611" i="7" l="1"/>
  <c r="B5611" i="7"/>
  <c r="C5611" i="7" s="1"/>
  <c r="D5612" i="7"/>
  <c r="D5613" i="7" l="1"/>
  <c r="A5612" i="7"/>
  <c r="B5612" i="7"/>
  <c r="C5612" i="7" s="1"/>
  <c r="D5614" i="7" l="1"/>
  <c r="A5613" i="7"/>
  <c r="B5613" i="7"/>
  <c r="C5613" i="7" s="1"/>
  <c r="D5615" i="7" l="1"/>
  <c r="B5614" i="7"/>
  <c r="C5614" i="7" s="1"/>
  <c r="A5614" i="7"/>
  <c r="D5616" i="7" l="1"/>
  <c r="A5615" i="7"/>
  <c r="B5615" i="7"/>
  <c r="C5615" i="7" s="1"/>
  <c r="A5616" i="7" l="1"/>
  <c r="B5616" i="7"/>
  <c r="C5616" i="7" s="1"/>
  <c r="D5617" i="7"/>
  <c r="D5618" i="7" l="1"/>
  <c r="A5617" i="7"/>
  <c r="B5617" i="7"/>
  <c r="C5617" i="7" s="1"/>
  <c r="D5619" i="7" l="1"/>
  <c r="A5618" i="7"/>
  <c r="B5618" i="7"/>
  <c r="C5618" i="7" s="1"/>
  <c r="A5619" i="7" l="1"/>
  <c r="B5619" i="7"/>
  <c r="C5619" i="7" s="1"/>
  <c r="D5620" i="7"/>
  <c r="D5621" i="7" l="1"/>
  <c r="A5620" i="7"/>
  <c r="B5620" i="7"/>
  <c r="C5620" i="7" s="1"/>
  <c r="A5621" i="7" l="1"/>
  <c r="D5622" i="7"/>
  <c r="B5621" i="7"/>
  <c r="C5621" i="7" s="1"/>
  <c r="A5622" i="7" l="1"/>
  <c r="D5623" i="7"/>
  <c r="B5622" i="7"/>
  <c r="C5622" i="7" s="1"/>
  <c r="D5624" i="7" l="1"/>
  <c r="A5623" i="7"/>
  <c r="B5623" i="7"/>
  <c r="C5623" i="7" s="1"/>
  <c r="A5624" i="7" l="1"/>
  <c r="B5624" i="7"/>
  <c r="C5624" i="7" s="1"/>
  <c r="D5625" i="7"/>
  <c r="D5626" i="7" l="1"/>
  <c r="B5625" i="7"/>
  <c r="C5625" i="7" s="1"/>
  <c r="A5625" i="7"/>
  <c r="A5626" i="7" l="1"/>
  <c r="D5627" i="7"/>
  <c r="B5626" i="7"/>
  <c r="C5626" i="7" s="1"/>
  <c r="D5628" i="7" l="1"/>
  <c r="A5627" i="7"/>
  <c r="B5627" i="7"/>
  <c r="C5627" i="7" s="1"/>
  <c r="D5629" i="7" l="1"/>
  <c r="B5628" i="7"/>
  <c r="C5628" i="7" s="1"/>
  <c r="A5628" i="7"/>
  <c r="D5630" i="7" l="1"/>
  <c r="A5629" i="7"/>
  <c r="B5629" i="7"/>
  <c r="C5629" i="7" s="1"/>
  <c r="D5631" i="7" l="1"/>
  <c r="A5630" i="7"/>
  <c r="B5630" i="7"/>
  <c r="C5630" i="7" s="1"/>
  <c r="A5631" i="7" l="1"/>
  <c r="D5632" i="7"/>
  <c r="B5631" i="7"/>
  <c r="C5631" i="7" s="1"/>
  <c r="D5633" i="7" l="1"/>
  <c r="A5632" i="7"/>
  <c r="B5632" i="7"/>
  <c r="C5632" i="7" s="1"/>
  <c r="A5633" i="7" l="1"/>
  <c r="D5634" i="7"/>
  <c r="B5633" i="7"/>
  <c r="C5633" i="7" s="1"/>
  <c r="A5634" i="7" l="1"/>
  <c r="B5634" i="7"/>
  <c r="C5634" i="7" s="1"/>
  <c r="D5635" i="7"/>
  <c r="D5636" i="7" l="1"/>
  <c r="A5635" i="7"/>
  <c r="B5635" i="7"/>
  <c r="C5635" i="7" s="1"/>
  <c r="D5637" i="7" l="1"/>
  <c r="A5636" i="7"/>
  <c r="B5636" i="7"/>
  <c r="C5636" i="7" s="1"/>
  <c r="D5638" i="7" l="1"/>
  <c r="B5637" i="7"/>
  <c r="C5637" i="7" s="1"/>
  <c r="A5637" i="7"/>
  <c r="A5638" i="7" l="1"/>
  <c r="D5639" i="7"/>
  <c r="B5638" i="7"/>
  <c r="C5638" i="7" s="1"/>
  <c r="D5640" i="7" l="1"/>
  <c r="B5639" i="7"/>
  <c r="C5639" i="7" s="1"/>
  <c r="A5639" i="7"/>
  <c r="D5641" i="7" l="1"/>
  <c r="A5640" i="7"/>
  <c r="B5640" i="7"/>
  <c r="C5640" i="7" s="1"/>
  <c r="A5641" i="7" l="1"/>
  <c r="B5641" i="7"/>
  <c r="C5641" i="7" s="1"/>
  <c r="D5642" i="7"/>
  <c r="D5643" i="7" l="1"/>
  <c r="B5642" i="7"/>
  <c r="C5642" i="7" s="1"/>
  <c r="A5642" i="7"/>
  <c r="D5644" i="7" l="1"/>
  <c r="B5643" i="7"/>
  <c r="C5643" i="7" s="1"/>
  <c r="A5643" i="7"/>
  <c r="D5645" i="7" l="1"/>
  <c r="A5644" i="7"/>
  <c r="B5644" i="7"/>
  <c r="C5644" i="7" s="1"/>
  <c r="D5646" i="7" l="1"/>
  <c r="A5645" i="7"/>
  <c r="B5645" i="7"/>
  <c r="C5645" i="7" s="1"/>
  <c r="D5647" i="7" l="1"/>
  <c r="A5646" i="7"/>
  <c r="B5646" i="7"/>
  <c r="C5646" i="7" s="1"/>
  <c r="D5648" i="7" l="1"/>
  <c r="B5647" i="7"/>
  <c r="C5647" i="7" s="1"/>
  <c r="A5647" i="7"/>
  <c r="D5649" i="7" l="1"/>
  <c r="A5648" i="7"/>
  <c r="B5648" i="7"/>
  <c r="C5648" i="7" s="1"/>
  <c r="D5650" i="7" l="1"/>
  <c r="B5649" i="7"/>
  <c r="C5649" i="7" s="1"/>
  <c r="A5649" i="7"/>
  <c r="D5651" i="7" l="1"/>
  <c r="A5650" i="7"/>
  <c r="B5650" i="7"/>
  <c r="C5650" i="7" s="1"/>
  <c r="D5652" i="7" l="1"/>
  <c r="A5651" i="7"/>
  <c r="B5651" i="7"/>
  <c r="C5651" i="7" s="1"/>
  <c r="A5652" i="7" l="1"/>
  <c r="B5652" i="7"/>
  <c r="C5652" i="7" s="1"/>
  <c r="D5653" i="7"/>
  <c r="A5653" i="7" l="1"/>
  <c r="B5653" i="7"/>
  <c r="C5653" i="7" s="1"/>
  <c r="D5654" i="7"/>
  <c r="A5654" i="7" l="1"/>
  <c r="B5654" i="7"/>
  <c r="C5654" i="7" s="1"/>
  <c r="D5655" i="7"/>
  <c r="A5655" i="7" l="1"/>
  <c r="B5655" i="7"/>
  <c r="C5655" i="7" s="1"/>
  <c r="D5656" i="7"/>
  <c r="D5657" i="7" l="1"/>
  <c r="A5656" i="7"/>
  <c r="B5656" i="7"/>
  <c r="C5656" i="7" s="1"/>
  <c r="D5658" i="7" l="1"/>
  <c r="A5657" i="7"/>
  <c r="B5657" i="7"/>
  <c r="C5657" i="7" s="1"/>
  <c r="A5658" i="7" l="1"/>
  <c r="B5658" i="7"/>
  <c r="C5658" i="7" s="1"/>
  <c r="D5659" i="7"/>
  <c r="D5660" i="7" l="1"/>
  <c r="B5659" i="7"/>
  <c r="C5659" i="7" s="1"/>
  <c r="A5659" i="7"/>
  <c r="D5661" i="7" l="1"/>
  <c r="A5660" i="7"/>
  <c r="B5660" i="7"/>
  <c r="C5660" i="7" s="1"/>
  <c r="D5662" i="7" l="1"/>
  <c r="A5661" i="7"/>
  <c r="B5661" i="7"/>
  <c r="C5661" i="7" s="1"/>
  <c r="D5663" i="7" l="1"/>
  <c r="A5662" i="7"/>
  <c r="B5662" i="7"/>
  <c r="C5662" i="7" s="1"/>
  <c r="B5663" i="7" l="1"/>
  <c r="C5663" i="7" s="1"/>
  <c r="D5664" i="7"/>
  <c r="A5663" i="7"/>
  <c r="B5664" i="7" l="1"/>
  <c r="D5665" i="7"/>
  <c r="A5664" i="7"/>
  <c r="C5664" i="7"/>
  <c r="A5665" i="7" l="1"/>
  <c r="B5665" i="7"/>
  <c r="C5665" i="7" s="1"/>
  <c r="D5666" i="7"/>
  <c r="A5666" i="7" l="1"/>
  <c r="B5666" i="7"/>
  <c r="C5666" i="7" s="1"/>
  <c r="D5667" i="7"/>
  <c r="D5668" i="7" l="1"/>
  <c r="B5667" i="7"/>
  <c r="C5667" i="7" s="1"/>
  <c r="A5667" i="7"/>
  <c r="D5669" i="7" l="1"/>
  <c r="A5668" i="7"/>
  <c r="B5668" i="7"/>
  <c r="C5668" i="7" s="1"/>
  <c r="D5670" i="7" l="1"/>
  <c r="B5669" i="7"/>
  <c r="C5669" i="7" s="1"/>
  <c r="A5669" i="7"/>
  <c r="D5671" i="7" l="1"/>
  <c r="A5670" i="7"/>
  <c r="B5670" i="7"/>
  <c r="C5670" i="7" s="1"/>
  <c r="D5672" i="7" l="1"/>
  <c r="A5671" i="7"/>
  <c r="B5671" i="7"/>
  <c r="C5671" i="7" s="1"/>
  <c r="D5673" i="7" l="1"/>
  <c r="A5672" i="7"/>
  <c r="B5672" i="7"/>
  <c r="C5672" i="7" s="1"/>
  <c r="A5673" i="7" l="1"/>
  <c r="B5673" i="7"/>
  <c r="C5673" i="7" s="1"/>
  <c r="D5674" i="7"/>
  <c r="A5674" i="7" l="1"/>
  <c r="D5675" i="7"/>
  <c r="B5674" i="7"/>
  <c r="C5674" i="7" s="1"/>
  <c r="D5676" i="7" l="1"/>
  <c r="A5675" i="7"/>
  <c r="B5675" i="7"/>
  <c r="C5675" i="7" s="1"/>
  <c r="D5677" i="7" l="1"/>
  <c r="A5676" i="7"/>
  <c r="B5676" i="7"/>
  <c r="C5676" i="7" s="1"/>
  <c r="D5678" i="7" l="1"/>
  <c r="B5677" i="7"/>
  <c r="C5677" i="7" s="1"/>
  <c r="A5677" i="7"/>
  <c r="D5679" i="7" l="1"/>
  <c r="A5678" i="7"/>
  <c r="B5678" i="7"/>
  <c r="C5678" i="7" s="1"/>
  <c r="A5679" i="7" l="1"/>
  <c r="D5680" i="7"/>
  <c r="B5679" i="7"/>
  <c r="C5679" i="7" s="1"/>
  <c r="A5680" i="7" l="1"/>
  <c r="B5680" i="7"/>
  <c r="C5680" i="7" s="1"/>
  <c r="D5681" i="7"/>
  <c r="A5681" i="7" l="1"/>
  <c r="D5682" i="7"/>
  <c r="B5681" i="7"/>
  <c r="C5681" i="7" s="1"/>
  <c r="D5683" i="7" l="1"/>
  <c r="B5682" i="7"/>
  <c r="C5682" i="7" s="1"/>
  <c r="A5682" i="7"/>
  <c r="D5684" i="7" l="1"/>
  <c r="B5683" i="7"/>
  <c r="C5683" i="7" s="1"/>
  <c r="A5683" i="7"/>
  <c r="D5685" i="7" l="1"/>
  <c r="A5684" i="7"/>
  <c r="B5684" i="7"/>
  <c r="C5684" i="7" s="1"/>
  <c r="D5686" i="7" l="1"/>
  <c r="B5685" i="7"/>
  <c r="C5685" i="7" s="1"/>
  <c r="A5685" i="7"/>
  <c r="D5687" i="7" l="1"/>
  <c r="B5686" i="7"/>
  <c r="C5686" i="7" s="1"/>
  <c r="A5686" i="7"/>
  <c r="D5688" i="7" l="1"/>
  <c r="B5687" i="7"/>
  <c r="C5687" i="7" s="1"/>
  <c r="A5687" i="7"/>
  <c r="D5689" i="7" l="1"/>
  <c r="A5688" i="7"/>
  <c r="B5688" i="7"/>
  <c r="C5688" i="7" s="1"/>
  <c r="D5690" i="7" l="1"/>
  <c r="A5689" i="7"/>
  <c r="B5689" i="7"/>
  <c r="C5689" i="7" s="1"/>
  <c r="D5691" i="7" l="1"/>
  <c r="A5690" i="7"/>
  <c r="B5690" i="7"/>
  <c r="C5690" i="7" s="1"/>
  <c r="D5692" i="7" l="1"/>
  <c r="A5691" i="7"/>
  <c r="B5691" i="7"/>
  <c r="C5691" i="7" s="1"/>
  <c r="D5693" i="7" l="1"/>
  <c r="B5692" i="7"/>
  <c r="C5692" i="7" s="1"/>
  <c r="A5692" i="7"/>
  <c r="D5694" i="7" l="1"/>
  <c r="A5693" i="7"/>
  <c r="B5693" i="7"/>
  <c r="C5693" i="7" s="1"/>
  <c r="D5695" i="7" l="1"/>
  <c r="A5694" i="7"/>
  <c r="B5694" i="7"/>
  <c r="C5694" i="7" s="1"/>
  <c r="D5696" i="7" l="1"/>
  <c r="B5695" i="7"/>
  <c r="C5695" i="7" s="1"/>
  <c r="A5695" i="7"/>
  <c r="D5697" i="7" l="1"/>
  <c r="A5696" i="7"/>
  <c r="B5696" i="7"/>
  <c r="C5696" i="7" s="1"/>
  <c r="D5698" i="7" l="1"/>
  <c r="A5697" i="7"/>
  <c r="B5697" i="7"/>
  <c r="C5697" i="7" s="1"/>
  <c r="A5698" i="7" l="1"/>
  <c r="B5698" i="7"/>
  <c r="C5698" i="7" s="1"/>
  <c r="D5699" i="7"/>
  <c r="D5700" i="7" l="1"/>
  <c r="A5699" i="7"/>
  <c r="B5699" i="7"/>
  <c r="C5699" i="7" s="1"/>
  <c r="D5701" i="7" l="1"/>
  <c r="B5700" i="7"/>
  <c r="C5700" i="7" s="1"/>
  <c r="A5700" i="7"/>
  <c r="D5702" i="7" l="1"/>
  <c r="B5701" i="7"/>
  <c r="C5701" i="7" s="1"/>
  <c r="A5701" i="7"/>
  <c r="A5702" i="7" l="1"/>
  <c r="B5702" i="7"/>
  <c r="C5702" i="7" s="1"/>
  <c r="D5703" i="7"/>
  <c r="D5704" i="7" l="1"/>
  <c r="A5703" i="7"/>
  <c r="B5703" i="7"/>
  <c r="C5703" i="7" s="1"/>
  <c r="D5705" i="7" l="1"/>
  <c r="A5704" i="7"/>
  <c r="B5704" i="7"/>
  <c r="C5704" i="7" s="1"/>
  <c r="D5706" i="7" l="1"/>
  <c r="B5705" i="7"/>
  <c r="C5705" i="7" s="1"/>
  <c r="A5705" i="7"/>
  <c r="A5706" i="7" l="1"/>
  <c r="D5707" i="7"/>
  <c r="B5706" i="7"/>
  <c r="C5706" i="7" s="1"/>
  <c r="D5708" i="7" l="1"/>
  <c r="B5707" i="7"/>
  <c r="C5707" i="7" s="1"/>
  <c r="A5707" i="7"/>
  <c r="D5709" i="7" l="1"/>
  <c r="A5708" i="7"/>
  <c r="B5708" i="7"/>
  <c r="C5708" i="7" s="1"/>
  <c r="B5709" i="7" l="1"/>
  <c r="C5709" i="7" s="1"/>
  <c r="D5710" i="7"/>
  <c r="A5709" i="7"/>
  <c r="D5711" i="7" l="1"/>
  <c r="A5710" i="7"/>
  <c r="B5710" i="7"/>
  <c r="C5710" i="7" s="1"/>
  <c r="D5712" i="7" l="1"/>
  <c r="B5711" i="7"/>
  <c r="C5711" i="7" s="1"/>
  <c r="A5711" i="7"/>
  <c r="A5712" i="7" l="1"/>
  <c r="B5712" i="7"/>
  <c r="C5712" i="7" s="1"/>
  <c r="D5713" i="7"/>
  <c r="D5714" i="7" l="1"/>
  <c r="A5713" i="7"/>
  <c r="B5713" i="7"/>
  <c r="C5713" i="7" s="1"/>
  <c r="B5714" i="7" l="1"/>
  <c r="C5714" i="7" s="1"/>
  <c r="D5715" i="7"/>
  <c r="A5714" i="7"/>
  <c r="D5716" i="7" l="1"/>
  <c r="A5715" i="7"/>
  <c r="B5715" i="7"/>
  <c r="C5715" i="7" s="1"/>
  <c r="D5717" i="7" l="1"/>
  <c r="A5716" i="7"/>
  <c r="B5716" i="7"/>
  <c r="C5716" i="7" s="1"/>
  <c r="D5718" i="7" l="1"/>
  <c r="B5717" i="7"/>
  <c r="C5717" i="7" s="1"/>
  <c r="A5717" i="7"/>
  <c r="A5718" i="7" l="1"/>
  <c r="D5719" i="7"/>
  <c r="B5718" i="7"/>
  <c r="C5718" i="7" s="1"/>
  <c r="D5720" i="7" l="1"/>
  <c r="A5719" i="7"/>
  <c r="B5719" i="7"/>
  <c r="C5719" i="7" s="1"/>
  <c r="D5721" i="7" l="1"/>
  <c r="B5720" i="7"/>
  <c r="C5720" i="7" s="1"/>
  <c r="A5720" i="7"/>
  <c r="A5721" i="7" l="1"/>
  <c r="B5721" i="7"/>
  <c r="C5721" i="7" s="1"/>
  <c r="D5722" i="7"/>
  <c r="A5722" i="7" l="1"/>
  <c r="B5722" i="7"/>
  <c r="C5722" i="7" s="1"/>
  <c r="D5723" i="7"/>
  <c r="D5724" i="7" l="1"/>
  <c r="B5723" i="7"/>
  <c r="C5723" i="7" s="1"/>
  <c r="A5723" i="7"/>
  <c r="D5725" i="7" l="1"/>
  <c r="A5724" i="7"/>
  <c r="B5724" i="7"/>
  <c r="C5724" i="7" s="1"/>
  <c r="D5726" i="7" l="1"/>
  <c r="A5725" i="7"/>
  <c r="B5725" i="7"/>
  <c r="C5725" i="7" s="1"/>
  <c r="D5727" i="7" l="1"/>
  <c r="A5726" i="7"/>
  <c r="B5726" i="7"/>
  <c r="C5726" i="7" s="1"/>
  <c r="A5727" i="7" l="1"/>
  <c r="B5727" i="7"/>
  <c r="C5727" i="7" s="1"/>
  <c r="D5728" i="7"/>
  <c r="D5729" i="7" l="1"/>
  <c r="A5728" i="7"/>
  <c r="B5728" i="7"/>
  <c r="C5728" i="7" s="1"/>
  <c r="A5729" i="7" l="1"/>
  <c r="B5729" i="7"/>
  <c r="C5729" i="7" s="1"/>
  <c r="D5730" i="7"/>
  <c r="D5731" i="7" l="1"/>
  <c r="A5730" i="7"/>
  <c r="B5730" i="7"/>
  <c r="C5730" i="7" s="1"/>
  <c r="A5731" i="7" l="1"/>
  <c r="B5731" i="7"/>
  <c r="C5731" i="7" s="1"/>
  <c r="D5732" i="7"/>
  <c r="D5733" i="7" l="1"/>
  <c r="A5732" i="7"/>
  <c r="B5732" i="7"/>
  <c r="C5732" i="7" s="1"/>
  <c r="D5734" i="7" l="1"/>
  <c r="B5733" i="7"/>
  <c r="C5733" i="7" s="1"/>
  <c r="A5733" i="7"/>
  <c r="A5734" i="7" l="1"/>
  <c r="B5734" i="7"/>
  <c r="C5734" i="7" s="1"/>
  <c r="D5735" i="7"/>
  <c r="A5735" i="7" l="1"/>
  <c r="B5735" i="7"/>
  <c r="C5735" i="7" s="1"/>
  <c r="D5736" i="7"/>
  <c r="D5737" i="7" l="1"/>
  <c r="A5736" i="7"/>
  <c r="B5736" i="7"/>
  <c r="C5736" i="7" s="1"/>
  <c r="D5738" i="7" l="1"/>
  <c r="B5737" i="7"/>
  <c r="C5737" i="7" s="1"/>
  <c r="A5737" i="7"/>
  <c r="D5739" i="7" l="1"/>
  <c r="B5738" i="7"/>
  <c r="C5738" i="7" s="1"/>
  <c r="A5738" i="7"/>
  <c r="D5740" i="7" l="1"/>
  <c r="A5739" i="7"/>
  <c r="B5739" i="7"/>
  <c r="C5739" i="7" s="1"/>
  <c r="A5740" i="7" l="1"/>
  <c r="B5740" i="7"/>
  <c r="C5740" i="7" s="1"/>
  <c r="D5741" i="7"/>
  <c r="D5742" i="7" l="1"/>
  <c r="B5741" i="7"/>
  <c r="C5741" i="7" s="1"/>
  <c r="A5741" i="7"/>
  <c r="A5742" i="7" l="1"/>
  <c r="B5742" i="7"/>
  <c r="C5742" i="7" s="1"/>
  <c r="D5743" i="7"/>
  <c r="D5744" i="7" l="1"/>
  <c r="B5743" i="7"/>
  <c r="C5743" i="7" s="1"/>
  <c r="A5743" i="7"/>
  <c r="D5745" i="7" l="1"/>
  <c r="A5744" i="7"/>
  <c r="B5744" i="7"/>
  <c r="C5744" i="7" s="1"/>
  <c r="D5746" i="7" l="1"/>
  <c r="B5745" i="7"/>
  <c r="C5745" i="7" s="1"/>
  <c r="A5745" i="7"/>
  <c r="D5747" i="7" l="1"/>
  <c r="B5746" i="7"/>
  <c r="C5746" i="7" s="1"/>
  <c r="A5746" i="7"/>
  <c r="A5747" i="7" l="1"/>
  <c r="B5747" i="7"/>
  <c r="C5747" i="7" s="1"/>
  <c r="D5748" i="7"/>
  <c r="D5749" i="7" l="1"/>
  <c r="A5748" i="7"/>
  <c r="B5748" i="7"/>
  <c r="C5748" i="7" s="1"/>
  <c r="D5750" i="7" l="1"/>
  <c r="A5749" i="7"/>
  <c r="B5749" i="7"/>
  <c r="C5749" i="7" s="1"/>
  <c r="A5750" i="7" l="1"/>
  <c r="B5750" i="7"/>
  <c r="C5750" i="7" s="1"/>
  <c r="D5751" i="7"/>
  <c r="D5752" i="7" l="1"/>
  <c r="A5751" i="7"/>
  <c r="B5751" i="7"/>
  <c r="C5751" i="7" s="1"/>
  <c r="D5753" i="7" l="1"/>
  <c r="A5752" i="7"/>
  <c r="B5752" i="7"/>
  <c r="C5752" i="7" s="1"/>
  <c r="B5753" i="7" l="1"/>
  <c r="C5753" i="7" s="1"/>
  <c r="D5754" i="7"/>
  <c r="A5753" i="7"/>
  <c r="D5755" i="7" l="1"/>
  <c r="B5754" i="7"/>
  <c r="C5754" i="7" s="1"/>
  <c r="A5754" i="7"/>
  <c r="D5756" i="7" l="1"/>
  <c r="A5755" i="7"/>
  <c r="B5755" i="7"/>
  <c r="C5755" i="7" s="1"/>
  <c r="D5757" i="7" l="1"/>
  <c r="A5756" i="7"/>
  <c r="B5756" i="7"/>
  <c r="C5756" i="7" s="1"/>
  <c r="D5758" i="7" l="1"/>
  <c r="A5757" i="7"/>
  <c r="B5757" i="7"/>
  <c r="C5757" i="7" s="1"/>
  <c r="D5759" i="7" l="1"/>
  <c r="B5758" i="7"/>
  <c r="C5758" i="7" s="1"/>
  <c r="A5758" i="7"/>
  <c r="D5760" i="7" l="1"/>
  <c r="A5759" i="7"/>
  <c r="B5759" i="7"/>
  <c r="C5759" i="7" s="1"/>
  <c r="A5760" i="7" l="1"/>
  <c r="B5760" i="7"/>
  <c r="C5760" i="7" s="1"/>
  <c r="D5761" i="7"/>
  <c r="D5762" i="7" l="1"/>
  <c r="A5761" i="7"/>
  <c r="B5761" i="7"/>
  <c r="C5761" i="7" s="1"/>
  <c r="D5763" i="7" l="1"/>
  <c r="A5762" i="7"/>
  <c r="B5762" i="7"/>
  <c r="C5762" i="7" s="1"/>
  <c r="D5764" i="7" l="1"/>
  <c r="A5763" i="7"/>
  <c r="B5763" i="7"/>
  <c r="C5763" i="7" s="1"/>
  <c r="D5765" i="7" l="1"/>
  <c r="A5764" i="7"/>
  <c r="B5764" i="7"/>
  <c r="C5764" i="7" s="1"/>
  <c r="D5766" i="7" l="1"/>
  <c r="A5765" i="7"/>
  <c r="B5765" i="7"/>
  <c r="C5765" i="7" s="1"/>
  <c r="A5766" i="7" l="1"/>
  <c r="D5767" i="7"/>
  <c r="B5766" i="7"/>
  <c r="C5766" i="7" s="1"/>
  <c r="D5768" i="7" l="1"/>
  <c r="B5767" i="7"/>
  <c r="C5767" i="7" s="1"/>
  <c r="A5767" i="7"/>
  <c r="D5769" i="7" l="1"/>
  <c r="A5768" i="7"/>
  <c r="B5768" i="7"/>
  <c r="C5768" i="7" s="1"/>
  <c r="D5770" i="7" l="1"/>
  <c r="A5769" i="7"/>
  <c r="B5769" i="7"/>
  <c r="C5769" i="7" s="1"/>
  <c r="A5770" i="7" l="1"/>
  <c r="B5770" i="7"/>
  <c r="C5770" i="7" s="1"/>
  <c r="D5771" i="7"/>
  <c r="D5772" i="7" l="1"/>
  <c r="A5771" i="7"/>
  <c r="B5771" i="7"/>
  <c r="C5771" i="7" s="1"/>
  <c r="A5772" i="7" l="1"/>
  <c r="D5773" i="7"/>
  <c r="B5772" i="7"/>
  <c r="C5772" i="7" s="1"/>
  <c r="D5774" i="7" l="1"/>
  <c r="A5773" i="7"/>
  <c r="B5773" i="7"/>
  <c r="C5773" i="7" s="1"/>
  <c r="D5775" i="7" l="1"/>
  <c r="B5774" i="7"/>
  <c r="C5774" i="7" s="1"/>
  <c r="A5774" i="7"/>
  <c r="D5776" i="7" l="1"/>
  <c r="B5775" i="7"/>
  <c r="C5775" i="7" s="1"/>
  <c r="A5775" i="7"/>
  <c r="D5777" i="7" l="1"/>
  <c r="B5776" i="7"/>
  <c r="C5776" i="7" s="1"/>
  <c r="A5776" i="7"/>
  <c r="A5777" i="7" l="1"/>
  <c r="B5777" i="7"/>
  <c r="C5777" i="7" s="1"/>
  <c r="D5778" i="7"/>
  <c r="D5779" i="7" l="1"/>
  <c r="B5778" i="7"/>
  <c r="C5778" i="7" s="1"/>
  <c r="A5778" i="7"/>
  <c r="D5780" i="7" l="1"/>
  <c r="A5779" i="7"/>
  <c r="B5779" i="7"/>
  <c r="C5779" i="7" s="1"/>
  <c r="D5781" i="7" l="1"/>
  <c r="A5780" i="7"/>
  <c r="B5780" i="7"/>
  <c r="C5780" i="7" s="1"/>
  <c r="D5782" i="7" l="1"/>
  <c r="B5781" i="7"/>
  <c r="C5781" i="7" s="1"/>
  <c r="A5781" i="7"/>
  <c r="D5783" i="7" l="1"/>
  <c r="B5782" i="7"/>
  <c r="C5782" i="7" s="1"/>
  <c r="A5782" i="7"/>
  <c r="D5784" i="7" l="1"/>
  <c r="B5783" i="7"/>
  <c r="C5783" i="7" s="1"/>
  <c r="A5783" i="7"/>
  <c r="A5784" i="7" l="1"/>
  <c r="B5784" i="7"/>
  <c r="C5784" i="7" s="1"/>
  <c r="D5785" i="7"/>
  <c r="D5786" i="7" l="1"/>
  <c r="B5785" i="7"/>
  <c r="C5785" i="7" s="1"/>
  <c r="A5785" i="7"/>
  <c r="D5787" i="7" l="1"/>
  <c r="B5786" i="7"/>
  <c r="C5786" i="7" s="1"/>
  <c r="A5786" i="7"/>
  <c r="D5788" i="7" l="1"/>
  <c r="A5787" i="7"/>
  <c r="B5787" i="7"/>
  <c r="C5787" i="7" s="1"/>
  <c r="D5789" i="7" l="1"/>
  <c r="B5788" i="7"/>
  <c r="C5788" i="7" s="1"/>
  <c r="A5788" i="7"/>
  <c r="A5789" i="7" l="1"/>
  <c r="B5789" i="7"/>
  <c r="C5789" i="7" s="1"/>
  <c r="D5790" i="7"/>
  <c r="D5791" i="7" l="1"/>
  <c r="A5790" i="7"/>
  <c r="B5790" i="7"/>
  <c r="C5790" i="7" s="1"/>
  <c r="A5791" i="7" l="1"/>
  <c r="B5791" i="7"/>
  <c r="C5791" i="7" s="1"/>
  <c r="D5792" i="7"/>
  <c r="D5793" i="7" l="1"/>
  <c r="B5792" i="7"/>
  <c r="C5792" i="7" s="1"/>
  <c r="A5792" i="7"/>
  <c r="D5794" i="7" l="1"/>
  <c r="B5793" i="7"/>
  <c r="C5793" i="7" s="1"/>
  <c r="A5793" i="7"/>
  <c r="A5794" i="7" l="1"/>
  <c r="B5794" i="7"/>
  <c r="C5794" i="7" s="1"/>
  <c r="D5795" i="7"/>
  <c r="D5796" i="7" l="1"/>
  <c r="A5795" i="7"/>
  <c r="B5795" i="7"/>
  <c r="C5795" i="7" s="1"/>
  <c r="D5797" i="7" l="1"/>
  <c r="A5796" i="7"/>
  <c r="B5796" i="7"/>
  <c r="C5796" i="7" s="1"/>
  <c r="D5798" i="7" l="1"/>
  <c r="B5797" i="7"/>
  <c r="C5797" i="7" s="1"/>
  <c r="A5797" i="7"/>
  <c r="D5799" i="7" l="1"/>
  <c r="A5798" i="7"/>
  <c r="B5798" i="7"/>
  <c r="C5798" i="7" s="1"/>
  <c r="D5800" i="7" l="1"/>
  <c r="A5799" i="7"/>
  <c r="B5799" i="7"/>
  <c r="C5799" i="7" s="1"/>
  <c r="A5800" i="7" l="1"/>
  <c r="B5800" i="7"/>
  <c r="C5800" i="7" s="1"/>
  <c r="D5801" i="7"/>
  <c r="D5802" i="7" l="1"/>
  <c r="B5801" i="7"/>
  <c r="C5801" i="7" s="1"/>
  <c r="A5801" i="7"/>
  <c r="D5803" i="7" l="1"/>
  <c r="A5802" i="7"/>
  <c r="B5802" i="7"/>
  <c r="C5802" i="7" s="1"/>
  <c r="A5803" i="7" l="1"/>
  <c r="D5804" i="7"/>
  <c r="B5803" i="7"/>
  <c r="C5803" i="7" s="1"/>
  <c r="D5805" i="7" l="1"/>
  <c r="B5804" i="7"/>
  <c r="C5804" i="7" s="1"/>
  <c r="A5804" i="7"/>
  <c r="A5805" i="7" l="1"/>
  <c r="B5805" i="7"/>
  <c r="C5805" i="7" s="1"/>
  <c r="D5806" i="7"/>
  <c r="D5807" i="7" l="1"/>
  <c r="A5806" i="7"/>
  <c r="B5806" i="7"/>
  <c r="C5806" i="7" s="1"/>
  <c r="D5808" i="7" l="1"/>
  <c r="B5807" i="7"/>
  <c r="C5807" i="7" s="1"/>
  <c r="A5807" i="7"/>
  <c r="D5809" i="7" l="1"/>
  <c r="A5808" i="7"/>
  <c r="B5808" i="7"/>
  <c r="C5808" i="7" s="1"/>
  <c r="A5809" i="7" l="1"/>
  <c r="B5809" i="7"/>
  <c r="C5809" i="7" s="1"/>
  <c r="D5810" i="7"/>
  <c r="D5811" i="7" l="1"/>
  <c r="A5810" i="7"/>
  <c r="B5810" i="7"/>
  <c r="C5810" i="7" s="1"/>
  <c r="A5811" i="7" l="1"/>
  <c r="B5811" i="7"/>
  <c r="C5811" i="7" s="1"/>
  <c r="D5812" i="7"/>
  <c r="D5813" i="7" l="1"/>
  <c r="A5812" i="7"/>
  <c r="B5812" i="7"/>
  <c r="C5812" i="7" s="1"/>
  <c r="A5813" i="7" l="1"/>
  <c r="D5814" i="7"/>
  <c r="B5813" i="7"/>
  <c r="C5813" i="7" s="1"/>
  <c r="A5814" i="7" l="1"/>
  <c r="D5815" i="7"/>
  <c r="B5814" i="7"/>
  <c r="C5814" i="7" s="1"/>
  <c r="D5816" i="7" l="1"/>
  <c r="B5815" i="7"/>
  <c r="C5815" i="7" s="1"/>
  <c r="A5815" i="7"/>
  <c r="D5817" i="7" l="1"/>
  <c r="B5816" i="7"/>
  <c r="C5816" i="7" s="1"/>
  <c r="A5816" i="7"/>
  <c r="D5818" i="7" l="1"/>
  <c r="B5817" i="7"/>
  <c r="C5817" i="7" s="1"/>
  <c r="A5817" i="7"/>
  <c r="D5819" i="7" l="1"/>
  <c r="A5818" i="7"/>
  <c r="B5818" i="7"/>
  <c r="C5818" i="7" s="1"/>
  <c r="D5820" i="7" l="1"/>
  <c r="A5819" i="7"/>
  <c r="B5819" i="7"/>
  <c r="C5819" i="7" s="1"/>
  <c r="D5821" i="7" l="1"/>
  <c r="A5820" i="7"/>
  <c r="B5820" i="7"/>
  <c r="C5820" i="7" s="1"/>
  <c r="D5822" i="7" l="1"/>
  <c r="A5821" i="7"/>
  <c r="B5821" i="7"/>
  <c r="C5821" i="7" s="1"/>
  <c r="D5823" i="7" l="1"/>
  <c r="A5822" i="7"/>
  <c r="B5822" i="7"/>
  <c r="C5822" i="7" s="1"/>
  <c r="D5824" i="7" l="1"/>
  <c r="A5823" i="7"/>
  <c r="B5823" i="7"/>
  <c r="C5823" i="7" s="1"/>
  <c r="D5825" i="7" l="1"/>
  <c r="A5824" i="7"/>
  <c r="B5824" i="7"/>
  <c r="C5824" i="7" s="1"/>
  <c r="A5825" i="7" l="1"/>
  <c r="B5825" i="7"/>
  <c r="C5825" i="7" s="1"/>
  <c r="D5826" i="7"/>
  <c r="B5826" i="7" l="1"/>
  <c r="C5826" i="7" s="1"/>
  <c r="D5827" i="7"/>
  <c r="A5826" i="7"/>
  <c r="A5827" i="7" l="1"/>
  <c r="B5827" i="7"/>
  <c r="C5827" i="7" s="1"/>
  <c r="D5828" i="7"/>
  <c r="D5829" i="7" l="1"/>
  <c r="A5828" i="7"/>
  <c r="B5828" i="7"/>
  <c r="C5828" i="7" s="1"/>
  <c r="D5830" i="7" l="1"/>
  <c r="B5829" i="7"/>
  <c r="C5829" i="7" s="1"/>
  <c r="A5829" i="7"/>
  <c r="D5831" i="7" l="1"/>
  <c r="B5830" i="7"/>
  <c r="C5830" i="7" s="1"/>
  <c r="A5830" i="7"/>
  <c r="A5831" i="7" l="1"/>
  <c r="B5831" i="7"/>
  <c r="C5831" i="7" s="1"/>
  <c r="D5832" i="7"/>
  <c r="D5833" i="7" l="1"/>
  <c r="A5832" i="7"/>
  <c r="B5832" i="7"/>
  <c r="C5832" i="7" s="1"/>
  <c r="D5834" i="7" l="1"/>
  <c r="B5833" i="7"/>
  <c r="C5833" i="7" s="1"/>
  <c r="A5833" i="7"/>
  <c r="D5835" i="7" l="1"/>
  <c r="A5834" i="7"/>
  <c r="B5834" i="7"/>
  <c r="C5834" i="7" s="1"/>
  <c r="D5836" i="7" l="1"/>
  <c r="A5835" i="7"/>
  <c r="B5835" i="7"/>
  <c r="C5835" i="7" s="1"/>
  <c r="D5837" i="7" l="1"/>
  <c r="A5836" i="7"/>
  <c r="B5836" i="7"/>
  <c r="C5836" i="7" s="1"/>
  <c r="D5838" i="7" l="1"/>
  <c r="A5837" i="7"/>
  <c r="B5837" i="7"/>
  <c r="C5837" i="7" s="1"/>
  <c r="D5839" i="7" l="1"/>
  <c r="B5838" i="7"/>
  <c r="C5838" i="7" s="1"/>
  <c r="A5838" i="7"/>
  <c r="A5839" i="7" l="1"/>
  <c r="B5839" i="7"/>
  <c r="C5839" i="7" s="1"/>
  <c r="D5840" i="7"/>
  <c r="A5840" i="7" l="1"/>
  <c r="B5840" i="7"/>
  <c r="C5840" i="7"/>
  <c r="D5841" i="7"/>
  <c r="D5842" i="7" l="1"/>
  <c r="A5841" i="7"/>
  <c r="B5841" i="7"/>
  <c r="C5841" i="7" s="1"/>
  <c r="A5842" i="7" l="1"/>
  <c r="B5842" i="7"/>
  <c r="C5842" i="7" s="1"/>
  <c r="D5843" i="7"/>
  <c r="A5843" i="7" l="1"/>
  <c r="D5844" i="7"/>
  <c r="B5843" i="7"/>
  <c r="C5843" i="7" s="1"/>
  <c r="A5844" i="7" l="1"/>
  <c r="B5844" i="7"/>
  <c r="C5844" i="7" s="1"/>
  <c r="D5845" i="7"/>
  <c r="D5846" i="7" l="1"/>
  <c r="B5845" i="7"/>
  <c r="C5845" i="7" s="1"/>
  <c r="A5845" i="7"/>
  <c r="A5846" i="7" l="1"/>
  <c r="D5847" i="7"/>
  <c r="B5846" i="7"/>
  <c r="C5846" i="7" s="1"/>
  <c r="D5848" i="7" l="1"/>
  <c r="B5847" i="7"/>
  <c r="C5847" i="7" s="1"/>
  <c r="A5847" i="7"/>
  <c r="D5849" i="7" l="1"/>
  <c r="A5848" i="7"/>
  <c r="B5848" i="7"/>
  <c r="C5848" i="7" s="1"/>
  <c r="D5850" i="7" l="1"/>
  <c r="A5849" i="7"/>
  <c r="B5849" i="7"/>
  <c r="C5849" i="7" s="1"/>
  <c r="A5850" i="7" l="1"/>
  <c r="B5850" i="7"/>
  <c r="C5850" i="7" s="1"/>
  <c r="D5851" i="7"/>
  <c r="D5852" i="7" l="1"/>
  <c r="A5851" i="7"/>
  <c r="B5851" i="7"/>
  <c r="C5851" i="7" s="1"/>
  <c r="D5853" i="7" l="1"/>
  <c r="A5852" i="7"/>
  <c r="B5852" i="7"/>
  <c r="C5852" i="7" s="1"/>
  <c r="D5854" i="7" l="1"/>
  <c r="A5853" i="7"/>
  <c r="B5853" i="7"/>
  <c r="C5853" i="7" s="1"/>
  <c r="A5854" i="7" l="1"/>
  <c r="B5854" i="7"/>
  <c r="C5854" i="7" s="1"/>
  <c r="D5855" i="7"/>
  <c r="D5856" i="7" l="1"/>
  <c r="A5855" i="7"/>
  <c r="B5855" i="7"/>
  <c r="C5855" i="7" s="1"/>
  <c r="D5857" i="7" l="1"/>
  <c r="B5856" i="7"/>
  <c r="C5856" i="7" s="1"/>
  <c r="A5856" i="7"/>
  <c r="D5858" i="7" l="1"/>
  <c r="A5857" i="7"/>
  <c r="B5857" i="7"/>
  <c r="C5857" i="7" s="1"/>
  <c r="D5859" i="7" l="1"/>
  <c r="A5858" i="7"/>
  <c r="B5858" i="7"/>
  <c r="C5858" i="7" s="1"/>
  <c r="D5860" i="7" l="1"/>
  <c r="B5859" i="7"/>
  <c r="C5859" i="7" s="1"/>
  <c r="A5859" i="7"/>
  <c r="A5860" i="7" l="1"/>
  <c r="B5860" i="7"/>
  <c r="C5860" i="7" s="1"/>
  <c r="D5861" i="7"/>
  <c r="A5861" i="7" l="1"/>
  <c r="B5861" i="7"/>
  <c r="C5861" i="7" s="1"/>
  <c r="D5862" i="7"/>
  <c r="D5863" i="7" l="1"/>
  <c r="A5862" i="7"/>
  <c r="B5862" i="7"/>
  <c r="C5862" i="7" s="1"/>
  <c r="D5864" i="7" l="1"/>
  <c r="A5863" i="7"/>
  <c r="B5863" i="7"/>
  <c r="C5863" i="7" s="1"/>
  <c r="D5865" i="7" l="1"/>
  <c r="A5864" i="7"/>
  <c r="B5864" i="7"/>
  <c r="C5864" i="7" s="1"/>
  <c r="D5866" i="7" l="1"/>
  <c r="A5865" i="7"/>
  <c r="B5865" i="7"/>
  <c r="C5865" i="7" s="1"/>
  <c r="A5866" i="7" l="1"/>
  <c r="B5866" i="7"/>
  <c r="C5866" i="7" s="1"/>
  <c r="D5867" i="7"/>
  <c r="A5867" i="7" l="1"/>
  <c r="D5868" i="7"/>
  <c r="B5867" i="7"/>
  <c r="C5867" i="7" s="1"/>
  <c r="D5869" i="7" l="1"/>
  <c r="B5868" i="7"/>
  <c r="C5868" i="7" s="1"/>
  <c r="A5868" i="7"/>
  <c r="A5869" i="7" l="1"/>
  <c r="B5869" i="7"/>
  <c r="C5869" i="7" s="1"/>
  <c r="D5870" i="7"/>
  <c r="D5871" i="7" l="1"/>
  <c r="A5870" i="7"/>
  <c r="B5870" i="7"/>
  <c r="C5870" i="7" s="1"/>
  <c r="D5872" i="7" l="1"/>
  <c r="B5871" i="7"/>
  <c r="C5871" i="7" s="1"/>
  <c r="A5871" i="7"/>
  <c r="D5873" i="7" l="1"/>
  <c r="A5872" i="7"/>
  <c r="B5872" i="7"/>
  <c r="C5872" i="7" s="1"/>
  <c r="D5874" i="7" l="1"/>
  <c r="A5873" i="7"/>
  <c r="B5873" i="7"/>
  <c r="C5873" i="7" s="1"/>
  <c r="B5874" i="7" l="1"/>
  <c r="C5874" i="7" s="1"/>
  <c r="D5875" i="7"/>
  <c r="A5874" i="7"/>
  <c r="D5876" i="7" l="1"/>
  <c r="B5875" i="7"/>
  <c r="C5875" i="7" s="1"/>
  <c r="A5875" i="7"/>
  <c r="D5877" i="7" l="1"/>
  <c r="A5876" i="7"/>
  <c r="B5876" i="7"/>
  <c r="C5876" i="7" s="1"/>
  <c r="D5878" i="7" l="1"/>
  <c r="B5877" i="7"/>
  <c r="C5877" i="7" s="1"/>
  <c r="A5877" i="7"/>
  <c r="A5878" i="7" l="1"/>
  <c r="D5879" i="7"/>
  <c r="B5878" i="7"/>
  <c r="C5878" i="7" s="1"/>
  <c r="A5879" i="7" l="1"/>
  <c r="B5879" i="7"/>
  <c r="C5879" i="7" s="1"/>
  <c r="D5880" i="7"/>
  <c r="D5881" i="7" l="1"/>
  <c r="A5880" i="7"/>
  <c r="B5880" i="7"/>
  <c r="C5880" i="7" s="1"/>
  <c r="D5882" i="7" l="1"/>
  <c r="A5881" i="7"/>
  <c r="B5881" i="7"/>
  <c r="C5881" i="7" s="1"/>
  <c r="D5883" i="7" l="1"/>
  <c r="A5882" i="7"/>
  <c r="B5882" i="7"/>
  <c r="C5882" i="7" s="1"/>
  <c r="D5884" i="7" l="1"/>
  <c r="A5883" i="7"/>
  <c r="B5883" i="7"/>
  <c r="C5883" i="7" s="1"/>
  <c r="D5885" i="7" l="1"/>
  <c r="B5884" i="7"/>
  <c r="C5884" i="7" s="1"/>
  <c r="A5884" i="7"/>
  <c r="D5886" i="7" l="1"/>
  <c r="A5885" i="7"/>
  <c r="B5885" i="7"/>
  <c r="C5885" i="7" s="1"/>
  <c r="D5887" i="7" l="1"/>
  <c r="A5886" i="7"/>
  <c r="B5886" i="7"/>
  <c r="C5886" i="7" s="1"/>
  <c r="D5888" i="7" l="1"/>
  <c r="B5887" i="7"/>
  <c r="C5887" i="7" s="1"/>
  <c r="A5887" i="7"/>
  <c r="D5889" i="7" l="1"/>
  <c r="A5888" i="7"/>
  <c r="B5888" i="7"/>
  <c r="C5888" i="7" s="1"/>
  <c r="A5889" i="7" l="1"/>
  <c r="B5889" i="7"/>
  <c r="C5889" i="7" s="1"/>
  <c r="D5890" i="7"/>
  <c r="B5890" i="7" l="1"/>
  <c r="C5890" i="7" s="1"/>
  <c r="D5891" i="7"/>
  <c r="A5890" i="7"/>
  <c r="D5892" i="7" l="1"/>
  <c r="A5891" i="7"/>
  <c r="B5891" i="7"/>
  <c r="C5891" i="7" s="1"/>
  <c r="A5892" i="7" l="1"/>
  <c r="D5893" i="7"/>
  <c r="B5892" i="7"/>
  <c r="C5892" i="7" s="1"/>
  <c r="D5894" i="7" l="1"/>
  <c r="A5893" i="7"/>
  <c r="B5893" i="7"/>
  <c r="C5893" i="7" s="1"/>
  <c r="A5894" i="7" l="1"/>
  <c r="D5895" i="7"/>
  <c r="B5894" i="7"/>
  <c r="C5894" i="7" s="1"/>
  <c r="A5895" i="7" l="1"/>
  <c r="B5895" i="7"/>
  <c r="C5895" i="7" s="1"/>
  <c r="D5896" i="7"/>
  <c r="A5896" i="7" l="1"/>
  <c r="D5897" i="7"/>
  <c r="B5896" i="7"/>
  <c r="C5896" i="7" s="1"/>
  <c r="D5898" i="7" l="1"/>
  <c r="B5897" i="7"/>
  <c r="C5897" i="7" s="1"/>
  <c r="A5897" i="7"/>
  <c r="A5898" i="7" l="1"/>
  <c r="B5898" i="7"/>
  <c r="C5898" i="7" s="1"/>
  <c r="D5899" i="7"/>
  <c r="D5900" i="7" l="1"/>
  <c r="A5899" i="7"/>
  <c r="B5899" i="7"/>
  <c r="C5899" i="7" s="1"/>
  <c r="A5900" i="7" l="1"/>
  <c r="B5900" i="7"/>
  <c r="C5900" i="7" s="1"/>
  <c r="D5901" i="7"/>
  <c r="D5902" i="7" l="1"/>
  <c r="A5901" i="7"/>
  <c r="B5901" i="7"/>
  <c r="C5901" i="7" s="1"/>
  <c r="A5902" i="7" l="1"/>
  <c r="B5902" i="7"/>
  <c r="C5902" i="7" s="1"/>
  <c r="D5903" i="7"/>
  <c r="D5904" i="7" l="1"/>
  <c r="A5903" i="7"/>
  <c r="B5903" i="7"/>
  <c r="C5903" i="7" s="1"/>
  <c r="D5905" i="7" l="1"/>
  <c r="A5904" i="7"/>
  <c r="B5904" i="7"/>
  <c r="C5904" i="7" s="1"/>
  <c r="D5906" i="7" l="1"/>
  <c r="B5905" i="7"/>
  <c r="C5905" i="7" s="1"/>
  <c r="A5905" i="7"/>
  <c r="D5907" i="7" l="1"/>
  <c r="A5906" i="7"/>
  <c r="B5906" i="7"/>
  <c r="C5906" i="7" s="1"/>
  <c r="D5908" i="7" l="1"/>
  <c r="A5907" i="7"/>
  <c r="B5907" i="7"/>
  <c r="C5907" i="7" s="1"/>
  <c r="B5908" i="7" l="1"/>
  <c r="C5908" i="7" s="1"/>
  <c r="D5909" i="7"/>
  <c r="A5908" i="7"/>
  <c r="D5910" i="7" l="1"/>
  <c r="A5909" i="7"/>
  <c r="B5909" i="7"/>
  <c r="C5909" i="7" s="1"/>
  <c r="D5911" i="7" l="1"/>
  <c r="A5910" i="7"/>
  <c r="B5910" i="7"/>
  <c r="C5910" i="7" s="1"/>
  <c r="D5912" i="7" l="1"/>
  <c r="B5911" i="7"/>
  <c r="C5911" i="7" s="1"/>
  <c r="A5911" i="7"/>
  <c r="D5913" i="7" l="1"/>
  <c r="A5912" i="7"/>
  <c r="B5912" i="7"/>
  <c r="C5912" i="7" s="1"/>
  <c r="D5914" i="7" l="1"/>
  <c r="A5913" i="7"/>
  <c r="B5913" i="7"/>
  <c r="C5913" i="7" s="1"/>
  <c r="D5915" i="7" l="1"/>
  <c r="A5914" i="7"/>
  <c r="B5914" i="7"/>
  <c r="C5914" i="7" s="1"/>
  <c r="D5916" i="7" l="1"/>
  <c r="B5915" i="7"/>
  <c r="C5915" i="7" s="1"/>
  <c r="A5915" i="7"/>
  <c r="D5917" i="7" l="1"/>
  <c r="A5916" i="7"/>
  <c r="B5916" i="7"/>
  <c r="C5916" i="7" s="1"/>
  <c r="D5918" i="7" l="1"/>
  <c r="A5917" i="7"/>
  <c r="B5917" i="7"/>
  <c r="C5917" i="7" s="1"/>
  <c r="D5919" i="7" l="1"/>
  <c r="A5918" i="7"/>
  <c r="B5918" i="7"/>
  <c r="C5918" i="7" s="1"/>
  <c r="A5919" i="7" l="1"/>
  <c r="B5919" i="7"/>
  <c r="C5919" i="7" s="1"/>
  <c r="D5920" i="7"/>
  <c r="A5920" i="7" l="1"/>
  <c r="B5920" i="7"/>
  <c r="C5920" i="7" s="1"/>
  <c r="D5921" i="7"/>
  <c r="A5921" i="7" l="1"/>
  <c r="B5921" i="7"/>
  <c r="C5921" i="7" s="1"/>
  <c r="D5922" i="7"/>
  <c r="D5923" i="7" l="1"/>
  <c r="A5922" i="7"/>
  <c r="B5922" i="7"/>
  <c r="C5922" i="7" s="1"/>
  <c r="A5923" i="7" l="1"/>
  <c r="D5924" i="7"/>
  <c r="B5923" i="7"/>
  <c r="C5923" i="7" s="1"/>
  <c r="D5925" i="7" l="1"/>
  <c r="A5924" i="7"/>
  <c r="B5924" i="7"/>
  <c r="C5924" i="7" s="1"/>
  <c r="D5926" i="7" l="1"/>
  <c r="A5925" i="7"/>
  <c r="B5925" i="7"/>
  <c r="C5925" i="7" s="1"/>
  <c r="D5927" i="7" l="1"/>
  <c r="A5926" i="7"/>
  <c r="B5926" i="7"/>
  <c r="C5926" i="7" s="1"/>
  <c r="D5928" i="7" l="1"/>
  <c r="A5927" i="7"/>
  <c r="B5927" i="7"/>
  <c r="C5927" i="7" s="1"/>
  <c r="D5929" i="7" l="1"/>
  <c r="A5928" i="7"/>
  <c r="B5928" i="7"/>
  <c r="C5928" i="7" s="1"/>
  <c r="D5930" i="7" l="1"/>
  <c r="B5929" i="7"/>
  <c r="C5929" i="7" s="1"/>
  <c r="A5929" i="7"/>
  <c r="D5931" i="7" l="1"/>
  <c r="A5930" i="7"/>
  <c r="B5930" i="7"/>
  <c r="C5930" i="7" s="1"/>
  <c r="D5932" i="7" l="1"/>
  <c r="B5931" i="7"/>
  <c r="C5931" i="7" s="1"/>
  <c r="A5931" i="7"/>
  <c r="A5932" i="7" l="1"/>
  <c r="B5932" i="7"/>
  <c r="C5932" i="7" s="1"/>
  <c r="D5933" i="7"/>
  <c r="B5933" i="7" l="1"/>
  <c r="C5933" i="7" s="1"/>
  <c r="D5934" i="7"/>
  <c r="A5933" i="7"/>
  <c r="D5935" i="7" l="1"/>
  <c r="A5934" i="7"/>
  <c r="B5934" i="7"/>
  <c r="C5934" i="7" s="1"/>
  <c r="A5935" i="7" l="1"/>
  <c r="B5935" i="7"/>
  <c r="C5935" i="7" s="1"/>
  <c r="D5936" i="7"/>
  <c r="B5936" i="7" l="1"/>
  <c r="C5936" i="7" s="1"/>
  <c r="D5937" i="7"/>
  <c r="A5936" i="7"/>
  <c r="D5938" i="7" l="1"/>
  <c r="B5937" i="7"/>
  <c r="C5937" i="7" s="1"/>
  <c r="A5937" i="7"/>
  <c r="D5939" i="7" l="1"/>
  <c r="A5938" i="7"/>
  <c r="B5938" i="7"/>
  <c r="C5938" i="7" s="1"/>
  <c r="A5939" i="7" l="1"/>
  <c r="B5939" i="7"/>
  <c r="C5939" i="7" s="1"/>
  <c r="D5940" i="7"/>
  <c r="D5941" i="7" l="1"/>
  <c r="B5940" i="7"/>
  <c r="C5940" i="7" s="1"/>
  <c r="A5940" i="7"/>
  <c r="D5942" i="7" l="1"/>
  <c r="A5941" i="7"/>
  <c r="B5941" i="7"/>
  <c r="C5941" i="7" s="1"/>
  <c r="A5942" i="7" l="1"/>
  <c r="B5942" i="7"/>
  <c r="C5942" i="7" s="1"/>
  <c r="D5943" i="7"/>
  <c r="A5943" i="7" l="1"/>
  <c r="B5943" i="7"/>
  <c r="C5943" i="7" s="1"/>
  <c r="D5944" i="7"/>
  <c r="D5945" i="7" l="1"/>
  <c r="A5944" i="7"/>
  <c r="B5944" i="7"/>
  <c r="C5944" i="7" s="1"/>
  <c r="D5946" i="7" l="1"/>
  <c r="B5945" i="7"/>
  <c r="C5945" i="7" s="1"/>
  <c r="A5945" i="7"/>
  <c r="D5947" i="7" l="1"/>
  <c r="A5946" i="7"/>
  <c r="B5946" i="7"/>
  <c r="C5946" i="7" s="1"/>
  <c r="D5948" i="7" l="1"/>
  <c r="A5947" i="7"/>
  <c r="B5947" i="7"/>
  <c r="C5947" i="7" s="1"/>
  <c r="D5949" i="7" l="1"/>
  <c r="A5948" i="7"/>
  <c r="B5948" i="7"/>
  <c r="C5948" i="7" s="1"/>
  <c r="D5950" i="7" l="1"/>
  <c r="A5949" i="7"/>
  <c r="B5949" i="7"/>
  <c r="C5949" i="7" s="1"/>
  <c r="D5951" i="7" l="1"/>
  <c r="A5950" i="7"/>
  <c r="B5950" i="7"/>
  <c r="C5950" i="7" s="1"/>
  <c r="D5952" i="7" l="1"/>
  <c r="B5951" i="7"/>
  <c r="C5951" i="7" s="1"/>
  <c r="A5951" i="7"/>
  <c r="D5953" i="7" l="1"/>
  <c r="B5952" i="7"/>
  <c r="C5952" i="7" s="1"/>
  <c r="A5952" i="7"/>
  <c r="D5954" i="7" l="1"/>
  <c r="A5953" i="7"/>
  <c r="B5953" i="7"/>
  <c r="C5953" i="7" s="1"/>
  <c r="D5955" i="7" l="1"/>
  <c r="B5954" i="7"/>
  <c r="C5954" i="7" s="1"/>
  <c r="A5954" i="7"/>
  <c r="D5956" i="7" l="1"/>
  <c r="A5955" i="7"/>
  <c r="B5955" i="7"/>
  <c r="C5955" i="7" s="1"/>
  <c r="D5957" i="7" l="1"/>
  <c r="A5956" i="7"/>
  <c r="B5956" i="7"/>
  <c r="C5956" i="7" s="1"/>
  <c r="A5957" i="7" l="1"/>
  <c r="B5957" i="7"/>
  <c r="C5957" i="7" s="1"/>
  <c r="D5958" i="7"/>
  <c r="D5959" i="7" l="1"/>
  <c r="A5958" i="7"/>
  <c r="B5958" i="7"/>
  <c r="C5958" i="7" s="1"/>
  <c r="D5960" i="7" l="1"/>
  <c r="A5959" i="7"/>
  <c r="B5959" i="7"/>
  <c r="C5959" i="7" s="1"/>
  <c r="D5961" i="7" l="1"/>
  <c r="A5960" i="7"/>
  <c r="B5960" i="7"/>
  <c r="C5960" i="7" s="1"/>
  <c r="A5961" i="7" l="1"/>
  <c r="B5961" i="7"/>
  <c r="C5961" i="7" s="1"/>
  <c r="D5962" i="7"/>
  <c r="D5963" i="7" l="1"/>
  <c r="B5962" i="7"/>
  <c r="C5962" i="7" s="1"/>
  <c r="A5962" i="7"/>
  <c r="A5963" i="7" l="1"/>
  <c r="B5963" i="7"/>
  <c r="C5963" i="7" s="1"/>
  <c r="D5964" i="7"/>
  <c r="D5965" i="7" l="1"/>
  <c r="A5964" i="7"/>
  <c r="B5964" i="7"/>
  <c r="C5964" i="7" s="1"/>
  <c r="D5966" i="7" l="1"/>
  <c r="A5965" i="7"/>
  <c r="B5965" i="7"/>
  <c r="C5965" i="7" s="1"/>
  <c r="D5967" i="7" l="1"/>
  <c r="B5966" i="7"/>
  <c r="C5966" i="7" s="1"/>
  <c r="A5966" i="7"/>
  <c r="D5968" i="7" l="1"/>
  <c r="A5967" i="7"/>
  <c r="B5967" i="7"/>
  <c r="C5967" i="7" s="1"/>
  <c r="D5969" i="7" l="1"/>
  <c r="A5968" i="7"/>
  <c r="B5968" i="7"/>
  <c r="C5968" i="7" s="1"/>
  <c r="D5970" i="7" l="1"/>
  <c r="A5969" i="7"/>
  <c r="B5969" i="7"/>
  <c r="C5969" i="7" s="1"/>
  <c r="A5970" i="7" l="1"/>
  <c r="B5970" i="7"/>
  <c r="C5970" i="7" s="1"/>
  <c r="D5971" i="7"/>
  <c r="D5972" i="7" l="1"/>
  <c r="A5971" i="7"/>
  <c r="B5971" i="7"/>
  <c r="C5971" i="7" s="1"/>
  <c r="D5973" i="7" l="1"/>
  <c r="A5972" i="7"/>
  <c r="B5972" i="7"/>
  <c r="C5972" i="7" s="1"/>
  <c r="A5973" i="7" l="1"/>
  <c r="B5973" i="7"/>
  <c r="C5973" i="7" s="1"/>
  <c r="D5974" i="7"/>
  <c r="A5974" i="7" l="1"/>
  <c r="D5975" i="7"/>
  <c r="B5974" i="7"/>
  <c r="C5974" i="7" s="1"/>
  <c r="A5975" i="7" l="1"/>
  <c r="B5975" i="7"/>
  <c r="C5975" i="7" s="1"/>
  <c r="D5976" i="7"/>
  <c r="D5977" i="7" l="1"/>
  <c r="B5976" i="7"/>
  <c r="C5976" i="7" s="1"/>
  <c r="A5976" i="7"/>
  <c r="A5977" i="7" l="1"/>
  <c r="B5977" i="7"/>
  <c r="C5977" i="7" s="1"/>
  <c r="D5978" i="7"/>
  <c r="A5978" i="7" l="1"/>
  <c r="B5978" i="7"/>
  <c r="C5978" i="7" s="1"/>
  <c r="D5979" i="7"/>
  <c r="D5980" i="7" l="1"/>
  <c r="B5979" i="7"/>
  <c r="C5979" i="7" s="1"/>
  <c r="A5979" i="7"/>
  <c r="A5980" i="7" l="1"/>
  <c r="B5980" i="7"/>
  <c r="C5980" i="7" s="1"/>
  <c r="D5981" i="7"/>
  <c r="D5982" i="7" l="1"/>
  <c r="A5981" i="7"/>
  <c r="B5981" i="7"/>
  <c r="C5981" i="7" s="1"/>
  <c r="D5983" i="7" l="1"/>
  <c r="B5982" i="7"/>
  <c r="C5982" i="7" s="1"/>
  <c r="A5982" i="7"/>
  <c r="D5984" i="7" l="1"/>
  <c r="A5983" i="7"/>
  <c r="B5983" i="7"/>
  <c r="C5983" i="7" s="1"/>
  <c r="D5985" i="7" l="1"/>
  <c r="A5984" i="7"/>
  <c r="B5984" i="7"/>
  <c r="C5984" i="7" s="1"/>
  <c r="A5985" i="7" l="1"/>
  <c r="D5986" i="7"/>
  <c r="B5985" i="7"/>
  <c r="C5985" i="7" s="1"/>
  <c r="A5986" i="7" l="1"/>
  <c r="B5986" i="7"/>
  <c r="C5986" i="7" s="1"/>
  <c r="D5987" i="7"/>
  <c r="A5987" i="7" l="1"/>
  <c r="D5988" i="7"/>
  <c r="B5987" i="7"/>
  <c r="C5987" i="7" s="1"/>
  <c r="D5989" i="7" l="1"/>
  <c r="A5988" i="7"/>
  <c r="B5988" i="7"/>
  <c r="C5988" i="7" s="1"/>
  <c r="A5989" i="7" l="1"/>
  <c r="B5989" i="7"/>
  <c r="C5989" i="7" s="1"/>
  <c r="D5990" i="7"/>
  <c r="D5991" i="7" l="1"/>
  <c r="B5990" i="7"/>
  <c r="C5990" i="7" s="1"/>
  <c r="A5990" i="7"/>
  <c r="D5992" i="7" l="1"/>
  <c r="A5991" i="7"/>
  <c r="B5991" i="7"/>
  <c r="C5991" i="7" s="1"/>
  <c r="D5993" i="7" l="1"/>
  <c r="B5992" i="7"/>
  <c r="C5992" i="7" s="1"/>
  <c r="A5992" i="7"/>
  <c r="A5993" i="7" l="1"/>
  <c r="B5993" i="7"/>
  <c r="C5993" i="7" s="1"/>
  <c r="D5994" i="7"/>
  <c r="D5995" i="7" l="1"/>
  <c r="A5994" i="7"/>
  <c r="B5994" i="7"/>
  <c r="C5994" i="7" s="1"/>
  <c r="D5996" i="7" l="1"/>
  <c r="A5995" i="7"/>
  <c r="B5995" i="7"/>
  <c r="C5995" i="7" s="1"/>
  <c r="D5997" i="7" l="1"/>
  <c r="A5996" i="7"/>
  <c r="B5996" i="7"/>
  <c r="C5996" i="7" s="1"/>
  <c r="D5998" i="7" l="1"/>
  <c r="A5997" i="7"/>
  <c r="B5997" i="7"/>
  <c r="C5997" i="7" s="1"/>
  <c r="D5999" i="7" l="1"/>
  <c r="A5998" i="7"/>
  <c r="B5998" i="7"/>
  <c r="C5998" i="7" s="1"/>
  <c r="D6000" i="7" l="1"/>
  <c r="A5999" i="7"/>
  <c r="B5999" i="7"/>
  <c r="C5999" i="7" s="1"/>
  <c r="D6001" i="7" l="1"/>
  <c r="B6000" i="7"/>
  <c r="C6000" i="7" s="1"/>
  <c r="A6000" i="7"/>
  <c r="A6001" i="7" l="1"/>
  <c r="B6001" i="7"/>
  <c r="C6001" i="7" s="1"/>
  <c r="D6002" i="7"/>
  <c r="D6003" i="7" l="1"/>
  <c r="A6002" i="7"/>
  <c r="B6002" i="7"/>
  <c r="C6002" i="7" s="1"/>
  <c r="D6004" i="7" l="1"/>
  <c r="A6003" i="7"/>
  <c r="B6003" i="7"/>
  <c r="C6003" i="7" s="1"/>
  <c r="D6005" i="7" l="1"/>
  <c r="B6004" i="7"/>
  <c r="C6004" i="7" s="1"/>
  <c r="A6004" i="7"/>
  <c r="D6006" i="7" l="1"/>
  <c r="A6005" i="7"/>
  <c r="B6005" i="7"/>
  <c r="C6005" i="7" s="1"/>
  <c r="A6006" i="7" l="1"/>
  <c r="B6006" i="7"/>
  <c r="C6006" i="7" s="1"/>
  <c r="D6007" i="7"/>
  <c r="D6008" i="7" l="1"/>
  <c r="B6007" i="7"/>
  <c r="C6007" i="7" s="1"/>
  <c r="A6007" i="7"/>
  <c r="A6008" i="7" l="1"/>
  <c r="D6009" i="7"/>
  <c r="B6008" i="7"/>
  <c r="C6008" i="7" s="1"/>
  <c r="A6009" i="7" l="1"/>
  <c r="D6010" i="7"/>
  <c r="B6009" i="7"/>
  <c r="C6009" i="7" s="1"/>
  <c r="D6011" i="7" l="1"/>
  <c r="A6010" i="7"/>
  <c r="B6010" i="7"/>
  <c r="C6010" i="7" s="1"/>
  <c r="D6012" i="7" l="1"/>
  <c r="A6011" i="7"/>
  <c r="B6011" i="7"/>
  <c r="C6011" i="7" s="1"/>
  <c r="D6013" i="7" l="1"/>
  <c r="A6012" i="7"/>
  <c r="B6012" i="7"/>
  <c r="C6012" i="7" s="1"/>
  <c r="D6014" i="7" l="1"/>
  <c r="A6013" i="7"/>
  <c r="B6013" i="7"/>
  <c r="C6013" i="7" s="1"/>
  <c r="D6015" i="7" l="1"/>
  <c r="B6014" i="7"/>
  <c r="C6014" i="7" s="1"/>
  <c r="A6014" i="7"/>
  <c r="D6016" i="7" l="1"/>
  <c r="A6015" i="7"/>
  <c r="B6015" i="7"/>
  <c r="C6015" i="7" s="1"/>
  <c r="D6017" i="7" l="1"/>
  <c r="A6016" i="7"/>
  <c r="B6016" i="7"/>
  <c r="C6016" i="7" s="1"/>
  <c r="D6018" i="7" l="1"/>
  <c r="A6017" i="7"/>
  <c r="B6017" i="7"/>
  <c r="C6017" i="7" s="1"/>
  <c r="D6019" i="7" l="1"/>
  <c r="A6018" i="7"/>
  <c r="B6018" i="7"/>
  <c r="C6018" i="7" s="1"/>
  <c r="D6020" i="7" l="1"/>
  <c r="A6019" i="7"/>
  <c r="B6019" i="7"/>
  <c r="C6019" i="7" s="1"/>
  <c r="D6021" i="7" l="1"/>
  <c r="A6020" i="7"/>
  <c r="B6020" i="7"/>
  <c r="C6020" i="7" s="1"/>
  <c r="D6022" i="7" l="1"/>
  <c r="A6021" i="7"/>
  <c r="B6021" i="7"/>
  <c r="C6021" i="7" s="1"/>
  <c r="D6023" i="7" l="1"/>
  <c r="A6022" i="7"/>
  <c r="B6022" i="7"/>
  <c r="C6022" i="7" s="1"/>
  <c r="D6024" i="7" l="1"/>
  <c r="B6023" i="7"/>
  <c r="C6023" i="7" s="1"/>
  <c r="A6023" i="7"/>
  <c r="D6025" i="7" l="1"/>
  <c r="A6024" i="7"/>
  <c r="B6024" i="7"/>
  <c r="C6024" i="7" s="1"/>
  <c r="A6025" i="7" l="1"/>
  <c r="B6025" i="7"/>
  <c r="C6025" i="7" s="1"/>
  <c r="D6026" i="7"/>
  <c r="D6027" i="7" l="1"/>
  <c r="A6026" i="7"/>
  <c r="B6026" i="7"/>
  <c r="C6026" i="7" s="1"/>
  <c r="D6028" i="7" l="1"/>
  <c r="A6027" i="7"/>
  <c r="B6027" i="7"/>
  <c r="C6027" i="7" s="1"/>
  <c r="D6029" i="7" l="1"/>
  <c r="A6028" i="7"/>
  <c r="B6028" i="7"/>
  <c r="C6028" i="7" s="1"/>
  <c r="D6030" i="7" l="1"/>
  <c r="B6029" i="7"/>
  <c r="C6029" i="7" s="1"/>
  <c r="A6029" i="7"/>
  <c r="A6030" i="7" l="1"/>
  <c r="B6030" i="7"/>
  <c r="C6030" i="7" s="1"/>
  <c r="D6031" i="7"/>
  <c r="D6032" i="7" l="1"/>
  <c r="A6031" i="7"/>
  <c r="B6031" i="7"/>
  <c r="C6031" i="7" s="1"/>
  <c r="D6033" i="7" l="1"/>
  <c r="A6032" i="7"/>
  <c r="B6032" i="7"/>
  <c r="C6032" i="7" s="1"/>
  <c r="D6034" i="7" l="1"/>
  <c r="A6033" i="7"/>
  <c r="B6033" i="7"/>
  <c r="C6033" i="7" s="1"/>
  <c r="A6034" i="7" l="1"/>
  <c r="D6035" i="7"/>
  <c r="B6034" i="7"/>
  <c r="C6034" i="7" s="1"/>
  <c r="D6036" i="7" l="1"/>
  <c r="A6035" i="7"/>
  <c r="B6035" i="7"/>
  <c r="C6035" i="7" s="1"/>
  <c r="D6037" i="7" l="1"/>
  <c r="B6036" i="7"/>
  <c r="C6036" i="7" s="1"/>
  <c r="A6036" i="7"/>
  <c r="D6038" i="7" l="1"/>
  <c r="A6037" i="7"/>
  <c r="B6037" i="7"/>
  <c r="C6037" i="7" s="1"/>
  <c r="A6038" i="7" l="1"/>
  <c r="D6039" i="7"/>
  <c r="B6038" i="7"/>
  <c r="C6038" i="7" s="1"/>
  <c r="D6040" i="7" l="1"/>
  <c r="B6039" i="7"/>
  <c r="C6039" i="7" s="1"/>
  <c r="A6039" i="7"/>
  <c r="D6041" i="7" l="1"/>
  <c r="A6040" i="7"/>
  <c r="B6040" i="7"/>
  <c r="C6040" i="7" s="1"/>
  <c r="B6041" i="7" l="1"/>
  <c r="C6041" i="7" s="1"/>
  <c r="D6042" i="7"/>
  <c r="A6041" i="7"/>
  <c r="D6043" i="7" l="1"/>
  <c r="A6042" i="7"/>
  <c r="B6042" i="7"/>
  <c r="C6042" i="7" s="1"/>
  <c r="D6044" i="7" l="1"/>
  <c r="A6043" i="7"/>
  <c r="B6043" i="7"/>
  <c r="C6043" i="7" s="1"/>
  <c r="D6045" i="7" l="1"/>
  <c r="A6044" i="7"/>
  <c r="B6044" i="7"/>
  <c r="C6044" i="7" s="1"/>
  <c r="D6046" i="7" l="1"/>
  <c r="B6045" i="7"/>
  <c r="C6045" i="7" s="1"/>
  <c r="A6045" i="7"/>
  <c r="D6047" i="7" l="1"/>
  <c r="A6046" i="7"/>
  <c r="B6046" i="7"/>
  <c r="C6046" i="7" s="1"/>
  <c r="D6048" i="7" l="1"/>
  <c r="A6047" i="7"/>
  <c r="B6047" i="7"/>
  <c r="C6047" i="7" s="1"/>
  <c r="A6048" i="7" l="1"/>
  <c r="B6048" i="7"/>
  <c r="C6048" i="7" s="1"/>
  <c r="D6049" i="7"/>
  <c r="D6050" i="7" l="1"/>
  <c r="B6049" i="7"/>
  <c r="C6049" i="7" s="1"/>
  <c r="A6049" i="7"/>
  <c r="D6051" i="7" l="1"/>
  <c r="A6050" i="7"/>
  <c r="B6050" i="7"/>
  <c r="C6050" i="7" s="1"/>
  <c r="D6052" i="7" l="1"/>
  <c r="A6051" i="7"/>
  <c r="B6051" i="7"/>
  <c r="C6051" i="7" s="1"/>
  <c r="D6053" i="7" l="1"/>
  <c r="A6052" i="7"/>
  <c r="B6052" i="7"/>
  <c r="C6052" i="7" s="1"/>
  <c r="A6053" i="7" l="1"/>
  <c r="B6053" i="7"/>
  <c r="C6053" i="7" s="1"/>
  <c r="D6054" i="7"/>
  <c r="D6055" i="7" l="1"/>
  <c r="A6054" i="7"/>
  <c r="B6054" i="7"/>
  <c r="C6054" i="7" s="1"/>
  <c r="D6056" i="7" l="1"/>
  <c r="A6055" i="7"/>
  <c r="B6055" i="7"/>
  <c r="C6055" i="7" s="1"/>
  <c r="D6057" i="7" l="1"/>
  <c r="A6056" i="7"/>
  <c r="B6056" i="7"/>
  <c r="C6056" i="7" s="1"/>
  <c r="D6058" i="7" l="1"/>
  <c r="A6057" i="7"/>
  <c r="B6057" i="7"/>
  <c r="C6057" i="7" s="1"/>
  <c r="A6058" i="7" l="1"/>
  <c r="B6058" i="7"/>
  <c r="C6058" i="7" s="1"/>
  <c r="D6059" i="7"/>
  <c r="D6060" i="7" l="1"/>
  <c r="A6059" i="7"/>
  <c r="B6059" i="7"/>
  <c r="C6059" i="7" s="1"/>
  <c r="D6061" i="7" l="1"/>
  <c r="A6060" i="7"/>
  <c r="B6060" i="7"/>
  <c r="C6060" i="7" s="1"/>
  <c r="D6062" i="7" l="1"/>
  <c r="A6061" i="7"/>
  <c r="B6061" i="7"/>
  <c r="C6061" i="7" s="1"/>
  <c r="A6062" i="7" l="1"/>
  <c r="B6062" i="7"/>
  <c r="C6062" i="7" s="1"/>
  <c r="D6063" i="7"/>
  <c r="D6064" i="7" l="1"/>
  <c r="A6063" i="7"/>
  <c r="B6063" i="7"/>
  <c r="C6063" i="7" s="1"/>
  <c r="D6065" i="7" l="1"/>
  <c r="B6064" i="7"/>
  <c r="C6064" i="7" s="1"/>
  <c r="A6064" i="7"/>
  <c r="D6066" i="7" l="1"/>
  <c r="A6065" i="7"/>
  <c r="B6065" i="7"/>
  <c r="C6065" i="7" s="1"/>
  <c r="D6067" i="7" l="1"/>
  <c r="A6066" i="7"/>
  <c r="B6066" i="7"/>
  <c r="C6066" i="7" s="1"/>
  <c r="D6068" i="7" l="1"/>
  <c r="A6067" i="7"/>
  <c r="B6067" i="7"/>
  <c r="C6067" i="7" s="1"/>
  <c r="D6069" i="7" l="1"/>
  <c r="B6068" i="7"/>
  <c r="C6068" i="7" s="1"/>
  <c r="A6068" i="7"/>
  <c r="D6070" i="7" l="1"/>
  <c r="A6069" i="7"/>
  <c r="B6069" i="7"/>
  <c r="C6069" i="7" s="1"/>
  <c r="A6070" i="7" l="1"/>
  <c r="D6071" i="7"/>
  <c r="B6070" i="7"/>
  <c r="C6070" i="7" s="1"/>
  <c r="D6072" i="7" l="1"/>
  <c r="A6071" i="7"/>
  <c r="B6071" i="7"/>
  <c r="C6071" i="7" s="1"/>
  <c r="D6073" i="7" l="1"/>
  <c r="A6072" i="7"/>
  <c r="B6072" i="7"/>
  <c r="C6072" i="7" s="1"/>
  <c r="D6074" i="7" l="1"/>
  <c r="B6073" i="7"/>
  <c r="C6073" i="7" s="1"/>
  <c r="A6073" i="7"/>
  <c r="D6075" i="7" l="1"/>
  <c r="A6074" i="7"/>
  <c r="B6074" i="7"/>
  <c r="C6074" i="7" s="1"/>
  <c r="D6076" i="7" l="1"/>
  <c r="A6075" i="7"/>
  <c r="B6075" i="7"/>
  <c r="C6075" i="7" s="1"/>
  <c r="A6076" i="7" l="1"/>
  <c r="B6076" i="7"/>
  <c r="C6076" i="7" s="1"/>
  <c r="D6077" i="7"/>
  <c r="D6078" i="7" l="1"/>
  <c r="B6077" i="7"/>
  <c r="C6077" i="7" s="1"/>
  <c r="A6077" i="7"/>
  <c r="A6078" i="7" l="1"/>
  <c r="B6078" i="7"/>
  <c r="C6078" i="7" s="1"/>
  <c r="D6079" i="7"/>
  <c r="D6080" i="7" l="1"/>
  <c r="B6079" i="7"/>
  <c r="C6079" i="7" s="1"/>
  <c r="A6079" i="7"/>
  <c r="A6080" i="7" l="1"/>
  <c r="B6080" i="7"/>
  <c r="C6080" i="7" s="1"/>
  <c r="D6081" i="7"/>
  <c r="D6082" i="7" l="1"/>
  <c r="A6081" i="7"/>
  <c r="B6081" i="7"/>
  <c r="C6081" i="7" s="1"/>
  <c r="D6083" i="7" l="1"/>
  <c r="B6082" i="7"/>
  <c r="C6082" i="7" s="1"/>
  <c r="A6082" i="7"/>
  <c r="D6084" i="7" l="1"/>
  <c r="A6083" i="7"/>
  <c r="B6083" i="7"/>
  <c r="C6083" i="7" s="1"/>
  <c r="B6084" i="7" l="1"/>
  <c r="C6084" i="7" s="1"/>
  <c r="D6085" i="7"/>
  <c r="A6084" i="7"/>
  <c r="A6085" i="7" l="1"/>
  <c r="B6085" i="7"/>
  <c r="C6085" i="7" s="1"/>
  <c r="D6086" i="7"/>
  <c r="A6086" i="7" l="1"/>
  <c r="D6087" i="7"/>
  <c r="B6086" i="7"/>
  <c r="C6086" i="7" s="1"/>
  <c r="D6088" i="7" l="1"/>
  <c r="B6087" i="7"/>
  <c r="C6087" i="7" s="1"/>
  <c r="A6087" i="7"/>
  <c r="D6089" i="7" l="1"/>
  <c r="A6088" i="7"/>
  <c r="B6088" i="7"/>
  <c r="C6088" i="7" s="1"/>
  <c r="D6090" i="7" l="1"/>
  <c r="B6089" i="7"/>
  <c r="C6089" i="7" s="1"/>
  <c r="A6089" i="7"/>
  <c r="A6090" i="7" l="1"/>
  <c r="B6090" i="7"/>
  <c r="C6090" i="7" s="1"/>
  <c r="D6091" i="7"/>
  <c r="A6091" i="7" l="1"/>
  <c r="B6091" i="7"/>
  <c r="C6091" i="7" s="1"/>
  <c r="D6092" i="7"/>
  <c r="D6093" i="7" l="1"/>
  <c r="A6092" i="7"/>
  <c r="B6092" i="7"/>
  <c r="C6092" i="7" s="1"/>
  <c r="D6094" i="7" l="1"/>
  <c r="A6093" i="7"/>
  <c r="B6093" i="7"/>
  <c r="C6093" i="7" s="1"/>
  <c r="D6095" i="7" l="1"/>
  <c r="A6094" i="7"/>
  <c r="B6094" i="7"/>
  <c r="C6094" i="7" s="1"/>
  <c r="D6096" i="7" l="1"/>
  <c r="A6095" i="7"/>
  <c r="B6095" i="7"/>
  <c r="C6095" i="7" s="1"/>
  <c r="A6096" i="7" l="1"/>
  <c r="D6097" i="7"/>
  <c r="B6096" i="7"/>
  <c r="C6096" i="7" s="1"/>
  <c r="A6097" i="7" l="1"/>
  <c r="B6097" i="7"/>
  <c r="C6097" i="7" s="1"/>
  <c r="D6098" i="7"/>
  <c r="D6099" i="7" l="1"/>
  <c r="A6098" i="7"/>
  <c r="B6098" i="7"/>
  <c r="C6098" i="7" s="1"/>
  <c r="B6099" i="7" l="1"/>
  <c r="C6099" i="7" s="1"/>
  <c r="D6100" i="7"/>
  <c r="A6099" i="7"/>
  <c r="A6100" i="7" l="1"/>
  <c r="B6100" i="7"/>
  <c r="C6100" i="7" s="1"/>
  <c r="D6101" i="7"/>
  <c r="D6102" i="7" l="1"/>
  <c r="A6101" i="7"/>
  <c r="B6101" i="7"/>
  <c r="C6101" i="7" s="1"/>
  <c r="A6102" i="7" l="1"/>
  <c r="D6103" i="7"/>
  <c r="B6102" i="7"/>
  <c r="C6102" i="7" s="1"/>
  <c r="A6103" i="7" l="1"/>
  <c r="B6103" i="7"/>
  <c r="C6103" i="7" s="1"/>
  <c r="D6104" i="7"/>
  <c r="D6105" i="7" l="1"/>
  <c r="A6104" i="7"/>
  <c r="B6104" i="7"/>
  <c r="C6104" i="7" s="1"/>
  <c r="B6105" i="7" l="1"/>
  <c r="C6105" i="7" s="1"/>
  <c r="D6106" i="7"/>
  <c r="A6105" i="7"/>
  <c r="D6107" i="7" l="1"/>
  <c r="A6106" i="7"/>
  <c r="B6106" i="7"/>
  <c r="C6106" i="7" s="1"/>
  <c r="D6108" i="7" l="1"/>
  <c r="B6107" i="7"/>
  <c r="C6107" i="7" s="1"/>
  <c r="A6107" i="7"/>
  <c r="D6109" i="7" l="1"/>
  <c r="A6108" i="7"/>
  <c r="B6108" i="7"/>
  <c r="C6108" i="7" s="1"/>
  <c r="D6110" i="7" l="1"/>
  <c r="A6109" i="7"/>
  <c r="B6109" i="7"/>
  <c r="C6109" i="7" s="1"/>
  <c r="A6110" i="7" l="1"/>
  <c r="D6111" i="7"/>
  <c r="B6110" i="7"/>
  <c r="C6110" i="7" s="1"/>
  <c r="D6112" i="7" l="1"/>
  <c r="A6111" i="7"/>
  <c r="B6111" i="7"/>
  <c r="C6111" i="7" s="1"/>
  <c r="D6113" i="7" l="1"/>
  <c r="B6112" i="7"/>
  <c r="C6112" i="7" s="1"/>
  <c r="A6112" i="7"/>
  <c r="A6113" i="7" l="1"/>
  <c r="B6113" i="7"/>
  <c r="C6113" i="7" s="1"/>
  <c r="D6114" i="7"/>
  <c r="A6114" i="7" l="1"/>
  <c r="B6114" i="7"/>
  <c r="C6114" i="7" s="1"/>
  <c r="D6115" i="7"/>
  <c r="D6116" i="7" l="1"/>
  <c r="A6115" i="7"/>
  <c r="B6115" i="7"/>
  <c r="C6115" i="7" s="1"/>
  <c r="D6117" i="7" l="1"/>
  <c r="A6116" i="7"/>
  <c r="B6116" i="7"/>
  <c r="C6116" i="7" s="1"/>
  <c r="B6117" i="7" l="1"/>
  <c r="C6117" i="7" s="1"/>
  <c r="D6118" i="7"/>
  <c r="A6117" i="7"/>
  <c r="D6119" i="7" l="1"/>
  <c r="A6118" i="7"/>
  <c r="B6118" i="7"/>
  <c r="C6118" i="7" s="1"/>
  <c r="D6120" i="7" l="1"/>
  <c r="A6119" i="7"/>
  <c r="B6119" i="7"/>
  <c r="C6119" i="7" s="1"/>
  <c r="A6120" i="7" l="1"/>
  <c r="B6120" i="7"/>
  <c r="C6120" i="7" s="1"/>
  <c r="D6121" i="7"/>
  <c r="D6122" i="7" l="1"/>
  <c r="B6121" i="7"/>
  <c r="C6121" i="7" s="1"/>
  <c r="A6121" i="7"/>
  <c r="D6123" i="7" l="1"/>
  <c r="A6122" i="7"/>
  <c r="B6122" i="7"/>
  <c r="C6122" i="7" s="1"/>
  <c r="D6124" i="7" l="1"/>
  <c r="A6123" i="7"/>
  <c r="B6123" i="7"/>
  <c r="C6123" i="7" s="1"/>
  <c r="A6124" i="7" l="1"/>
  <c r="D6125" i="7"/>
  <c r="B6124" i="7"/>
  <c r="C6124" i="7" s="1"/>
  <c r="A6125" i="7" l="1"/>
  <c r="B6125" i="7"/>
  <c r="C6125" i="7" s="1"/>
  <c r="D6126" i="7"/>
  <c r="D6127" i="7" l="1"/>
  <c r="B6126" i="7"/>
  <c r="C6126" i="7" s="1"/>
  <c r="A6126" i="7"/>
  <c r="D6128" i="7" l="1"/>
  <c r="A6127" i="7"/>
  <c r="B6127" i="7"/>
  <c r="C6127" i="7" s="1"/>
  <c r="A6128" i="7" l="1"/>
  <c r="B6128" i="7"/>
  <c r="C6128" i="7" s="1"/>
  <c r="D6129" i="7"/>
  <c r="A6129" i="7" l="1"/>
  <c r="D6130" i="7"/>
  <c r="B6129" i="7"/>
  <c r="C6129" i="7" s="1"/>
  <c r="D6131" i="7" l="1"/>
  <c r="A6130" i="7"/>
  <c r="B6130" i="7"/>
  <c r="C6130" i="7" s="1"/>
  <c r="D6132" i="7" l="1"/>
  <c r="A6131" i="7"/>
  <c r="B6131" i="7"/>
  <c r="C6131" i="7" s="1"/>
  <c r="D6133" i="7" l="1"/>
  <c r="A6132" i="7"/>
  <c r="B6132" i="7"/>
  <c r="C6132" i="7" s="1"/>
  <c r="D6134" i="7" l="1"/>
  <c r="A6133" i="7"/>
  <c r="B6133" i="7"/>
  <c r="C6133" i="7" s="1"/>
  <c r="A6134" i="7" l="1"/>
  <c r="D6135" i="7"/>
  <c r="B6134" i="7"/>
  <c r="C6134" i="7" s="1"/>
  <c r="D6136" i="7" l="1"/>
  <c r="A6135" i="7"/>
  <c r="B6135" i="7"/>
  <c r="C6135" i="7" s="1"/>
  <c r="D6137" i="7" l="1"/>
  <c r="B6136" i="7"/>
  <c r="C6136" i="7" s="1"/>
  <c r="A6136" i="7"/>
  <c r="D6138" i="7" l="1"/>
  <c r="A6137" i="7"/>
  <c r="B6137" i="7"/>
  <c r="C6137" i="7" s="1"/>
  <c r="D6139" i="7" l="1"/>
  <c r="A6138" i="7"/>
  <c r="B6138" i="7"/>
  <c r="C6138" i="7" s="1"/>
  <c r="D6140" i="7" l="1"/>
  <c r="A6139" i="7"/>
  <c r="B6139" i="7"/>
  <c r="C6139" i="7" s="1"/>
  <c r="D6141" i="7" l="1"/>
  <c r="B6140" i="7"/>
  <c r="C6140" i="7" s="1"/>
  <c r="A6140" i="7"/>
  <c r="A6141" i="7" l="1"/>
  <c r="B6141" i="7"/>
  <c r="C6141" i="7" s="1"/>
  <c r="D6142" i="7"/>
  <c r="D6143" i="7" l="1"/>
  <c r="A6142" i="7"/>
  <c r="B6142" i="7"/>
  <c r="C6142" i="7" s="1"/>
  <c r="D6144" i="7" l="1"/>
  <c r="A6143" i="7"/>
  <c r="B6143" i="7"/>
  <c r="C6143" i="7" s="1"/>
  <c r="D6145" i="7" l="1"/>
  <c r="A6144" i="7"/>
  <c r="B6144" i="7"/>
  <c r="C6144" i="7" s="1"/>
  <c r="D6146" i="7" l="1"/>
  <c r="A6145" i="7"/>
  <c r="B6145" i="7"/>
  <c r="C6145" i="7" s="1"/>
  <c r="D6147" i="7" l="1"/>
  <c r="A6146" i="7"/>
  <c r="B6146" i="7"/>
  <c r="C6146" i="7" s="1"/>
  <c r="D6148" i="7" l="1"/>
  <c r="A6147" i="7"/>
  <c r="B6147" i="7"/>
  <c r="C6147" i="7" s="1"/>
  <c r="A6148" i="7" l="1"/>
  <c r="B6148" i="7"/>
  <c r="C6148" i="7" s="1"/>
  <c r="D6149" i="7"/>
  <c r="D6150" i="7" l="1"/>
  <c r="B6149" i="7"/>
  <c r="C6149" i="7" s="1"/>
  <c r="A6149" i="7"/>
  <c r="A6150" i="7" l="1"/>
  <c r="D6151" i="7"/>
  <c r="B6150" i="7"/>
  <c r="C6150" i="7" s="1"/>
  <c r="D6152" i="7" l="1"/>
  <c r="A6151" i="7"/>
  <c r="B6151" i="7"/>
  <c r="C6151" i="7" s="1"/>
  <c r="D6153" i="7" l="1"/>
  <c r="B6152" i="7"/>
  <c r="C6152" i="7" s="1"/>
  <c r="A6152" i="7"/>
  <c r="D6154" i="7" l="1"/>
  <c r="B6153" i="7"/>
  <c r="C6153" i="7" s="1"/>
  <c r="A6153" i="7"/>
  <c r="A6154" i="7" l="1"/>
  <c r="B6154" i="7"/>
  <c r="C6154" i="7" s="1"/>
  <c r="D6155" i="7"/>
  <c r="A6155" i="7" l="1"/>
  <c r="B6155" i="7"/>
  <c r="C6155" i="7" s="1"/>
  <c r="D6156" i="7"/>
  <c r="A6156" i="7" l="1"/>
  <c r="B6156" i="7"/>
  <c r="C6156" i="7" s="1"/>
  <c r="D6157" i="7"/>
  <c r="D6158" i="7" l="1"/>
  <c r="B6157" i="7"/>
  <c r="C6157" i="7" s="1"/>
  <c r="A6157" i="7"/>
  <c r="D6159" i="7" l="1"/>
  <c r="A6158" i="7"/>
  <c r="B6158" i="7"/>
  <c r="C6158" i="7" s="1"/>
  <c r="D6160" i="7" l="1"/>
  <c r="A6159" i="7"/>
  <c r="B6159" i="7"/>
  <c r="C6159" i="7" s="1"/>
  <c r="D6161" i="7" l="1"/>
  <c r="A6160" i="7"/>
  <c r="B6160" i="7"/>
  <c r="C6160" i="7" s="1"/>
  <c r="A6161" i="7" l="1"/>
  <c r="B6161" i="7"/>
  <c r="C6161" i="7" s="1"/>
  <c r="D6162" i="7"/>
  <c r="D6163" i="7" l="1"/>
  <c r="A6162" i="7"/>
  <c r="B6162" i="7"/>
  <c r="C6162" i="7" s="1"/>
  <c r="A6163" i="7" l="1"/>
  <c r="B6163" i="7"/>
  <c r="C6163" i="7" s="1"/>
  <c r="D6164" i="7"/>
  <c r="D6165" i="7" l="1"/>
  <c r="A6164" i="7"/>
  <c r="B6164" i="7"/>
  <c r="C6164" i="7" s="1"/>
  <c r="D6166" i="7" l="1"/>
  <c r="B6165" i="7"/>
  <c r="C6165" i="7" s="1"/>
  <c r="A6165" i="7"/>
  <c r="D6167" i="7" l="1"/>
  <c r="A6166" i="7"/>
  <c r="B6166" i="7"/>
  <c r="C6166" i="7" s="1"/>
  <c r="D6168" i="7" l="1"/>
  <c r="A6167" i="7"/>
  <c r="B6167" i="7"/>
  <c r="C6167" i="7" s="1"/>
  <c r="A6168" i="7" l="1"/>
  <c r="B6168" i="7"/>
  <c r="C6168" i="7" s="1"/>
  <c r="D6169" i="7"/>
  <c r="D6170" i="7" l="1"/>
  <c r="A6169" i="7"/>
  <c r="B6169" i="7"/>
  <c r="C6169" i="7" s="1"/>
  <c r="D6171" i="7" l="1"/>
  <c r="A6170" i="7"/>
  <c r="B6170" i="7"/>
  <c r="C6170" i="7" s="1"/>
  <c r="D6172" i="7" l="1"/>
  <c r="A6171" i="7"/>
  <c r="B6171" i="7"/>
  <c r="C6171" i="7" s="1"/>
  <c r="D6173" i="7" l="1"/>
  <c r="A6172" i="7"/>
  <c r="B6172" i="7"/>
  <c r="C6172" i="7" s="1"/>
  <c r="D6174" i="7" l="1"/>
  <c r="B6173" i="7"/>
  <c r="C6173" i="7" s="1"/>
  <c r="A6173" i="7"/>
  <c r="D6175" i="7" l="1"/>
  <c r="B6174" i="7"/>
  <c r="C6174" i="7" s="1"/>
  <c r="A6174" i="7"/>
  <c r="A6175" i="7" l="1"/>
  <c r="B6175" i="7"/>
  <c r="C6175" i="7" s="1"/>
  <c r="D6176" i="7"/>
  <c r="D6177" i="7" l="1"/>
  <c r="B6176" i="7"/>
  <c r="C6176" i="7" s="1"/>
  <c r="A6176" i="7"/>
  <c r="D6178" i="7" l="1"/>
  <c r="A6177" i="7"/>
  <c r="B6177" i="7"/>
  <c r="C6177" i="7" s="1"/>
  <c r="A6178" i="7" l="1"/>
  <c r="D6179" i="7"/>
  <c r="B6178" i="7"/>
  <c r="C6178" i="7" s="1"/>
  <c r="D6180" i="7" l="1"/>
  <c r="A6179" i="7"/>
  <c r="B6179" i="7"/>
  <c r="C6179" i="7" s="1"/>
  <c r="D6181" i="7" l="1"/>
  <c r="B6180" i="7"/>
  <c r="C6180" i="7" s="1"/>
  <c r="A6180" i="7"/>
  <c r="A6181" i="7" l="1"/>
  <c r="D6182" i="7"/>
  <c r="B6181" i="7"/>
  <c r="C6181" i="7" s="1"/>
  <c r="A6182" i="7" l="1"/>
  <c r="D6183" i="7"/>
  <c r="B6182" i="7"/>
  <c r="C6182" i="7" s="1"/>
  <c r="D6184" i="7" l="1"/>
  <c r="B6183" i="7"/>
  <c r="C6183" i="7" s="1"/>
  <c r="A6183" i="7"/>
  <c r="D6185" i="7" l="1"/>
  <c r="A6184" i="7"/>
  <c r="B6184" i="7"/>
  <c r="C6184" i="7" s="1"/>
  <c r="D6186" i="7" l="1"/>
  <c r="A6185" i="7"/>
  <c r="B6185" i="7"/>
  <c r="C6185" i="7" s="1"/>
  <c r="A6186" i="7" l="1"/>
  <c r="B6186" i="7"/>
  <c r="C6186" i="7" s="1"/>
  <c r="D6187" i="7"/>
  <c r="D6188" i="7" l="1"/>
  <c r="A6187" i="7"/>
  <c r="B6187" i="7"/>
  <c r="C6187" i="7" s="1"/>
  <c r="A6188" i="7" l="1"/>
  <c r="B6188" i="7"/>
  <c r="C6188" i="7" s="1"/>
  <c r="D6189" i="7"/>
  <c r="D6190" i="7" l="1"/>
  <c r="A6189" i="7"/>
  <c r="B6189" i="7"/>
  <c r="C6189" i="7" s="1"/>
  <c r="D6191" i="7" l="1"/>
  <c r="A6190" i="7"/>
  <c r="B6190" i="7"/>
  <c r="C6190" i="7" s="1"/>
  <c r="D6192" i="7" l="1"/>
  <c r="A6191" i="7"/>
  <c r="B6191" i="7"/>
  <c r="C6191" i="7" s="1"/>
  <c r="D6193" i="7" l="1"/>
  <c r="A6192" i="7"/>
  <c r="B6192" i="7"/>
  <c r="C6192" i="7" s="1"/>
  <c r="D6194" i="7" l="1"/>
  <c r="A6193" i="7"/>
  <c r="B6193" i="7"/>
  <c r="C6193" i="7" s="1"/>
  <c r="D6195" i="7" l="1"/>
  <c r="A6194" i="7"/>
  <c r="B6194" i="7"/>
  <c r="C6194" i="7" s="1"/>
  <c r="D6196" i="7" l="1"/>
  <c r="A6195" i="7"/>
  <c r="B6195" i="7"/>
  <c r="C6195" i="7" s="1"/>
  <c r="D6197" i="7" l="1"/>
  <c r="B6196" i="7"/>
  <c r="C6196" i="7" s="1"/>
  <c r="A6196" i="7"/>
  <c r="D6198" i="7" l="1"/>
  <c r="A6197" i="7"/>
  <c r="B6197" i="7"/>
  <c r="C6197" i="7" s="1"/>
  <c r="D6199" i="7" l="1"/>
  <c r="B6198" i="7"/>
  <c r="C6198" i="7" s="1"/>
  <c r="A6198" i="7"/>
  <c r="D6200" i="7" l="1"/>
  <c r="A6199" i="7"/>
  <c r="B6199" i="7"/>
  <c r="C6199" i="7" s="1"/>
  <c r="D6201" i="7" l="1"/>
  <c r="A6200" i="7"/>
  <c r="B6200" i="7"/>
  <c r="C6200" i="7" s="1"/>
  <c r="A6201" i="7" l="1"/>
  <c r="B6201" i="7"/>
  <c r="C6201" i="7" s="1"/>
  <c r="D6202" i="7"/>
  <c r="D6203" i="7" l="1"/>
  <c r="A6202" i="7"/>
  <c r="B6202" i="7"/>
  <c r="C6202" i="7" s="1"/>
  <c r="D6204" i="7" l="1"/>
  <c r="A6203" i="7"/>
  <c r="B6203" i="7"/>
  <c r="C6203" i="7" s="1"/>
  <c r="A6204" i="7" l="1"/>
  <c r="B6204" i="7"/>
  <c r="C6204" i="7" s="1"/>
  <c r="D6205" i="7"/>
  <c r="D6206" i="7" l="1"/>
  <c r="A6205" i="7"/>
  <c r="B6205" i="7"/>
  <c r="C6205" i="7" s="1"/>
  <c r="D6207" i="7" l="1"/>
  <c r="A6206" i="7"/>
  <c r="B6206" i="7"/>
  <c r="C6206" i="7" s="1"/>
  <c r="D6208" i="7" l="1"/>
  <c r="A6207" i="7"/>
  <c r="B6207" i="7"/>
  <c r="C6207" i="7" s="1"/>
  <c r="D6209" i="7" l="1"/>
  <c r="B6208" i="7"/>
  <c r="C6208" i="7" s="1"/>
  <c r="A6208" i="7"/>
  <c r="D6210" i="7" l="1"/>
  <c r="A6209" i="7"/>
  <c r="B6209" i="7"/>
  <c r="C6209" i="7" s="1"/>
  <c r="D6211" i="7" l="1"/>
  <c r="A6210" i="7"/>
  <c r="B6210" i="7"/>
  <c r="C6210" i="7" s="1"/>
  <c r="D6212" i="7" l="1"/>
  <c r="A6211" i="7"/>
  <c r="B6211" i="7"/>
  <c r="C6211" i="7" s="1"/>
  <c r="D6213" i="7" l="1"/>
  <c r="B6212" i="7"/>
  <c r="C6212" i="7" s="1"/>
  <c r="A6212" i="7"/>
  <c r="A6213" i="7" l="1"/>
  <c r="B6213" i="7"/>
  <c r="C6213" i="7" s="1"/>
  <c r="D6214" i="7"/>
  <c r="A6214" i="7" l="1"/>
  <c r="D6215" i="7"/>
  <c r="B6214" i="7"/>
  <c r="C6214" i="7" s="1"/>
  <c r="A6215" i="7" l="1"/>
  <c r="B6215" i="7"/>
  <c r="C6215" i="7" s="1"/>
  <c r="D6216" i="7"/>
  <c r="D6217" i="7" l="1"/>
  <c r="B6216" i="7"/>
  <c r="C6216" i="7" s="1"/>
  <c r="A6216" i="7"/>
  <c r="D6218" i="7" l="1"/>
  <c r="A6217" i="7"/>
  <c r="B6217" i="7"/>
  <c r="C6217" i="7" s="1"/>
  <c r="D6219" i="7" l="1"/>
  <c r="A6218" i="7"/>
  <c r="B6218" i="7"/>
  <c r="C6218" i="7" s="1"/>
  <c r="D6220" i="7" l="1"/>
  <c r="A6219" i="7"/>
  <c r="B6219" i="7"/>
  <c r="C6219" i="7" s="1"/>
  <c r="D6221" i="7" l="1"/>
  <c r="B6220" i="7"/>
  <c r="C6220" i="7" s="1"/>
  <c r="A6220" i="7"/>
  <c r="D6222" i="7" l="1"/>
  <c r="A6221" i="7"/>
  <c r="B6221" i="7"/>
  <c r="C6221" i="7" s="1"/>
  <c r="A6222" i="7" l="1"/>
  <c r="B6222" i="7"/>
  <c r="C6222" i="7" s="1"/>
  <c r="D6223" i="7"/>
  <c r="D6224" i="7" l="1"/>
  <c r="A6223" i="7"/>
  <c r="B6223" i="7"/>
  <c r="C6223" i="7" s="1"/>
  <c r="D6225" i="7" l="1"/>
  <c r="A6224" i="7"/>
  <c r="B6224" i="7"/>
  <c r="C6224" i="7" s="1"/>
  <c r="D6226" i="7" l="1"/>
  <c r="A6225" i="7"/>
  <c r="B6225" i="7"/>
  <c r="C6225" i="7" s="1"/>
  <c r="A6226" i="7" l="1"/>
  <c r="D6227" i="7"/>
  <c r="B6226" i="7"/>
  <c r="C6226" i="7" s="1"/>
  <c r="D6228" i="7" l="1"/>
  <c r="A6227" i="7"/>
  <c r="B6227" i="7"/>
  <c r="C6227" i="7" s="1"/>
  <c r="A6228" i="7" l="1"/>
  <c r="B6228" i="7"/>
  <c r="C6228" i="7" s="1"/>
  <c r="D6229" i="7"/>
  <c r="A6229" i="7" l="1"/>
  <c r="B6229" i="7"/>
  <c r="C6229" i="7" s="1"/>
  <c r="D6230" i="7"/>
  <c r="A6230" i="7" l="1"/>
  <c r="D6231" i="7"/>
  <c r="B6230" i="7"/>
  <c r="C6230" i="7" s="1"/>
  <c r="D6232" i="7" l="1"/>
  <c r="A6231" i="7"/>
  <c r="B6231" i="7"/>
  <c r="C6231" i="7" s="1"/>
  <c r="D6233" i="7" l="1"/>
  <c r="B6232" i="7"/>
  <c r="C6232" i="7" s="1"/>
  <c r="A6232" i="7"/>
  <c r="D6234" i="7" l="1"/>
  <c r="A6233" i="7"/>
  <c r="B6233" i="7"/>
  <c r="C6233" i="7" s="1"/>
  <c r="A6234" i="7" l="1"/>
  <c r="B6234" i="7"/>
  <c r="C6234" i="7" s="1"/>
  <c r="D6235" i="7"/>
  <c r="D6236" i="7" l="1"/>
  <c r="B6235" i="7"/>
  <c r="C6235" i="7" s="1"/>
  <c r="A6235" i="7"/>
  <c r="D6237" i="7" l="1"/>
  <c r="A6236" i="7"/>
  <c r="B6236" i="7"/>
  <c r="C6236" i="7" s="1"/>
  <c r="D6238" i="7" l="1"/>
  <c r="A6237" i="7"/>
  <c r="B6237" i="7"/>
  <c r="C6237" i="7" s="1"/>
  <c r="A6238" i="7" l="1"/>
  <c r="D6239" i="7"/>
  <c r="B6238" i="7"/>
  <c r="C6238" i="7" s="1"/>
  <c r="D6240" i="7" l="1"/>
  <c r="B6239" i="7"/>
  <c r="C6239" i="7" s="1"/>
  <c r="A6239" i="7"/>
  <c r="D6241" i="7" l="1"/>
  <c r="B6240" i="7"/>
  <c r="C6240" i="7" s="1"/>
  <c r="A6240" i="7"/>
  <c r="D6242" i="7" l="1"/>
  <c r="A6241" i="7"/>
  <c r="B6241" i="7"/>
  <c r="C6241" i="7" s="1"/>
  <c r="D6243" i="7" l="1"/>
  <c r="A6242" i="7"/>
  <c r="B6242" i="7"/>
  <c r="C6242" i="7" s="1"/>
  <c r="D6244" i="7" l="1"/>
  <c r="B6243" i="7"/>
  <c r="C6243" i="7" s="1"/>
  <c r="A6243" i="7"/>
  <c r="D6245" i="7" l="1"/>
  <c r="A6244" i="7"/>
  <c r="B6244" i="7"/>
  <c r="C6244" i="7" s="1"/>
  <c r="D6246" i="7" l="1"/>
  <c r="B6245" i="7"/>
  <c r="C6245" i="7" s="1"/>
  <c r="A6245" i="7"/>
  <c r="A6246" i="7" l="1"/>
  <c r="B6246" i="7"/>
  <c r="C6246" i="7" s="1"/>
  <c r="D6247" i="7"/>
  <c r="D6248" i="7" l="1"/>
  <c r="A6247" i="7"/>
  <c r="B6247" i="7"/>
  <c r="C6247" i="7" s="1"/>
  <c r="B6248" i="7" l="1"/>
  <c r="C6248" i="7" s="1"/>
  <c r="D6249" i="7"/>
  <c r="A6248" i="7"/>
  <c r="D6250" i="7" l="1"/>
  <c r="A6249" i="7"/>
  <c r="B6249" i="7"/>
  <c r="C6249" i="7" s="1"/>
  <c r="D6251" i="7" l="1"/>
  <c r="A6250" i="7"/>
  <c r="B6250" i="7"/>
  <c r="C6250" i="7" s="1"/>
  <c r="D6252" i="7" l="1"/>
  <c r="A6251" i="7"/>
  <c r="B6251" i="7"/>
  <c r="C6251" i="7" s="1"/>
  <c r="A6252" i="7" l="1"/>
  <c r="B6252" i="7"/>
  <c r="C6252" i="7" s="1"/>
  <c r="D6253" i="7"/>
  <c r="D6254" i="7" l="1"/>
  <c r="B6253" i="7"/>
  <c r="C6253" i="7" s="1"/>
  <c r="A6253" i="7"/>
  <c r="A6254" i="7" l="1"/>
  <c r="B6254" i="7"/>
  <c r="C6254" i="7" s="1"/>
  <c r="D6255" i="7"/>
  <c r="D6256" i="7" l="1"/>
  <c r="A6255" i="7"/>
  <c r="B6255" i="7"/>
  <c r="C6255" i="7" s="1"/>
  <c r="D6257" i="7" l="1"/>
  <c r="A6256" i="7"/>
  <c r="B6256" i="7"/>
  <c r="C6256" i="7" s="1"/>
  <c r="A6257" i="7" l="1"/>
  <c r="B6257" i="7"/>
  <c r="C6257" i="7" s="1"/>
  <c r="D6258" i="7"/>
  <c r="D6259" i="7" l="1"/>
  <c r="A6258" i="7"/>
  <c r="B6258" i="7"/>
  <c r="C6258" i="7" s="1"/>
  <c r="D6260" i="7" l="1"/>
  <c r="B6259" i="7"/>
  <c r="C6259" i="7" s="1"/>
  <c r="A6259" i="7"/>
  <c r="A6260" i="7" l="1"/>
  <c r="B6260" i="7"/>
  <c r="C6260" i="7" s="1"/>
  <c r="D6261" i="7"/>
  <c r="D6262" i="7" l="1"/>
  <c r="A6261" i="7"/>
  <c r="B6261" i="7"/>
  <c r="C6261" i="7" s="1"/>
  <c r="A6262" i="7" l="1"/>
  <c r="D6263" i="7"/>
  <c r="B6262" i="7"/>
  <c r="C6262" i="7" s="1"/>
  <c r="A6263" i="7" l="1"/>
  <c r="B6263" i="7"/>
  <c r="C6263" i="7" s="1"/>
  <c r="D6264" i="7"/>
  <c r="D6265" i="7" l="1"/>
  <c r="B6264" i="7"/>
  <c r="C6264" i="7" s="1"/>
  <c r="A6264" i="7"/>
  <c r="D6266" i="7" l="1"/>
  <c r="A6265" i="7"/>
  <c r="B6265" i="7"/>
  <c r="C6265" i="7" s="1"/>
  <c r="D6267" i="7" l="1"/>
  <c r="A6266" i="7"/>
  <c r="B6266" i="7"/>
  <c r="C6266" i="7" s="1"/>
  <c r="A6267" i="7" l="1"/>
  <c r="D6268" i="7"/>
  <c r="B6267" i="7"/>
  <c r="C6267" i="7" s="1"/>
  <c r="A6268" i="7" l="1"/>
  <c r="D6269" i="7"/>
  <c r="B6268" i="7"/>
  <c r="C6268" i="7" s="1"/>
  <c r="A6269" i="7" l="1"/>
  <c r="B6269" i="7"/>
  <c r="C6269" i="7" s="1"/>
  <c r="D6270" i="7"/>
  <c r="D6271" i="7" l="1"/>
  <c r="A6270" i="7"/>
  <c r="B6270" i="7"/>
  <c r="C6270" i="7" s="1"/>
  <c r="D6272" i="7" l="1"/>
  <c r="A6271" i="7"/>
  <c r="B6271" i="7"/>
  <c r="C6271" i="7" s="1"/>
  <c r="A6272" i="7" l="1"/>
  <c r="B6272" i="7"/>
  <c r="C6272" i="7" s="1"/>
  <c r="D6273" i="7"/>
  <c r="D6274" i="7" l="1"/>
  <c r="A6273" i="7"/>
  <c r="B6273" i="7"/>
  <c r="C6273" i="7" s="1"/>
  <c r="D6275" i="7" l="1"/>
  <c r="A6274" i="7"/>
  <c r="B6274" i="7"/>
  <c r="C6274" i="7" s="1"/>
  <c r="D6276" i="7" l="1"/>
  <c r="A6275" i="7"/>
  <c r="B6275" i="7"/>
  <c r="C6275" i="7" s="1"/>
  <c r="D6277" i="7" l="1"/>
  <c r="A6276" i="7"/>
  <c r="B6276" i="7"/>
  <c r="C6276" i="7" s="1"/>
  <c r="D6278" i="7" l="1"/>
  <c r="A6277" i="7"/>
  <c r="B6277" i="7"/>
  <c r="C6277" i="7" s="1"/>
  <c r="A6278" i="7" l="1"/>
  <c r="D6279" i="7"/>
  <c r="B6278" i="7"/>
  <c r="C6278" i="7" s="1"/>
  <c r="D6280" i="7" l="1"/>
  <c r="A6279" i="7"/>
  <c r="B6279" i="7"/>
  <c r="C6279" i="7" s="1"/>
  <c r="A6280" i="7" l="1"/>
  <c r="D6281" i="7"/>
  <c r="B6280" i="7"/>
  <c r="C6280" i="7" s="1"/>
  <c r="D6282" i="7" l="1"/>
  <c r="A6281" i="7"/>
  <c r="B6281" i="7"/>
  <c r="C6281" i="7" s="1"/>
  <c r="A6282" i="7" l="1"/>
  <c r="B6282" i="7"/>
  <c r="C6282" i="7" s="1"/>
  <c r="D6283" i="7"/>
  <c r="D6284" i="7" l="1"/>
  <c r="A6283" i="7"/>
  <c r="B6283" i="7"/>
  <c r="C6283" i="7" s="1"/>
  <c r="D6285" i="7" l="1"/>
  <c r="A6284" i="7"/>
  <c r="B6284" i="7"/>
  <c r="C6284" i="7" s="1"/>
  <c r="D6286" i="7" l="1"/>
  <c r="A6285" i="7"/>
  <c r="B6285" i="7"/>
  <c r="C6285" i="7" s="1"/>
  <c r="D6287" i="7" l="1"/>
  <c r="A6286" i="7"/>
  <c r="B6286" i="7"/>
  <c r="C6286" i="7" s="1"/>
  <c r="A6287" i="7" l="1"/>
  <c r="B6287" i="7"/>
  <c r="C6287" i="7" s="1"/>
  <c r="D6288" i="7"/>
  <c r="D6289" i="7" l="1"/>
  <c r="A6288" i="7"/>
  <c r="B6288" i="7"/>
  <c r="C6288" i="7" s="1"/>
  <c r="D6290" i="7" l="1"/>
  <c r="A6289" i="7"/>
  <c r="B6289" i="7"/>
  <c r="C6289" i="7" s="1"/>
  <c r="A6290" i="7" l="1"/>
  <c r="B6290" i="7"/>
  <c r="C6290" i="7" s="1"/>
  <c r="D6291" i="7"/>
  <c r="D6292" i="7" l="1"/>
  <c r="A6291" i="7"/>
  <c r="B6291" i="7"/>
  <c r="C6291" i="7" s="1"/>
  <c r="D6293" i="7" l="1"/>
  <c r="A6292" i="7"/>
  <c r="B6292" i="7"/>
  <c r="C6292" i="7" s="1"/>
  <c r="A6293" i="7" l="1"/>
  <c r="B6293" i="7"/>
  <c r="C6293" i="7" s="1"/>
  <c r="D6294" i="7"/>
  <c r="A6294" i="7" l="1"/>
  <c r="D6295" i="7"/>
  <c r="B6294" i="7"/>
  <c r="C6294" i="7" s="1"/>
  <c r="D6296" i="7" l="1"/>
  <c r="A6295" i="7"/>
  <c r="B6295" i="7"/>
  <c r="C6295" i="7" s="1"/>
  <c r="A6296" i="7" l="1"/>
  <c r="B6296" i="7"/>
  <c r="C6296" i="7" s="1"/>
  <c r="D6297" i="7"/>
  <c r="D6298" i="7" l="1"/>
  <c r="A6297" i="7"/>
  <c r="B6297" i="7"/>
  <c r="C6297" i="7" s="1"/>
  <c r="D6299" i="7" l="1"/>
  <c r="A6298" i="7"/>
  <c r="B6298" i="7"/>
  <c r="C6298" i="7" s="1"/>
  <c r="D6300" i="7" l="1"/>
  <c r="A6299" i="7"/>
  <c r="B6299" i="7"/>
  <c r="C6299" i="7" s="1"/>
  <c r="D6301" i="7" l="1"/>
  <c r="A6300" i="7"/>
  <c r="B6300" i="7"/>
  <c r="C6300" i="7" s="1"/>
  <c r="B6301" i="7" l="1"/>
  <c r="C6301" i="7" s="1"/>
  <c r="D6302" i="7"/>
  <c r="A6301" i="7"/>
  <c r="D6303" i="7" l="1"/>
  <c r="A6302" i="7"/>
  <c r="B6302" i="7"/>
  <c r="C6302" i="7" s="1"/>
  <c r="D6304" i="7" l="1"/>
  <c r="A6303" i="7"/>
  <c r="B6303" i="7"/>
  <c r="C6303" i="7" s="1"/>
  <c r="D6305" i="7" l="1"/>
  <c r="A6304" i="7"/>
  <c r="B6304" i="7"/>
  <c r="C6304" i="7" s="1"/>
  <c r="A6305" i="7" l="1"/>
  <c r="B6305" i="7"/>
  <c r="C6305" i="7" s="1"/>
  <c r="D6306" i="7"/>
  <c r="D6307" i="7" l="1"/>
  <c r="B6306" i="7"/>
  <c r="C6306" i="7" s="1"/>
  <c r="A6306" i="7"/>
  <c r="A6307" i="7" l="1"/>
  <c r="B6307" i="7"/>
  <c r="C6307" i="7" s="1"/>
  <c r="D6308" i="7"/>
  <c r="D6309" i="7" l="1"/>
  <c r="A6308" i="7"/>
  <c r="B6308" i="7"/>
  <c r="C6308" i="7" s="1"/>
  <c r="D6310" i="7" l="1"/>
  <c r="A6309" i="7"/>
  <c r="B6309" i="7"/>
  <c r="C6309" i="7" s="1"/>
  <c r="D6311" i="7" l="1"/>
  <c r="A6310" i="7"/>
  <c r="B6310" i="7"/>
  <c r="C6310" i="7" s="1"/>
  <c r="D6312" i="7" l="1"/>
  <c r="A6311" i="7"/>
  <c r="B6311" i="7"/>
  <c r="C6311" i="7" s="1"/>
  <c r="D6313" i="7" l="1"/>
  <c r="A6312" i="7"/>
  <c r="B6312" i="7"/>
  <c r="C6312" i="7" s="1"/>
  <c r="D6314" i="7" l="1"/>
  <c r="A6313" i="7"/>
  <c r="B6313" i="7"/>
  <c r="C6313" i="7" s="1"/>
  <c r="D6315" i="7" l="1"/>
  <c r="B6314" i="7"/>
  <c r="C6314" i="7" s="1"/>
  <c r="A6314" i="7"/>
  <c r="D6316" i="7" l="1"/>
  <c r="A6315" i="7"/>
  <c r="B6315" i="7"/>
  <c r="C6315" i="7" s="1"/>
  <c r="A6316" i="7" l="1"/>
  <c r="B6316" i="7"/>
  <c r="C6316" i="7" s="1"/>
  <c r="D6317" i="7"/>
  <c r="D6318" i="7" l="1"/>
  <c r="A6317" i="7"/>
  <c r="B6317" i="7"/>
  <c r="C6317" i="7" s="1"/>
  <c r="D6319" i="7" l="1"/>
  <c r="A6318" i="7"/>
  <c r="B6318" i="7"/>
  <c r="C6318" i="7" s="1"/>
  <c r="D6320" i="7" l="1"/>
  <c r="A6319" i="7"/>
  <c r="B6319" i="7"/>
  <c r="C6319" i="7" s="1"/>
  <c r="D6321" i="7" l="1"/>
  <c r="A6320" i="7"/>
  <c r="B6320" i="7"/>
  <c r="C6320" i="7" s="1"/>
  <c r="D6322" i="7" l="1"/>
  <c r="A6321" i="7"/>
  <c r="B6321" i="7"/>
  <c r="C6321" i="7" s="1"/>
  <c r="D6323" i="7" l="1"/>
  <c r="A6322" i="7"/>
  <c r="B6322" i="7"/>
  <c r="C6322" i="7" s="1"/>
  <c r="D6324" i="7" l="1"/>
  <c r="A6323" i="7"/>
  <c r="B6323" i="7"/>
  <c r="C6323" i="7" s="1"/>
  <c r="D6325" i="7" l="1"/>
  <c r="A6324" i="7"/>
  <c r="B6324" i="7"/>
  <c r="C6324" i="7" s="1"/>
  <c r="D6326" i="7" l="1"/>
  <c r="A6325" i="7"/>
  <c r="B6325" i="7"/>
  <c r="C6325" i="7" s="1"/>
  <c r="D6327" i="7" l="1"/>
  <c r="B6326" i="7"/>
  <c r="C6326" i="7" s="1"/>
  <c r="A6326" i="7"/>
  <c r="A6327" i="7" l="1"/>
  <c r="D6328" i="7"/>
  <c r="B6327" i="7"/>
  <c r="C6327" i="7" s="1"/>
  <c r="A6328" i="7" l="1"/>
  <c r="B6328" i="7"/>
  <c r="C6328" i="7" s="1"/>
  <c r="D6329" i="7"/>
  <c r="D6330" i="7" l="1"/>
  <c r="A6329" i="7"/>
  <c r="B6329" i="7"/>
  <c r="C6329" i="7" s="1"/>
  <c r="D6331" i="7" l="1"/>
  <c r="A6330" i="7"/>
  <c r="B6330" i="7"/>
  <c r="C6330" i="7" s="1"/>
  <c r="D6332" i="7" l="1"/>
  <c r="A6331" i="7"/>
  <c r="B6331" i="7"/>
  <c r="C6331" i="7" s="1"/>
  <c r="D6333" i="7" l="1"/>
  <c r="A6332" i="7"/>
  <c r="B6332" i="7"/>
  <c r="C6332" i="7" s="1"/>
  <c r="D6334" i="7" l="1"/>
  <c r="A6333" i="7"/>
  <c r="B6333" i="7"/>
  <c r="C6333" i="7" s="1"/>
  <c r="D6335" i="7" l="1"/>
  <c r="A6334" i="7"/>
  <c r="B6334" i="7"/>
  <c r="C6334" i="7" s="1"/>
  <c r="D6336" i="7" l="1"/>
  <c r="A6335" i="7"/>
  <c r="B6335" i="7"/>
  <c r="C6335" i="7" s="1"/>
  <c r="D6337" i="7" l="1"/>
  <c r="A6336" i="7"/>
  <c r="B6336" i="7"/>
  <c r="C6336" i="7" s="1"/>
  <c r="D6338" i="7" l="1"/>
  <c r="A6337" i="7"/>
  <c r="B6337" i="7"/>
  <c r="C6337" i="7" s="1"/>
  <c r="D6339" i="7" l="1"/>
  <c r="B6338" i="7"/>
  <c r="C6338" i="7" s="1"/>
  <c r="A6338" i="7"/>
  <c r="D6340" i="7" l="1"/>
  <c r="A6339" i="7"/>
  <c r="B6339" i="7"/>
  <c r="C6339" i="7" s="1"/>
  <c r="D6341" i="7" l="1"/>
  <c r="A6340" i="7"/>
  <c r="B6340" i="7"/>
  <c r="C6340" i="7" s="1"/>
  <c r="D6342" i="7" l="1"/>
  <c r="A6341" i="7"/>
  <c r="B6341" i="7"/>
  <c r="C6341" i="7" s="1"/>
  <c r="A6342" i="7" l="1"/>
  <c r="D6343" i="7"/>
  <c r="B6342" i="7"/>
  <c r="C6342" i="7" s="1"/>
  <c r="D6344" i="7" l="1"/>
  <c r="B6343" i="7"/>
  <c r="C6343" i="7" s="1"/>
  <c r="A6343" i="7"/>
  <c r="A6344" i="7" l="1"/>
  <c r="B6344" i="7"/>
  <c r="C6344" i="7" s="1"/>
  <c r="D6345" i="7"/>
  <c r="A6345" i="7" l="1"/>
  <c r="B6345" i="7"/>
  <c r="C6345" i="7" s="1"/>
  <c r="D6346" i="7"/>
  <c r="D6347" i="7" l="1"/>
  <c r="A6346" i="7"/>
  <c r="B6346" i="7"/>
  <c r="C6346" i="7" s="1"/>
  <c r="D6348" i="7" l="1"/>
  <c r="A6347" i="7"/>
  <c r="B6347" i="7"/>
  <c r="C6347" i="7" s="1"/>
  <c r="D6349" i="7" l="1"/>
  <c r="A6348" i="7"/>
  <c r="B6348" i="7"/>
  <c r="C6348" i="7" s="1"/>
  <c r="A6349" i="7" l="1"/>
  <c r="B6349" i="7"/>
  <c r="C6349" i="7" s="1"/>
  <c r="D6350" i="7"/>
  <c r="D6351" i="7" l="1"/>
  <c r="B6350" i="7"/>
  <c r="C6350" i="7" s="1"/>
  <c r="A6350" i="7"/>
  <c r="D6352" i="7" l="1"/>
  <c r="A6351" i="7"/>
  <c r="B6351" i="7"/>
  <c r="C6351" i="7" s="1"/>
  <c r="D6353" i="7" l="1"/>
  <c r="A6352" i="7"/>
  <c r="B6352" i="7"/>
  <c r="C6352" i="7" s="1"/>
  <c r="A6353" i="7" l="1"/>
  <c r="B6353" i="7"/>
  <c r="C6353" i="7" s="1"/>
  <c r="D6354" i="7"/>
  <c r="D6355" i="7" l="1"/>
  <c r="A6354" i="7"/>
  <c r="B6354" i="7"/>
  <c r="C6354" i="7" s="1"/>
  <c r="D6356" i="7" l="1"/>
  <c r="A6355" i="7"/>
  <c r="B6355" i="7"/>
  <c r="C6355" i="7" s="1"/>
  <c r="D6357" i="7" l="1"/>
  <c r="A6356" i="7"/>
  <c r="B6356" i="7"/>
  <c r="C6356" i="7" s="1"/>
  <c r="D6358" i="7" l="1"/>
  <c r="B6357" i="7"/>
  <c r="C6357" i="7" s="1"/>
  <c r="A6357" i="7"/>
  <c r="A6358" i="7" l="1"/>
  <c r="B6358" i="7"/>
  <c r="C6358" i="7" s="1"/>
  <c r="D6359" i="7"/>
  <c r="D6360" i="7" l="1"/>
  <c r="A6359" i="7"/>
  <c r="B6359" i="7"/>
  <c r="C6359" i="7" s="1"/>
  <c r="D6361" i="7" l="1"/>
  <c r="B6360" i="7"/>
  <c r="C6360" i="7" s="1"/>
  <c r="A6360" i="7"/>
  <c r="A6361" i="7" l="1"/>
  <c r="B6361" i="7"/>
  <c r="C6361" i="7" s="1"/>
  <c r="D6362" i="7"/>
  <c r="A6362" i="7" l="1"/>
  <c r="B6362" i="7"/>
  <c r="C6362" i="7" s="1"/>
  <c r="D6363" i="7"/>
  <c r="A6363" i="7" l="1"/>
  <c r="D6364" i="7"/>
  <c r="B6363" i="7"/>
  <c r="C6363" i="7" s="1"/>
  <c r="D6365" i="7" l="1"/>
  <c r="B6364" i="7"/>
  <c r="C6364" i="7" s="1"/>
  <c r="A6364" i="7"/>
  <c r="D6366" i="7" l="1"/>
  <c r="A6365" i="7"/>
  <c r="B6365" i="7"/>
  <c r="C6365" i="7" s="1"/>
  <c r="D6367" i="7" l="1"/>
  <c r="A6366" i="7"/>
  <c r="B6366" i="7"/>
  <c r="C6366" i="7" s="1"/>
  <c r="D6368" i="7" l="1"/>
  <c r="A6367" i="7"/>
  <c r="B6367" i="7"/>
  <c r="C6367" i="7" s="1"/>
  <c r="D6369" i="7" l="1"/>
  <c r="A6368" i="7"/>
  <c r="B6368" i="7"/>
  <c r="C6368" i="7" s="1"/>
  <c r="A6369" i="7" l="1"/>
  <c r="B6369" i="7"/>
  <c r="C6369" i="7" s="1"/>
  <c r="D6370" i="7"/>
  <c r="D6371" i="7" l="1"/>
  <c r="A6370" i="7"/>
  <c r="B6370" i="7"/>
  <c r="C6370" i="7" s="1"/>
  <c r="D6372" i="7" l="1"/>
  <c r="A6371" i="7"/>
  <c r="B6371" i="7"/>
  <c r="C6371" i="7" s="1"/>
  <c r="D6373" i="7" l="1"/>
  <c r="B6372" i="7"/>
  <c r="C6372" i="7" s="1"/>
  <c r="A6372" i="7"/>
  <c r="D6374" i="7" l="1"/>
  <c r="A6373" i="7"/>
  <c r="B6373" i="7"/>
  <c r="C6373" i="7" s="1"/>
  <c r="D6375" i="7" l="1"/>
  <c r="B6374" i="7"/>
  <c r="C6374" i="7" s="1"/>
  <c r="A6374" i="7"/>
  <c r="D6376" i="7" l="1"/>
  <c r="A6375" i="7"/>
  <c r="B6375" i="7"/>
  <c r="C6375" i="7" s="1"/>
  <c r="A6376" i="7" l="1"/>
  <c r="D6377" i="7"/>
  <c r="B6376" i="7"/>
  <c r="C6376" i="7" s="1"/>
  <c r="D6378" i="7" l="1"/>
  <c r="B6377" i="7"/>
  <c r="C6377" i="7" s="1"/>
  <c r="A6377" i="7"/>
  <c r="A6378" i="7" l="1"/>
  <c r="B6378" i="7"/>
  <c r="C6378" i="7" s="1"/>
  <c r="D6379" i="7"/>
  <c r="D6380" i="7" l="1"/>
  <c r="A6379" i="7"/>
  <c r="B6379" i="7"/>
  <c r="C6379" i="7" s="1"/>
  <c r="D6381" i="7" l="1"/>
  <c r="A6380" i="7"/>
  <c r="B6380" i="7"/>
  <c r="C6380" i="7" s="1"/>
  <c r="D6382" i="7" l="1"/>
  <c r="A6381" i="7"/>
  <c r="B6381" i="7"/>
  <c r="C6381" i="7" s="1"/>
  <c r="D6383" i="7" l="1"/>
  <c r="A6382" i="7"/>
  <c r="B6382" i="7"/>
  <c r="C6382" i="7" s="1"/>
  <c r="A6383" i="7" l="1"/>
  <c r="B6383" i="7"/>
  <c r="C6383" i="7" s="1"/>
  <c r="D6384" i="7"/>
  <c r="D6385" i="7" l="1"/>
  <c r="A6384" i="7"/>
  <c r="B6384" i="7"/>
  <c r="C6384" i="7" s="1"/>
  <c r="D6386" i="7" l="1"/>
  <c r="A6385" i="7"/>
  <c r="B6385" i="7"/>
  <c r="C6385" i="7" s="1"/>
  <c r="D6387" i="7" l="1"/>
  <c r="B6386" i="7"/>
  <c r="C6386" i="7" s="1"/>
  <c r="A6386" i="7"/>
  <c r="A6387" i="7" l="1"/>
  <c r="B6387" i="7"/>
  <c r="C6387" i="7" s="1"/>
  <c r="D6388" i="7"/>
  <c r="D6389" i="7" l="1"/>
  <c r="B6388" i="7"/>
  <c r="C6388" i="7" s="1"/>
  <c r="A6388" i="7"/>
  <c r="D6390" i="7" l="1"/>
  <c r="A6389" i="7"/>
  <c r="B6389" i="7"/>
  <c r="C6389" i="7" s="1"/>
  <c r="A6390" i="7" l="1"/>
  <c r="D6391" i="7"/>
  <c r="B6390" i="7"/>
  <c r="C6390" i="7" s="1"/>
  <c r="D6392" i="7" l="1"/>
  <c r="B6391" i="7"/>
  <c r="C6391" i="7" s="1"/>
  <c r="A6391" i="7"/>
  <c r="D6393" i="7" l="1"/>
  <c r="A6392" i="7"/>
  <c r="B6392" i="7"/>
  <c r="C6392" i="7" s="1"/>
  <c r="D6394" i="7" l="1"/>
  <c r="A6393" i="7"/>
  <c r="B6393" i="7"/>
  <c r="C6393" i="7" s="1"/>
  <c r="D6395" i="7" l="1"/>
  <c r="B6394" i="7"/>
  <c r="C6394" i="7" s="1"/>
  <c r="A6394" i="7"/>
  <c r="D6396" i="7" l="1"/>
  <c r="A6395" i="7"/>
  <c r="B6395" i="7"/>
  <c r="C6395" i="7" s="1"/>
  <c r="D6397" i="7" l="1"/>
  <c r="A6396" i="7"/>
  <c r="B6396" i="7"/>
  <c r="C6396" i="7" s="1"/>
  <c r="D6398" i="7" l="1"/>
  <c r="A6397" i="7"/>
  <c r="B6397" i="7"/>
  <c r="C6397" i="7" s="1"/>
  <c r="D6399" i="7" l="1"/>
  <c r="B6398" i="7"/>
  <c r="C6398" i="7" s="1"/>
  <c r="A6398" i="7"/>
  <c r="D6400" i="7" l="1"/>
  <c r="A6399" i="7"/>
  <c r="B6399" i="7"/>
  <c r="C6399" i="7" s="1"/>
  <c r="D6401" i="7" l="1"/>
  <c r="A6400" i="7"/>
  <c r="B6400" i="7"/>
  <c r="C6400" i="7" s="1"/>
  <c r="D6402" i="7" l="1"/>
  <c r="A6401" i="7"/>
  <c r="B6401" i="7"/>
  <c r="C6401" i="7" s="1"/>
  <c r="D6403" i="7" l="1"/>
  <c r="A6402" i="7"/>
  <c r="B6402" i="7"/>
  <c r="C6402" i="7" s="1"/>
  <c r="D6404" i="7" l="1"/>
  <c r="A6403" i="7"/>
  <c r="B6403" i="7"/>
  <c r="C6403" i="7" s="1"/>
  <c r="A6404" i="7" l="1"/>
  <c r="B6404" i="7"/>
  <c r="C6404" i="7" s="1"/>
  <c r="D6405" i="7"/>
  <c r="D6406" i="7" l="1"/>
  <c r="B6405" i="7"/>
  <c r="C6405" i="7" s="1"/>
  <c r="A6405" i="7"/>
  <c r="A6406" i="7" l="1"/>
  <c r="D6407" i="7"/>
  <c r="B6406" i="7"/>
  <c r="C6406" i="7" s="1"/>
  <c r="A6407" i="7" l="1"/>
  <c r="D6408" i="7"/>
  <c r="B6407" i="7"/>
  <c r="C6407" i="7" s="1"/>
  <c r="B6408" i="7" l="1"/>
  <c r="C6408" i="7" s="1"/>
  <c r="D6409" i="7"/>
  <c r="A6408" i="7"/>
  <c r="D6410" i="7" l="1"/>
  <c r="B6409" i="7"/>
  <c r="C6409" i="7" s="1"/>
  <c r="A6409" i="7"/>
  <c r="D6411" i="7" l="1"/>
  <c r="A6410" i="7"/>
  <c r="B6410" i="7"/>
  <c r="C6410" i="7" s="1"/>
  <c r="A6411" i="7" l="1"/>
  <c r="B6411" i="7"/>
  <c r="C6411" i="7" s="1"/>
  <c r="D6412" i="7"/>
  <c r="D6413" i="7" l="1"/>
  <c r="A6412" i="7"/>
  <c r="B6412" i="7"/>
  <c r="C6412" i="7" s="1"/>
  <c r="A6413" i="7" l="1"/>
  <c r="B6413" i="7"/>
  <c r="C6413" i="7" s="1"/>
  <c r="D6414" i="7"/>
  <c r="D6415" i="7" l="1"/>
  <c r="A6414" i="7"/>
  <c r="B6414" i="7"/>
  <c r="C6414" i="7" s="1"/>
  <c r="A6415" i="7" l="1"/>
  <c r="B6415" i="7"/>
  <c r="C6415" i="7" s="1"/>
  <c r="D6416" i="7"/>
  <c r="D6417" i="7" l="1"/>
  <c r="A6416" i="7"/>
  <c r="B6416" i="7"/>
  <c r="C6416" i="7" s="1"/>
  <c r="D6418" i="7" l="1"/>
  <c r="A6417" i="7"/>
  <c r="B6417" i="7"/>
  <c r="C6417" i="7" s="1"/>
  <c r="D6419" i="7" l="1"/>
  <c r="A6418" i="7"/>
  <c r="B6418" i="7"/>
  <c r="C6418" i="7" s="1"/>
  <c r="D6420" i="7" l="1"/>
  <c r="A6419" i="7"/>
  <c r="B6419" i="7"/>
  <c r="C6419" i="7" s="1"/>
  <c r="D6421" i="7" l="1"/>
  <c r="A6420" i="7"/>
  <c r="B6420" i="7"/>
  <c r="C6420" i="7" s="1"/>
  <c r="D6422" i="7" l="1"/>
  <c r="A6421" i="7"/>
  <c r="B6421" i="7"/>
  <c r="C6421" i="7" s="1"/>
  <c r="A6422" i="7" l="1"/>
  <c r="D6423" i="7"/>
  <c r="B6422" i="7"/>
  <c r="C6422" i="7" s="1"/>
  <c r="D6424" i="7" l="1"/>
  <c r="A6423" i="7"/>
  <c r="B6423" i="7"/>
  <c r="C6423" i="7" s="1"/>
  <c r="A6424" i="7" l="1"/>
  <c r="D6425" i="7"/>
  <c r="B6424" i="7"/>
  <c r="C6424" i="7" s="1"/>
  <c r="D6426" i="7" l="1"/>
  <c r="A6425" i="7"/>
  <c r="B6425" i="7"/>
  <c r="C6425" i="7" s="1"/>
  <c r="D6427" i="7" l="1"/>
  <c r="A6426" i="7"/>
  <c r="B6426" i="7"/>
  <c r="C6426" i="7" s="1"/>
  <c r="D6428" i="7" l="1"/>
  <c r="A6427" i="7"/>
  <c r="B6427" i="7"/>
  <c r="C6427" i="7" s="1"/>
  <c r="A6428" i="7" l="1"/>
  <c r="B6428" i="7"/>
  <c r="C6428" i="7" s="1"/>
  <c r="D6429" i="7"/>
  <c r="B6429" i="7" l="1"/>
  <c r="C6429" i="7" s="1"/>
  <c r="D6430" i="7"/>
  <c r="A6429" i="7"/>
  <c r="D6431" i="7" l="1"/>
  <c r="A6430" i="7"/>
  <c r="B6430" i="7"/>
  <c r="C6430" i="7" s="1"/>
  <c r="A6431" i="7" l="1"/>
  <c r="D6432" i="7"/>
  <c r="B6431" i="7"/>
  <c r="C6431" i="7" s="1"/>
  <c r="D6433" i="7" l="1"/>
  <c r="A6432" i="7"/>
  <c r="B6432" i="7"/>
  <c r="C6432" i="7" s="1"/>
  <c r="D6434" i="7" l="1"/>
  <c r="A6433" i="7"/>
  <c r="B6433" i="7"/>
  <c r="C6433" i="7" s="1"/>
  <c r="D6435" i="7" l="1"/>
  <c r="A6434" i="7"/>
  <c r="B6434" i="7"/>
  <c r="C6434" i="7" s="1"/>
  <c r="D6436" i="7" l="1"/>
  <c r="A6435" i="7"/>
  <c r="B6435" i="7"/>
  <c r="C6435" i="7" s="1"/>
  <c r="D6437" i="7" l="1"/>
  <c r="A6436" i="7"/>
  <c r="B6436" i="7"/>
  <c r="C6436" i="7" s="1"/>
  <c r="A6437" i="7" l="1"/>
  <c r="D6438" i="7"/>
  <c r="B6437" i="7"/>
  <c r="C6437" i="7" s="1"/>
  <c r="D6439" i="7" l="1"/>
  <c r="A6438" i="7"/>
  <c r="B6438" i="7"/>
  <c r="C6438" i="7" s="1"/>
  <c r="A6439" i="7" l="1"/>
  <c r="B6439" i="7"/>
  <c r="C6439" i="7" s="1"/>
  <c r="D6440" i="7"/>
  <c r="D6441" i="7" l="1"/>
  <c r="A6440" i="7"/>
  <c r="B6440" i="7"/>
  <c r="C6440" i="7" s="1"/>
  <c r="D6442" i="7" l="1"/>
  <c r="A6441" i="7"/>
  <c r="B6441" i="7"/>
  <c r="C6441" i="7" s="1"/>
  <c r="D6443" i="7" l="1"/>
  <c r="A6442" i="7"/>
  <c r="B6442" i="7"/>
  <c r="C6442" i="7" s="1"/>
  <c r="D6444" i="7" l="1"/>
  <c r="A6443" i="7"/>
  <c r="B6443" i="7"/>
  <c r="C6443" i="7" s="1"/>
  <c r="A6444" i="7" l="1"/>
  <c r="B6444" i="7"/>
  <c r="C6444" i="7" s="1"/>
  <c r="D6445" i="7"/>
  <c r="D6446" i="7" l="1"/>
  <c r="A6445" i="7"/>
  <c r="B6445" i="7"/>
  <c r="C6445" i="7" s="1"/>
  <c r="A6446" i="7" l="1"/>
  <c r="B6446" i="7"/>
  <c r="C6446" i="7" s="1"/>
  <c r="D6447" i="7"/>
  <c r="D6448" i="7" l="1"/>
  <c r="A6447" i="7"/>
  <c r="B6447" i="7"/>
  <c r="C6447" i="7" s="1"/>
  <c r="D6449" i="7" l="1"/>
  <c r="A6448" i="7"/>
  <c r="B6448" i="7"/>
  <c r="C6448" i="7" s="1"/>
  <c r="D6450" i="7" l="1"/>
  <c r="A6449" i="7"/>
  <c r="B6449" i="7"/>
  <c r="C6449" i="7" s="1"/>
  <c r="D6451" i="7" l="1"/>
  <c r="A6450" i="7"/>
  <c r="B6450" i="7"/>
  <c r="C6450" i="7" s="1"/>
  <c r="D6452" i="7" l="1"/>
  <c r="A6451" i="7"/>
  <c r="B6451" i="7"/>
  <c r="C6451" i="7" s="1"/>
  <c r="D6453" i="7" l="1"/>
  <c r="A6452" i="7"/>
  <c r="B6452" i="7"/>
  <c r="C6452" i="7" s="1"/>
  <c r="D6454" i="7" l="1"/>
  <c r="A6453" i="7"/>
  <c r="B6453" i="7"/>
  <c r="C6453" i="7" s="1"/>
  <c r="D6455" i="7" l="1"/>
  <c r="A6454" i="7"/>
  <c r="B6454" i="7"/>
  <c r="C6454" i="7" s="1"/>
  <c r="D6456" i="7" l="1"/>
  <c r="B6455" i="7"/>
  <c r="C6455" i="7" s="1"/>
  <c r="A6455" i="7"/>
  <c r="D6457" i="7" l="1"/>
  <c r="A6456" i="7"/>
  <c r="B6456" i="7"/>
  <c r="C6456" i="7" s="1"/>
  <c r="A6457" i="7" l="1"/>
  <c r="D6458" i="7"/>
  <c r="B6457" i="7"/>
  <c r="C6457" i="7" s="1"/>
  <c r="D6459" i="7" l="1"/>
  <c r="A6458" i="7"/>
  <c r="B6458" i="7"/>
  <c r="C6458" i="7" s="1"/>
  <c r="A6459" i="7" l="1"/>
  <c r="B6459" i="7"/>
  <c r="C6459" i="7" s="1"/>
  <c r="D6460" i="7"/>
  <c r="D6461" i="7" l="1"/>
  <c r="A6460" i="7"/>
  <c r="B6460" i="7"/>
  <c r="C6460" i="7" s="1"/>
  <c r="D6462" i="7" l="1"/>
  <c r="A6461" i="7"/>
  <c r="B6461" i="7"/>
  <c r="C6461" i="7" s="1"/>
  <c r="D6463" i="7" l="1"/>
  <c r="A6462" i="7"/>
  <c r="B6462" i="7"/>
  <c r="C6462" i="7" s="1"/>
  <c r="D6464" i="7" l="1"/>
  <c r="A6463" i="7"/>
  <c r="B6463" i="7"/>
  <c r="C6463" i="7" s="1"/>
  <c r="A6464" i="7" l="1"/>
  <c r="B6464" i="7"/>
  <c r="C6464" i="7" s="1"/>
  <c r="D6465" i="7"/>
  <c r="D6466" i="7" l="1"/>
  <c r="A6465" i="7"/>
  <c r="B6465" i="7"/>
  <c r="C6465" i="7" s="1"/>
  <c r="A6466" i="7" l="1"/>
  <c r="B6466" i="7"/>
  <c r="C6466" i="7" s="1"/>
  <c r="D6467" i="7"/>
  <c r="D6468" i="7" l="1"/>
  <c r="A6467" i="7"/>
  <c r="B6467" i="7"/>
  <c r="C6467" i="7" s="1"/>
  <c r="D6469" i="7" l="1"/>
  <c r="B6468" i="7"/>
  <c r="C6468" i="7" s="1"/>
  <c r="A6468" i="7"/>
  <c r="D6470" i="7" l="1"/>
  <c r="B6469" i="7"/>
  <c r="C6469" i="7" s="1"/>
  <c r="A6469" i="7"/>
  <c r="A6470" i="7" l="1"/>
  <c r="D6471" i="7"/>
  <c r="B6470" i="7"/>
  <c r="C6470" i="7" s="1"/>
  <c r="D6472" i="7" l="1"/>
  <c r="A6471" i="7"/>
  <c r="B6471" i="7"/>
  <c r="C6471" i="7" s="1"/>
  <c r="D6473" i="7" l="1"/>
  <c r="A6472" i="7"/>
  <c r="B6472" i="7"/>
  <c r="C6472" i="7" s="1"/>
  <c r="D6474" i="7" l="1"/>
  <c r="A6473" i="7"/>
  <c r="B6473" i="7"/>
  <c r="C6473" i="7" s="1"/>
  <c r="D6475" i="7" l="1"/>
  <c r="A6474" i="7"/>
  <c r="B6474" i="7"/>
  <c r="C6474" i="7" s="1"/>
  <c r="B6475" i="7" l="1"/>
  <c r="C6475" i="7" s="1"/>
  <c r="A6475" i="7"/>
  <c r="D6476" i="7"/>
  <c r="D6477" i="7" l="1"/>
  <c r="A6476" i="7"/>
  <c r="B6476" i="7"/>
  <c r="C6476" i="7" s="1"/>
  <c r="D6478" i="7" l="1"/>
  <c r="A6477" i="7"/>
  <c r="B6477" i="7"/>
  <c r="C6477" i="7" s="1"/>
  <c r="D6479" i="7" l="1"/>
  <c r="A6478" i="7"/>
  <c r="B6478" i="7"/>
  <c r="C6478" i="7" s="1"/>
  <c r="A6479" i="7" l="1"/>
  <c r="B6479" i="7"/>
  <c r="C6479" i="7" s="1"/>
  <c r="D6480" i="7"/>
  <c r="A6480" i="7" l="1"/>
  <c r="D6481" i="7"/>
  <c r="B6480" i="7"/>
  <c r="C6480" i="7" s="1"/>
  <c r="A6481" i="7" l="1"/>
  <c r="B6481" i="7"/>
  <c r="C6481" i="7" s="1"/>
  <c r="D6482" i="7"/>
  <c r="D6483" i="7" l="1"/>
  <c r="A6482" i="7"/>
  <c r="B6482" i="7"/>
  <c r="C6482" i="7" s="1"/>
  <c r="A6483" i="7" l="1"/>
  <c r="B6483" i="7"/>
  <c r="C6483" i="7" s="1"/>
  <c r="D6484" i="7"/>
  <c r="D6485" i="7" l="1"/>
  <c r="A6484" i="7"/>
  <c r="B6484" i="7"/>
  <c r="C6484" i="7" s="1"/>
  <c r="D6486" i="7" l="1"/>
  <c r="B6485" i="7"/>
  <c r="C6485" i="7" s="1"/>
  <c r="A6485" i="7"/>
  <c r="D6487" i="7" l="1"/>
  <c r="B6486" i="7"/>
  <c r="C6486" i="7" s="1"/>
  <c r="A6486" i="7"/>
  <c r="D6488" i="7" l="1"/>
  <c r="A6487" i="7"/>
  <c r="B6487" i="7"/>
  <c r="C6487" i="7" s="1"/>
  <c r="D6489" i="7" l="1"/>
  <c r="A6488" i="7"/>
  <c r="B6488" i="7"/>
  <c r="C6488" i="7" s="1"/>
  <c r="D6490" i="7" l="1"/>
  <c r="A6489" i="7"/>
  <c r="B6489" i="7"/>
  <c r="C6489" i="7" s="1"/>
  <c r="A6490" i="7" l="1"/>
  <c r="B6490" i="7"/>
  <c r="C6490" i="7" s="1"/>
  <c r="D6491" i="7"/>
  <c r="D6492" i="7" l="1"/>
  <c r="A6491" i="7"/>
  <c r="B6491" i="7"/>
  <c r="C6491" i="7" s="1"/>
  <c r="D6493" i="7" l="1"/>
  <c r="B6492" i="7"/>
  <c r="C6492" i="7" s="1"/>
  <c r="A6492" i="7"/>
  <c r="D6494" i="7" l="1"/>
  <c r="A6493" i="7"/>
  <c r="B6493" i="7"/>
  <c r="C6493" i="7" s="1"/>
  <c r="D6495" i="7" l="1"/>
  <c r="A6494" i="7"/>
  <c r="B6494" i="7"/>
  <c r="C6494" i="7" s="1"/>
  <c r="A6495" i="7" l="1"/>
  <c r="B6495" i="7"/>
  <c r="C6495" i="7" s="1"/>
  <c r="D6496" i="7"/>
  <c r="A6496" i="7" l="1"/>
  <c r="D6497" i="7"/>
  <c r="B6496" i="7"/>
  <c r="C6496" i="7" s="1"/>
  <c r="A6497" i="7" l="1"/>
  <c r="D6498" i="7"/>
  <c r="B6497" i="7"/>
  <c r="C6497" i="7" s="1"/>
  <c r="A6498" i="7" l="1"/>
  <c r="B6498" i="7"/>
  <c r="C6498" i="7" s="1"/>
  <c r="D6499" i="7"/>
  <c r="D6500" i="7" l="1"/>
  <c r="A6499" i="7"/>
  <c r="B6499" i="7"/>
  <c r="C6499" i="7" s="1"/>
  <c r="D6501" i="7" l="1"/>
  <c r="B6500" i="7"/>
  <c r="C6500" i="7" s="1"/>
  <c r="A6500" i="7"/>
  <c r="D6502" i="7" l="1"/>
  <c r="A6501" i="7"/>
  <c r="B6501" i="7"/>
  <c r="C6501" i="7" s="1"/>
  <c r="A6502" i="7" l="1"/>
  <c r="B6502" i="7"/>
  <c r="C6502" i="7" s="1"/>
  <c r="D6503" i="7"/>
  <c r="D6504" i="7" l="1"/>
  <c r="A6503" i="7"/>
  <c r="B6503" i="7"/>
  <c r="C6503" i="7" s="1"/>
  <c r="D6505" i="7" l="1"/>
  <c r="A6504" i="7"/>
  <c r="B6504" i="7"/>
  <c r="C6504" i="7" s="1"/>
  <c r="D6506" i="7" l="1"/>
  <c r="B6505" i="7"/>
  <c r="C6505" i="7" s="1"/>
  <c r="A6505" i="7"/>
  <c r="A6506" i="7" l="1"/>
  <c r="D6507" i="7"/>
  <c r="B6506" i="7"/>
  <c r="C6506" i="7" s="1"/>
  <c r="D6508" i="7" l="1"/>
  <c r="A6507" i="7"/>
  <c r="B6507" i="7"/>
  <c r="C6507" i="7" s="1"/>
  <c r="A6508" i="7" l="1"/>
  <c r="B6508" i="7"/>
  <c r="C6508" i="7" s="1"/>
  <c r="D6509" i="7"/>
  <c r="A6509" i="7" l="1"/>
  <c r="B6509" i="7"/>
  <c r="C6509" i="7" s="1"/>
  <c r="D6510" i="7"/>
  <c r="D6511" i="7" l="1"/>
  <c r="A6510" i="7"/>
  <c r="B6510" i="7"/>
  <c r="C6510" i="7" s="1"/>
  <c r="D6512" i="7" l="1"/>
  <c r="A6511" i="7"/>
  <c r="B6511" i="7"/>
  <c r="C6511" i="7" s="1"/>
  <c r="A6512" i="7" l="1"/>
  <c r="D6513" i="7"/>
  <c r="B6512" i="7"/>
  <c r="C6512" i="7" s="1"/>
  <c r="A6513" i="7" l="1"/>
  <c r="B6513" i="7"/>
  <c r="C6513" i="7" s="1"/>
  <c r="D6514" i="7"/>
  <c r="D6515" i="7" l="1"/>
  <c r="A6514" i="7"/>
  <c r="B6514" i="7"/>
  <c r="C6514" i="7" s="1"/>
  <c r="A6515" i="7" l="1"/>
  <c r="D6516" i="7"/>
  <c r="B6515" i="7"/>
  <c r="C6515" i="7" s="1"/>
  <c r="D6517" i="7" l="1"/>
  <c r="A6516" i="7"/>
  <c r="B6516" i="7"/>
  <c r="C6516" i="7" s="1"/>
  <c r="A6517" i="7" l="1"/>
  <c r="B6517" i="7"/>
  <c r="C6517" i="7" s="1"/>
  <c r="D6518" i="7"/>
  <c r="A6518" i="7" l="1"/>
  <c r="D6519" i="7"/>
  <c r="B6518" i="7"/>
  <c r="C6518" i="7" s="1"/>
  <c r="A6519" i="7" l="1"/>
  <c r="B6519" i="7"/>
  <c r="C6519" i="7" s="1"/>
  <c r="D6520" i="7"/>
  <c r="D6521" i="7" l="1"/>
  <c r="A6520" i="7"/>
  <c r="B6520" i="7"/>
  <c r="C6520" i="7" s="1"/>
  <c r="D6522" i="7" l="1"/>
  <c r="A6521" i="7"/>
  <c r="B6521" i="7"/>
  <c r="C6521" i="7" s="1"/>
  <c r="A6522" i="7" l="1"/>
  <c r="D6523" i="7"/>
  <c r="B6522" i="7"/>
  <c r="C6522" i="7" s="1"/>
  <c r="A6523" i="7" l="1"/>
  <c r="B6523" i="7"/>
  <c r="C6523" i="7" s="1"/>
  <c r="D6524" i="7"/>
  <c r="D6525" i="7" l="1"/>
  <c r="A6524" i="7"/>
  <c r="B6524" i="7"/>
  <c r="C6524" i="7" s="1"/>
  <c r="D6526" i="7" l="1"/>
  <c r="A6525" i="7"/>
  <c r="B6525" i="7"/>
  <c r="C6525" i="7" s="1"/>
  <c r="D6527" i="7" l="1"/>
  <c r="A6526" i="7"/>
  <c r="B6526" i="7"/>
  <c r="C6526" i="7" s="1"/>
  <c r="D6528" i="7" l="1"/>
  <c r="A6527" i="7"/>
  <c r="B6527" i="7"/>
  <c r="C6527" i="7" s="1"/>
  <c r="B6528" i="7" l="1"/>
  <c r="C6528" i="7" s="1"/>
  <c r="D6529" i="7"/>
  <c r="A6528" i="7"/>
  <c r="D6530" i="7" l="1"/>
  <c r="A6529" i="7"/>
  <c r="B6529" i="7"/>
  <c r="C6529" i="7" s="1"/>
  <c r="D6531" i="7" l="1"/>
  <c r="A6530" i="7"/>
  <c r="B6530" i="7"/>
  <c r="C6530" i="7" s="1"/>
  <c r="D6532" i="7" l="1"/>
  <c r="A6531" i="7"/>
  <c r="B6531" i="7"/>
  <c r="C6531" i="7" s="1"/>
  <c r="D6533" i="7" l="1"/>
  <c r="A6532" i="7"/>
  <c r="B6532" i="7"/>
  <c r="C6532" i="7" s="1"/>
  <c r="A6533" i="7" l="1"/>
  <c r="B6533" i="7"/>
  <c r="C6533" i="7" s="1"/>
  <c r="D6534" i="7"/>
  <c r="A6534" i="7" l="1"/>
  <c r="D6535" i="7"/>
  <c r="B6534" i="7"/>
  <c r="C6534" i="7" s="1"/>
  <c r="D6536" i="7" l="1"/>
  <c r="A6535" i="7"/>
  <c r="B6535" i="7"/>
  <c r="C6535" i="7" s="1"/>
  <c r="D6537" i="7" l="1"/>
  <c r="A6536" i="7"/>
  <c r="B6536" i="7"/>
  <c r="C6536" i="7" s="1"/>
  <c r="D6538" i="7" l="1"/>
  <c r="A6537" i="7"/>
  <c r="B6537" i="7"/>
  <c r="C6537" i="7" s="1"/>
  <c r="D6539" i="7" l="1"/>
  <c r="B6538" i="7"/>
  <c r="C6538" i="7" s="1"/>
  <c r="A6538" i="7"/>
  <c r="D6540" i="7" l="1"/>
  <c r="A6539" i="7"/>
  <c r="B6539" i="7"/>
  <c r="C6539" i="7" s="1"/>
  <c r="D6541" i="7" l="1"/>
  <c r="B6540" i="7"/>
  <c r="C6540" i="7" s="1"/>
  <c r="A6540" i="7"/>
  <c r="D6542" i="7" l="1"/>
  <c r="A6541" i="7"/>
  <c r="B6541" i="7"/>
  <c r="C6541" i="7" s="1"/>
  <c r="D6543" i="7" l="1"/>
  <c r="A6542" i="7"/>
  <c r="B6542" i="7"/>
  <c r="C6542" i="7" s="1"/>
  <c r="D6544" i="7" l="1"/>
  <c r="A6543" i="7"/>
  <c r="B6543" i="7"/>
  <c r="C6543" i="7" s="1"/>
  <c r="D6545" i="7" l="1"/>
  <c r="A6544" i="7"/>
  <c r="B6544" i="7"/>
  <c r="C6544" i="7" s="1"/>
  <c r="A6545" i="7" l="1"/>
  <c r="B6545" i="7"/>
  <c r="C6545" i="7" s="1"/>
  <c r="D6546" i="7"/>
  <c r="A6546" i="7" l="1"/>
  <c r="B6546" i="7"/>
  <c r="C6546" i="7" s="1"/>
  <c r="D6547" i="7"/>
  <c r="A6547" i="7" l="1"/>
  <c r="B6547" i="7"/>
  <c r="C6547" i="7" s="1"/>
  <c r="D6548" i="7"/>
  <c r="D6549" i="7" l="1"/>
  <c r="A6548" i="7"/>
  <c r="B6548" i="7"/>
  <c r="C6548" i="7" s="1"/>
  <c r="A6549" i="7" l="1"/>
  <c r="B6549" i="7"/>
  <c r="C6549" i="7" s="1"/>
  <c r="D6550" i="7"/>
  <c r="A6550" i="7" l="1"/>
  <c r="D6551" i="7"/>
  <c r="B6550" i="7"/>
  <c r="C6550" i="7" s="1"/>
  <c r="A6551" i="7" l="1"/>
  <c r="B6551" i="7"/>
  <c r="C6551" i="7" s="1"/>
  <c r="D6552" i="7"/>
  <c r="A6552" i="7" l="1"/>
  <c r="B6552" i="7"/>
  <c r="C6552" i="7" s="1"/>
  <c r="D6553" i="7"/>
  <c r="D6554" i="7" l="1"/>
  <c r="A6553" i="7"/>
  <c r="B6553" i="7"/>
  <c r="C6553" i="7" s="1"/>
  <c r="D6555" i="7" l="1"/>
  <c r="A6554" i="7"/>
  <c r="B6554" i="7"/>
  <c r="C6554" i="7" s="1"/>
  <c r="D6556" i="7" l="1"/>
  <c r="A6555" i="7"/>
  <c r="B6555" i="7"/>
  <c r="C6555" i="7" s="1"/>
  <c r="D6557" i="7" l="1"/>
  <c r="A6556" i="7"/>
  <c r="B6556" i="7"/>
  <c r="C6556" i="7" s="1"/>
  <c r="D6558" i="7" l="1"/>
  <c r="A6557" i="7"/>
  <c r="B6557" i="7"/>
  <c r="C6557" i="7" s="1"/>
  <c r="D6559" i="7" l="1"/>
  <c r="A6558" i="7"/>
  <c r="B6558" i="7"/>
  <c r="C6558" i="7" s="1"/>
  <c r="D6560" i="7" l="1"/>
  <c r="A6559" i="7"/>
  <c r="B6559" i="7"/>
  <c r="C6559" i="7" s="1"/>
  <c r="D6561" i="7" l="1"/>
  <c r="B6560" i="7"/>
  <c r="C6560" i="7" s="1"/>
  <c r="A6560" i="7"/>
  <c r="A6561" i="7" l="1"/>
  <c r="B6561" i="7"/>
  <c r="C6561" i="7" s="1"/>
  <c r="D6562" i="7"/>
  <c r="A6562" i="7" l="1"/>
  <c r="D6563" i="7"/>
  <c r="B6562" i="7"/>
  <c r="C6562" i="7" s="1"/>
  <c r="D6564" i="7" l="1"/>
  <c r="A6563" i="7"/>
  <c r="B6563" i="7"/>
  <c r="C6563" i="7" s="1"/>
  <c r="D6565" i="7" l="1"/>
  <c r="A6564" i="7"/>
  <c r="B6564" i="7"/>
  <c r="C6564" i="7" s="1"/>
  <c r="A6565" i="7" l="1"/>
  <c r="B6565" i="7"/>
  <c r="C6565" i="7" s="1"/>
  <c r="D6566" i="7"/>
  <c r="D6567" i="7" l="1"/>
  <c r="A6566" i="7"/>
  <c r="B6566" i="7"/>
  <c r="C6566" i="7" s="1"/>
  <c r="D6568" i="7" l="1"/>
  <c r="A6567" i="7"/>
  <c r="B6567" i="7"/>
  <c r="C6567" i="7" s="1"/>
  <c r="D6569" i="7" l="1"/>
  <c r="A6568" i="7"/>
  <c r="B6568" i="7"/>
  <c r="C6568" i="7" s="1"/>
  <c r="A6569" i="7" l="1"/>
  <c r="B6569" i="7"/>
  <c r="C6569" i="7" s="1"/>
  <c r="D6570" i="7"/>
  <c r="D6571" i="7" l="1"/>
  <c r="A6570" i="7"/>
  <c r="B6570" i="7"/>
  <c r="C6570" i="7" s="1"/>
  <c r="D6572" i="7" l="1"/>
  <c r="A6571" i="7"/>
  <c r="B6571" i="7"/>
  <c r="C6571" i="7" s="1"/>
  <c r="D6573" i="7" l="1"/>
  <c r="A6572" i="7"/>
  <c r="B6572" i="7"/>
  <c r="C6572" i="7" s="1"/>
  <c r="A6573" i="7" l="1"/>
  <c r="D6574" i="7"/>
  <c r="B6573" i="7"/>
  <c r="C6573" i="7" s="1"/>
  <c r="D6575" i="7" l="1"/>
  <c r="A6574" i="7"/>
  <c r="B6574" i="7"/>
  <c r="C6574" i="7" s="1"/>
  <c r="D6576" i="7" l="1"/>
  <c r="A6575" i="7"/>
  <c r="B6575" i="7"/>
  <c r="C6575" i="7" s="1"/>
  <c r="D6577" i="7" l="1"/>
  <c r="A6576" i="7"/>
  <c r="B6576" i="7"/>
  <c r="C6576" i="7" s="1"/>
  <c r="D6578" i="7" l="1"/>
  <c r="A6577" i="7"/>
  <c r="B6577" i="7"/>
  <c r="C6577" i="7" s="1"/>
  <c r="A6578" i="7" l="1"/>
  <c r="B6578" i="7"/>
  <c r="C6578" i="7" s="1"/>
  <c r="D6579" i="7"/>
  <c r="D6580" i="7" l="1"/>
  <c r="A6579" i="7"/>
  <c r="B6579" i="7"/>
  <c r="C6579" i="7" s="1"/>
  <c r="D6581" i="7" l="1"/>
  <c r="A6580" i="7"/>
  <c r="B6580" i="7"/>
  <c r="C6580" i="7" s="1"/>
  <c r="D6582" i="7" l="1"/>
  <c r="A6581" i="7"/>
  <c r="B6581" i="7"/>
  <c r="C6581" i="7" s="1"/>
  <c r="D6583" i="7" l="1"/>
  <c r="B6582" i="7"/>
  <c r="C6582" i="7" s="1"/>
  <c r="A6582" i="7"/>
  <c r="D6584" i="7" l="1"/>
  <c r="A6583" i="7"/>
  <c r="B6583" i="7"/>
  <c r="C6583" i="7" s="1"/>
  <c r="D6585" i="7" l="1"/>
  <c r="A6584" i="7"/>
  <c r="B6584" i="7"/>
  <c r="C6584" i="7" s="1"/>
  <c r="D6586" i="7" l="1"/>
  <c r="B6585" i="7"/>
  <c r="C6585" i="7" s="1"/>
  <c r="A6585" i="7"/>
  <c r="D6587" i="7" l="1"/>
  <c r="A6586" i="7"/>
  <c r="B6586" i="7"/>
  <c r="C6586" i="7" s="1"/>
  <c r="D6588" i="7" l="1"/>
  <c r="A6587" i="7"/>
  <c r="B6587" i="7"/>
  <c r="C6587" i="7" s="1"/>
  <c r="D6589" i="7" l="1"/>
  <c r="A6588" i="7"/>
  <c r="B6588" i="7"/>
  <c r="C6588" i="7" s="1"/>
  <c r="M17" i="13" l="1"/>
  <c r="B6589" i="7"/>
  <c r="C6589" i="7" s="1"/>
  <c r="D6590" i="7"/>
  <c r="M18" i="13"/>
  <c r="A6589" i="7"/>
  <c r="M19" i="13"/>
  <c r="B6590" i="7" l="1"/>
  <c r="C6590" i="7" s="1"/>
  <c r="D6591" i="7"/>
  <c r="A6590" i="7"/>
  <c r="D6592" i="7" l="1"/>
  <c r="A6591" i="7"/>
  <c r="B6591" i="7"/>
  <c r="C6591" i="7" s="1"/>
  <c r="D6593" i="7" l="1"/>
  <c r="A6592" i="7"/>
  <c r="B6592" i="7"/>
  <c r="C6592" i="7" s="1"/>
  <c r="D6594" i="7" l="1"/>
  <c r="B6593" i="7"/>
  <c r="C6593" i="7" s="1"/>
  <c r="A6593" i="7"/>
  <c r="D6595" i="7" l="1"/>
  <c r="A6594" i="7"/>
  <c r="B6594" i="7"/>
  <c r="C6594" i="7" s="1"/>
  <c r="D6596" i="7" l="1"/>
  <c r="A6595" i="7"/>
  <c r="B6595" i="7"/>
  <c r="C6595" i="7" s="1"/>
  <c r="D6597" i="7" l="1"/>
  <c r="A6596" i="7"/>
  <c r="B6596" i="7"/>
  <c r="C6596" i="7" s="1"/>
  <c r="D6598" i="7" l="1"/>
  <c r="A6597" i="7"/>
  <c r="B6597" i="7"/>
  <c r="C6597" i="7" s="1"/>
  <c r="A6598" i="7" l="1"/>
  <c r="D6599" i="7"/>
  <c r="B6598" i="7"/>
  <c r="C6598" i="7" s="1"/>
  <c r="D6600" i="7" l="1"/>
  <c r="A6599" i="7"/>
  <c r="B6599" i="7"/>
  <c r="C6599" i="7" s="1"/>
  <c r="D6601" i="7" l="1"/>
  <c r="A6600" i="7"/>
  <c r="B6600" i="7"/>
  <c r="C6600" i="7" s="1"/>
  <c r="D6602" i="7" l="1"/>
  <c r="A6601" i="7"/>
  <c r="B6601" i="7"/>
  <c r="C6601" i="7" s="1"/>
  <c r="D6603" i="7" l="1"/>
  <c r="B6602" i="7"/>
  <c r="C6602" i="7" s="1"/>
  <c r="A6602" i="7"/>
  <c r="D6604" i="7" l="1"/>
  <c r="A6603" i="7"/>
  <c r="B6603" i="7"/>
  <c r="C6603" i="7" s="1"/>
  <c r="D6605" i="7" l="1"/>
  <c r="A6604" i="7"/>
  <c r="B6604" i="7"/>
  <c r="C6604" i="7" s="1"/>
  <c r="D6606" i="7" l="1"/>
  <c r="A6605" i="7"/>
  <c r="B6605" i="7"/>
  <c r="C6605" i="7" s="1"/>
  <c r="D6607" i="7" l="1"/>
  <c r="A6606" i="7"/>
  <c r="B6606" i="7"/>
  <c r="C6606" i="7" s="1"/>
  <c r="A6607" i="7" l="1"/>
  <c r="B6607" i="7"/>
  <c r="C6607" i="7" s="1"/>
  <c r="D6608" i="7"/>
  <c r="D6609" i="7" l="1"/>
  <c r="B6608" i="7"/>
  <c r="C6608" i="7" s="1"/>
  <c r="A6608" i="7"/>
  <c r="A6609" i="7" l="1"/>
  <c r="B6609" i="7"/>
  <c r="C6609" i="7" s="1"/>
  <c r="D6610" i="7"/>
  <c r="D6611" i="7" l="1"/>
  <c r="A6610" i="7"/>
  <c r="B6610" i="7"/>
  <c r="C6610" i="7" s="1"/>
  <c r="D6612" i="7" l="1"/>
  <c r="A6611" i="7"/>
  <c r="B6611" i="7"/>
  <c r="C6611" i="7" s="1"/>
  <c r="D6613" i="7" l="1"/>
  <c r="A6612" i="7"/>
  <c r="B6612" i="7"/>
  <c r="C6612" i="7" s="1"/>
  <c r="D6614" i="7" l="1"/>
  <c r="A6613" i="7"/>
  <c r="B6613" i="7"/>
  <c r="C6613" i="7" s="1"/>
  <c r="D6615" i="7" l="1"/>
  <c r="B6614" i="7"/>
  <c r="C6614" i="7" s="1"/>
  <c r="A6614" i="7"/>
  <c r="A6615" i="7" l="1"/>
  <c r="B6615" i="7"/>
  <c r="C6615" i="7" s="1"/>
  <c r="D6616" i="7"/>
  <c r="A6616" i="7" l="1"/>
  <c r="B6616" i="7"/>
  <c r="C6616" i="7" s="1"/>
  <c r="D6617" i="7"/>
  <c r="D6618" i="7" l="1"/>
  <c r="A6617" i="7"/>
  <c r="B6617" i="7"/>
  <c r="C6617" i="7" s="1"/>
  <c r="D6619" i="7" l="1"/>
  <c r="A6618" i="7"/>
  <c r="B6618" i="7"/>
  <c r="C6618" i="7" s="1"/>
  <c r="A6619" i="7" l="1"/>
  <c r="B6619" i="7"/>
  <c r="C6619" i="7" s="1"/>
  <c r="D6620" i="7"/>
  <c r="D6621" i="7" l="1"/>
  <c r="A6620" i="7"/>
  <c r="B6620" i="7"/>
  <c r="C6620" i="7" s="1"/>
  <c r="D6622" i="7" l="1"/>
  <c r="A6621" i="7"/>
  <c r="B6621" i="7"/>
  <c r="C6621" i="7" s="1"/>
  <c r="A6622" i="7" l="1"/>
  <c r="B6622" i="7"/>
  <c r="C6622" i="7" s="1"/>
  <c r="D6623" i="7"/>
  <c r="D6624" i="7" l="1"/>
  <c r="A6623" i="7"/>
  <c r="B6623" i="7"/>
  <c r="C6623" i="7" s="1"/>
  <c r="D6625" i="7" l="1"/>
  <c r="A6624" i="7"/>
  <c r="B6624" i="7"/>
  <c r="C6624" i="7" s="1"/>
  <c r="D6626" i="7" l="1"/>
  <c r="A6625" i="7"/>
  <c r="B6625" i="7"/>
  <c r="C6625" i="7" s="1"/>
  <c r="A6626" i="7" l="1"/>
  <c r="B6626" i="7"/>
  <c r="C6626" i="7" s="1"/>
  <c r="D6627" i="7"/>
  <c r="A6627" i="7" l="1"/>
  <c r="B6627" i="7"/>
  <c r="C6627" i="7" s="1"/>
  <c r="D6628" i="7"/>
  <c r="D6629" i="7" l="1"/>
  <c r="A6628" i="7"/>
  <c r="B6628" i="7"/>
  <c r="C6628" i="7" s="1"/>
  <c r="D6630" i="7" l="1"/>
  <c r="A6629" i="7"/>
  <c r="B6629" i="7"/>
  <c r="C6629" i="7" s="1"/>
  <c r="D6631" i="7" l="1"/>
  <c r="B6630" i="7"/>
  <c r="C6630" i="7" s="1"/>
  <c r="A6630" i="7"/>
  <c r="D6632" i="7" l="1"/>
  <c r="A6631" i="7"/>
  <c r="B6631" i="7"/>
  <c r="C6631" i="7" s="1"/>
  <c r="D6633" i="7" l="1"/>
  <c r="A6632" i="7"/>
  <c r="B6632" i="7"/>
  <c r="C6632" i="7" s="1"/>
  <c r="D6634" i="7" l="1"/>
  <c r="B6633" i="7"/>
  <c r="C6633" i="7" s="1"/>
  <c r="A6633" i="7"/>
  <c r="A6634" i="7" l="1"/>
  <c r="D6635" i="7"/>
  <c r="B6634" i="7"/>
  <c r="C6634" i="7" s="1"/>
  <c r="A6635" i="7" l="1"/>
  <c r="B6635" i="7"/>
  <c r="C6635" i="7" s="1"/>
  <c r="D6636" i="7"/>
  <c r="D6637" i="7" l="1"/>
  <c r="A6636" i="7"/>
  <c r="B6636" i="7"/>
  <c r="C6636" i="7" s="1"/>
  <c r="D6638" i="7" l="1"/>
  <c r="A6637" i="7"/>
  <c r="B6637" i="7"/>
  <c r="C6637" i="7" s="1"/>
  <c r="D6639" i="7" l="1"/>
  <c r="A6638" i="7"/>
  <c r="B6638" i="7"/>
  <c r="C6638" i="7" s="1"/>
  <c r="D6640" i="7" l="1"/>
  <c r="A6639" i="7"/>
  <c r="B6639" i="7"/>
  <c r="C6639" i="7" s="1"/>
  <c r="A6640" i="7" l="1"/>
  <c r="D6641" i="7"/>
  <c r="B6640" i="7"/>
  <c r="C6640" i="7" s="1"/>
  <c r="D6642" i="7" l="1"/>
  <c r="A6641" i="7"/>
  <c r="B6641" i="7"/>
  <c r="C6641" i="7" s="1"/>
  <c r="D6643" i="7" l="1"/>
  <c r="A6642" i="7"/>
  <c r="B6642" i="7"/>
  <c r="C6642" i="7" s="1"/>
  <c r="D6644" i="7" l="1"/>
  <c r="A6643" i="7"/>
  <c r="B6643" i="7"/>
  <c r="C6643" i="7" s="1"/>
  <c r="A6644" i="7" l="1"/>
  <c r="B6644" i="7"/>
  <c r="C6644" i="7" s="1"/>
  <c r="D6645" i="7"/>
  <c r="D6646" i="7" l="1"/>
  <c r="A6645" i="7"/>
  <c r="B6645" i="7"/>
  <c r="C6645" i="7" s="1"/>
  <c r="A6646" i="7" l="1"/>
  <c r="D6647" i="7"/>
  <c r="B6646" i="7"/>
  <c r="C6646" i="7" s="1"/>
  <c r="A6647" i="7" l="1"/>
  <c r="B6647" i="7"/>
  <c r="C6647" i="7" s="1"/>
  <c r="D6648" i="7"/>
  <c r="D6649" i="7" l="1"/>
  <c r="A6648" i="7"/>
  <c r="B6648" i="7"/>
  <c r="C6648" i="7" s="1"/>
  <c r="A6649" i="7" l="1"/>
  <c r="B6649" i="7"/>
  <c r="C6649" i="7" s="1"/>
  <c r="D6650" i="7"/>
  <c r="D6651" i="7" l="1"/>
  <c r="A6650" i="7"/>
  <c r="B6650" i="7"/>
  <c r="C6650" i="7" s="1"/>
  <c r="D6652" i="7" l="1"/>
  <c r="A6651" i="7"/>
  <c r="B6651" i="7"/>
  <c r="C6651" i="7" s="1"/>
  <c r="D6653" i="7" l="1"/>
  <c r="A6652" i="7"/>
  <c r="B6652" i="7"/>
  <c r="C6652" i="7" s="1"/>
  <c r="D6654" i="7" l="1"/>
  <c r="A6653" i="7"/>
  <c r="B6653" i="7"/>
  <c r="C6653" i="7" s="1"/>
  <c r="D6655" i="7" l="1"/>
  <c r="A6654" i="7"/>
  <c r="B6654" i="7"/>
  <c r="C6654" i="7" s="1"/>
  <c r="D6656" i="7" l="1"/>
  <c r="A6655" i="7"/>
  <c r="B6655" i="7"/>
  <c r="C6655" i="7" s="1"/>
  <c r="D6657" i="7" l="1"/>
  <c r="A6656" i="7"/>
  <c r="B6656" i="7"/>
  <c r="C6656" i="7" s="1"/>
  <c r="D6658" i="7" l="1"/>
  <c r="A6657" i="7"/>
  <c r="B6657" i="7"/>
  <c r="C6657" i="7" s="1"/>
  <c r="D6659" i="7" l="1"/>
  <c r="A6658" i="7"/>
  <c r="B6658" i="7"/>
  <c r="C6658" i="7" s="1"/>
  <c r="D6660" i="7" l="1"/>
  <c r="A6659" i="7"/>
  <c r="B6659" i="7"/>
  <c r="C6659" i="7" s="1"/>
  <c r="A6660" i="7" l="1"/>
  <c r="B6660" i="7"/>
  <c r="C6660" i="7" s="1"/>
  <c r="D6661" i="7"/>
  <c r="D6662" i="7" l="1"/>
  <c r="A6661" i="7"/>
  <c r="B6661" i="7"/>
  <c r="C6661" i="7" s="1"/>
  <c r="A6662" i="7" l="1"/>
  <c r="D6663" i="7"/>
  <c r="B6662" i="7"/>
  <c r="C6662" i="7" s="1"/>
  <c r="D6664" i="7" l="1"/>
  <c r="A6663" i="7"/>
  <c r="B6663" i="7"/>
  <c r="C6663" i="7" s="1"/>
  <c r="A6664" i="7" l="1"/>
  <c r="B6664" i="7"/>
  <c r="C6664" i="7" s="1"/>
  <c r="D6665" i="7"/>
  <c r="D6666" i="7" l="1"/>
  <c r="A6665" i="7"/>
  <c r="B6665" i="7"/>
  <c r="C6665" i="7" s="1"/>
  <c r="D6667" i="7" l="1"/>
  <c r="A6666" i="7"/>
  <c r="B6666" i="7"/>
  <c r="C6666" i="7" s="1"/>
  <c r="D6668" i="7" l="1"/>
  <c r="A6667" i="7"/>
  <c r="B6667" i="7"/>
  <c r="C6667" i="7" s="1"/>
  <c r="D6669" i="7" l="1"/>
  <c r="A6668" i="7"/>
  <c r="B6668" i="7"/>
  <c r="C6668" i="7" s="1"/>
  <c r="A6669" i="7" l="1"/>
  <c r="B6669" i="7"/>
  <c r="C6669" i="7" s="1"/>
  <c r="D6670" i="7"/>
  <c r="D6671" i="7" l="1"/>
  <c r="A6670" i="7"/>
  <c r="B6670" i="7"/>
  <c r="C6670" i="7" s="1"/>
  <c r="D6672" i="7" l="1"/>
  <c r="A6671" i="7"/>
  <c r="B6671" i="7"/>
  <c r="C6671" i="7" s="1"/>
  <c r="D6673" i="7" l="1"/>
  <c r="A6672" i="7"/>
  <c r="B6672" i="7"/>
  <c r="C6672" i="7" s="1"/>
  <c r="A6673" i="7" l="1"/>
  <c r="D6674" i="7"/>
  <c r="B6673" i="7"/>
  <c r="C6673" i="7" s="1"/>
  <c r="D6675" i="7" l="1"/>
  <c r="A6674" i="7"/>
  <c r="B6674" i="7"/>
  <c r="C6674" i="7" s="1"/>
  <c r="D6676" i="7" l="1"/>
  <c r="A6675" i="7"/>
  <c r="B6675" i="7"/>
  <c r="C6675" i="7" s="1"/>
  <c r="A6676" i="7" l="1"/>
  <c r="B6676" i="7"/>
  <c r="C6676" i="7" s="1"/>
  <c r="D6677" i="7"/>
  <c r="D6678" i="7" l="1"/>
  <c r="A6677" i="7"/>
  <c r="B6677" i="7"/>
  <c r="C6677" i="7" s="1"/>
  <c r="A6678" i="7" l="1"/>
  <c r="D6679" i="7"/>
  <c r="B6678" i="7"/>
  <c r="C6678" i="7" s="1"/>
  <c r="D6680" i="7" l="1"/>
  <c r="A6679" i="7"/>
  <c r="B6679" i="7"/>
  <c r="C6679" i="7" s="1"/>
  <c r="D6681" i="7" l="1"/>
  <c r="A6680" i="7"/>
  <c r="B6680" i="7"/>
  <c r="C6680" i="7" s="1"/>
  <c r="D6682" i="7" l="1"/>
  <c r="A6681" i="7"/>
  <c r="B6681" i="7"/>
  <c r="C6681" i="7" s="1"/>
  <c r="D6683" i="7" l="1"/>
  <c r="A6682" i="7"/>
  <c r="B6682" i="7"/>
  <c r="C6682" i="7" s="1"/>
  <c r="D6684" i="7" l="1"/>
  <c r="A6683" i="7"/>
  <c r="B6683" i="7"/>
  <c r="C6683" i="7" s="1"/>
  <c r="D6685" i="7" l="1"/>
  <c r="B6684" i="7"/>
  <c r="C6684" i="7" s="1"/>
  <c r="A6684" i="7"/>
  <c r="D6686" i="7" l="1"/>
  <c r="A6685" i="7"/>
  <c r="B6685" i="7"/>
  <c r="C6685" i="7" s="1"/>
  <c r="D6687" i="7" l="1"/>
  <c r="B6686" i="7"/>
  <c r="C6686" i="7" s="1"/>
  <c r="A6686" i="7"/>
  <c r="A6687" i="7" l="1"/>
  <c r="B6687" i="7"/>
  <c r="C6687" i="7" s="1"/>
  <c r="D6688" i="7"/>
  <c r="D6689" i="7" l="1"/>
  <c r="A6688" i="7"/>
  <c r="B6688" i="7"/>
  <c r="C6688" i="7" s="1"/>
  <c r="D6690" i="7" l="1"/>
  <c r="A6689" i="7"/>
  <c r="B6689" i="7"/>
  <c r="C6689" i="7" s="1"/>
  <c r="D6691" i="7" l="1"/>
  <c r="A6690" i="7"/>
  <c r="B6690" i="7"/>
  <c r="C6690" i="7" s="1"/>
  <c r="D6692" i="7" l="1"/>
  <c r="A6691" i="7"/>
  <c r="B6691" i="7"/>
  <c r="C6691" i="7" s="1"/>
  <c r="A6692" i="7" l="1"/>
  <c r="B6692" i="7"/>
  <c r="C6692" i="7" s="1"/>
  <c r="D6693" i="7"/>
  <c r="D6694" i="7" l="1"/>
  <c r="A6693" i="7"/>
  <c r="B6693" i="7"/>
  <c r="C6693" i="7" s="1"/>
  <c r="D6695" i="7" l="1"/>
  <c r="B6694" i="7"/>
  <c r="C6694" i="7" s="1"/>
  <c r="A6694" i="7"/>
  <c r="D6696" i="7" l="1"/>
  <c r="A6695" i="7"/>
  <c r="B6695" i="7"/>
  <c r="C6695" i="7" s="1"/>
  <c r="A6696" i="7" l="1"/>
  <c r="B6696" i="7"/>
  <c r="C6696" i="7" s="1"/>
  <c r="D6697" i="7"/>
  <c r="A6697" i="7" l="1"/>
  <c r="B6697" i="7"/>
  <c r="C6697" i="7" s="1"/>
  <c r="D6698" i="7"/>
  <c r="A6698" i="7" l="1"/>
  <c r="B6698" i="7"/>
  <c r="C6698" i="7" s="1"/>
  <c r="D6699" i="7"/>
  <c r="D6700" i="7" l="1"/>
  <c r="A6699" i="7"/>
  <c r="B6699" i="7"/>
  <c r="C6699" i="7" s="1"/>
  <c r="D6701" i="7" l="1"/>
  <c r="A6700" i="7"/>
  <c r="B6700" i="7"/>
  <c r="C6700" i="7" s="1"/>
  <c r="A6701" i="7" l="1"/>
  <c r="B6701" i="7"/>
  <c r="C6701" i="7" s="1"/>
  <c r="D6702" i="7"/>
  <c r="D6703" i="7" l="1"/>
  <c r="A6702" i="7"/>
  <c r="B6702" i="7"/>
  <c r="C6702" i="7" s="1"/>
  <c r="D6704" i="7" l="1"/>
  <c r="A6703" i="7"/>
  <c r="B6703" i="7"/>
  <c r="C6703" i="7" s="1"/>
  <c r="D6705" i="7" l="1"/>
  <c r="A6704" i="7"/>
  <c r="B6704" i="7"/>
  <c r="C6704" i="7" s="1"/>
  <c r="D6706" i="7" l="1"/>
  <c r="A6705" i="7"/>
  <c r="B6705" i="7"/>
  <c r="C6705" i="7" s="1"/>
  <c r="D6707" i="7" l="1"/>
  <c r="A6706" i="7"/>
  <c r="B6706" i="7"/>
  <c r="C6706" i="7" s="1"/>
  <c r="B6707" i="7" l="1"/>
  <c r="C6707" i="7" s="1"/>
  <c r="D6708" i="7"/>
  <c r="A6707" i="7"/>
  <c r="D6709" i="7" l="1"/>
  <c r="A6708" i="7"/>
  <c r="B6708" i="7"/>
  <c r="C6708" i="7" s="1"/>
  <c r="D6710" i="7" l="1"/>
  <c r="A6709" i="7"/>
  <c r="B6709" i="7"/>
  <c r="C6709" i="7" s="1"/>
  <c r="A6710" i="7" l="1"/>
  <c r="D6711" i="7"/>
  <c r="B6710" i="7"/>
  <c r="C6710" i="7" s="1"/>
  <c r="D6712" i="7" l="1"/>
  <c r="A6711" i="7"/>
  <c r="B6711" i="7"/>
  <c r="C6711" i="7" s="1"/>
  <c r="D6713" i="7" l="1"/>
  <c r="A6712" i="7"/>
  <c r="B6712" i="7"/>
  <c r="C6712" i="7" s="1"/>
  <c r="D6714" i="7" l="1"/>
  <c r="A6713" i="7"/>
  <c r="B6713" i="7"/>
  <c r="C6713" i="7" s="1"/>
  <c r="A6714" i="7" l="1"/>
  <c r="B6714" i="7"/>
  <c r="C6714" i="7" s="1"/>
  <c r="D6715" i="7"/>
  <c r="D6716" i="7" l="1"/>
  <c r="A6715" i="7"/>
  <c r="B6715" i="7"/>
  <c r="C6715" i="7" s="1"/>
  <c r="D6717" i="7" l="1"/>
  <c r="A6716" i="7"/>
  <c r="B6716" i="7"/>
  <c r="C6716" i="7" s="1"/>
  <c r="D6718" i="7" l="1"/>
  <c r="B6717" i="7"/>
  <c r="C6717" i="7" s="1"/>
  <c r="A6717" i="7"/>
  <c r="D6719" i="7" l="1"/>
  <c r="A6718" i="7"/>
  <c r="B6718" i="7"/>
  <c r="C6718" i="7" s="1"/>
  <c r="D6720" i="7" l="1"/>
  <c r="A6719" i="7"/>
  <c r="B6719" i="7"/>
  <c r="C6719" i="7" s="1"/>
  <c r="A6720" i="7" l="1"/>
  <c r="B6720" i="7"/>
  <c r="C6720" i="7" s="1"/>
  <c r="D6721" i="7"/>
  <c r="A6721" i="7" l="1"/>
  <c r="B6721" i="7"/>
  <c r="C6721" i="7" s="1"/>
  <c r="D6722" i="7"/>
  <c r="D6723" i="7" l="1"/>
  <c r="A6722" i="7"/>
  <c r="B6722" i="7"/>
  <c r="C6722" i="7" s="1"/>
  <c r="A6723" i="7" l="1"/>
  <c r="B6723" i="7"/>
  <c r="C6723" i="7" s="1"/>
  <c r="D6724" i="7"/>
  <c r="D6725" i="7" l="1"/>
  <c r="B6724" i="7"/>
  <c r="C6724" i="7" s="1"/>
  <c r="A6724" i="7"/>
  <c r="A6725" i="7" l="1"/>
  <c r="B6725" i="7"/>
  <c r="C6725" i="7" s="1"/>
  <c r="D6726" i="7"/>
  <c r="D6727" i="7" l="1"/>
  <c r="B6726" i="7"/>
  <c r="C6726" i="7" s="1"/>
  <c r="A6726" i="7"/>
  <c r="D6728" i="7" l="1"/>
  <c r="A6727" i="7"/>
  <c r="B6727" i="7"/>
  <c r="C6727" i="7" s="1"/>
  <c r="D6729" i="7" l="1"/>
  <c r="A6728" i="7"/>
  <c r="B6728" i="7"/>
  <c r="C6728" i="7" s="1"/>
  <c r="D6730" i="7" l="1"/>
  <c r="B6729" i="7"/>
  <c r="C6729" i="7" s="1"/>
  <c r="A6729" i="7"/>
  <c r="A6730" i="7" l="1"/>
  <c r="B6730" i="7"/>
  <c r="C6730" i="7" s="1"/>
  <c r="D6731" i="7"/>
  <c r="D6732" i="7" l="1"/>
  <c r="A6731" i="7"/>
  <c r="B6731" i="7"/>
  <c r="C6731" i="7" s="1"/>
  <c r="D6733" i="7" l="1"/>
  <c r="A6732" i="7"/>
  <c r="B6732" i="7"/>
  <c r="C6732" i="7" s="1"/>
  <c r="D6734" i="7" l="1"/>
  <c r="A6733" i="7"/>
  <c r="B6733" i="7"/>
  <c r="C6733" i="7" s="1"/>
  <c r="D6735" i="7" l="1"/>
  <c r="A6734" i="7"/>
  <c r="B6734" i="7"/>
  <c r="C6734" i="7" s="1"/>
  <c r="D6736" i="7" l="1"/>
  <c r="A6735" i="7"/>
  <c r="B6735" i="7"/>
  <c r="C6735" i="7" s="1"/>
  <c r="D6737" i="7" l="1"/>
  <c r="A6736" i="7"/>
  <c r="B6736" i="7"/>
  <c r="C6736" i="7" s="1"/>
  <c r="A6737" i="7" l="1"/>
  <c r="B6737" i="7"/>
  <c r="C6737" i="7" s="1"/>
  <c r="D6738" i="7"/>
  <c r="A6738" i="7" l="1"/>
  <c r="B6738" i="7"/>
  <c r="C6738" i="7" s="1"/>
  <c r="D6739" i="7"/>
  <c r="A6739" i="7" l="1"/>
  <c r="B6739" i="7"/>
  <c r="C6739" i="7" s="1"/>
  <c r="D6740" i="7"/>
  <c r="D6741" i="7" l="1"/>
  <c r="A6740" i="7"/>
  <c r="B6740" i="7"/>
  <c r="C6740" i="7" s="1"/>
  <c r="D6742" i="7" l="1"/>
  <c r="B6741" i="7"/>
  <c r="C6741" i="7" s="1"/>
  <c r="A6741" i="7"/>
  <c r="D6743" i="7" l="1"/>
  <c r="A6742" i="7"/>
  <c r="B6742" i="7"/>
  <c r="C6742" i="7" s="1"/>
  <c r="D6744" i="7" l="1"/>
  <c r="A6743" i="7"/>
  <c r="B6743" i="7"/>
  <c r="C6743" i="7" s="1"/>
  <c r="D6745" i="7" l="1"/>
  <c r="A6744" i="7"/>
  <c r="B6744" i="7"/>
  <c r="C6744" i="7" s="1"/>
  <c r="D6746" i="7" l="1"/>
  <c r="B6745" i="7"/>
  <c r="C6745" i="7" s="1"/>
  <c r="A6745" i="7"/>
  <c r="D6747" i="7" l="1"/>
  <c r="A6746" i="7"/>
  <c r="B6746" i="7"/>
  <c r="C6746" i="7" s="1"/>
  <c r="D6748" i="7" l="1"/>
  <c r="B6747" i="7"/>
  <c r="C6747" i="7" s="1"/>
  <c r="A6747" i="7"/>
  <c r="D6749" i="7" l="1"/>
  <c r="A6748" i="7"/>
  <c r="B6748" i="7"/>
  <c r="C6748" i="7" s="1"/>
  <c r="A6749" i="7" l="1"/>
  <c r="B6749" i="7"/>
  <c r="C6749" i="7" s="1"/>
  <c r="D6750" i="7"/>
  <c r="A6750" i="7" l="1"/>
  <c r="D6751" i="7"/>
  <c r="B6750" i="7"/>
  <c r="C6750" i="7" s="1"/>
  <c r="D6752" i="7" l="1"/>
  <c r="A6751" i="7"/>
  <c r="B6751" i="7"/>
  <c r="C6751" i="7" s="1"/>
  <c r="D6753" i="7" l="1"/>
  <c r="A6752" i="7"/>
  <c r="B6752" i="7"/>
  <c r="C6752" i="7" s="1"/>
  <c r="D6754" i="7" l="1"/>
  <c r="A6753" i="7"/>
  <c r="B6753" i="7"/>
  <c r="C6753" i="7" s="1"/>
  <c r="A6754" i="7" l="1"/>
  <c r="B6754" i="7"/>
  <c r="C6754" i="7" s="1"/>
  <c r="D6755" i="7"/>
  <c r="A6755" i="7" l="1"/>
  <c r="B6755" i="7"/>
  <c r="C6755" i="7" s="1"/>
  <c r="D6756" i="7"/>
  <c r="A6756" i="7" l="1"/>
  <c r="B6756" i="7"/>
  <c r="C6756" i="7" s="1"/>
  <c r="D6757" i="7"/>
  <c r="D6758" i="7" l="1"/>
  <c r="B6757" i="7"/>
  <c r="C6757" i="7" s="1"/>
  <c r="A6757" i="7"/>
  <c r="D6759" i="7" l="1"/>
  <c r="A6758" i="7"/>
  <c r="B6758" i="7"/>
  <c r="C6758" i="7" s="1"/>
  <c r="D6760" i="7" l="1"/>
  <c r="A6759" i="7"/>
  <c r="B6759" i="7"/>
  <c r="C6759" i="7" s="1"/>
  <c r="D6761" i="7" l="1"/>
  <c r="A6760" i="7"/>
  <c r="B6760" i="7"/>
  <c r="C6760" i="7" s="1"/>
  <c r="D6762" i="7" l="1"/>
  <c r="B6761" i="7"/>
  <c r="C6761" i="7" s="1"/>
  <c r="A6761" i="7"/>
  <c r="D6763" i="7" l="1"/>
  <c r="A6762" i="7"/>
  <c r="B6762" i="7"/>
  <c r="C6762" i="7" s="1"/>
  <c r="A6763" i="7" l="1"/>
  <c r="B6763" i="7"/>
  <c r="C6763" i="7" s="1"/>
  <c r="D6764" i="7"/>
  <c r="A6764" i="7" l="1"/>
  <c r="B6764" i="7"/>
  <c r="C6764" i="7" s="1"/>
  <c r="D6765" i="7"/>
  <c r="D6766" i="7" l="1"/>
  <c r="A6765" i="7"/>
  <c r="B6765" i="7"/>
  <c r="C6765" i="7" s="1"/>
  <c r="D6767" i="7" l="1"/>
  <c r="B6766" i="7"/>
  <c r="C6766" i="7" s="1"/>
  <c r="A6766" i="7"/>
  <c r="A6767" i="7" l="1"/>
  <c r="B6767" i="7"/>
  <c r="C6767" i="7" s="1"/>
  <c r="D6768" i="7"/>
  <c r="D6769" i="7" l="1"/>
  <c r="A6768" i="7"/>
  <c r="B6768" i="7"/>
  <c r="C6768" i="7" s="1"/>
  <c r="D6770" i="7" l="1"/>
  <c r="A6769" i="7"/>
  <c r="B6769" i="7"/>
  <c r="C6769" i="7" s="1"/>
  <c r="A6770" i="7" l="1"/>
  <c r="B6770" i="7"/>
  <c r="C6770" i="7" s="1"/>
  <c r="D6771" i="7"/>
  <c r="A6771" i="7" l="1"/>
  <c r="B6771" i="7"/>
  <c r="C6771" i="7" s="1"/>
  <c r="D6772" i="7"/>
  <c r="D6773" i="7" l="1"/>
  <c r="B6772" i="7"/>
  <c r="C6772" i="7" s="1"/>
  <c r="A6772" i="7"/>
  <c r="D6774" i="7" l="1"/>
  <c r="A6773" i="7"/>
  <c r="B6773" i="7"/>
  <c r="C6773" i="7" s="1"/>
  <c r="A6774" i="7" l="1"/>
  <c r="D6775" i="7"/>
  <c r="B6774" i="7"/>
  <c r="C6774" i="7" s="1"/>
  <c r="D6776" i="7" l="1"/>
  <c r="A6775" i="7"/>
  <c r="B6775" i="7"/>
  <c r="C6775" i="7" s="1"/>
  <c r="D6777" i="7" l="1"/>
  <c r="A6776" i="7"/>
  <c r="B6776" i="7"/>
  <c r="C6776" i="7" s="1"/>
  <c r="D6778" i="7" l="1"/>
  <c r="B6777" i="7"/>
  <c r="C6777" i="7" s="1"/>
  <c r="A6777" i="7"/>
  <c r="D6779" i="7" l="1"/>
  <c r="A6778" i="7"/>
  <c r="B6778" i="7"/>
  <c r="C6778" i="7" s="1"/>
  <c r="A6779" i="7" l="1"/>
  <c r="D6780" i="7"/>
  <c r="B6779" i="7"/>
  <c r="C6779" i="7" s="1"/>
  <c r="A6780" i="7" l="1"/>
  <c r="B6780" i="7"/>
  <c r="C6780" i="7" s="1"/>
  <c r="D6781" i="7"/>
  <c r="D6782" i="7" l="1"/>
  <c r="A6781" i="7"/>
  <c r="B6781" i="7"/>
  <c r="C6781" i="7" s="1"/>
  <c r="D6783" i="7" l="1"/>
  <c r="A6782" i="7"/>
  <c r="B6782" i="7"/>
  <c r="C6782" i="7" s="1"/>
  <c r="D6784" i="7" l="1"/>
  <c r="A6783" i="7"/>
  <c r="B6783" i="7"/>
  <c r="C6783" i="7" s="1"/>
  <c r="D6785" i="7" l="1"/>
  <c r="A6784" i="7"/>
  <c r="B6784" i="7"/>
  <c r="C6784" i="7" s="1"/>
  <c r="D6786" i="7" l="1"/>
  <c r="A6785" i="7"/>
  <c r="B6785" i="7"/>
  <c r="C6785" i="7" s="1"/>
  <c r="D6787" i="7" l="1"/>
  <c r="A6786" i="7"/>
  <c r="B6786" i="7"/>
  <c r="C6786" i="7" s="1"/>
  <c r="D6788" i="7" l="1"/>
  <c r="A6787" i="7"/>
  <c r="B6787" i="7"/>
  <c r="C6787" i="7" s="1"/>
  <c r="D6789" i="7" l="1"/>
  <c r="A6788" i="7"/>
  <c r="B6788" i="7"/>
  <c r="C6788" i="7" s="1"/>
  <c r="A6789" i="7" l="1"/>
  <c r="B6789" i="7"/>
  <c r="C6789" i="7" s="1"/>
  <c r="D6790" i="7"/>
  <c r="A6790" i="7" l="1"/>
  <c r="D6791" i="7"/>
  <c r="B6790" i="7"/>
  <c r="C6790" i="7" s="1"/>
  <c r="D6792" i="7" l="1"/>
  <c r="A6791" i="7"/>
  <c r="B6791" i="7"/>
  <c r="C6791" i="7" s="1"/>
  <c r="D6793" i="7" l="1"/>
  <c r="A6792" i="7"/>
  <c r="B6792" i="7"/>
  <c r="C6792" i="7" s="1"/>
  <c r="D6794" i="7" l="1"/>
  <c r="B6793" i="7"/>
  <c r="C6793" i="7" s="1"/>
  <c r="A6793" i="7"/>
  <c r="D6795" i="7" l="1"/>
  <c r="A6794" i="7"/>
  <c r="B6794" i="7"/>
  <c r="C6794" i="7" s="1"/>
  <c r="D6796" i="7" l="1"/>
  <c r="A6795" i="7"/>
  <c r="B6795" i="7"/>
  <c r="C6795" i="7" s="1"/>
  <c r="D6797" i="7" l="1"/>
  <c r="A6796" i="7"/>
  <c r="B6796" i="7"/>
  <c r="C6796" i="7" s="1"/>
  <c r="A6797" i="7" l="1"/>
  <c r="B6797" i="7"/>
  <c r="C6797" i="7" s="1"/>
  <c r="D6798" i="7"/>
  <c r="A6798" i="7" l="1"/>
  <c r="B6798" i="7"/>
  <c r="C6798" i="7" s="1"/>
  <c r="D6799" i="7"/>
  <c r="A6799" i="7" l="1"/>
  <c r="B6799" i="7"/>
  <c r="C6799" i="7" s="1"/>
  <c r="D6800" i="7"/>
  <c r="D6801" i="7" l="1"/>
  <c r="A6800" i="7"/>
  <c r="B6800" i="7"/>
  <c r="C6800" i="7" s="1"/>
  <c r="D6802" i="7" l="1"/>
  <c r="A6801" i="7"/>
  <c r="B6801" i="7"/>
  <c r="C6801" i="7" s="1"/>
  <c r="D6803" i="7" l="1"/>
  <c r="B6802" i="7"/>
  <c r="C6802" i="7" s="1"/>
  <c r="A6802" i="7"/>
  <c r="D6804" i="7" l="1"/>
  <c r="A6803" i="7"/>
  <c r="B6803" i="7"/>
  <c r="C6803" i="7" s="1"/>
  <c r="D6805" i="7" l="1"/>
  <c r="B6804" i="7"/>
  <c r="C6804" i="7" s="1"/>
  <c r="A6804" i="7"/>
  <c r="A6805" i="7" l="1"/>
  <c r="D6806" i="7"/>
  <c r="B6805" i="7"/>
  <c r="C6805" i="7" s="1"/>
  <c r="A6806" i="7" l="1"/>
  <c r="D6807" i="7"/>
  <c r="B6806" i="7"/>
  <c r="C6806" i="7" s="1"/>
  <c r="D6808" i="7" l="1"/>
  <c r="A6807" i="7"/>
  <c r="B6807" i="7"/>
  <c r="C6807" i="7" s="1"/>
  <c r="D6809" i="7" l="1"/>
  <c r="B6808" i="7"/>
  <c r="C6808" i="7" s="1"/>
  <c r="A6808" i="7"/>
  <c r="A6809" i="7" l="1"/>
  <c r="B6809" i="7"/>
  <c r="C6809" i="7" s="1"/>
  <c r="D6810" i="7"/>
  <c r="D6811" i="7" l="1"/>
  <c r="B6810" i="7"/>
  <c r="C6810" i="7" s="1"/>
  <c r="A6810" i="7"/>
  <c r="D6812" i="7" l="1"/>
  <c r="A6811" i="7"/>
  <c r="B6811" i="7"/>
  <c r="C6811" i="7" s="1"/>
  <c r="A6812" i="7" l="1"/>
  <c r="B6812" i="7"/>
  <c r="C6812" i="7" s="1"/>
  <c r="D6813" i="7"/>
  <c r="A6813" i="7" l="1"/>
  <c r="B6813" i="7"/>
  <c r="C6813" i="7" s="1"/>
  <c r="D6814" i="7"/>
  <c r="A6814" i="7" l="1"/>
  <c r="B6814" i="7"/>
  <c r="C6814" i="7" s="1"/>
  <c r="D6815" i="7"/>
  <c r="D6816" i="7" l="1"/>
  <c r="A6815" i="7"/>
  <c r="B6815" i="7"/>
  <c r="C6815" i="7" s="1"/>
  <c r="D6817" i="7" l="1"/>
  <c r="A6816" i="7"/>
  <c r="B6816" i="7"/>
  <c r="C6816" i="7" s="1"/>
  <c r="D6818" i="7" l="1"/>
  <c r="A6817" i="7"/>
  <c r="B6817" i="7"/>
  <c r="C6817" i="7" s="1"/>
  <c r="D6819" i="7" l="1"/>
  <c r="A6818" i="7"/>
  <c r="B6818" i="7"/>
  <c r="C6818" i="7" s="1"/>
  <c r="D6820" i="7" l="1"/>
  <c r="A6819" i="7"/>
  <c r="B6819" i="7"/>
  <c r="C6819" i="7" s="1"/>
  <c r="D6821" i="7" l="1"/>
  <c r="A6820" i="7"/>
  <c r="B6820" i="7"/>
  <c r="C6820" i="7" s="1"/>
  <c r="D6822" i="7" l="1"/>
  <c r="A6821" i="7"/>
  <c r="B6821" i="7"/>
  <c r="C6821" i="7" s="1"/>
  <c r="D6823" i="7" l="1"/>
  <c r="A6822" i="7"/>
  <c r="B6822" i="7"/>
  <c r="C6822" i="7" s="1"/>
  <c r="D6824" i="7" l="1"/>
  <c r="A6823" i="7"/>
  <c r="B6823" i="7"/>
  <c r="C6823" i="7" s="1"/>
  <c r="D6825" i="7" l="1"/>
  <c r="A6824" i="7"/>
  <c r="B6824" i="7"/>
  <c r="C6824" i="7" s="1"/>
  <c r="D6826" i="7" l="1"/>
  <c r="A6825" i="7"/>
  <c r="B6825" i="7"/>
  <c r="C6825" i="7" s="1"/>
  <c r="D6827" i="7" l="1"/>
  <c r="A6826" i="7"/>
  <c r="B6826" i="7"/>
  <c r="C6826" i="7" s="1"/>
  <c r="D6828" i="7" l="1"/>
  <c r="B6827" i="7"/>
  <c r="C6827" i="7" s="1"/>
  <c r="A6827" i="7"/>
  <c r="A6828" i="7" l="1"/>
  <c r="B6828" i="7"/>
  <c r="C6828" i="7" s="1"/>
  <c r="D6829" i="7"/>
  <c r="D6830" i="7" l="1"/>
  <c r="A6829" i="7"/>
  <c r="B6829" i="7"/>
  <c r="C6829" i="7" s="1"/>
  <c r="D6831" i="7" l="1"/>
  <c r="B6830" i="7"/>
  <c r="C6830" i="7" s="1"/>
  <c r="A6830" i="7"/>
  <c r="D6832" i="7" l="1"/>
  <c r="A6831" i="7"/>
  <c r="B6831" i="7"/>
  <c r="C6831" i="7" s="1"/>
  <c r="D6833" i="7" l="1"/>
  <c r="A6832" i="7"/>
  <c r="B6832" i="7"/>
  <c r="C6832" i="7" s="1"/>
  <c r="D6834" i="7" l="1"/>
  <c r="A6833" i="7"/>
  <c r="B6833" i="7"/>
  <c r="C6833" i="7" s="1"/>
  <c r="D6835" i="7" l="1"/>
  <c r="A6834" i="7"/>
  <c r="B6834" i="7"/>
  <c r="C6834" i="7" s="1"/>
  <c r="D6836" i="7" l="1"/>
  <c r="A6835" i="7"/>
  <c r="B6835" i="7"/>
  <c r="C6835" i="7" s="1"/>
  <c r="D6837" i="7" l="1"/>
  <c r="A6836" i="7"/>
  <c r="B6836" i="7"/>
  <c r="C6836" i="7" s="1"/>
  <c r="A6837" i="7" l="1"/>
  <c r="D6838" i="7"/>
  <c r="B6837" i="7"/>
  <c r="C6837" i="7" s="1"/>
  <c r="A6838" i="7" l="1"/>
  <c r="B6838" i="7"/>
  <c r="C6838" i="7" s="1"/>
  <c r="D6839" i="7"/>
  <c r="D6840" i="7" l="1"/>
  <c r="B6839" i="7"/>
  <c r="C6839" i="7" s="1"/>
  <c r="A6839" i="7"/>
  <c r="D6841" i="7" l="1"/>
  <c r="A6840" i="7"/>
  <c r="B6840" i="7"/>
  <c r="C6840" i="7" s="1"/>
  <c r="D6842" i="7" l="1"/>
  <c r="A6841" i="7"/>
  <c r="B6841" i="7"/>
  <c r="C6841" i="7" s="1"/>
  <c r="D6843" i="7" l="1"/>
  <c r="A6842" i="7"/>
  <c r="B6842" i="7"/>
  <c r="C6842" i="7" s="1"/>
  <c r="D6844" i="7" l="1"/>
  <c r="A6843" i="7"/>
  <c r="B6843" i="7"/>
  <c r="C6843" i="7" s="1"/>
  <c r="D6845" i="7" l="1"/>
  <c r="A6844" i="7"/>
  <c r="B6844" i="7"/>
  <c r="C6844" i="7" s="1"/>
  <c r="D6846" i="7" l="1"/>
  <c r="A6845" i="7"/>
  <c r="B6845" i="7"/>
  <c r="C6845" i="7" s="1"/>
  <c r="D6847" i="7" l="1"/>
  <c r="A6846" i="7"/>
  <c r="B6846" i="7"/>
  <c r="C6846" i="7" s="1"/>
  <c r="D6848" i="7" l="1"/>
  <c r="A6847" i="7"/>
  <c r="B6847" i="7"/>
  <c r="C6847" i="7" s="1"/>
  <c r="A6848" i="7" l="1"/>
  <c r="B6848" i="7"/>
  <c r="C6848" i="7" s="1"/>
  <c r="D6849" i="7"/>
  <c r="D6850" i="7" l="1"/>
  <c r="A6849" i="7"/>
  <c r="B6849" i="7"/>
  <c r="C6849" i="7" s="1"/>
  <c r="D6851" i="7" l="1"/>
  <c r="B6850" i="7"/>
  <c r="C6850" i="7" s="1"/>
  <c r="A6850" i="7"/>
  <c r="D6852" i="7" l="1"/>
  <c r="A6851" i="7"/>
  <c r="B6851" i="7"/>
  <c r="C6851" i="7" s="1"/>
  <c r="D6853" i="7" l="1"/>
  <c r="A6852" i="7"/>
  <c r="B6852" i="7"/>
  <c r="C6852" i="7" s="1"/>
  <c r="D6854" i="7" l="1"/>
  <c r="A6853" i="7"/>
  <c r="B6853" i="7"/>
  <c r="C6853" i="7" s="1"/>
  <c r="A6854" i="7" l="1"/>
  <c r="D6855" i="7"/>
  <c r="B6854" i="7"/>
  <c r="C6854" i="7" s="1"/>
  <c r="D6856" i="7" l="1"/>
  <c r="B6855" i="7"/>
  <c r="C6855" i="7" s="1"/>
  <c r="A6855" i="7"/>
  <c r="D6857" i="7" l="1"/>
  <c r="A6856" i="7"/>
  <c r="B6856" i="7"/>
  <c r="C6856" i="7" s="1"/>
  <c r="A6857" i="7" l="1"/>
  <c r="B6857" i="7"/>
  <c r="C6857" i="7" s="1"/>
  <c r="D6858" i="7"/>
  <c r="D6859" i="7" l="1"/>
  <c r="B6858" i="7"/>
  <c r="C6858" i="7" s="1"/>
  <c r="A6858" i="7"/>
  <c r="D6860" i="7" l="1"/>
  <c r="B6859" i="7"/>
  <c r="C6859" i="7" s="1"/>
  <c r="A6859" i="7"/>
  <c r="D6861" i="7" l="1"/>
  <c r="A6860" i="7"/>
  <c r="B6860" i="7"/>
  <c r="C6860" i="7" s="1"/>
  <c r="D6862" i="7" l="1"/>
  <c r="A6861" i="7"/>
  <c r="B6861" i="7"/>
  <c r="C6861" i="7" s="1"/>
  <c r="D6863" i="7" l="1"/>
  <c r="B6862" i="7"/>
  <c r="C6862" i="7" s="1"/>
  <c r="A6862" i="7"/>
  <c r="D6864" i="7" l="1"/>
  <c r="B6863" i="7"/>
  <c r="C6863" i="7" s="1"/>
  <c r="A6863" i="7"/>
  <c r="D6865" i="7" l="1"/>
  <c r="B6864" i="7"/>
  <c r="C6864" i="7" s="1"/>
  <c r="A6864" i="7"/>
  <c r="A6865" i="7" l="1"/>
  <c r="B6865" i="7"/>
  <c r="C6865" i="7" s="1"/>
  <c r="D6866" i="7"/>
  <c r="D6867" i="7" l="1"/>
  <c r="A6866" i="7"/>
  <c r="B6866" i="7"/>
  <c r="C6866" i="7" s="1"/>
  <c r="D6868" i="7" l="1"/>
  <c r="A6867" i="7"/>
  <c r="B6867" i="7"/>
  <c r="C6867" i="7" s="1"/>
  <c r="D6869" i="7" l="1"/>
  <c r="A6868" i="7"/>
  <c r="B6868" i="7"/>
  <c r="C6868" i="7" s="1"/>
  <c r="D6870" i="7" l="1"/>
  <c r="A6869" i="7"/>
  <c r="B6869" i="7"/>
  <c r="C6869" i="7" s="1"/>
  <c r="A6870" i="7" l="1"/>
  <c r="D6871" i="7"/>
  <c r="B6870" i="7"/>
  <c r="C6870" i="7" s="1"/>
  <c r="D6872" i="7" l="1"/>
  <c r="A6871" i="7"/>
  <c r="B6871" i="7"/>
  <c r="C6871" i="7" s="1"/>
  <c r="D6873" i="7" l="1"/>
  <c r="A6872" i="7"/>
  <c r="B6872" i="7"/>
  <c r="C6872" i="7" s="1"/>
  <c r="D6874" i="7" l="1"/>
  <c r="B6873" i="7"/>
  <c r="C6873" i="7" s="1"/>
  <c r="A6873" i="7"/>
  <c r="A6874" i="7" l="1"/>
  <c r="B6874" i="7"/>
  <c r="C6874" i="7" s="1"/>
  <c r="D6875" i="7"/>
  <c r="D6876" i="7" l="1"/>
  <c r="A6875" i="7"/>
  <c r="B6875" i="7"/>
  <c r="C6875" i="7" s="1"/>
  <c r="D6877" i="7" l="1"/>
  <c r="A6876" i="7"/>
  <c r="B6876" i="7"/>
  <c r="C6876" i="7" s="1"/>
  <c r="D6878" i="7" l="1"/>
  <c r="A6877" i="7"/>
  <c r="B6877" i="7"/>
  <c r="C6877" i="7" s="1"/>
  <c r="A6878" i="7" l="1"/>
  <c r="B6878" i="7"/>
  <c r="C6878" i="7" s="1"/>
  <c r="D6879" i="7"/>
  <c r="D6880" i="7" l="1"/>
  <c r="A6879" i="7"/>
  <c r="B6879" i="7"/>
  <c r="C6879" i="7" s="1"/>
  <c r="D6881" i="7" l="1"/>
  <c r="A6880" i="7"/>
  <c r="B6880" i="7"/>
  <c r="C6880" i="7" s="1"/>
  <c r="D6882" i="7" l="1"/>
  <c r="A6881" i="7"/>
  <c r="B6881" i="7"/>
  <c r="C6881" i="7" s="1"/>
  <c r="D6883" i="7" l="1"/>
  <c r="A6882" i="7"/>
  <c r="B6882" i="7"/>
  <c r="C6882" i="7" s="1"/>
  <c r="A6883" i="7" l="1"/>
  <c r="B6883" i="7"/>
  <c r="C6883" i="7" s="1"/>
  <c r="D6884" i="7"/>
  <c r="D6885" i="7" l="1"/>
  <c r="A6884" i="7"/>
  <c r="B6884" i="7"/>
  <c r="C6884" i="7" s="1"/>
  <c r="D6886" i="7" l="1"/>
  <c r="A6885" i="7"/>
  <c r="B6885" i="7"/>
  <c r="C6885" i="7" s="1"/>
  <c r="D6887" i="7" l="1"/>
  <c r="A6886" i="7"/>
  <c r="B6886" i="7"/>
  <c r="C6886" i="7" s="1"/>
  <c r="D6888" i="7" l="1"/>
  <c r="A6887" i="7"/>
  <c r="B6887" i="7"/>
  <c r="C6887" i="7" s="1"/>
  <c r="D6889" i="7" l="1"/>
  <c r="A6888" i="7"/>
  <c r="B6888" i="7"/>
  <c r="C6888" i="7" s="1"/>
  <c r="D6890" i="7" l="1"/>
  <c r="B6889" i="7"/>
  <c r="C6889" i="7" s="1"/>
  <c r="A6889" i="7"/>
  <c r="D6891" i="7" l="1"/>
  <c r="A6890" i="7"/>
  <c r="B6890" i="7"/>
  <c r="C6890" i="7" s="1"/>
  <c r="D6892" i="7" l="1"/>
  <c r="A6891" i="7"/>
  <c r="B6891" i="7"/>
  <c r="C6891" i="7" s="1"/>
  <c r="D6893" i="7" l="1"/>
  <c r="A6892" i="7"/>
  <c r="B6892" i="7"/>
  <c r="C6892" i="7" s="1"/>
  <c r="A6893" i="7" l="1"/>
  <c r="B6893" i="7"/>
  <c r="C6893" i="7" s="1"/>
  <c r="D6894" i="7"/>
  <c r="D6895" i="7" l="1"/>
  <c r="A6894" i="7"/>
  <c r="B6894" i="7"/>
  <c r="C6894" i="7" s="1"/>
  <c r="A6895" i="7" l="1"/>
  <c r="B6895" i="7"/>
  <c r="C6895" i="7" s="1"/>
  <c r="D6896" i="7"/>
  <c r="D6897" i="7" l="1"/>
  <c r="A6896" i="7"/>
  <c r="B6896" i="7"/>
  <c r="C6896" i="7" s="1"/>
  <c r="D6898" i="7" l="1"/>
  <c r="B6897" i="7"/>
  <c r="C6897" i="7" s="1"/>
  <c r="A6897" i="7"/>
  <c r="D6899" i="7" l="1"/>
  <c r="A6898" i="7"/>
  <c r="B6898" i="7"/>
  <c r="C6898" i="7" s="1"/>
  <c r="D6900" i="7" l="1"/>
  <c r="A6899" i="7"/>
  <c r="B6899" i="7"/>
  <c r="C6899" i="7" s="1"/>
  <c r="D6901" i="7" l="1"/>
  <c r="B6900" i="7"/>
  <c r="C6900" i="7" s="1"/>
  <c r="A6900" i="7"/>
  <c r="D6902" i="7" l="1"/>
  <c r="B6901" i="7"/>
  <c r="C6901" i="7" s="1"/>
  <c r="A6901" i="7"/>
  <c r="A6902" i="7" l="1"/>
  <c r="D6903" i="7"/>
  <c r="B6902" i="7"/>
  <c r="C6902" i="7" s="1"/>
  <c r="D6904" i="7" l="1"/>
  <c r="A6903" i="7"/>
  <c r="B6903" i="7"/>
  <c r="C6903" i="7" s="1"/>
  <c r="D6905" i="7" l="1"/>
  <c r="A6904" i="7"/>
  <c r="B6904" i="7"/>
  <c r="C6904" i="7" s="1"/>
  <c r="D6906" i="7" l="1"/>
  <c r="B6905" i="7"/>
  <c r="C6905" i="7" s="1"/>
  <c r="A6905" i="7"/>
  <c r="D6907" i="7" l="1"/>
  <c r="A6906" i="7"/>
  <c r="B6906" i="7"/>
  <c r="C6906" i="7" s="1"/>
  <c r="D6908" i="7" l="1"/>
  <c r="A6907" i="7"/>
  <c r="B6907" i="7"/>
  <c r="C6907" i="7" s="1"/>
  <c r="D6909" i="7" l="1"/>
  <c r="A6908" i="7"/>
  <c r="B6908" i="7"/>
  <c r="C6908" i="7" s="1"/>
  <c r="D6910" i="7" l="1"/>
  <c r="A6909" i="7"/>
  <c r="B6909" i="7"/>
  <c r="C6909" i="7" s="1"/>
  <c r="D6911" i="7" l="1"/>
  <c r="A6910" i="7"/>
  <c r="B6910" i="7"/>
  <c r="C6910" i="7" s="1"/>
  <c r="A6911" i="7" l="1"/>
  <c r="B6911" i="7"/>
  <c r="C6911" i="7" s="1"/>
  <c r="D6912" i="7"/>
  <c r="A6912" i="7" l="1"/>
  <c r="B6912" i="7"/>
  <c r="C6912" i="7" s="1"/>
  <c r="D6913" i="7"/>
  <c r="D6914" i="7" l="1"/>
  <c r="A6913" i="7"/>
  <c r="B6913" i="7"/>
  <c r="C6913" i="7" s="1"/>
  <c r="D6915" i="7" l="1"/>
  <c r="A6914" i="7"/>
  <c r="B6914" i="7"/>
  <c r="C6914" i="7" s="1"/>
  <c r="D6916" i="7" l="1"/>
  <c r="A6915" i="7"/>
  <c r="B6915" i="7"/>
  <c r="C6915" i="7" s="1"/>
  <c r="D6917" i="7" l="1"/>
  <c r="A6916" i="7"/>
  <c r="B6916" i="7"/>
  <c r="C6916" i="7" s="1"/>
  <c r="D6918" i="7" l="1"/>
  <c r="A6917" i="7"/>
  <c r="B6917" i="7"/>
  <c r="C6917" i="7" s="1"/>
  <c r="A6918" i="7" l="1"/>
  <c r="B6918" i="7"/>
  <c r="C6918" i="7" s="1"/>
  <c r="D6919" i="7"/>
  <c r="D6920" i="7" l="1"/>
  <c r="A6919" i="7"/>
  <c r="B6919" i="7"/>
  <c r="C6919" i="7" s="1"/>
  <c r="D6921" i="7" l="1"/>
  <c r="A6920" i="7"/>
  <c r="B6920" i="7"/>
  <c r="C6920" i="7" s="1"/>
  <c r="D6922" i="7" l="1"/>
  <c r="A6921" i="7"/>
  <c r="B6921" i="7"/>
  <c r="C6921" i="7" s="1"/>
  <c r="D6923" i="7" l="1"/>
  <c r="A6922" i="7"/>
  <c r="B6922" i="7"/>
  <c r="C6922" i="7" s="1"/>
  <c r="D6924" i="7" l="1"/>
  <c r="A6923" i="7"/>
  <c r="B6923" i="7"/>
  <c r="C6923" i="7" s="1"/>
  <c r="D6925" i="7" l="1"/>
  <c r="A6924" i="7"/>
  <c r="B6924" i="7"/>
  <c r="C6924" i="7" s="1"/>
  <c r="D6926" i="7" l="1"/>
  <c r="A6925" i="7"/>
  <c r="B6925" i="7"/>
  <c r="C6925" i="7" s="1"/>
  <c r="D6927" i="7" l="1"/>
  <c r="A6926" i="7"/>
  <c r="B6926" i="7"/>
  <c r="C6926" i="7" s="1"/>
  <c r="D6928" i="7" l="1"/>
  <c r="A6927" i="7"/>
  <c r="B6927" i="7"/>
  <c r="C6927" i="7" s="1"/>
  <c r="D6929" i="7" l="1"/>
  <c r="A6928" i="7"/>
  <c r="B6928" i="7"/>
  <c r="C6928" i="7" s="1"/>
  <c r="A6929" i="7" l="1"/>
  <c r="B6929" i="7"/>
  <c r="C6929" i="7" s="1"/>
  <c r="D6930" i="7"/>
  <c r="D6931" i="7" l="1"/>
  <c r="A6930" i="7"/>
  <c r="B6930" i="7"/>
  <c r="C6930" i="7" s="1"/>
  <c r="D6932" i="7" l="1"/>
  <c r="B6931" i="7"/>
  <c r="C6931" i="7" s="1"/>
  <c r="A6931" i="7"/>
  <c r="D6933" i="7" l="1"/>
  <c r="A6932" i="7"/>
  <c r="B6932" i="7"/>
  <c r="C6932" i="7" s="1"/>
  <c r="D6934" i="7" l="1"/>
  <c r="A6933" i="7"/>
  <c r="B6933" i="7"/>
  <c r="C6933" i="7" s="1"/>
  <c r="A6934" i="7" l="1"/>
  <c r="D6935" i="7"/>
  <c r="B6934" i="7"/>
  <c r="C6934" i="7" s="1"/>
  <c r="D6936" i="7" l="1"/>
  <c r="A6935" i="7"/>
  <c r="B6935" i="7"/>
  <c r="C6935" i="7" s="1"/>
  <c r="A6936" i="7" l="1"/>
  <c r="B6936" i="7"/>
  <c r="C6936" i="7" s="1"/>
  <c r="D6937" i="7"/>
  <c r="D6938" i="7" l="1"/>
  <c r="B6937" i="7"/>
  <c r="C6937" i="7" s="1"/>
  <c r="A6937" i="7"/>
  <c r="D6939" i="7" l="1"/>
  <c r="A6938" i="7"/>
  <c r="B6938" i="7"/>
  <c r="C6938" i="7" s="1"/>
  <c r="D6940" i="7" l="1"/>
  <c r="A6939" i="7"/>
  <c r="B6939" i="7"/>
  <c r="C6939" i="7" s="1"/>
  <c r="D6941" i="7" l="1"/>
  <c r="A6940" i="7"/>
  <c r="B6940" i="7"/>
  <c r="C6940" i="7" s="1"/>
  <c r="D6942" i="7" l="1"/>
  <c r="A6941" i="7"/>
  <c r="B6941" i="7"/>
  <c r="C6941" i="7" s="1"/>
  <c r="D6943" i="7" l="1"/>
  <c r="A6942" i="7"/>
  <c r="B6942" i="7"/>
  <c r="C6942" i="7" s="1"/>
  <c r="D6944" i="7" l="1"/>
  <c r="A6943" i="7"/>
  <c r="B6943" i="7"/>
  <c r="C6943" i="7" s="1"/>
  <c r="D6945" i="7" l="1"/>
  <c r="A6944" i="7"/>
  <c r="B6944" i="7"/>
  <c r="C6944" i="7" s="1"/>
  <c r="D6946" i="7" l="1"/>
  <c r="A6945" i="7"/>
  <c r="B6945" i="7"/>
  <c r="C6945" i="7" s="1"/>
  <c r="D6947" i="7" l="1"/>
  <c r="A6946" i="7"/>
  <c r="B6946" i="7"/>
  <c r="C6946" i="7" s="1"/>
  <c r="D6948" i="7" l="1"/>
  <c r="A6947" i="7"/>
  <c r="B6947" i="7"/>
  <c r="C6947" i="7" s="1"/>
  <c r="D6949" i="7" l="1"/>
  <c r="A6948" i="7"/>
  <c r="B6948" i="7"/>
  <c r="C6948" i="7" s="1"/>
  <c r="D6950" i="7" l="1"/>
  <c r="A6949" i="7"/>
  <c r="B6949" i="7"/>
  <c r="C6949" i="7" s="1"/>
  <c r="A6950" i="7" l="1"/>
  <c r="D6951" i="7"/>
  <c r="B6950" i="7"/>
  <c r="C6950" i="7" s="1"/>
  <c r="D6952" i="7" l="1"/>
  <c r="A6951" i="7"/>
  <c r="B6951" i="7"/>
  <c r="C6951" i="7" s="1"/>
  <c r="A6952" i="7" l="1"/>
  <c r="D6953" i="7"/>
  <c r="B6952" i="7"/>
  <c r="C6952" i="7" s="1"/>
  <c r="D6954" i="7" l="1"/>
  <c r="A6953" i="7"/>
  <c r="B6953" i="7"/>
  <c r="C6953" i="7" s="1"/>
  <c r="D6955" i="7" l="1"/>
  <c r="A6954" i="7"/>
  <c r="B6954" i="7"/>
  <c r="C6954" i="7" s="1"/>
  <c r="A6955" i="7" l="1"/>
  <c r="B6955" i="7"/>
  <c r="C6955" i="7" s="1"/>
  <c r="D6956" i="7"/>
  <c r="D6957" i="7" l="1"/>
  <c r="A6956" i="7"/>
  <c r="B6956" i="7"/>
  <c r="C6956" i="7" s="1"/>
  <c r="A6957" i="7" l="1"/>
  <c r="D6958" i="7"/>
  <c r="B6957" i="7"/>
  <c r="C6957" i="7" s="1"/>
  <c r="D6959" i="7" l="1"/>
  <c r="A6958" i="7"/>
  <c r="B6958" i="7"/>
  <c r="C6958" i="7" s="1"/>
  <c r="D6960" i="7" l="1"/>
  <c r="B6959" i="7"/>
  <c r="C6959" i="7" s="1"/>
  <c r="A6959" i="7"/>
  <c r="D6961" i="7" l="1"/>
  <c r="A6960" i="7"/>
  <c r="B6960" i="7"/>
  <c r="C6960" i="7" s="1"/>
  <c r="D6962" i="7" l="1"/>
  <c r="A6961" i="7"/>
  <c r="B6961" i="7"/>
  <c r="C6961" i="7" s="1"/>
  <c r="D6963" i="7" l="1"/>
  <c r="A6962" i="7"/>
  <c r="B6962" i="7"/>
  <c r="C6962" i="7" s="1"/>
  <c r="D6964" i="7" l="1"/>
  <c r="A6963" i="7"/>
  <c r="B6963" i="7"/>
  <c r="C6963" i="7" s="1"/>
  <c r="A6964" i="7" l="1"/>
  <c r="D6965" i="7"/>
  <c r="B6964" i="7"/>
  <c r="C6964" i="7" s="1"/>
  <c r="A6965" i="7" l="1"/>
  <c r="B6965" i="7"/>
  <c r="C6965" i="7" s="1"/>
  <c r="D6966" i="7"/>
  <c r="A6966" i="7" l="1"/>
  <c r="D6967" i="7"/>
  <c r="B6966" i="7"/>
  <c r="C6966" i="7" s="1"/>
  <c r="D6968" i="7" l="1"/>
  <c r="A6967" i="7"/>
  <c r="B6967" i="7"/>
  <c r="C6967" i="7" s="1"/>
  <c r="D6969" i="7" l="1"/>
  <c r="A6968" i="7"/>
  <c r="B6968" i="7"/>
  <c r="C6968" i="7" s="1"/>
  <c r="D6970" i="7" l="1"/>
  <c r="A6969" i="7"/>
  <c r="B6969" i="7"/>
  <c r="C6969" i="7" s="1"/>
  <c r="D6971" i="7" l="1"/>
  <c r="A6970" i="7"/>
  <c r="B6970" i="7"/>
  <c r="C6970" i="7" s="1"/>
  <c r="A6971" i="7" l="1"/>
  <c r="B6971" i="7"/>
  <c r="C6971" i="7" s="1"/>
  <c r="D6972" i="7"/>
  <c r="D6973" i="7" l="1"/>
  <c r="A6972" i="7"/>
  <c r="B6972" i="7"/>
  <c r="C6972" i="7" s="1"/>
  <c r="D6974" i="7" l="1"/>
  <c r="B6973" i="7"/>
  <c r="C6973" i="7" s="1"/>
  <c r="A6973" i="7"/>
  <c r="A6974" i="7" l="1"/>
  <c r="B6974" i="7"/>
  <c r="C6974" i="7" s="1"/>
  <c r="D6975" i="7"/>
  <c r="D6976" i="7" l="1"/>
  <c r="A6975" i="7"/>
  <c r="B6975" i="7"/>
  <c r="C6975" i="7" s="1"/>
  <c r="D6977" i="7" l="1"/>
  <c r="A6976" i="7"/>
  <c r="B6976" i="7"/>
  <c r="C6976" i="7" s="1"/>
  <c r="D6978" i="7" l="1"/>
  <c r="A6977" i="7"/>
  <c r="B6977" i="7"/>
  <c r="C6977" i="7" s="1"/>
  <c r="A6978" i="7" l="1"/>
  <c r="B6978" i="7"/>
  <c r="C6978" i="7" s="1"/>
  <c r="D6979" i="7"/>
  <c r="D6980" i="7" l="1"/>
  <c r="A6979" i="7"/>
  <c r="B6979" i="7"/>
  <c r="C6979" i="7" s="1"/>
  <c r="A6980" i="7" l="1"/>
  <c r="B6980" i="7"/>
  <c r="C6980" i="7" s="1"/>
  <c r="D6981" i="7"/>
  <c r="D6982" i="7" l="1"/>
  <c r="B6981" i="7"/>
  <c r="C6981" i="7" s="1"/>
  <c r="A6981" i="7"/>
  <c r="A6982" i="7" l="1"/>
  <c r="D6983" i="7"/>
  <c r="B6982" i="7"/>
  <c r="C6982" i="7" s="1"/>
  <c r="D6984" i="7" l="1"/>
  <c r="A6983" i="7"/>
  <c r="B6983" i="7"/>
  <c r="C6983" i="7" s="1"/>
  <c r="D6985" i="7" l="1"/>
  <c r="A6984" i="7"/>
  <c r="B6984" i="7"/>
  <c r="C6984" i="7" s="1"/>
  <c r="D6986" i="7" l="1"/>
  <c r="A6985" i="7"/>
  <c r="B6985" i="7"/>
  <c r="C6985" i="7" s="1"/>
  <c r="D6987" i="7" l="1"/>
  <c r="A6986" i="7"/>
  <c r="B6986" i="7"/>
  <c r="C6986" i="7" s="1"/>
  <c r="D6988" i="7" l="1"/>
  <c r="A6987" i="7"/>
  <c r="B6987" i="7"/>
  <c r="C6987" i="7" s="1"/>
  <c r="D6989" i="7" l="1"/>
  <c r="A6988" i="7"/>
  <c r="B6988" i="7"/>
  <c r="C6988" i="7" s="1"/>
  <c r="D6990" i="7" l="1"/>
  <c r="A6989" i="7"/>
  <c r="B6989" i="7"/>
  <c r="C6989" i="7" s="1"/>
  <c r="A6990" i="7" l="1"/>
  <c r="D6991" i="7"/>
  <c r="B6990" i="7"/>
  <c r="C6990" i="7" s="1"/>
  <c r="D6992" i="7" l="1"/>
  <c r="A6991" i="7"/>
  <c r="B6991" i="7"/>
  <c r="C6991" i="7" s="1"/>
  <c r="D6993" i="7" l="1"/>
  <c r="A6992" i="7"/>
  <c r="B6992" i="7"/>
  <c r="C6992" i="7" s="1"/>
  <c r="D6994" i="7" l="1"/>
  <c r="A6993" i="7"/>
  <c r="B6993" i="7"/>
  <c r="C6993" i="7" s="1"/>
  <c r="D6995" i="7" l="1"/>
  <c r="A6994" i="7"/>
  <c r="B6994" i="7"/>
  <c r="C6994" i="7" s="1"/>
  <c r="D6996" i="7" l="1"/>
  <c r="A6995" i="7"/>
  <c r="B6995" i="7"/>
  <c r="C6995" i="7" s="1"/>
  <c r="D6997" i="7" l="1"/>
  <c r="A6996" i="7"/>
  <c r="B6996" i="7"/>
  <c r="C6996" i="7" s="1"/>
  <c r="D6998" i="7" l="1"/>
  <c r="A6997" i="7"/>
  <c r="B6997" i="7"/>
  <c r="C6997" i="7" s="1"/>
  <c r="A6998" i="7" l="1"/>
  <c r="B6998" i="7"/>
  <c r="C6998" i="7" s="1"/>
  <c r="D6999" i="7"/>
  <c r="A6999" i="7" l="1"/>
  <c r="B6999" i="7"/>
  <c r="C6999" i="7" s="1"/>
  <c r="D7000" i="7"/>
  <c r="D7001" i="7" l="1"/>
  <c r="A7000" i="7"/>
  <c r="B7000" i="7"/>
  <c r="C7000" i="7" s="1"/>
  <c r="D7002" i="7" l="1"/>
  <c r="B7001" i="7"/>
  <c r="C7001" i="7" s="1"/>
  <c r="A7001" i="7"/>
  <c r="D7003" i="7" l="1"/>
  <c r="A7002" i="7"/>
  <c r="B7002" i="7"/>
  <c r="C7002" i="7" s="1"/>
  <c r="D7004" i="7" l="1"/>
  <c r="A7003" i="7"/>
  <c r="B7003" i="7"/>
  <c r="C7003" i="7" s="1"/>
  <c r="A7004" i="7" l="1"/>
  <c r="D7005" i="7"/>
  <c r="B7004" i="7"/>
  <c r="C7004" i="7" s="1"/>
  <c r="D7006" i="7" l="1"/>
  <c r="A7005" i="7"/>
  <c r="B7005" i="7"/>
  <c r="C7005" i="7" s="1"/>
  <c r="D7007" i="7" l="1"/>
  <c r="A7006" i="7"/>
  <c r="B7006" i="7"/>
  <c r="C7006" i="7" s="1"/>
  <c r="D7008" i="7" l="1"/>
  <c r="A7007" i="7"/>
  <c r="B7007" i="7"/>
  <c r="C7007" i="7" s="1"/>
  <c r="D7009" i="7" l="1"/>
  <c r="A7008" i="7"/>
  <c r="B7008" i="7"/>
  <c r="C7008" i="7" s="1"/>
  <c r="D7010" i="7" l="1"/>
  <c r="A7009" i="7"/>
  <c r="B7009" i="7"/>
  <c r="C7009" i="7" s="1"/>
  <c r="D7011" i="7" l="1"/>
  <c r="A7010" i="7"/>
  <c r="B7010" i="7"/>
  <c r="C7010" i="7" s="1"/>
  <c r="D7012" i="7" l="1"/>
  <c r="A7011" i="7"/>
  <c r="B7011" i="7"/>
  <c r="C7011" i="7" s="1"/>
  <c r="D7013" i="7" l="1"/>
  <c r="A7012" i="7"/>
  <c r="B7012" i="7"/>
  <c r="C7012" i="7" s="1"/>
  <c r="D7014" i="7" l="1"/>
  <c r="A7013" i="7"/>
  <c r="B7013" i="7"/>
  <c r="C7013" i="7" s="1"/>
  <c r="D7015" i="7" l="1"/>
  <c r="A7014" i="7"/>
  <c r="B7014" i="7"/>
  <c r="C7014" i="7" s="1"/>
  <c r="D7016" i="7" l="1"/>
  <c r="A7015" i="7"/>
  <c r="B7015" i="7"/>
  <c r="C7015" i="7" s="1"/>
  <c r="D7017" i="7" l="1"/>
  <c r="A7016" i="7"/>
  <c r="B7016" i="7"/>
  <c r="C7016" i="7" s="1"/>
  <c r="A7017" i="7" l="1"/>
  <c r="B7017" i="7"/>
  <c r="C7017" i="7" s="1"/>
  <c r="D7018" i="7"/>
  <c r="D7019" i="7" l="1"/>
  <c r="A7018" i="7"/>
  <c r="B7018" i="7"/>
  <c r="C7018" i="7" s="1"/>
  <c r="D7020" i="7" l="1"/>
  <c r="A7019" i="7"/>
  <c r="B7019" i="7"/>
  <c r="C7019" i="7" s="1"/>
  <c r="A7020" i="7" l="1"/>
  <c r="B7020" i="7"/>
  <c r="C7020" i="7" s="1"/>
  <c r="D7021" i="7"/>
  <c r="A7021" i="7" l="1"/>
  <c r="B7021" i="7"/>
  <c r="C7021" i="7" s="1"/>
  <c r="D7022" i="7"/>
  <c r="A7022" i="7" l="1"/>
  <c r="B7022" i="7"/>
  <c r="C7022" i="7" s="1"/>
  <c r="D7023" i="7"/>
  <c r="A7023" i="7" l="1"/>
  <c r="B7023" i="7"/>
  <c r="C7023" i="7" s="1"/>
  <c r="D7024" i="7"/>
  <c r="A7024" i="7" l="1"/>
  <c r="D7025" i="7"/>
  <c r="B7024" i="7"/>
  <c r="C7024" i="7" s="1"/>
  <c r="A7025" i="7" l="1"/>
  <c r="D7026" i="7"/>
  <c r="B7025" i="7"/>
  <c r="C7025" i="7" s="1"/>
  <c r="D7027" i="7" l="1"/>
  <c r="A7026" i="7"/>
  <c r="B7026" i="7"/>
  <c r="C7026" i="7" s="1"/>
  <c r="D7028" i="7" l="1"/>
  <c r="A7027" i="7"/>
  <c r="B7027" i="7"/>
  <c r="C7027" i="7" s="1"/>
  <c r="D7029" i="7" l="1"/>
  <c r="B7028" i="7"/>
  <c r="C7028" i="7" s="1"/>
  <c r="A7028" i="7"/>
  <c r="D7030" i="7" l="1"/>
  <c r="A7029" i="7"/>
  <c r="B7029" i="7"/>
  <c r="C7029" i="7" s="1"/>
  <c r="D7031" i="7" l="1"/>
  <c r="B7030" i="7"/>
  <c r="C7030" i="7" s="1"/>
  <c r="A7030" i="7"/>
  <c r="A7031" i="7" l="1"/>
  <c r="B7031" i="7"/>
  <c r="C7031" i="7" s="1"/>
  <c r="D7032" i="7"/>
  <c r="D7033" i="7" l="1"/>
  <c r="A7032" i="7"/>
  <c r="B7032" i="7"/>
  <c r="C7032" i="7" s="1"/>
  <c r="A7033" i="7" l="1"/>
  <c r="B7033" i="7"/>
  <c r="C7033" i="7" s="1"/>
  <c r="D7034" i="7"/>
  <c r="A7034" i="7" l="1"/>
  <c r="B7034" i="7"/>
  <c r="C7034" i="7" s="1"/>
  <c r="D7035" i="7"/>
  <c r="D7036" i="7" l="1"/>
  <c r="A7035" i="7"/>
  <c r="B7035" i="7"/>
  <c r="C7035" i="7" s="1"/>
  <c r="D7037" i="7" l="1"/>
  <c r="A7036" i="7"/>
  <c r="B7036" i="7"/>
  <c r="C7036" i="7" s="1"/>
  <c r="A7037" i="7" l="1"/>
  <c r="B7037" i="7"/>
  <c r="C7037" i="7" s="1"/>
  <c r="D7038" i="7"/>
  <c r="D7039" i="7" l="1"/>
  <c r="A7038" i="7"/>
  <c r="B7038" i="7"/>
  <c r="C7038" i="7" s="1"/>
  <c r="A7039" i="7" l="1"/>
  <c r="B7039" i="7"/>
  <c r="C7039" i="7" s="1"/>
  <c r="D7040" i="7"/>
  <c r="D7041" i="7" l="1"/>
  <c r="B7040" i="7"/>
  <c r="C7040" i="7" s="1"/>
  <c r="A7040" i="7"/>
  <c r="B7041" i="7" l="1"/>
  <c r="C7041" i="7" s="1"/>
  <c r="D7042" i="7"/>
  <c r="A7041" i="7"/>
  <c r="D7043" i="7" l="1"/>
  <c r="A7042" i="7"/>
  <c r="B7042" i="7"/>
  <c r="C7042" i="7" s="1"/>
  <c r="A7043" i="7" l="1"/>
  <c r="D7044" i="7"/>
  <c r="B7043" i="7"/>
  <c r="C7043" i="7" s="1"/>
  <c r="A7044" i="7" l="1"/>
  <c r="B7044" i="7"/>
  <c r="C7044" i="7" s="1"/>
  <c r="D7045" i="7"/>
  <c r="D7046" i="7" l="1"/>
  <c r="A7045" i="7"/>
  <c r="B7045" i="7"/>
  <c r="C7045" i="7" s="1"/>
  <c r="A7046" i="7" l="1"/>
  <c r="D7047" i="7"/>
  <c r="B7046" i="7"/>
  <c r="C7046" i="7" s="1"/>
  <c r="D7048" i="7" l="1"/>
  <c r="A7047" i="7"/>
  <c r="B7047" i="7"/>
  <c r="C7047" i="7" s="1"/>
  <c r="D7049" i="7" l="1"/>
  <c r="A7048" i="7"/>
  <c r="B7048" i="7"/>
  <c r="C7048" i="7" s="1"/>
  <c r="A7049" i="7" l="1"/>
  <c r="B7049" i="7"/>
  <c r="C7049" i="7" s="1"/>
  <c r="D7050" i="7"/>
  <c r="A7050" i="7" l="1"/>
  <c r="B7050" i="7"/>
  <c r="C7050" i="7" s="1"/>
  <c r="D7051" i="7"/>
  <c r="D7052" i="7" l="1"/>
  <c r="A7051" i="7"/>
  <c r="B7051" i="7"/>
  <c r="C7051" i="7" s="1"/>
  <c r="A7052" i="7" l="1"/>
  <c r="B7052" i="7"/>
  <c r="C7052" i="7" s="1"/>
  <c r="D7053" i="7"/>
  <c r="A7053" i="7" l="1"/>
  <c r="B7053" i="7"/>
  <c r="C7053" i="7" s="1"/>
  <c r="D7054" i="7"/>
  <c r="A7054" i="7" l="1"/>
  <c r="B7054" i="7"/>
  <c r="C7054" i="7" s="1"/>
  <c r="D7055" i="7"/>
  <c r="D7056" i="7" l="1"/>
  <c r="A7055" i="7"/>
  <c r="B7055" i="7"/>
  <c r="C7055" i="7" s="1"/>
  <c r="D7057" i="7" l="1"/>
  <c r="A7056" i="7"/>
  <c r="B7056" i="7"/>
  <c r="C7056" i="7" s="1"/>
  <c r="D7058" i="7" l="1"/>
  <c r="A7057" i="7"/>
  <c r="B7057" i="7"/>
  <c r="C7057" i="7" s="1"/>
  <c r="A7058" i="7" l="1"/>
  <c r="B7058" i="7"/>
  <c r="C7058" i="7" s="1"/>
  <c r="D7059" i="7"/>
  <c r="A7059" i="7" l="1"/>
  <c r="B7059" i="7"/>
  <c r="C7059" i="7" s="1"/>
  <c r="D7060" i="7"/>
  <c r="A7060" i="7" l="1"/>
  <c r="B7060" i="7"/>
  <c r="C7060" i="7" s="1"/>
  <c r="D7061" i="7"/>
  <c r="D7062" i="7" l="1"/>
  <c r="A7061" i="7"/>
  <c r="B7061" i="7"/>
  <c r="C7061" i="7" s="1"/>
  <c r="A7062" i="7" l="1"/>
  <c r="D7063" i="7"/>
  <c r="B7062" i="7"/>
  <c r="C7062" i="7" s="1"/>
  <c r="D7064" i="7" l="1"/>
  <c r="A7063" i="7"/>
  <c r="B7063" i="7"/>
  <c r="C7063" i="7" s="1"/>
  <c r="A7064" i="7" l="1"/>
  <c r="B7064" i="7"/>
  <c r="C7064" i="7" s="1"/>
  <c r="D7065" i="7"/>
  <c r="D7066" i="7" l="1"/>
  <c r="A7065" i="7"/>
  <c r="B7065" i="7"/>
  <c r="C7065" i="7" s="1"/>
  <c r="A7066" i="7" l="1"/>
  <c r="B7066" i="7"/>
  <c r="C7066" i="7" s="1"/>
  <c r="D7067" i="7"/>
  <c r="A7067" i="7" l="1"/>
  <c r="B7067" i="7"/>
  <c r="C7067" i="7" s="1"/>
  <c r="D7068" i="7"/>
  <c r="D7069" i="7" l="1"/>
  <c r="A7068" i="7"/>
  <c r="B7068" i="7"/>
  <c r="C7068" i="7" s="1"/>
  <c r="D7070" i="7" l="1"/>
  <c r="A7069" i="7"/>
  <c r="B7069" i="7"/>
  <c r="C7069" i="7" s="1"/>
  <c r="D7071" i="7" l="1"/>
  <c r="A7070" i="7"/>
  <c r="B7070" i="7"/>
  <c r="C7070" i="7" s="1"/>
  <c r="D7072" i="7" l="1"/>
  <c r="A7071" i="7"/>
  <c r="B7071" i="7"/>
  <c r="C7071" i="7" s="1"/>
  <c r="A7072" i="7" l="1"/>
  <c r="B7072" i="7"/>
  <c r="C7072" i="7" s="1"/>
  <c r="D7073" i="7"/>
  <c r="A7073" i="7" l="1"/>
  <c r="B7073" i="7"/>
  <c r="C7073" i="7" s="1"/>
  <c r="D7074" i="7"/>
  <c r="D7075" i="7" l="1"/>
  <c r="A7074" i="7"/>
  <c r="B7074" i="7"/>
  <c r="C7074" i="7" s="1"/>
  <c r="D7076" i="7" l="1"/>
  <c r="A7075" i="7"/>
  <c r="B7075" i="7"/>
  <c r="C7075" i="7" s="1"/>
  <c r="D7077" i="7" l="1"/>
  <c r="A7076" i="7"/>
  <c r="B7076" i="7"/>
  <c r="C7076" i="7" s="1"/>
  <c r="A7077" i="7" l="1"/>
  <c r="B7077" i="7"/>
  <c r="C7077" i="7" s="1"/>
  <c r="D7078" i="7"/>
  <c r="A7078" i="7" l="1"/>
  <c r="B7078" i="7"/>
  <c r="C7078" i="7" s="1"/>
  <c r="D7079" i="7"/>
  <c r="D7080" i="7" l="1"/>
  <c r="A7079" i="7"/>
  <c r="B7079" i="7"/>
  <c r="C7079" i="7" s="1"/>
  <c r="D7081" i="7" l="1"/>
  <c r="A7080" i="7"/>
  <c r="B7080" i="7"/>
  <c r="C7080" i="7" s="1"/>
  <c r="D7082" i="7" l="1"/>
  <c r="A7081" i="7"/>
  <c r="B7081" i="7"/>
  <c r="C7081" i="7" s="1"/>
  <c r="D7083" i="7" l="1"/>
  <c r="A7082" i="7"/>
  <c r="B7082" i="7"/>
  <c r="C7082" i="7" s="1"/>
  <c r="D7084" i="7" l="1"/>
  <c r="A7083" i="7"/>
  <c r="B7083" i="7"/>
  <c r="C7083" i="7" s="1"/>
  <c r="D7085" i="7" l="1"/>
  <c r="A7084" i="7"/>
  <c r="B7084" i="7"/>
  <c r="C7084" i="7" s="1"/>
  <c r="D7086" i="7" l="1"/>
  <c r="A7085" i="7"/>
  <c r="B7085" i="7"/>
  <c r="C7085" i="7" s="1"/>
  <c r="A7086" i="7" l="1"/>
  <c r="B7086" i="7"/>
  <c r="C7086" i="7" s="1"/>
  <c r="D7087" i="7"/>
  <c r="D7088" i="7" l="1"/>
  <c r="A7087" i="7"/>
  <c r="B7087" i="7"/>
  <c r="C7087" i="7" s="1"/>
  <c r="D7089" i="7" l="1"/>
  <c r="B7088" i="7"/>
  <c r="C7088" i="7" s="1"/>
  <c r="A7088" i="7"/>
  <c r="A7089" i="7" l="1"/>
  <c r="B7089" i="7"/>
  <c r="C7089" i="7" s="1"/>
  <c r="D7090" i="7"/>
  <c r="D7091" i="7" l="1"/>
  <c r="A7090" i="7"/>
  <c r="B7090" i="7"/>
  <c r="C7090" i="7" s="1"/>
  <c r="D7092" i="7" l="1"/>
  <c r="A7091" i="7"/>
  <c r="B7091" i="7"/>
  <c r="C7091" i="7" s="1"/>
  <c r="D7093" i="7" l="1"/>
  <c r="A7092" i="7"/>
  <c r="B7092" i="7"/>
  <c r="C7092" i="7" s="1"/>
  <c r="D7094" i="7" l="1"/>
  <c r="A7093" i="7"/>
  <c r="B7093" i="7"/>
  <c r="C7093" i="7" s="1"/>
  <c r="A7094" i="7" l="1"/>
  <c r="D7095" i="7"/>
  <c r="B7094" i="7"/>
  <c r="C7094" i="7" s="1"/>
  <c r="D7096" i="7" l="1"/>
  <c r="A7095" i="7"/>
  <c r="B7095" i="7"/>
  <c r="C7095" i="7" s="1"/>
  <c r="D7097" i="7" l="1"/>
  <c r="A7096" i="7"/>
  <c r="B7096" i="7"/>
  <c r="C7096" i="7" s="1"/>
  <c r="A7097" i="7" l="1"/>
  <c r="B7097" i="7"/>
  <c r="C7097" i="7" s="1"/>
  <c r="D7098" i="7"/>
  <c r="D7099" i="7" l="1"/>
  <c r="A7098" i="7"/>
  <c r="B7098" i="7"/>
  <c r="C7098" i="7" s="1"/>
  <c r="A7099" i="7" l="1"/>
  <c r="B7099" i="7"/>
  <c r="C7099" i="7" s="1"/>
  <c r="D7100" i="7"/>
  <c r="D7101" i="7" l="1"/>
  <c r="A7100" i="7"/>
  <c r="B7100" i="7"/>
  <c r="C7100" i="7" s="1"/>
  <c r="D7102" i="7" l="1"/>
  <c r="A7101" i="7"/>
  <c r="B7101" i="7"/>
  <c r="C7101" i="7" s="1"/>
  <c r="D7103" i="7" l="1"/>
  <c r="B7102" i="7"/>
  <c r="C7102" i="7" s="1"/>
  <c r="A7102" i="7"/>
  <c r="D7104" i="7" l="1"/>
  <c r="B7103" i="7"/>
  <c r="C7103" i="7" s="1"/>
  <c r="A7103" i="7"/>
  <c r="D7105" i="7" l="1"/>
  <c r="A7104" i="7"/>
  <c r="B7104" i="7"/>
  <c r="C7104" i="7" s="1"/>
  <c r="A7105" i="7" l="1"/>
  <c r="B7105" i="7"/>
  <c r="C7105" i="7" s="1"/>
  <c r="D7106" i="7"/>
  <c r="D7107" i="7" l="1"/>
  <c r="A7106" i="7"/>
  <c r="B7106" i="7"/>
  <c r="C7106" i="7" s="1"/>
  <c r="D7108" i="7" l="1"/>
  <c r="A7107" i="7"/>
  <c r="B7107" i="7"/>
  <c r="C7107" i="7" s="1"/>
  <c r="D7109" i="7" l="1"/>
  <c r="A7108" i="7"/>
  <c r="B7108" i="7"/>
  <c r="C7108" i="7" s="1"/>
  <c r="D7110" i="7" l="1"/>
  <c r="A7109" i="7"/>
  <c r="B7109" i="7"/>
  <c r="C7109" i="7" s="1"/>
  <c r="A7110" i="7" l="1"/>
  <c r="D7111" i="7"/>
  <c r="B7110" i="7"/>
  <c r="C7110" i="7" s="1"/>
  <c r="D7112" i="7" l="1"/>
  <c r="A7111" i="7"/>
  <c r="B7111" i="7"/>
  <c r="C7111" i="7" s="1"/>
  <c r="D7113" i="7" l="1"/>
  <c r="A7112" i="7"/>
  <c r="B7112" i="7"/>
  <c r="C7112" i="7" s="1"/>
  <c r="D7114" i="7" l="1"/>
  <c r="A7113" i="7"/>
  <c r="B7113" i="7"/>
  <c r="C7113" i="7" s="1"/>
  <c r="A7114" i="7" l="1"/>
  <c r="B7114" i="7"/>
  <c r="C7114" i="7" s="1"/>
  <c r="D7115" i="7"/>
  <c r="D7116" i="7" l="1"/>
  <c r="A7115" i="7"/>
  <c r="B7115" i="7"/>
  <c r="C7115" i="7" s="1"/>
  <c r="D7117" i="7" l="1"/>
  <c r="A7116" i="7"/>
  <c r="B7116" i="7"/>
  <c r="C7116" i="7" s="1"/>
  <c r="A7117" i="7" l="1"/>
  <c r="B7117" i="7"/>
  <c r="C7117" i="7" s="1"/>
  <c r="D7118" i="7"/>
  <c r="D7119" i="7" l="1"/>
  <c r="B7118" i="7"/>
  <c r="C7118" i="7" s="1"/>
  <c r="A7118" i="7"/>
  <c r="D7120" i="7" l="1"/>
  <c r="A7119" i="7"/>
  <c r="B7119" i="7"/>
  <c r="C7119" i="7" s="1"/>
  <c r="A7120" i="7" l="1"/>
  <c r="D7121" i="7"/>
  <c r="B7120" i="7"/>
  <c r="C7120" i="7" s="1"/>
  <c r="A7121" i="7" l="1"/>
  <c r="B7121" i="7"/>
  <c r="C7121" i="7" s="1"/>
  <c r="D7122" i="7"/>
  <c r="D7123" i="7" l="1"/>
  <c r="B7122" i="7"/>
  <c r="C7122" i="7" s="1"/>
  <c r="A7122" i="7"/>
  <c r="D7124" i="7" l="1"/>
  <c r="A7123" i="7"/>
  <c r="B7123" i="7"/>
  <c r="C7123" i="7" s="1"/>
  <c r="D7125" i="7" l="1"/>
  <c r="A7124" i="7"/>
  <c r="B7124" i="7"/>
  <c r="C7124" i="7" s="1"/>
  <c r="D7126" i="7" l="1"/>
  <c r="A7125" i="7"/>
  <c r="B7125" i="7"/>
  <c r="C7125" i="7" s="1"/>
  <c r="A7126" i="7" l="1"/>
  <c r="D7127" i="7"/>
  <c r="B7126" i="7"/>
  <c r="C7126" i="7" s="1"/>
  <c r="D7128" i="7" l="1"/>
  <c r="A7127" i="7"/>
  <c r="B7127" i="7"/>
  <c r="C7127" i="7" s="1"/>
  <c r="A7128" i="7" l="1"/>
  <c r="B7128" i="7"/>
  <c r="C7128" i="7" s="1"/>
  <c r="D7129" i="7"/>
  <c r="D7130" i="7" l="1"/>
  <c r="A7129" i="7"/>
  <c r="B7129" i="7"/>
  <c r="C7129" i="7" s="1"/>
  <c r="D7131" i="7" l="1"/>
  <c r="A7130" i="7"/>
  <c r="B7130" i="7"/>
  <c r="C7130" i="7" s="1"/>
  <c r="D7132" i="7" l="1"/>
  <c r="A7131" i="7"/>
  <c r="B7131" i="7"/>
  <c r="C7131" i="7" s="1"/>
  <c r="A7132" i="7" l="1"/>
  <c r="B7132" i="7"/>
  <c r="C7132" i="7" s="1"/>
  <c r="D7133" i="7"/>
  <c r="D7134" i="7" l="1"/>
  <c r="B7133" i="7"/>
  <c r="C7133" i="7" s="1"/>
  <c r="A7133" i="7"/>
  <c r="D7135" i="7" l="1"/>
  <c r="A7134" i="7"/>
  <c r="B7134" i="7"/>
  <c r="C7134" i="7" s="1"/>
  <c r="D7136" i="7" l="1"/>
  <c r="A7135" i="7"/>
  <c r="B7135" i="7"/>
  <c r="C7135" i="7" s="1"/>
  <c r="D7137" i="7" l="1"/>
  <c r="A7136" i="7"/>
  <c r="B7136" i="7"/>
  <c r="C7136" i="7" s="1"/>
  <c r="D7138" i="7" l="1"/>
  <c r="A7137" i="7"/>
  <c r="B7137" i="7"/>
  <c r="C7137" i="7" s="1"/>
  <c r="A7138" i="7" l="1"/>
  <c r="B7138" i="7"/>
  <c r="C7138" i="7" s="1"/>
  <c r="D7139" i="7"/>
  <c r="A7139" i="7" l="1"/>
  <c r="B7139" i="7"/>
  <c r="C7139" i="7" s="1"/>
  <c r="D7140" i="7"/>
  <c r="D7141" i="7" l="1"/>
  <c r="A7140" i="7"/>
  <c r="B7140" i="7"/>
  <c r="C7140" i="7" s="1"/>
  <c r="D7142" i="7" l="1"/>
  <c r="A7141" i="7"/>
  <c r="B7141" i="7"/>
  <c r="C7141" i="7" s="1"/>
  <c r="A7142" i="7" l="1"/>
  <c r="B7142" i="7"/>
  <c r="C7142" i="7" s="1"/>
  <c r="D7143" i="7"/>
  <c r="D7144" i="7" l="1"/>
  <c r="B7143" i="7"/>
  <c r="C7143" i="7" s="1"/>
  <c r="A7143" i="7"/>
  <c r="D7145" i="7" l="1"/>
  <c r="A7144" i="7"/>
  <c r="B7144" i="7"/>
  <c r="C7144" i="7" s="1"/>
  <c r="A7145" i="7" l="1"/>
  <c r="B7145" i="7"/>
  <c r="C7145" i="7" s="1"/>
  <c r="D7146" i="7"/>
  <c r="A7146" i="7" l="1"/>
  <c r="B7146" i="7"/>
  <c r="C7146" i="7" s="1"/>
  <c r="D7147" i="7"/>
  <c r="D7148" i="7" l="1"/>
  <c r="B7147" i="7"/>
  <c r="C7147" i="7" s="1"/>
  <c r="A7147" i="7"/>
  <c r="D7149" i="7" l="1"/>
  <c r="A7148" i="7"/>
  <c r="B7148" i="7"/>
  <c r="C7148" i="7" s="1"/>
  <c r="D7150" i="7" l="1"/>
  <c r="A7149" i="7"/>
  <c r="B7149" i="7"/>
  <c r="C7149" i="7" s="1"/>
  <c r="D7151" i="7" l="1"/>
  <c r="A7150" i="7"/>
  <c r="B7150" i="7"/>
  <c r="C7150" i="7" s="1"/>
  <c r="A7151" i="7" l="1"/>
  <c r="B7151" i="7"/>
  <c r="C7151" i="7" s="1"/>
  <c r="D7152" i="7"/>
  <c r="D7153" i="7" l="1"/>
  <c r="A7152" i="7"/>
  <c r="B7152" i="7"/>
  <c r="C7152" i="7" s="1"/>
  <c r="A7153" i="7" l="1"/>
  <c r="B7153" i="7"/>
  <c r="C7153" i="7" s="1"/>
  <c r="D7154" i="7"/>
  <c r="D7155" i="7" l="1"/>
  <c r="A7154" i="7"/>
  <c r="B7154" i="7"/>
  <c r="C7154" i="7" s="1"/>
  <c r="A7155" i="7" l="1"/>
  <c r="B7155" i="7"/>
  <c r="C7155" i="7" s="1"/>
  <c r="D7156" i="7"/>
  <c r="D7157" i="7" l="1"/>
  <c r="A7156" i="7"/>
  <c r="B7156" i="7"/>
  <c r="C7156" i="7" s="1"/>
  <c r="A7157" i="7" l="1"/>
  <c r="D7158" i="7"/>
  <c r="B7157" i="7"/>
  <c r="C7157" i="7" s="1"/>
  <c r="D7159" i="7" l="1"/>
  <c r="B7158" i="7"/>
  <c r="C7158" i="7" s="1"/>
  <c r="A7158" i="7"/>
  <c r="A7159" i="7" l="1"/>
  <c r="B7159" i="7"/>
  <c r="C7159" i="7" s="1"/>
  <c r="D7160" i="7"/>
  <c r="D7161" i="7" l="1"/>
  <c r="A7160" i="7"/>
  <c r="B7160" i="7"/>
  <c r="C7160" i="7" s="1"/>
  <c r="A7161" i="7" l="1"/>
  <c r="B7161" i="7"/>
  <c r="C7161" i="7" s="1"/>
  <c r="D7162" i="7"/>
  <c r="A7162" i="7" l="1"/>
  <c r="B7162" i="7"/>
  <c r="C7162" i="7" s="1"/>
  <c r="D7163" i="7"/>
  <c r="D7164" i="7" l="1"/>
  <c r="A7163" i="7"/>
  <c r="B7163" i="7"/>
  <c r="C7163" i="7" s="1"/>
  <c r="A7164" i="7" l="1"/>
  <c r="D7165" i="7"/>
  <c r="B7164" i="7"/>
  <c r="C7164" i="7" s="1"/>
  <c r="D7166" i="7" l="1"/>
  <c r="A7165" i="7"/>
  <c r="B7165" i="7"/>
  <c r="C7165" i="7" s="1"/>
  <c r="A7166" i="7" l="1"/>
  <c r="B7166" i="7"/>
  <c r="C7166" i="7" s="1"/>
  <c r="D7167" i="7"/>
  <c r="A7167" i="7" l="1"/>
  <c r="D7168" i="7"/>
  <c r="B7167" i="7"/>
  <c r="C7167" i="7" s="1"/>
  <c r="D7169" i="7" l="1"/>
  <c r="A7168" i="7"/>
  <c r="B7168" i="7"/>
  <c r="C7168" i="7" s="1"/>
  <c r="D7170" i="7" l="1"/>
  <c r="A7169" i="7"/>
  <c r="B7169" i="7"/>
  <c r="C7169" i="7" s="1"/>
  <c r="D7171" i="7" l="1"/>
  <c r="A7170" i="7"/>
  <c r="B7170" i="7"/>
  <c r="C7170" i="7" s="1"/>
  <c r="D7172" i="7" l="1"/>
  <c r="A7171" i="7"/>
  <c r="B7171" i="7"/>
  <c r="C7171" i="7" s="1"/>
  <c r="D7173" i="7" l="1"/>
  <c r="A7172" i="7"/>
  <c r="B7172" i="7"/>
  <c r="C7172" i="7" s="1"/>
  <c r="A7173" i="7" l="1"/>
  <c r="B7173" i="7"/>
  <c r="C7173" i="7" s="1"/>
  <c r="D7174" i="7"/>
  <c r="A7174" i="7" l="1"/>
  <c r="D7175" i="7"/>
  <c r="B7174" i="7"/>
  <c r="C7174" i="7" s="1"/>
  <c r="D7176" i="7" l="1"/>
  <c r="A7175" i="7"/>
  <c r="B7175" i="7"/>
  <c r="C7175" i="7" s="1"/>
  <c r="A7176" i="7" l="1"/>
  <c r="B7176" i="7"/>
  <c r="C7176" i="7" s="1"/>
  <c r="D7177" i="7"/>
  <c r="D7178" i="7" l="1"/>
  <c r="A7177" i="7"/>
  <c r="B7177" i="7"/>
  <c r="C7177" i="7" s="1"/>
  <c r="D7179" i="7" l="1"/>
  <c r="A7178" i="7"/>
  <c r="B7178" i="7"/>
  <c r="C7178" i="7" s="1"/>
  <c r="D7180" i="7" l="1"/>
  <c r="B7179" i="7"/>
  <c r="C7179" i="7" s="1"/>
  <c r="A7179" i="7"/>
  <c r="D7181" i="7" l="1"/>
  <c r="A7180" i="7"/>
  <c r="B7180" i="7"/>
  <c r="C7180" i="7" s="1"/>
  <c r="D7182" i="7" l="1"/>
  <c r="A7181" i="7"/>
  <c r="B7181" i="7"/>
  <c r="C7181" i="7" s="1"/>
  <c r="D7183" i="7" l="1"/>
  <c r="A7182" i="7"/>
  <c r="B7182" i="7"/>
  <c r="C7182" i="7" s="1"/>
  <c r="A7183" i="7" l="1"/>
  <c r="B7183" i="7"/>
  <c r="C7183" i="7" s="1"/>
  <c r="D7184" i="7"/>
  <c r="D7185" i="7" l="1"/>
  <c r="B7184" i="7"/>
  <c r="C7184" i="7" s="1"/>
  <c r="A7184" i="7"/>
  <c r="D7186" i="7" l="1"/>
  <c r="A7185" i="7"/>
  <c r="B7185" i="7"/>
  <c r="C7185" i="7" s="1"/>
  <c r="D7187" i="7" l="1"/>
  <c r="A7186" i="7"/>
  <c r="B7186" i="7"/>
  <c r="C7186" i="7" s="1"/>
  <c r="A7187" i="7" l="1"/>
  <c r="B7187" i="7"/>
  <c r="C7187" i="7" s="1"/>
  <c r="D7188" i="7"/>
  <c r="A7188" i="7" l="1"/>
  <c r="B7188" i="7"/>
  <c r="C7188" i="7" s="1"/>
  <c r="D7189" i="7"/>
  <c r="D7190" i="7" l="1"/>
  <c r="A7189" i="7"/>
  <c r="B7189" i="7"/>
  <c r="C7189" i="7" s="1"/>
  <c r="D7191" i="7" l="1"/>
  <c r="B7190" i="7"/>
  <c r="C7190" i="7" s="1"/>
  <c r="A7190" i="7"/>
  <c r="D7192" i="7" l="1"/>
  <c r="A7191" i="7"/>
  <c r="B7191" i="7"/>
  <c r="C7191" i="7" s="1"/>
  <c r="D7193" i="7" l="1"/>
  <c r="A7192" i="7"/>
  <c r="B7192" i="7"/>
  <c r="C7192" i="7" s="1"/>
  <c r="D7194" i="7" l="1"/>
  <c r="B7193" i="7"/>
  <c r="C7193" i="7" s="1"/>
  <c r="A7193" i="7"/>
  <c r="D7195" i="7" l="1"/>
  <c r="A7194" i="7"/>
  <c r="B7194" i="7"/>
  <c r="C7194" i="7" s="1"/>
  <c r="D7196" i="7" l="1"/>
  <c r="A7195" i="7"/>
  <c r="B7195" i="7"/>
  <c r="C7195" i="7" s="1"/>
  <c r="D7197" i="7" l="1"/>
  <c r="A7196" i="7"/>
  <c r="B7196" i="7"/>
  <c r="C7196" i="7" s="1"/>
  <c r="A7197" i="7" l="1"/>
  <c r="B7197" i="7"/>
  <c r="C7197" i="7" s="1"/>
  <c r="D7198" i="7"/>
  <c r="D7199" i="7" l="1"/>
  <c r="A7198" i="7"/>
  <c r="B7198" i="7"/>
  <c r="C7198" i="7" s="1"/>
  <c r="A7199" i="7" l="1"/>
  <c r="B7199" i="7"/>
  <c r="C7199" i="7" s="1"/>
  <c r="D7200" i="7"/>
  <c r="A7200" i="7" l="1"/>
  <c r="B7200" i="7"/>
  <c r="C7200" i="7" s="1"/>
  <c r="D7201" i="7"/>
  <c r="A7201" i="7" l="1"/>
  <c r="D7202" i="7"/>
  <c r="B7201" i="7"/>
  <c r="C7201" i="7" s="1"/>
  <c r="D7203" i="7" l="1"/>
  <c r="A7202" i="7"/>
  <c r="B7202" i="7"/>
  <c r="C7202" i="7" s="1"/>
  <c r="D7204" i="7" l="1"/>
  <c r="A7203" i="7"/>
  <c r="B7203" i="7"/>
  <c r="C7203" i="7" s="1"/>
  <c r="A7204" i="7" l="1"/>
  <c r="B7204" i="7"/>
  <c r="C7204" i="7" s="1"/>
  <c r="D7205" i="7"/>
  <c r="D7206" i="7" l="1"/>
  <c r="A7205" i="7"/>
  <c r="B7205" i="7"/>
  <c r="C7205" i="7" s="1"/>
  <c r="D7207" i="7" l="1"/>
  <c r="A7206" i="7"/>
  <c r="B7206" i="7"/>
  <c r="C7206" i="7" s="1"/>
  <c r="D7208" i="7" l="1"/>
  <c r="A7207" i="7"/>
  <c r="B7207" i="7"/>
  <c r="C7207" i="7" s="1"/>
  <c r="D7209" i="7" l="1"/>
  <c r="A7208" i="7"/>
  <c r="B7208" i="7"/>
  <c r="C7208" i="7" s="1"/>
  <c r="D7210" i="7" l="1"/>
  <c r="B7209" i="7"/>
  <c r="C7209" i="7" s="1"/>
  <c r="A7209" i="7"/>
  <c r="D7211" i="7" l="1"/>
  <c r="A7210" i="7"/>
  <c r="B7210" i="7"/>
  <c r="C7210" i="7" s="1"/>
  <c r="D7212" i="7" l="1"/>
  <c r="A7211" i="7"/>
  <c r="B7211" i="7"/>
  <c r="C7211" i="7" s="1"/>
  <c r="D7213" i="7" l="1"/>
  <c r="A7212" i="7"/>
  <c r="B7212" i="7"/>
  <c r="C7212" i="7" s="1"/>
  <c r="A7213" i="7" l="1"/>
  <c r="B7213" i="7"/>
  <c r="C7213" i="7" s="1"/>
  <c r="D7214" i="7"/>
  <c r="D7215" i="7" l="1"/>
  <c r="A7214" i="7"/>
  <c r="B7214" i="7"/>
  <c r="C7214" i="7" s="1"/>
  <c r="D7216" i="7" l="1"/>
  <c r="A7215" i="7"/>
  <c r="B7215" i="7"/>
  <c r="C7215" i="7" s="1"/>
  <c r="D7217" i="7" l="1"/>
  <c r="A7216" i="7"/>
  <c r="B7216" i="7"/>
  <c r="C7216" i="7" s="1"/>
  <c r="A7217" i="7" l="1"/>
  <c r="B7217" i="7"/>
  <c r="C7217" i="7" s="1"/>
  <c r="D7218" i="7"/>
  <c r="D7219" i="7" l="1"/>
  <c r="A7218" i="7"/>
  <c r="B7218" i="7"/>
  <c r="C7218" i="7" s="1"/>
  <c r="D7220" i="7" l="1"/>
  <c r="A7219" i="7"/>
  <c r="B7219" i="7"/>
  <c r="C7219" i="7" s="1"/>
  <c r="A7220" i="7" l="1"/>
  <c r="B7220" i="7"/>
  <c r="C7220" i="7" s="1"/>
  <c r="D7221" i="7"/>
  <c r="A7221" i="7" l="1"/>
  <c r="B7221" i="7"/>
  <c r="C7221" i="7" s="1"/>
  <c r="D7222" i="7"/>
  <c r="D7223" i="7" l="1"/>
  <c r="B7222" i="7"/>
  <c r="C7222" i="7" s="1"/>
  <c r="A7222" i="7"/>
  <c r="A7223" i="7" l="1"/>
  <c r="B7223" i="7"/>
  <c r="C7223" i="7" s="1"/>
  <c r="D7224" i="7"/>
  <c r="D7225" i="7" l="1"/>
  <c r="A7224" i="7"/>
  <c r="B7224" i="7"/>
  <c r="C7224" i="7" s="1"/>
  <c r="D7226" i="7" l="1"/>
  <c r="A7225" i="7"/>
  <c r="B7225" i="7"/>
  <c r="C7225" i="7" s="1"/>
  <c r="D7227" i="7" l="1"/>
  <c r="A7226" i="7"/>
  <c r="B7226" i="7"/>
  <c r="C7226" i="7" s="1"/>
  <c r="D7228" i="7" l="1"/>
  <c r="A7227" i="7"/>
  <c r="B7227" i="7"/>
  <c r="C7227" i="7" s="1"/>
  <c r="A7228" i="7" l="1"/>
  <c r="B7228" i="7"/>
  <c r="C7228" i="7" s="1"/>
  <c r="D7229" i="7"/>
  <c r="D7230" i="7" l="1"/>
  <c r="A7229" i="7"/>
  <c r="B7229" i="7"/>
  <c r="C7229" i="7" s="1"/>
  <c r="D7231" i="7" l="1"/>
  <c r="A7230" i="7"/>
  <c r="B7230" i="7"/>
  <c r="C7230" i="7" s="1"/>
  <c r="D7232" i="7" l="1"/>
  <c r="B7231" i="7"/>
  <c r="C7231" i="7" s="1"/>
  <c r="A7231" i="7"/>
  <c r="D7233" i="7" l="1"/>
  <c r="A7232" i="7"/>
  <c r="B7232" i="7"/>
  <c r="C7232" i="7" s="1"/>
  <c r="D7234" i="7" l="1"/>
  <c r="A7233" i="7"/>
  <c r="B7233" i="7"/>
  <c r="C7233" i="7" s="1"/>
  <c r="D7235" i="7" l="1"/>
  <c r="A7234" i="7"/>
  <c r="B7234" i="7"/>
  <c r="C7234" i="7" s="1"/>
  <c r="A7235" i="7" l="1"/>
  <c r="B7235" i="7"/>
  <c r="C7235" i="7" s="1"/>
  <c r="D7236" i="7"/>
  <c r="A7236" i="7" l="1"/>
  <c r="B7236" i="7"/>
  <c r="C7236" i="7" s="1"/>
  <c r="D7237" i="7"/>
  <c r="D7238" i="7" l="1"/>
  <c r="A7237" i="7"/>
  <c r="B7237" i="7"/>
  <c r="C7237" i="7" s="1"/>
  <c r="A7238" i="7" l="1"/>
  <c r="D7239" i="7"/>
  <c r="B7238" i="7"/>
  <c r="C7238" i="7" s="1"/>
  <c r="D7240" i="7" l="1"/>
  <c r="A7239" i="7"/>
  <c r="B7239" i="7"/>
  <c r="C7239" i="7" s="1"/>
  <c r="D7241" i="7" l="1"/>
  <c r="A7240" i="7"/>
  <c r="B7240" i="7"/>
  <c r="C7240" i="7" s="1"/>
  <c r="D7242" i="7" l="1"/>
  <c r="A7241" i="7"/>
  <c r="B7241" i="7"/>
  <c r="C7241" i="7" s="1"/>
  <c r="A7242" i="7" l="1"/>
  <c r="B7242" i="7"/>
  <c r="C7242" i="7" s="1"/>
  <c r="D7243" i="7"/>
  <c r="D7244" i="7" l="1"/>
  <c r="A7243" i="7"/>
  <c r="B7243" i="7"/>
  <c r="C7243" i="7" s="1"/>
  <c r="D7245" i="7" l="1"/>
  <c r="A7244" i="7"/>
  <c r="B7244" i="7"/>
  <c r="C7244" i="7" s="1"/>
  <c r="A7245" i="7" l="1"/>
  <c r="B7245" i="7"/>
  <c r="C7245" i="7" s="1"/>
  <c r="D7246" i="7"/>
  <c r="D7247" i="7" l="1"/>
  <c r="A7246" i="7"/>
  <c r="B7246" i="7"/>
  <c r="C7246" i="7" s="1"/>
  <c r="D7248" i="7" l="1"/>
  <c r="A7247" i="7"/>
  <c r="B7247" i="7"/>
  <c r="C7247" i="7" s="1"/>
  <c r="D7249" i="7" l="1"/>
  <c r="A7248" i="7"/>
  <c r="B7248" i="7"/>
  <c r="C7248" i="7" s="1"/>
  <c r="D7250" i="7" l="1"/>
  <c r="A7249" i="7"/>
  <c r="B7249" i="7"/>
  <c r="C7249" i="7" s="1"/>
  <c r="A7250" i="7" l="1"/>
  <c r="B7250" i="7"/>
  <c r="C7250" i="7" s="1"/>
  <c r="D7251" i="7"/>
  <c r="D7252" i="7" l="1"/>
  <c r="A7251" i="7"/>
  <c r="B7251" i="7"/>
  <c r="C7251" i="7" s="1"/>
  <c r="D7253" i="7" l="1"/>
  <c r="A7252" i="7"/>
  <c r="B7252" i="7"/>
  <c r="C7252" i="7" s="1"/>
  <c r="D7254" i="7" l="1"/>
  <c r="A7253" i="7"/>
  <c r="B7253" i="7"/>
  <c r="C7253" i="7" s="1"/>
  <c r="A7254" i="7" l="1"/>
  <c r="D7255" i="7"/>
  <c r="B7254" i="7"/>
  <c r="C7254" i="7" s="1"/>
  <c r="D7256" i="7" l="1"/>
  <c r="A7255" i="7"/>
  <c r="B7255" i="7"/>
  <c r="C7255" i="7" s="1"/>
  <c r="D7257" i="7" l="1"/>
  <c r="A7256" i="7"/>
  <c r="B7256" i="7"/>
  <c r="C7256" i="7" s="1"/>
  <c r="D7258" i="7" l="1"/>
  <c r="A7257" i="7"/>
  <c r="B7257" i="7"/>
  <c r="C7257" i="7" s="1"/>
  <c r="D7259" i="7" l="1"/>
  <c r="A7258" i="7"/>
  <c r="B7258" i="7"/>
  <c r="C7258" i="7" s="1"/>
  <c r="A7259" i="7" l="1"/>
  <c r="B7259" i="7"/>
  <c r="C7259" i="7" s="1"/>
  <c r="D7260" i="7"/>
  <c r="D7261" i="7" l="1"/>
  <c r="A7260" i="7"/>
  <c r="B7260" i="7"/>
  <c r="C7260" i="7" s="1"/>
  <c r="D7262" i="7" l="1"/>
  <c r="A7261" i="7"/>
  <c r="B7261" i="7"/>
  <c r="C7261" i="7" s="1"/>
  <c r="D7263" i="7" l="1"/>
  <c r="A7262" i="7"/>
  <c r="B7262" i="7"/>
  <c r="C7262" i="7" s="1"/>
  <c r="D7264" i="7" l="1"/>
  <c r="A7263" i="7"/>
  <c r="B7263" i="7"/>
  <c r="C7263" i="7" s="1"/>
  <c r="D7265" i="7" l="1"/>
  <c r="A7264" i="7"/>
  <c r="B7264" i="7"/>
  <c r="C7264" i="7" s="1"/>
  <c r="D7266" i="7" l="1"/>
  <c r="A7265" i="7"/>
  <c r="B7265" i="7"/>
  <c r="C7265" i="7" s="1"/>
  <c r="D7267" i="7" l="1"/>
  <c r="A7266" i="7"/>
  <c r="B7266" i="7"/>
  <c r="C7266" i="7" s="1"/>
  <c r="D7268" i="7" l="1"/>
  <c r="A7267" i="7"/>
  <c r="B7267" i="7"/>
  <c r="C7267" i="7" s="1"/>
  <c r="D7269" i="7" l="1"/>
  <c r="A7268" i="7"/>
  <c r="B7268" i="7"/>
  <c r="C7268" i="7" s="1"/>
  <c r="D7270" i="7" l="1"/>
  <c r="A7269" i="7"/>
  <c r="B7269" i="7"/>
  <c r="C7269" i="7" s="1"/>
  <c r="A7270" i="7" l="1"/>
  <c r="B7270" i="7"/>
  <c r="C7270" i="7" s="1"/>
  <c r="D7271" i="7"/>
  <c r="A7271" i="7" l="1"/>
  <c r="D7272" i="7"/>
  <c r="B7271" i="7"/>
  <c r="C7271" i="7" s="1"/>
  <c r="A7272" i="7" l="1"/>
  <c r="B7272" i="7"/>
  <c r="C7272" i="7" s="1"/>
  <c r="D7273" i="7"/>
  <c r="D7274" i="7" l="1"/>
  <c r="B7273" i="7"/>
  <c r="C7273" i="7" s="1"/>
  <c r="A7273" i="7"/>
  <c r="D7275" i="7" l="1"/>
  <c r="A7274" i="7"/>
  <c r="B7274" i="7"/>
  <c r="C7274" i="7" s="1"/>
  <c r="A7275" i="7" l="1"/>
  <c r="B7275" i="7"/>
  <c r="C7275" i="7" s="1"/>
  <c r="D7276" i="7"/>
  <c r="D7277" i="7" l="1"/>
  <c r="A7276" i="7"/>
  <c r="B7276" i="7"/>
  <c r="C7276" i="7" s="1"/>
  <c r="A7277" i="7" l="1"/>
  <c r="B7277" i="7"/>
  <c r="C7277" i="7" s="1"/>
  <c r="D7278" i="7"/>
  <c r="D7279" i="7" l="1"/>
  <c r="A7278" i="7"/>
  <c r="B7278" i="7"/>
  <c r="C7278" i="7" s="1"/>
  <c r="A7279" i="7" l="1"/>
  <c r="B7279" i="7"/>
  <c r="C7279" i="7" s="1"/>
  <c r="D7280" i="7"/>
  <c r="B7280" i="7" l="1"/>
  <c r="C7280" i="7" s="1"/>
  <c r="A7280" i="7"/>
  <c r="D7281" i="7"/>
  <c r="D7282" i="7" l="1"/>
  <c r="A7281" i="7"/>
  <c r="B7281" i="7"/>
  <c r="C7281" i="7" s="1"/>
  <c r="D7283" i="7" l="1"/>
  <c r="A7282" i="7"/>
  <c r="B7282" i="7"/>
  <c r="C7282" i="7" s="1"/>
  <c r="D7284" i="7" l="1"/>
  <c r="A7283" i="7"/>
  <c r="B7283" i="7"/>
  <c r="C7283" i="7" s="1"/>
  <c r="A7284" i="7" l="1"/>
  <c r="B7284" i="7"/>
  <c r="C7284" i="7" s="1"/>
  <c r="D7285" i="7"/>
  <c r="D7286" i="7" l="1"/>
  <c r="A7285" i="7"/>
  <c r="B7285" i="7"/>
  <c r="C7285" i="7" s="1"/>
  <c r="A7286" i="7" l="1"/>
  <c r="D7287" i="7"/>
  <c r="B7286" i="7"/>
  <c r="C7286" i="7" s="1"/>
  <c r="D7288" i="7" l="1"/>
  <c r="A7287" i="7"/>
  <c r="B7287" i="7"/>
  <c r="C7287" i="7" s="1"/>
  <c r="A7288" i="7" l="1"/>
  <c r="B7288" i="7"/>
  <c r="C7288" i="7" s="1"/>
  <c r="D7289" i="7"/>
  <c r="D7290" i="7" l="1"/>
  <c r="B7289" i="7"/>
  <c r="C7289" i="7" s="1"/>
  <c r="A7289" i="7"/>
  <c r="A7290" i="7" l="1"/>
  <c r="B7290" i="7"/>
  <c r="C7290" i="7" s="1"/>
  <c r="D7291" i="7"/>
  <c r="D7292" i="7" l="1"/>
  <c r="A7291" i="7"/>
  <c r="B7291" i="7"/>
  <c r="C7291" i="7" s="1"/>
  <c r="D7293" i="7" l="1"/>
  <c r="A7292" i="7"/>
  <c r="B7292" i="7"/>
  <c r="C7292" i="7" s="1"/>
  <c r="D7294" i="7" l="1"/>
  <c r="A7293" i="7"/>
  <c r="B7293" i="7"/>
  <c r="C7293" i="7" s="1"/>
  <c r="D7295" i="7" l="1"/>
  <c r="A7294" i="7"/>
  <c r="B7294" i="7"/>
  <c r="C7294" i="7" s="1"/>
  <c r="D7296" i="7" l="1"/>
  <c r="A7295" i="7"/>
  <c r="B7295" i="7"/>
  <c r="C7295" i="7" s="1"/>
  <c r="A7296" i="7" l="1"/>
  <c r="B7296" i="7"/>
  <c r="C7296" i="7" s="1"/>
  <c r="D7297" i="7"/>
  <c r="D7298" i="7" l="1"/>
  <c r="A7297" i="7"/>
  <c r="B7297" i="7"/>
  <c r="C7297" i="7" s="1"/>
  <c r="A7298" i="7" l="1"/>
  <c r="B7298" i="7"/>
  <c r="C7298" i="7" s="1"/>
  <c r="D7299" i="7"/>
  <c r="A7299" i="7" l="1"/>
  <c r="D7300" i="7"/>
  <c r="B7299" i="7"/>
  <c r="C7299" i="7" s="1"/>
  <c r="A7300" i="7" l="1"/>
  <c r="D7301" i="7"/>
  <c r="B7300" i="7"/>
  <c r="C7300" i="7" s="1"/>
  <c r="D7302" i="7" l="1"/>
  <c r="A7301" i="7"/>
  <c r="B7301" i="7"/>
  <c r="C7301" i="7" s="1"/>
  <c r="A7302" i="7" l="1"/>
  <c r="D7303" i="7"/>
  <c r="B7302" i="7"/>
  <c r="C7302" i="7" s="1"/>
  <c r="D7304" i="7" l="1"/>
  <c r="A7303" i="7"/>
  <c r="B7303" i="7"/>
  <c r="C7303" i="7" s="1"/>
  <c r="D7305" i="7" l="1"/>
  <c r="A7304" i="7"/>
  <c r="B7304" i="7"/>
  <c r="C7304" i="7" s="1"/>
  <c r="D7306" i="7" l="1"/>
  <c r="A7305" i="7"/>
  <c r="B7305" i="7"/>
  <c r="C7305" i="7" s="1"/>
  <c r="D7307" i="7" l="1"/>
  <c r="A7306" i="7"/>
  <c r="B7306" i="7"/>
  <c r="C7306" i="7" s="1"/>
  <c r="D7308" i="7" l="1"/>
  <c r="A7307" i="7"/>
  <c r="B7307" i="7"/>
  <c r="C7307" i="7" s="1"/>
  <c r="D7309" i="7" l="1"/>
  <c r="A7308" i="7"/>
  <c r="B7308" i="7"/>
  <c r="C7308" i="7" s="1"/>
  <c r="A7309" i="7" l="1"/>
  <c r="B7309" i="7"/>
  <c r="C7309" i="7" s="1"/>
  <c r="D7310" i="7"/>
  <c r="A7310" i="7" l="1"/>
  <c r="B7310" i="7"/>
  <c r="C7310" i="7" s="1"/>
  <c r="D7311" i="7"/>
  <c r="D7312" i="7" l="1"/>
  <c r="A7311" i="7"/>
  <c r="B7311" i="7"/>
  <c r="C7311" i="7" s="1"/>
  <c r="D7313" i="7" l="1"/>
  <c r="A7312" i="7"/>
  <c r="B7312" i="7"/>
  <c r="C7312" i="7" s="1"/>
  <c r="D7314" i="7" l="1"/>
  <c r="A7313" i="7"/>
  <c r="B7313" i="7"/>
  <c r="C7313" i="7" s="1"/>
  <c r="D7315" i="7" l="1"/>
  <c r="A7314" i="7"/>
  <c r="B7314" i="7"/>
  <c r="C7314" i="7" s="1"/>
  <c r="D7316" i="7" l="1"/>
  <c r="A7315" i="7"/>
  <c r="B7315" i="7"/>
  <c r="C7315" i="7" s="1"/>
  <c r="A7316" i="7" l="1"/>
  <c r="B7316" i="7"/>
  <c r="C7316" i="7" s="1"/>
  <c r="D7317" i="7"/>
  <c r="D7318" i="7" l="1"/>
  <c r="A7317" i="7"/>
  <c r="B7317" i="7"/>
  <c r="C7317" i="7" s="1"/>
  <c r="A7318" i="7" l="1"/>
  <c r="D7319" i="7"/>
  <c r="B7318" i="7"/>
  <c r="C7318" i="7" s="1"/>
  <c r="D7320" i="7" l="1"/>
  <c r="A7319" i="7"/>
  <c r="B7319" i="7"/>
  <c r="C7319" i="7" s="1"/>
  <c r="A7320" i="7" l="1"/>
  <c r="B7320" i="7"/>
  <c r="C7320" i="7" s="1"/>
  <c r="D7321" i="7"/>
  <c r="D7322" i="7" l="1"/>
  <c r="B7321" i="7"/>
  <c r="C7321" i="7" s="1"/>
  <c r="A7321" i="7"/>
  <c r="D7323" i="7" l="1"/>
  <c r="A7322" i="7"/>
  <c r="B7322" i="7"/>
  <c r="C7322" i="7" s="1"/>
  <c r="A7323" i="7" l="1"/>
  <c r="B7323" i="7"/>
  <c r="C7323" i="7" s="1"/>
  <c r="D7324" i="7"/>
  <c r="A7324" i="7" l="1"/>
  <c r="D7325" i="7"/>
  <c r="B7324" i="7"/>
  <c r="C7324" i="7" s="1"/>
  <c r="D7326" i="7" l="1"/>
  <c r="A7325" i="7"/>
  <c r="B7325" i="7"/>
  <c r="C7325" i="7" s="1"/>
  <c r="D7327" i="7" l="1"/>
  <c r="A7326" i="7"/>
  <c r="B7326" i="7"/>
  <c r="C7326" i="7" s="1"/>
  <c r="A7327" i="7" l="1"/>
  <c r="B7327" i="7"/>
  <c r="C7327" i="7" s="1"/>
  <c r="D7328" i="7"/>
  <c r="D7329" i="7" l="1"/>
  <c r="B7328" i="7"/>
  <c r="C7328" i="7" s="1"/>
  <c r="A7328" i="7"/>
  <c r="A7329" i="7" l="1"/>
  <c r="B7329" i="7"/>
  <c r="C7329" i="7" s="1"/>
  <c r="D7330" i="7"/>
  <c r="D7331" i="7" l="1"/>
  <c r="A7330" i="7"/>
  <c r="B7330" i="7"/>
  <c r="C7330" i="7" s="1"/>
  <c r="D7332" i="7" l="1"/>
  <c r="A7331" i="7"/>
  <c r="B7331" i="7"/>
  <c r="C7331" i="7" s="1"/>
  <c r="D7333" i="7" l="1"/>
  <c r="A7332" i="7"/>
  <c r="B7332" i="7"/>
  <c r="C7332" i="7" s="1"/>
  <c r="A7333" i="7" l="1"/>
  <c r="B7333" i="7"/>
  <c r="C7333" i="7" s="1"/>
  <c r="D7334" i="7"/>
  <c r="D7335" i="7" l="1"/>
  <c r="A7334" i="7"/>
  <c r="B7334" i="7"/>
  <c r="C7334" i="7" s="1"/>
  <c r="D7336" i="7" l="1"/>
  <c r="A7335" i="7"/>
  <c r="B7335" i="7"/>
  <c r="C7335" i="7" s="1"/>
  <c r="D7337" i="7" l="1"/>
  <c r="A7336" i="7"/>
  <c r="B7336" i="7"/>
  <c r="C7336" i="7" s="1"/>
  <c r="D7338" i="7" l="1"/>
  <c r="B7337" i="7"/>
  <c r="C7337" i="7" s="1"/>
  <c r="A7337" i="7"/>
  <c r="D7339" i="7" l="1"/>
  <c r="A7338" i="7"/>
  <c r="B7338" i="7"/>
  <c r="C7338" i="7" s="1"/>
  <c r="A7339" i="7" l="1"/>
  <c r="B7339" i="7"/>
  <c r="C7339" i="7" s="1"/>
  <c r="D7340" i="7"/>
  <c r="D7341" i="7" l="1"/>
  <c r="A7340" i="7"/>
  <c r="B7340" i="7"/>
  <c r="C7340" i="7" s="1"/>
  <c r="D7342" i="7" l="1"/>
  <c r="A7341" i="7"/>
  <c r="B7341" i="7"/>
  <c r="C7341" i="7" s="1"/>
  <c r="A7342" i="7" l="1"/>
  <c r="B7342" i="7"/>
  <c r="C7342" i="7" s="1"/>
  <c r="D7343" i="7"/>
  <c r="D7344" i="7" l="1"/>
  <c r="A7343" i="7"/>
  <c r="B7343" i="7"/>
  <c r="C7343" i="7" s="1"/>
  <c r="D7345" i="7" l="1"/>
  <c r="A7344" i="7"/>
  <c r="B7344" i="7"/>
  <c r="C7344" i="7" s="1"/>
  <c r="D7346" i="7" l="1"/>
  <c r="A7345" i="7"/>
  <c r="B7345" i="7"/>
  <c r="C7345" i="7" s="1"/>
  <c r="D7347" i="7" l="1"/>
  <c r="A7346" i="7"/>
  <c r="B7346" i="7"/>
  <c r="C7346" i="7" s="1"/>
  <c r="D7348" i="7" l="1"/>
  <c r="B7347" i="7"/>
  <c r="C7347" i="7" s="1"/>
  <c r="A7347" i="7"/>
  <c r="A7348" i="7" l="1"/>
  <c r="B7348" i="7"/>
  <c r="C7348" i="7" s="1"/>
  <c r="D7349" i="7"/>
  <c r="D7350" i="7" l="1"/>
  <c r="A7349" i="7"/>
  <c r="B7349" i="7"/>
  <c r="C7349" i="7" s="1"/>
  <c r="D7351" i="7" l="1"/>
  <c r="B7350" i="7"/>
  <c r="C7350" i="7" s="1"/>
  <c r="A7350" i="7"/>
  <c r="D7352" i="7" l="1"/>
  <c r="A7351" i="7"/>
  <c r="B7351" i="7"/>
  <c r="C7351" i="7" s="1"/>
  <c r="D7353" i="7" l="1"/>
  <c r="B7352" i="7"/>
  <c r="C7352" i="7" s="1"/>
  <c r="A7352" i="7"/>
  <c r="A7353" i="7" l="1"/>
  <c r="B7353" i="7"/>
  <c r="C7353" i="7" s="1"/>
  <c r="D7354" i="7"/>
  <c r="D7355" i="7" l="1"/>
  <c r="A7354" i="7"/>
  <c r="B7354" i="7"/>
  <c r="C7354" i="7" s="1"/>
  <c r="D7356" i="7" l="1"/>
  <c r="A7355" i="7"/>
  <c r="B7355" i="7"/>
  <c r="C7355" i="7" s="1"/>
  <c r="A7356" i="7" l="1"/>
  <c r="B7356" i="7"/>
  <c r="C7356" i="7" s="1"/>
  <c r="D7357" i="7"/>
  <c r="D7358" i="7" l="1"/>
  <c r="A7357" i="7"/>
  <c r="B7357" i="7"/>
  <c r="C7357" i="7" s="1"/>
  <c r="D7359" i="7" l="1"/>
  <c r="A7358" i="7"/>
  <c r="B7358" i="7"/>
  <c r="C7358" i="7" s="1"/>
  <c r="D7360" i="7" l="1"/>
  <c r="A7359" i="7"/>
  <c r="B7359" i="7"/>
  <c r="C7359" i="7" s="1"/>
  <c r="D7361" i="7" l="1"/>
  <c r="A7360" i="7"/>
  <c r="B7360" i="7"/>
  <c r="C7360" i="7" s="1"/>
  <c r="D7362" i="7" l="1"/>
  <c r="A7361" i="7"/>
  <c r="B7361" i="7"/>
  <c r="C7361" i="7" s="1"/>
  <c r="D7363" i="7" l="1"/>
  <c r="A7362" i="7"/>
  <c r="B7362" i="7"/>
  <c r="C7362" i="7" s="1"/>
  <c r="D7364" i="7" l="1"/>
  <c r="A7363" i="7"/>
  <c r="B7363" i="7"/>
  <c r="C7363" i="7" s="1"/>
  <c r="D7365" i="7" l="1"/>
  <c r="A7364" i="7"/>
  <c r="B7364" i="7"/>
  <c r="C7364" i="7" s="1"/>
  <c r="A7365" i="7" l="1"/>
  <c r="D7366" i="7"/>
  <c r="B7365" i="7"/>
  <c r="C7365" i="7" s="1"/>
  <c r="A7366" i="7" l="1"/>
  <c r="D7367" i="7"/>
  <c r="B7366" i="7"/>
  <c r="C7366" i="7" s="1"/>
  <c r="D7368" i="7" l="1"/>
  <c r="A7367" i="7"/>
  <c r="B7367" i="7"/>
  <c r="C7367" i="7" s="1"/>
  <c r="D7369" i="7" l="1"/>
  <c r="A7368" i="7"/>
  <c r="B7368" i="7"/>
  <c r="C7368" i="7" s="1"/>
  <c r="D7370" i="7" l="1"/>
  <c r="A7369" i="7"/>
  <c r="B7369" i="7"/>
  <c r="C7369" i="7" s="1"/>
  <c r="D7371" i="7" l="1"/>
  <c r="A7370" i="7"/>
  <c r="B7370" i="7"/>
  <c r="C7370" i="7" s="1"/>
  <c r="D7372" i="7" l="1"/>
  <c r="A7371" i="7"/>
  <c r="B7371" i="7"/>
  <c r="C7371" i="7" s="1"/>
  <c r="D7373" i="7" l="1"/>
  <c r="A7372" i="7"/>
  <c r="B7372" i="7"/>
  <c r="C7372" i="7" s="1"/>
  <c r="D7374" i="7" l="1"/>
  <c r="A7373" i="7"/>
  <c r="B7373" i="7"/>
  <c r="C7373" i="7" s="1"/>
  <c r="D7375" i="7" l="1"/>
  <c r="A7374" i="7"/>
  <c r="B7374" i="7"/>
  <c r="C7374" i="7" s="1"/>
  <c r="A7375" i="7" l="1"/>
  <c r="B7375" i="7"/>
  <c r="C7375" i="7" s="1"/>
  <c r="D7376" i="7"/>
  <c r="D7377" i="7" l="1"/>
  <c r="A7376" i="7"/>
  <c r="B7376" i="7"/>
  <c r="C7376" i="7" s="1"/>
  <c r="A7377" i="7" l="1"/>
  <c r="B7377" i="7"/>
  <c r="C7377" i="7" s="1"/>
  <c r="D7378" i="7"/>
  <c r="A7378" i="7" l="1"/>
  <c r="D7379" i="7"/>
  <c r="B7378" i="7"/>
  <c r="C7378" i="7" s="1"/>
  <c r="D7380" i="7" l="1"/>
  <c r="A7379" i="7"/>
  <c r="B7379" i="7"/>
  <c r="C7379" i="7" s="1"/>
  <c r="A7380" i="7" l="1"/>
  <c r="B7380" i="7"/>
  <c r="C7380" i="7" s="1"/>
  <c r="D7381" i="7"/>
  <c r="D7382" i="7" l="1"/>
  <c r="A7381" i="7"/>
  <c r="B7381" i="7"/>
  <c r="C7381" i="7" s="1"/>
  <c r="A7382" i="7" l="1"/>
  <c r="D7383" i="7"/>
  <c r="B7382" i="7"/>
  <c r="C7382" i="7" s="1"/>
  <c r="D7384" i="7" l="1"/>
  <c r="A7383" i="7"/>
  <c r="B7383" i="7"/>
  <c r="C7383" i="7" s="1"/>
  <c r="A7384" i="7" l="1"/>
  <c r="B7384" i="7"/>
  <c r="C7384" i="7" s="1"/>
  <c r="D7385" i="7"/>
  <c r="D7386" i="7" l="1"/>
  <c r="A7385" i="7"/>
  <c r="B7385" i="7"/>
  <c r="C7385" i="7" s="1"/>
  <c r="A7386" i="7" l="1"/>
  <c r="D7387" i="7"/>
  <c r="B7386" i="7"/>
  <c r="C7386" i="7" s="1"/>
  <c r="D7388" i="7" l="1"/>
  <c r="A7387" i="7"/>
  <c r="B7387" i="7"/>
  <c r="C7387" i="7" s="1"/>
  <c r="D7389" i="7" l="1"/>
  <c r="A7388" i="7"/>
  <c r="B7388" i="7"/>
  <c r="C7388" i="7" s="1"/>
  <c r="D7390" i="7" l="1"/>
  <c r="A7389" i="7"/>
  <c r="B7389" i="7"/>
  <c r="C7389" i="7" s="1"/>
  <c r="D7391" i="7" l="1"/>
  <c r="A7390" i="7"/>
  <c r="B7390" i="7"/>
  <c r="C7390" i="7" s="1"/>
  <c r="A7391" i="7" l="1"/>
  <c r="B7391" i="7"/>
  <c r="C7391" i="7" s="1"/>
  <c r="D7392" i="7"/>
  <c r="A7392" i="7" l="1"/>
  <c r="B7392" i="7"/>
  <c r="C7392" i="7" s="1"/>
  <c r="D7393" i="7"/>
  <c r="D7394" i="7" l="1"/>
  <c r="A7393" i="7"/>
  <c r="B7393" i="7"/>
  <c r="C7393" i="7" s="1"/>
  <c r="D7395" i="7" l="1"/>
  <c r="A7394" i="7"/>
  <c r="B7394" i="7"/>
  <c r="C7394" i="7" s="1"/>
  <c r="D7396" i="7" l="1"/>
  <c r="A7395" i="7"/>
  <c r="B7395" i="7"/>
  <c r="C7395" i="7" s="1"/>
  <c r="D7397" i="7" l="1"/>
  <c r="A7396" i="7"/>
  <c r="B7396" i="7"/>
  <c r="C7396" i="7" s="1"/>
  <c r="A7397" i="7" l="1"/>
  <c r="B7397" i="7"/>
  <c r="C7397" i="7" s="1"/>
  <c r="D7398" i="7"/>
  <c r="D7399" i="7" l="1"/>
  <c r="B7398" i="7"/>
  <c r="C7398" i="7" s="1"/>
  <c r="A7398" i="7"/>
  <c r="D7400" i="7" l="1"/>
  <c r="B7399" i="7"/>
  <c r="C7399" i="7" s="1"/>
  <c r="A7399" i="7"/>
  <c r="D7401" i="7" l="1"/>
  <c r="A7400" i="7"/>
  <c r="B7400" i="7"/>
  <c r="C7400" i="7" s="1"/>
  <c r="D7402" i="7" l="1"/>
  <c r="B7401" i="7"/>
  <c r="C7401" i="7" s="1"/>
  <c r="A7401" i="7"/>
  <c r="D7403" i="7" l="1"/>
  <c r="A7402" i="7"/>
  <c r="B7402" i="7"/>
  <c r="C7402" i="7" s="1"/>
  <c r="D7404" i="7" l="1"/>
  <c r="A7403" i="7"/>
  <c r="B7403" i="7"/>
  <c r="C7403" i="7" s="1"/>
  <c r="D7405" i="7" l="1"/>
  <c r="B7404" i="7"/>
  <c r="C7404" i="7" s="1"/>
  <c r="A7404" i="7"/>
  <c r="A7405" i="7" l="1"/>
  <c r="B7405" i="7"/>
  <c r="C7405" i="7" s="1"/>
  <c r="D7406" i="7"/>
  <c r="D7407" i="7" l="1"/>
  <c r="A7406" i="7"/>
  <c r="B7406" i="7"/>
  <c r="C7406" i="7" s="1"/>
  <c r="D7408" i="7" l="1"/>
  <c r="A7407" i="7"/>
  <c r="B7407" i="7"/>
  <c r="C7407" i="7" s="1"/>
  <c r="D7409" i="7" l="1"/>
  <c r="A7408" i="7"/>
  <c r="B7408" i="7"/>
  <c r="C7408" i="7" s="1"/>
  <c r="D7410" i="7" l="1"/>
  <c r="A7409" i="7"/>
  <c r="B7409" i="7"/>
  <c r="C7409" i="7" s="1"/>
  <c r="D7411" i="7" l="1"/>
  <c r="A7410" i="7"/>
  <c r="B7410" i="7"/>
  <c r="C7410" i="7" s="1"/>
  <c r="D7412" i="7" l="1"/>
  <c r="A7411" i="7"/>
  <c r="B7411" i="7"/>
  <c r="C7411" i="7" s="1"/>
  <c r="D7413" i="7" l="1"/>
  <c r="A7412" i="7"/>
  <c r="B7412" i="7"/>
  <c r="C7412" i="7" s="1"/>
  <c r="D7414" i="7" l="1"/>
  <c r="A7413" i="7"/>
  <c r="B7413" i="7"/>
  <c r="C7413" i="7" s="1"/>
  <c r="A7414" i="7" l="1"/>
  <c r="D7415" i="7"/>
  <c r="B7414" i="7"/>
  <c r="C7414" i="7" s="1"/>
  <c r="A7415" i="7" l="1"/>
  <c r="B7415" i="7"/>
  <c r="C7415" i="7" s="1"/>
  <c r="D7416" i="7"/>
  <c r="A7416" i="7" l="1"/>
  <c r="B7416" i="7"/>
  <c r="C7416" i="7" s="1"/>
  <c r="D7417" i="7"/>
  <c r="A7417" i="7" l="1"/>
  <c r="B7417" i="7"/>
  <c r="C7417" i="7" s="1"/>
  <c r="D7418" i="7"/>
  <c r="A7418" i="7" l="1"/>
  <c r="B7418" i="7"/>
  <c r="C7418" i="7" s="1"/>
  <c r="D7419" i="7"/>
  <c r="D7420" i="7" l="1"/>
  <c r="A7419" i="7"/>
  <c r="B7419" i="7"/>
  <c r="C7419" i="7" s="1"/>
  <c r="D7421" i="7" l="1"/>
  <c r="A7420" i="7"/>
  <c r="B7420" i="7"/>
  <c r="C7420" i="7" s="1"/>
  <c r="D7422" i="7" l="1"/>
  <c r="A7421" i="7"/>
  <c r="B7421" i="7"/>
  <c r="C7421" i="7" s="1"/>
  <c r="D7423" i="7" l="1"/>
  <c r="A7422" i="7"/>
  <c r="B7422" i="7"/>
  <c r="C7422" i="7" s="1"/>
  <c r="D7424" i="7" l="1"/>
  <c r="A7423" i="7"/>
  <c r="B7423" i="7"/>
  <c r="C7423" i="7" s="1"/>
  <c r="D7425" i="7" l="1"/>
  <c r="A7424" i="7"/>
  <c r="B7424" i="7"/>
  <c r="C7424" i="7" s="1"/>
  <c r="A7425" i="7" l="1"/>
  <c r="B7425" i="7"/>
  <c r="C7425" i="7" s="1"/>
  <c r="D7426" i="7"/>
  <c r="D7427" i="7" l="1"/>
  <c r="A7426" i="7"/>
  <c r="B7426" i="7"/>
  <c r="C7426" i="7" s="1"/>
  <c r="D7428" i="7" l="1"/>
  <c r="A7427" i="7"/>
  <c r="B7427" i="7"/>
  <c r="C7427" i="7" s="1"/>
  <c r="D7429" i="7" l="1"/>
  <c r="A7428" i="7"/>
  <c r="B7428" i="7"/>
  <c r="C7428" i="7" s="1"/>
  <c r="D7430" i="7" l="1"/>
  <c r="A7429" i="7"/>
  <c r="B7429" i="7"/>
  <c r="C7429" i="7" s="1"/>
  <c r="A7430" i="7" l="1"/>
  <c r="D7431" i="7"/>
  <c r="B7430" i="7"/>
  <c r="C7430" i="7" s="1"/>
  <c r="D7432" i="7" l="1"/>
  <c r="A7431" i="7"/>
  <c r="B7431" i="7"/>
  <c r="C7431" i="7" s="1"/>
  <c r="A7432" i="7" l="1"/>
  <c r="B7432" i="7"/>
  <c r="C7432" i="7" s="1"/>
  <c r="D7433" i="7"/>
  <c r="D7434" i="7" l="1"/>
  <c r="A7433" i="7"/>
  <c r="B7433" i="7"/>
  <c r="C7433" i="7" s="1"/>
  <c r="D7435" i="7" l="1"/>
  <c r="B7434" i="7"/>
  <c r="C7434" i="7" s="1"/>
  <c r="A7434" i="7"/>
  <c r="A7435" i="7" l="1"/>
  <c r="B7435" i="7"/>
  <c r="C7435" i="7" s="1"/>
  <c r="D7436" i="7"/>
  <c r="D7437" i="7" l="1"/>
  <c r="A7436" i="7"/>
  <c r="B7436" i="7"/>
  <c r="C7436" i="7" s="1"/>
  <c r="D7438" i="7" l="1"/>
  <c r="A7437" i="7"/>
  <c r="B7437" i="7"/>
  <c r="C7437" i="7" s="1"/>
  <c r="D7439" i="7" l="1"/>
  <c r="A7438" i="7"/>
  <c r="B7438" i="7"/>
  <c r="C7438" i="7" s="1"/>
  <c r="D7440" i="7" l="1"/>
  <c r="A7439" i="7"/>
  <c r="B7439" i="7"/>
  <c r="C7439" i="7" s="1"/>
  <c r="D7441" i="7" l="1"/>
  <c r="A7440" i="7"/>
  <c r="B7440" i="7"/>
  <c r="C7440" i="7" s="1"/>
  <c r="D7442" i="7" l="1"/>
  <c r="A7441" i="7"/>
  <c r="B7441" i="7"/>
  <c r="C7441" i="7" s="1"/>
  <c r="D7443" i="7" l="1"/>
  <c r="A7442" i="7"/>
  <c r="B7442" i="7"/>
  <c r="C7442" i="7" s="1"/>
  <c r="D7444" i="7" l="1"/>
  <c r="A7443" i="7"/>
  <c r="B7443" i="7"/>
  <c r="C7443" i="7" s="1"/>
  <c r="D7445" i="7" l="1"/>
  <c r="A7444" i="7"/>
  <c r="B7444" i="7"/>
  <c r="C7444" i="7" s="1"/>
  <c r="D7446" i="7" l="1"/>
  <c r="A7445" i="7"/>
  <c r="B7445" i="7"/>
  <c r="C7445" i="7" s="1"/>
  <c r="A7446" i="7" l="1"/>
  <c r="D7447" i="7"/>
  <c r="B7446" i="7"/>
  <c r="C7446" i="7" s="1"/>
  <c r="A7447" i="7" l="1"/>
  <c r="B7447" i="7"/>
  <c r="C7447" i="7" s="1"/>
  <c r="D7448" i="7"/>
  <c r="D7449" i="7" l="1"/>
  <c r="A7448" i="7"/>
  <c r="B7448" i="7"/>
  <c r="C7448" i="7" s="1"/>
  <c r="D7450" i="7" l="1"/>
  <c r="A7449" i="7"/>
  <c r="B7449" i="7"/>
  <c r="C7449" i="7" s="1"/>
  <c r="D7451" i="7" l="1"/>
  <c r="A7450" i="7"/>
  <c r="B7450" i="7"/>
  <c r="C7450" i="7" s="1"/>
  <c r="A7451" i="7" l="1"/>
  <c r="B7451" i="7"/>
  <c r="C7451" i="7" s="1"/>
  <c r="D7452" i="7"/>
  <c r="D7453" i="7" l="1"/>
  <c r="A7452" i="7"/>
  <c r="B7452" i="7"/>
  <c r="C7452" i="7" s="1"/>
  <c r="D7454" i="7" l="1"/>
  <c r="A7453" i="7"/>
  <c r="B7453" i="7"/>
  <c r="C7453" i="7" s="1"/>
  <c r="D7455" i="7" l="1"/>
  <c r="A7454" i="7"/>
  <c r="B7454" i="7"/>
  <c r="C7454" i="7" s="1"/>
  <c r="D7456" i="7" l="1"/>
  <c r="A7455" i="7"/>
  <c r="B7455" i="7"/>
  <c r="C7455" i="7" s="1"/>
  <c r="D7457" i="7" l="1"/>
  <c r="A7456" i="7"/>
  <c r="B7456" i="7"/>
  <c r="C7456" i="7" s="1"/>
  <c r="D7458" i="7" l="1"/>
  <c r="A7457" i="7"/>
  <c r="B7457" i="7"/>
  <c r="C7457" i="7" s="1"/>
  <c r="D7459" i="7" l="1"/>
  <c r="A7458" i="7"/>
  <c r="B7458" i="7"/>
  <c r="C7458" i="7" s="1"/>
  <c r="D7460" i="7" l="1"/>
  <c r="A7459" i="7"/>
  <c r="B7459" i="7"/>
  <c r="C7459" i="7" s="1"/>
  <c r="D7461" i="7" l="1"/>
  <c r="A7460" i="7"/>
  <c r="B7460" i="7"/>
  <c r="C7460" i="7" s="1"/>
  <c r="D7462" i="7" l="1"/>
  <c r="A7461" i="7"/>
  <c r="B7461" i="7"/>
  <c r="C7461" i="7" s="1"/>
  <c r="D7463" i="7" l="1"/>
  <c r="A7462" i="7"/>
  <c r="B7462" i="7"/>
  <c r="C7462" i="7" s="1"/>
  <c r="D7464" i="7" l="1"/>
  <c r="A7463" i="7"/>
  <c r="B7463" i="7"/>
  <c r="C7463" i="7" s="1"/>
  <c r="D7465" i="7" l="1"/>
  <c r="A7464" i="7"/>
  <c r="B7464" i="7"/>
  <c r="C7464" i="7" s="1"/>
  <c r="A7465" i="7" l="1"/>
  <c r="B7465" i="7"/>
  <c r="C7465" i="7" s="1"/>
  <c r="D7466" i="7"/>
  <c r="D7467" i="7" l="1"/>
  <c r="A7466" i="7"/>
  <c r="B7466" i="7"/>
  <c r="C7466" i="7" s="1"/>
  <c r="A7467" i="7" l="1"/>
  <c r="B7467" i="7"/>
  <c r="C7467" i="7" s="1"/>
  <c r="D7468" i="7"/>
  <c r="D7469" i="7" l="1"/>
  <c r="A7468" i="7"/>
  <c r="B7468" i="7"/>
  <c r="C7468" i="7" s="1"/>
  <c r="D7470" i="7" l="1"/>
  <c r="A7469" i="7"/>
  <c r="B7469" i="7"/>
  <c r="C7469" i="7" s="1"/>
  <c r="A7470" i="7" l="1"/>
  <c r="B7470" i="7"/>
  <c r="C7470" i="7" s="1"/>
  <c r="D7471" i="7"/>
  <c r="A7471" i="7" l="1"/>
  <c r="B7471" i="7"/>
  <c r="C7471" i="7" s="1"/>
  <c r="D7472" i="7"/>
  <c r="D7473" i="7" l="1"/>
  <c r="A7472" i="7"/>
  <c r="B7472" i="7"/>
  <c r="C7472" i="7" s="1"/>
  <c r="D7474" i="7" l="1"/>
  <c r="A7473" i="7"/>
  <c r="B7473" i="7"/>
  <c r="C7473" i="7" s="1"/>
  <c r="A7474" i="7" l="1"/>
  <c r="B7474" i="7"/>
  <c r="C7474" i="7" s="1"/>
  <c r="D7475" i="7"/>
  <c r="A7475" i="7" l="1"/>
  <c r="B7475" i="7"/>
  <c r="C7475" i="7" s="1"/>
  <c r="D7476" i="7"/>
  <c r="A7476" i="7" l="1"/>
  <c r="B7476" i="7"/>
  <c r="C7476" i="7" s="1"/>
  <c r="D7477" i="7"/>
  <c r="D7478" i="7" l="1"/>
  <c r="A7477" i="7"/>
  <c r="B7477" i="7"/>
  <c r="C7477" i="7" s="1"/>
  <c r="A7478" i="7" l="1"/>
  <c r="D7479" i="7"/>
  <c r="B7478" i="7"/>
  <c r="C7478" i="7" s="1"/>
  <c r="A7479" i="7" l="1"/>
  <c r="B7479" i="7"/>
  <c r="C7479" i="7" s="1"/>
  <c r="D7480" i="7"/>
  <c r="D7481" i="7" l="1"/>
  <c r="B7480" i="7"/>
  <c r="C7480" i="7" s="1"/>
  <c r="A7480" i="7"/>
  <c r="D7482" i="7" l="1"/>
  <c r="B7481" i="7"/>
  <c r="C7481" i="7" s="1"/>
  <c r="A7481" i="7"/>
  <c r="D7483" i="7" l="1"/>
  <c r="A7482" i="7"/>
  <c r="B7482" i="7"/>
  <c r="C7482" i="7" s="1"/>
  <c r="D7484" i="7" l="1"/>
  <c r="A7483" i="7"/>
  <c r="B7483" i="7"/>
  <c r="C7483" i="7" s="1"/>
  <c r="D7485" i="7" l="1"/>
  <c r="A7484" i="7"/>
  <c r="B7484" i="7"/>
  <c r="C7484" i="7" s="1"/>
  <c r="D7486" i="7" l="1"/>
  <c r="A7485" i="7"/>
  <c r="B7485" i="7"/>
  <c r="C7485" i="7" s="1"/>
  <c r="D7487" i="7" l="1"/>
  <c r="A7486" i="7"/>
  <c r="B7486" i="7"/>
  <c r="C7486" i="7" s="1"/>
  <c r="D7488" i="7" l="1"/>
  <c r="A7487" i="7"/>
  <c r="B7487" i="7"/>
  <c r="C7487" i="7" s="1"/>
  <c r="A7488" i="7" l="1"/>
  <c r="B7488" i="7"/>
  <c r="C7488" i="7" s="1"/>
  <c r="D7489" i="7"/>
  <c r="A7489" i="7" l="1"/>
  <c r="B7489" i="7"/>
  <c r="C7489" i="7" s="1"/>
  <c r="D7490" i="7"/>
  <c r="D7491" i="7" l="1"/>
  <c r="A7490" i="7"/>
  <c r="B7490" i="7"/>
  <c r="C7490" i="7" s="1"/>
  <c r="D7492" i="7" l="1"/>
  <c r="A7491" i="7"/>
  <c r="B7491" i="7"/>
  <c r="C7491" i="7" s="1"/>
  <c r="D7493" i="7" l="1"/>
  <c r="A7492" i="7"/>
  <c r="B7492" i="7"/>
  <c r="C7492" i="7" s="1"/>
  <c r="D7494" i="7" l="1"/>
  <c r="A7493" i="7"/>
  <c r="B7493" i="7"/>
  <c r="C7493" i="7" s="1"/>
  <c r="A7494" i="7" l="1"/>
  <c r="D7495" i="7"/>
  <c r="B7494" i="7"/>
  <c r="C7494" i="7" s="1"/>
  <c r="A7495" i="7" l="1"/>
  <c r="B7495" i="7"/>
  <c r="C7495" i="7" s="1"/>
  <c r="D7496" i="7"/>
  <c r="A7496" i="7" l="1"/>
  <c r="B7496" i="7"/>
  <c r="C7496" i="7" s="1"/>
  <c r="D7497" i="7"/>
  <c r="D7498" i="7" l="1"/>
  <c r="A7497" i="7"/>
  <c r="B7497" i="7"/>
  <c r="C7497" i="7" s="1"/>
  <c r="D7499" i="7" l="1"/>
  <c r="A7498" i="7"/>
  <c r="B7498" i="7"/>
  <c r="C7498" i="7" s="1"/>
  <c r="D7500" i="7" l="1"/>
  <c r="A7499" i="7"/>
  <c r="B7499" i="7"/>
  <c r="C7499" i="7" s="1"/>
  <c r="A7500" i="7" l="1"/>
  <c r="B7500" i="7"/>
  <c r="C7500" i="7" s="1"/>
  <c r="D7501" i="7"/>
  <c r="A7501" i="7" l="1"/>
  <c r="B7501" i="7"/>
  <c r="C7501" i="7" s="1"/>
  <c r="D7502" i="7"/>
  <c r="D7503" i="7" l="1"/>
  <c r="A7502" i="7"/>
  <c r="B7502" i="7"/>
  <c r="C7502" i="7" s="1"/>
  <c r="D7504" i="7" l="1"/>
  <c r="A7503" i="7"/>
  <c r="B7503" i="7"/>
  <c r="C7503" i="7" s="1"/>
  <c r="D7505" i="7" l="1"/>
  <c r="A7504" i="7"/>
  <c r="B7504" i="7"/>
  <c r="C7504" i="7" s="1"/>
  <c r="D7506" i="7" l="1"/>
  <c r="A7505" i="7"/>
  <c r="B7505" i="7"/>
  <c r="C7505" i="7" s="1"/>
  <c r="D7507" i="7" l="1"/>
  <c r="A7506" i="7"/>
  <c r="B7506" i="7"/>
  <c r="C7506" i="7" s="1"/>
  <c r="B7507" i="7" l="1"/>
  <c r="C7507" i="7" s="1"/>
  <c r="D7508" i="7"/>
  <c r="A7507" i="7"/>
  <c r="A7508" i="7" l="1"/>
  <c r="B7508" i="7"/>
  <c r="C7508" i="7" s="1"/>
  <c r="D7509" i="7"/>
  <c r="D7510" i="7" l="1"/>
  <c r="A7509" i="7"/>
  <c r="B7509" i="7"/>
  <c r="C7509" i="7" s="1"/>
  <c r="D7511" i="7" l="1"/>
  <c r="B7510" i="7"/>
  <c r="C7510" i="7" s="1"/>
  <c r="A7510" i="7"/>
  <c r="A7511" i="7" l="1"/>
  <c r="D7512" i="7"/>
  <c r="B7511" i="7"/>
  <c r="C7511" i="7" s="1"/>
  <c r="D7513" i="7" l="1"/>
  <c r="A7512" i="7"/>
  <c r="B7512" i="7"/>
  <c r="C7512" i="7" s="1"/>
  <c r="D7514" i="7" l="1"/>
  <c r="B7513" i="7"/>
  <c r="C7513" i="7" s="1"/>
  <c r="A7513" i="7"/>
  <c r="D7515" i="7" l="1"/>
  <c r="A7514" i="7"/>
  <c r="B7514" i="7"/>
  <c r="C7514" i="7" s="1"/>
  <c r="D7516" i="7" l="1"/>
  <c r="A7515" i="7"/>
  <c r="B7515" i="7"/>
  <c r="C7515" i="7" s="1"/>
  <c r="A7516" i="7" l="1"/>
  <c r="B7516" i="7"/>
  <c r="C7516" i="7" s="1"/>
  <c r="D7517" i="7"/>
  <c r="A7517" i="7" l="1"/>
  <c r="B7517" i="7"/>
  <c r="C7517" i="7" s="1"/>
  <c r="D7518" i="7"/>
  <c r="A7518" i="7" l="1"/>
  <c r="B7518" i="7"/>
  <c r="C7518" i="7" s="1"/>
  <c r="D7519" i="7"/>
  <c r="D7520" i="7" l="1"/>
  <c r="B7519" i="7"/>
  <c r="C7519" i="7" s="1"/>
  <c r="A7519" i="7"/>
  <c r="D7521" i="7" l="1"/>
  <c r="A7520" i="7"/>
  <c r="B7520" i="7"/>
  <c r="C7520" i="7" s="1"/>
  <c r="A7521" i="7" l="1"/>
  <c r="B7521" i="7"/>
  <c r="C7521" i="7" s="1"/>
  <c r="D7522" i="7"/>
  <c r="A7522" i="7" l="1"/>
  <c r="B7522" i="7"/>
  <c r="C7522" i="7" s="1"/>
  <c r="D7523" i="7"/>
  <c r="D7524" i="7" l="1"/>
  <c r="A7523" i="7"/>
  <c r="B7523" i="7"/>
  <c r="C7523" i="7" s="1"/>
  <c r="D7525" i="7" l="1"/>
  <c r="A7524" i="7"/>
  <c r="B7524" i="7"/>
  <c r="C7524" i="7" s="1"/>
  <c r="D7526" i="7" l="1"/>
  <c r="A7525" i="7"/>
  <c r="B7525" i="7"/>
  <c r="C7525" i="7" s="1"/>
  <c r="D7527" i="7" l="1"/>
  <c r="B7526" i="7"/>
  <c r="C7526" i="7" s="1"/>
  <c r="A7526" i="7"/>
  <c r="D7528" i="7" l="1"/>
  <c r="A7527" i="7"/>
  <c r="B7527" i="7"/>
  <c r="C7527" i="7" s="1"/>
  <c r="D7529" i="7" l="1"/>
  <c r="B7528" i="7"/>
  <c r="C7528" i="7" s="1"/>
  <c r="A7528" i="7"/>
  <c r="D7530" i="7" l="1"/>
  <c r="B7529" i="7"/>
  <c r="C7529" i="7" s="1"/>
  <c r="A7529" i="7"/>
  <c r="D7531" i="7" l="1"/>
  <c r="A7530" i="7"/>
  <c r="B7530" i="7"/>
  <c r="C7530" i="7" s="1"/>
  <c r="D7532" i="7" l="1"/>
  <c r="A7531" i="7"/>
  <c r="B7531" i="7"/>
  <c r="C7531" i="7" s="1"/>
  <c r="D7533" i="7" l="1"/>
  <c r="B7532" i="7"/>
  <c r="C7532" i="7" s="1"/>
  <c r="A7532" i="7"/>
  <c r="D7534" i="7" l="1"/>
  <c r="A7533" i="7"/>
  <c r="B7533" i="7"/>
  <c r="C7533" i="7" s="1"/>
  <c r="D7535" i="7" l="1"/>
  <c r="A7534" i="7"/>
  <c r="B7534" i="7"/>
  <c r="C7534" i="7" s="1"/>
  <c r="A7535" i="7" l="1"/>
  <c r="B7535" i="7"/>
  <c r="C7535" i="7" s="1"/>
  <c r="D7536" i="7"/>
  <c r="A7536" i="7" l="1"/>
  <c r="D7537" i="7"/>
  <c r="B7536" i="7"/>
  <c r="C7536" i="7" s="1"/>
  <c r="D7538" i="7" l="1"/>
  <c r="A7537" i="7"/>
  <c r="B7537" i="7"/>
  <c r="C7537" i="7" s="1"/>
  <c r="D7539" i="7" l="1"/>
  <c r="B7538" i="7"/>
  <c r="C7538" i="7" s="1"/>
  <c r="A7538" i="7"/>
  <c r="D7540" i="7" l="1"/>
  <c r="A7539" i="7"/>
  <c r="B7539" i="7"/>
  <c r="C7539" i="7" s="1"/>
  <c r="D7541" i="7" l="1"/>
  <c r="A7540" i="7"/>
  <c r="B7540" i="7"/>
  <c r="C7540" i="7" s="1"/>
  <c r="D7542" i="7" l="1"/>
  <c r="A7541" i="7"/>
  <c r="B7541" i="7"/>
  <c r="C7541" i="7" s="1"/>
  <c r="A7542" i="7" l="1"/>
  <c r="D7543" i="7"/>
  <c r="B7542" i="7"/>
  <c r="C7542" i="7" s="1"/>
  <c r="D7544" i="7" l="1"/>
  <c r="A7543" i="7"/>
  <c r="B7543" i="7"/>
  <c r="C7543" i="7" s="1"/>
  <c r="D7545" i="7" l="1"/>
  <c r="A7544" i="7"/>
  <c r="B7544" i="7"/>
  <c r="C7544" i="7" s="1"/>
  <c r="D7546" i="7" l="1"/>
  <c r="B7545" i="7"/>
  <c r="C7545" i="7" s="1"/>
  <c r="A7545" i="7"/>
  <c r="D7547" i="7" l="1"/>
  <c r="B7546" i="7"/>
  <c r="C7546" i="7" s="1"/>
  <c r="A7546" i="7"/>
  <c r="D7548" i="7" l="1"/>
  <c r="A7547" i="7"/>
  <c r="B7547" i="7"/>
  <c r="C7547" i="7" s="1"/>
  <c r="D7549" i="7" l="1"/>
  <c r="A7548" i="7"/>
  <c r="B7548" i="7"/>
  <c r="C7548" i="7" s="1"/>
  <c r="A7549" i="7" l="1"/>
  <c r="B7549" i="7"/>
  <c r="C7549" i="7" s="1"/>
  <c r="D7550" i="7"/>
  <c r="D7551" i="7" l="1"/>
  <c r="B7550" i="7"/>
  <c r="C7550" i="7" s="1"/>
  <c r="A7550" i="7"/>
  <c r="D7552" i="7" l="1"/>
  <c r="A7551" i="7"/>
  <c r="B7551" i="7"/>
  <c r="C7551" i="7" s="1"/>
  <c r="D7553" i="7" l="1"/>
  <c r="A7552" i="7"/>
  <c r="B7552" i="7"/>
  <c r="C7552" i="7" s="1"/>
  <c r="D7554" i="7" l="1"/>
  <c r="A7553" i="7"/>
  <c r="B7553" i="7"/>
  <c r="C7553" i="7" s="1"/>
  <c r="D7555" i="7" l="1"/>
  <c r="A7554" i="7"/>
  <c r="B7554" i="7"/>
  <c r="C7554" i="7" s="1"/>
  <c r="D7556" i="7" l="1"/>
  <c r="B7555" i="7"/>
  <c r="C7555" i="7" s="1"/>
  <c r="A7555" i="7"/>
  <c r="D7557" i="7" l="1"/>
  <c r="A7556" i="7"/>
  <c r="B7556" i="7"/>
  <c r="C7556" i="7" s="1"/>
  <c r="D7558" i="7" l="1"/>
  <c r="A7557" i="7"/>
  <c r="B7557" i="7"/>
  <c r="C7557" i="7" s="1"/>
  <c r="A7558" i="7" l="1"/>
  <c r="D7559" i="7"/>
  <c r="B7558" i="7"/>
  <c r="C7558" i="7" s="1"/>
  <c r="D7560" i="7" l="1"/>
  <c r="A7559" i="7"/>
  <c r="B7559" i="7"/>
  <c r="C7559" i="7" s="1"/>
  <c r="D7561" i="7" l="1"/>
  <c r="A7560" i="7"/>
  <c r="B7560" i="7"/>
  <c r="C7560" i="7" s="1"/>
  <c r="D7562" i="7" l="1"/>
  <c r="A7561" i="7"/>
  <c r="B7561" i="7"/>
  <c r="C7561" i="7" s="1"/>
  <c r="D7563" i="7" l="1"/>
  <c r="B7562" i="7"/>
  <c r="C7562" i="7" s="1"/>
  <c r="A7562" i="7"/>
  <c r="D7564" i="7" l="1"/>
  <c r="A7563" i="7"/>
  <c r="B7563" i="7"/>
  <c r="C7563" i="7" s="1"/>
  <c r="D7565" i="7" l="1"/>
  <c r="A7564" i="7"/>
  <c r="B7564" i="7"/>
  <c r="C7564" i="7" s="1"/>
  <c r="D7566" i="7" l="1"/>
  <c r="A7565" i="7"/>
  <c r="B7565" i="7"/>
  <c r="C7565" i="7" s="1"/>
  <c r="D7567" i="7" l="1"/>
  <c r="A7566" i="7"/>
  <c r="B7566" i="7"/>
  <c r="C7566" i="7" s="1"/>
  <c r="D7568" i="7" l="1"/>
  <c r="A7567" i="7"/>
  <c r="B7567" i="7"/>
  <c r="C7567" i="7" s="1"/>
  <c r="D7569" i="7" l="1"/>
  <c r="A7568" i="7"/>
  <c r="B7568" i="7"/>
  <c r="C7568" i="7" s="1"/>
  <c r="D7570" i="7" l="1"/>
  <c r="A7569" i="7"/>
  <c r="B7569" i="7"/>
  <c r="C7569" i="7" s="1"/>
  <c r="A7570" i="7" l="1"/>
  <c r="B7570" i="7"/>
  <c r="C7570" i="7" s="1"/>
  <c r="D7571" i="7"/>
  <c r="A7571" i="7" l="1"/>
  <c r="B7571" i="7"/>
  <c r="C7571" i="7" s="1"/>
  <c r="D7572" i="7"/>
  <c r="A7572" i="7" l="1"/>
  <c r="B7572" i="7"/>
  <c r="C7572" i="7" s="1"/>
  <c r="D7573" i="7"/>
  <c r="D7574" i="7" l="1"/>
  <c r="A7573" i="7"/>
  <c r="B7573" i="7"/>
  <c r="C7573" i="7" s="1"/>
  <c r="A7574" i="7" l="1"/>
  <c r="D7575" i="7"/>
  <c r="B7574" i="7"/>
  <c r="C7574" i="7" s="1"/>
  <c r="D7576" i="7" l="1"/>
  <c r="B7575" i="7"/>
  <c r="C7575" i="7" s="1"/>
  <c r="A7575" i="7"/>
  <c r="D7577" i="7" l="1"/>
  <c r="A7576" i="7"/>
  <c r="B7576" i="7"/>
  <c r="C7576" i="7" s="1"/>
  <c r="D7578" i="7" l="1"/>
  <c r="A7577" i="7"/>
  <c r="B7577" i="7"/>
  <c r="C7577" i="7" s="1"/>
  <c r="D7579" i="7" l="1"/>
  <c r="A7578" i="7"/>
  <c r="B7578" i="7"/>
  <c r="C7578" i="7" s="1"/>
  <c r="A7579" i="7" l="1"/>
  <c r="B7579" i="7"/>
  <c r="C7579" i="7" s="1"/>
  <c r="D7580" i="7"/>
  <c r="D7581" i="7" l="1"/>
  <c r="A7580" i="7"/>
  <c r="B7580" i="7"/>
  <c r="C7580" i="7" s="1"/>
  <c r="D7582" i="7" l="1"/>
  <c r="A7581" i="7"/>
  <c r="B7581" i="7"/>
  <c r="C7581" i="7" s="1"/>
  <c r="D7583" i="7" l="1"/>
  <c r="A7582" i="7"/>
  <c r="B7582" i="7"/>
  <c r="C7582" i="7" s="1"/>
  <c r="A7583" i="7" l="1"/>
  <c r="D7584" i="7"/>
  <c r="B7583" i="7"/>
  <c r="C7583" i="7" s="1"/>
  <c r="D7585" i="7" l="1"/>
  <c r="A7584" i="7"/>
  <c r="B7584" i="7"/>
  <c r="C7584" i="7" s="1"/>
  <c r="D7586" i="7" l="1"/>
  <c r="A7585" i="7"/>
  <c r="B7585" i="7"/>
  <c r="C7585" i="7" s="1"/>
  <c r="A7586" i="7" l="1"/>
  <c r="D7587" i="7"/>
  <c r="B7586" i="7"/>
  <c r="C7586" i="7" s="1"/>
  <c r="D7588" i="7" l="1"/>
  <c r="A7587" i="7"/>
  <c r="B7587" i="7"/>
  <c r="C7587" i="7" s="1"/>
  <c r="D7589" i="7" l="1"/>
  <c r="B7588" i="7"/>
  <c r="C7588" i="7" s="1"/>
  <c r="A7588" i="7"/>
  <c r="D7590" i="7" l="1"/>
  <c r="A7589" i="7"/>
  <c r="B7589" i="7"/>
  <c r="C7589" i="7" s="1"/>
  <c r="D7591" i="7" l="1"/>
  <c r="B7590" i="7"/>
  <c r="C7590" i="7" s="1"/>
  <c r="A7590" i="7"/>
  <c r="A7591" i="7" l="1"/>
  <c r="B7591" i="7"/>
  <c r="C7591" i="7" s="1"/>
  <c r="D7592" i="7"/>
  <c r="D7593" i="7" l="1"/>
  <c r="B7592" i="7"/>
  <c r="C7592" i="7" s="1"/>
  <c r="A7592" i="7"/>
  <c r="D7594" i="7" l="1"/>
  <c r="B7593" i="7"/>
  <c r="C7593" i="7" s="1"/>
  <c r="A7593" i="7"/>
  <c r="D7595" i="7" l="1"/>
  <c r="B7594" i="7"/>
  <c r="C7594" i="7" s="1"/>
  <c r="A7594" i="7"/>
  <c r="D7596" i="7" l="1"/>
  <c r="A7595" i="7"/>
  <c r="B7595" i="7"/>
  <c r="C7595" i="7" s="1"/>
  <c r="A7596" i="7" l="1"/>
  <c r="B7596" i="7"/>
  <c r="C7596" i="7" s="1"/>
  <c r="D7597" i="7"/>
  <c r="D7598" i="7" l="1"/>
  <c r="A7597" i="7"/>
  <c r="B7597" i="7"/>
  <c r="C7597" i="7" s="1"/>
  <c r="A7598" i="7" l="1"/>
  <c r="B7598" i="7"/>
  <c r="C7598" i="7" s="1"/>
  <c r="D7599" i="7"/>
  <c r="D7600" i="7" l="1"/>
  <c r="A7599" i="7"/>
  <c r="B7599" i="7"/>
  <c r="C7599" i="7" s="1"/>
  <c r="D7601" i="7" l="1"/>
  <c r="B7600" i="7"/>
  <c r="C7600" i="7" s="1"/>
  <c r="A7600" i="7"/>
  <c r="D7602" i="7" l="1"/>
  <c r="A7601" i="7"/>
  <c r="B7601" i="7"/>
  <c r="C7601" i="7" s="1"/>
  <c r="A7602" i="7" l="1"/>
  <c r="D7603" i="7"/>
  <c r="B7602" i="7"/>
  <c r="C7602" i="7" s="1"/>
  <c r="D7604" i="7" l="1"/>
  <c r="B7603" i="7"/>
  <c r="C7603" i="7" s="1"/>
  <c r="A7603" i="7"/>
  <c r="D7605" i="7" l="1"/>
  <c r="A7604" i="7"/>
  <c r="B7604" i="7"/>
  <c r="C7604" i="7" s="1"/>
  <c r="D7606" i="7" l="1"/>
  <c r="A7605" i="7"/>
  <c r="B7605" i="7"/>
  <c r="C7605" i="7" s="1"/>
  <c r="A7606" i="7" l="1"/>
  <c r="D7607" i="7"/>
  <c r="B7606" i="7"/>
  <c r="C7606" i="7" s="1"/>
  <c r="A7607" i="7" l="1"/>
  <c r="D7608" i="7"/>
  <c r="B7607" i="7"/>
  <c r="C7607" i="7" s="1"/>
  <c r="A7608" i="7" l="1"/>
  <c r="B7608" i="7"/>
  <c r="C7608" i="7" s="1"/>
  <c r="D7609" i="7"/>
  <c r="D7610" i="7" l="1"/>
  <c r="B7609" i="7"/>
  <c r="C7609" i="7" s="1"/>
  <c r="A7609" i="7"/>
  <c r="D7611" i="7" l="1"/>
  <c r="B7610" i="7"/>
  <c r="C7610" i="7" s="1"/>
  <c r="A7610" i="7"/>
  <c r="D7612" i="7" l="1"/>
  <c r="A7611" i="7"/>
  <c r="B7611" i="7"/>
  <c r="C7611" i="7" s="1"/>
  <c r="D7613" i="7" l="1"/>
  <c r="A7612" i="7"/>
  <c r="B7612" i="7"/>
  <c r="C7612" i="7" s="1"/>
  <c r="D7614" i="7" l="1"/>
  <c r="B7613" i="7"/>
  <c r="C7613" i="7" s="1"/>
  <c r="A7613" i="7"/>
  <c r="D7615" i="7" l="1"/>
  <c r="B7614" i="7"/>
  <c r="C7614" i="7" s="1"/>
  <c r="A7614" i="7"/>
  <c r="D7616" i="7" l="1"/>
  <c r="A7615" i="7"/>
  <c r="B7615" i="7"/>
  <c r="C7615" i="7" s="1"/>
  <c r="D7617" i="7" l="1"/>
  <c r="A7616" i="7"/>
  <c r="B7616" i="7"/>
  <c r="C7616" i="7" s="1"/>
  <c r="D7618" i="7" l="1"/>
  <c r="A7617" i="7"/>
  <c r="B7617" i="7"/>
  <c r="C7617" i="7" s="1"/>
  <c r="A7618" i="7" l="1"/>
  <c r="D7619" i="7"/>
  <c r="B7618" i="7"/>
  <c r="C7618" i="7" s="1"/>
  <c r="D7620" i="7" l="1"/>
  <c r="A7619" i="7"/>
  <c r="B7619" i="7"/>
  <c r="C7619" i="7" s="1"/>
  <c r="A7620" i="7" l="1"/>
  <c r="B7620" i="7"/>
  <c r="C7620" i="7" s="1"/>
  <c r="D7621" i="7"/>
  <c r="D7622" i="7" l="1"/>
  <c r="A7621" i="7"/>
  <c r="B7621" i="7"/>
  <c r="C7621" i="7" s="1"/>
  <c r="A7622" i="7" l="1"/>
  <c r="D7623" i="7"/>
  <c r="B7622" i="7"/>
  <c r="C7622" i="7" s="1"/>
  <c r="A7623" i="7" l="1"/>
  <c r="B7623" i="7"/>
  <c r="C7623" i="7" s="1"/>
  <c r="D7624" i="7"/>
  <c r="A7624" i="7" l="1"/>
  <c r="D7625" i="7"/>
  <c r="B7624" i="7"/>
  <c r="C7624" i="7" s="1"/>
  <c r="D7626" i="7" l="1"/>
  <c r="A7625" i="7"/>
  <c r="B7625" i="7"/>
  <c r="C7625" i="7" s="1"/>
  <c r="D7627" i="7" l="1"/>
  <c r="A7626" i="7"/>
  <c r="B7626" i="7"/>
  <c r="C7626" i="7" s="1"/>
  <c r="A7627" i="7" l="1"/>
  <c r="B7627" i="7"/>
  <c r="C7627" i="7" s="1"/>
  <c r="D7628" i="7"/>
  <c r="D7629" i="7" l="1"/>
  <c r="A7628" i="7"/>
  <c r="B7628" i="7"/>
  <c r="C7628" i="7" s="1"/>
  <c r="D7630" i="7" l="1"/>
  <c r="A7629" i="7"/>
  <c r="B7629" i="7"/>
  <c r="C7629" i="7" s="1"/>
  <c r="D7631" i="7" l="1"/>
  <c r="B7630" i="7"/>
  <c r="C7630" i="7" s="1"/>
  <c r="A7630" i="7"/>
  <c r="D7632" i="7" l="1"/>
  <c r="A7631" i="7"/>
  <c r="B7631" i="7"/>
  <c r="C7631" i="7" s="1"/>
  <c r="D7633" i="7" l="1"/>
  <c r="A7632" i="7"/>
  <c r="B7632" i="7"/>
  <c r="C7632" i="7" s="1"/>
  <c r="A7633" i="7" l="1"/>
  <c r="B7633" i="7"/>
  <c r="C7633" i="7" s="1"/>
  <c r="D7634" i="7"/>
  <c r="D7635" i="7" l="1"/>
  <c r="B7634" i="7"/>
  <c r="C7634" i="7" s="1"/>
  <c r="A7634" i="7"/>
  <c r="D7636" i="7" l="1"/>
  <c r="A7635" i="7"/>
  <c r="B7635" i="7"/>
  <c r="C7635" i="7" s="1"/>
  <c r="D7637" i="7" l="1"/>
  <c r="A7636" i="7"/>
  <c r="B7636" i="7"/>
  <c r="C7636" i="7" s="1"/>
  <c r="D7638" i="7" l="1"/>
  <c r="B7637" i="7"/>
  <c r="C7637" i="7" s="1"/>
  <c r="A7637" i="7"/>
  <c r="D7639" i="7" l="1"/>
  <c r="B7638" i="7"/>
  <c r="C7638" i="7" s="1"/>
  <c r="A7638" i="7"/>
  <c r="D7640" i="7" l="1"/>
  <c r="A7639" i="7"/>
  <c r="B7639" i="7"/>
  <c r="C7639" i="7" s="1"/>
  <c r="D7641" i="7" l="1"/>
  <c r="A7640" i="7"/>
  <c r="B7640" i="7"/>
  <c r="C7640" i="7" s="1"/>
  <c r="D7642" i="7" l="1"/>
  <c r="B7641" i="7"/>
  <c r="C7641" i="7" s="1"/>
  <c r="A7641" i="7"/>
  <c r="A7642" i="7" l="1"/>
  <c r="D7643" i="7"/>
  <c r="B7642" i="7"/>
  <c r="C7642" i="7" s="1"/>
  <c r="D7644" i="7" l="1"/>
  <c r="A7643" i="7"/>
  <c r="B7643" i="7"/>
  <c r="C7643" i="7" s="1"/>
  <c r="D7645" i="7" l="1"/>
  <c r="B7644" i="7"/>
  <c r="C7644" i="7" s="1"/>
  <c r="A7644" i="7"/>
  <c r="D7646" i="7" l="1"/>
  <c r="A7645" i="7"/>
  <c r="B7645" i="7"/>
  <c r="C7645" i="7" s="1"/>
  <c r="A7646" i="7" l="1"/>
  <c r="D7647" i="7"/>
  <c r="B7646" i="7"/>
  <c r="C7646" i="7" s="1"/>
  <c r="D7648" i="7" l="1"/>
  <c r="A7647" i="7"/>
  <c r="B7647" i="7"/>
  <c r="C7647" i="7" s="1"/>
  <c r="D7649" i="7" l="1"/>
  <c r="A7648" i="7"/>
  <c r="B7648" i="7"/>
  <c r="C7648" i="7" s="1"/>
  <c r="D7650" i="7" l="1"/>
  <c r="A7649" i="7"/>
  <c r="B7649" i="7"/>
  <c r="C7649" i="7" s="1"/>
  <c r="A7650" i="7" l="1"/>
  <c r="D7651" i="7"/>
  <c r="B7650" i="7"/>
  <c r="C7650" i="7" s="1"/>
  <c r="D7652" i="7" l="1"/>
  <c r="A7651" i="7"/>
  <c r="B7651" i="7"/>
  <c r="C7651" i="7" s="1"/>
  <c r="D7653" i="7" l="1"/>
  <c r="A7652" i="7"/>
  <c r="B7652" i="7"/>
  <c r="C7652" i="7" s="1"/>
  <c r="D7654" i="7" l="1"/>
  <c r="A7653" i="7"/>
  <c r="B7653" i="7"/>
  <c r="C7653" i="7" s="1"/>
  <c r="D7655" i="7" l="1"/>
  <c r="B7654" i="7"/>
  <c r="C7654" i="7" s="1"/>
  <c r="A7654" i="7"/>
  <c r="D7656" i="7" l="1"/>
  <c r="B7655" i="7"/>
  <c r="C7655" i="7" s="1"/>
  <c r="A7655" i="7"/>
  <c r="D7657" i="7" l="1"/>
  <c r="A7656" i="7"/>
  <c r="B7656" i="7"/>
  <c r="C7656" i="7" s="1"/>
  <c r="D7658" i="7" l="1"/>
  <c r="B7657" i="7"/>
  <c r="C7657" i="7" s="1"/>
  <c r="A7657" i="7"/>
  <c r="A7658" i="7" l="1"/>
  <c r="D7659" i="7"/>
  <c r="B7658" i="7"/>
  <c r="C7658" i="7" s="1"/>
  <c r="D7660" i="7" l="1"/>
  <c r="A7659" i="7"/>
  <c r="B7659" i="7"/>
  <c r="C7659" i="7" s="1"/>
  <c r="D7661" i="7" l="1"/>
  <c r="A7660" i="7"/>
  <c r="B7660" i="7"/>
  <c r="C7660" i="7" s="1"/>
  <c r="D7662" i="7" l="1"/>
  <c r="A7661" i="7"/>
  <c r="B7661" i="7"/>
  <c r="C7661" i="7" s="1"/>
  <c r="A7662" i="7" l="1"/>
  <c r="D7663" i="7"/>
  <c r="B7662" i="7"/>
  <c r="C7662" i="7" s="1"/>
  <c r="D7664" i="7" l="1"/>
  <c r="A7663" i="7"/>
  <c r="B7663" i="7"/>
  <c r="C7663" i="7" s="1"/>
  <c r="D7665" i="7" l="1"/>
  <c r="A7664" i="7"/>
  <c r="B7664" i="7"/>
  <c r="C7664" i="7" s="1"/>
  <c r="D7666" i="7" l="1"/>
  <c r="A7665" i="7"/>
  <c r="B7665" i="7"/>
  <c r="C7665" i="7" s="1"/>
  <c r="A7666" i="7" l="1"/>
  <c r="D7667" i="7"/>
  <c r="B7666" i="7"/>
  <c r="C7666" i="7" s="1"/>
  <c r="D7668" i="7" l="1"/>
  <c r="A7667" i="7"/>
  <c r="B7667" i="7"/>
  <c r="C7667" i="7" s="1"/>
  <c r="D7669" i="7" l="1"/>
  <c r="B7668" i="7"/>
  <c r="C7668" i="7" s="1"/>
  <c r="A7668" i="7"/>
  <c r="D7670" i="7" l="1"/>
  <c r="A7669" i="7"/>
  <c r="B7669" i="7"/>
  <c r="C7669" i="7" s="1"/>
  <c r="A7670" i="7" l="1"/>
  <c r="D7671" i="7"/>
  <c r="B7670" i="7"/>
  <c r="C7670" i="7" s="1"/>
  <c r="D7672" i="7" l="1"/>
  <c r="B7671" i="7"/>
  <c r="C7671" i="7" s="1"/>
  <c r="A7671" i="7"/>
  <c r="A7672" i="7" l="1"/>
  <c r="B7672" i="7"/>
  <c r="C7672" i="7" s="1"/>
  <c r="D7673" i="7"/>
  <c r="D7674" i="7" l="1"/>
  <c r="B7673" i="7"/>
  <c r="C7673" i="7" s="1"/>
  <c r="A7673" i="7"/>
  <c r="A7674" i="7" l="1"/>
  <c r="D7675" i="7"/>
  <c r="B7674" i="7"/>
  <c r="C7674" i="7" s="1"/>
  <c r="D7676" i="7" l="1"/>
  <c r="A7675" i="7"/>
  <c r="B7675" i="7"/>
  <c r="C7675" i="7" s="1"/>
  <c r="A7676" i="7" l="1"/>
  <c r="B7676" i="7"/>
  <c r="C7676" i="7" s="1"/>
  <c r="D7677" i="7"/>
  <c r="D7678" i="7" l="1"/>
  <c r="A7677" i="7"/>
  <c r="B7677" i="7"/>
  <c r="C7677" i="7" s="1"/>
  <c r="A7678" i="7" l="1"/>
  <c r="D7679" i="7"/>
  <c r="B7678" i="7"/>
  <c r="C7678" i="7" s="1"/>
  <c r="D7680" i="7" l="1"/>
  <c r="A7679" i="7"/>
  <c r="B7679" i="7"/>
  <c r="C7679" i="7" s="1"/>
  <c r="D7681" i="7" l="1"/>
  <c r="B7680" i="7"/>
  <c r="C7680" i="7" s="1"/>
  <c r="A7680" i="7"/>
  <c r="D7682" i="7" l="1"/>
  <c r="A7681" i="7"/>
  <c r="B7681" i="7"/>
  <c r="C7681" i="7" s="1"/>
  <c r="A7682" i="7" l="1"/>
  <c r="D7683" i="7"/>
  <c r="B7682" i="7"/>
  <c r="C7682" i="7" s="1"/>
  <c r="D7684" i="7" l="1"/>
  <c r="A7683" i="7"/>
  <c r="B7683" i="7"/>
  <c r="C7683" i="7" s="1"/>
  <c r="D7685" i="7" l="1"/>
  <c r="B7684" i="7"/>
  <c r="C7684" i="7" s="1"/>
  <c r="A7684" i="7"/>
  <c r="D7686" i="7" l="1"/>
  <c r="A7685" i="7"/>
  <c r="B7685" i="7"/>
  <c r="C7685" i="7" s="1"/>
  <c r="A7686" i="7" l="1"/>
  <c r="B7686" i="7"/>
  <c r="C7686" i="7" s="1"/>
  <c r="D7687" i="7"/>
  <c r="D7688" i="7" l="1"/>
  <c r="A7687" i="7"/>
  <c r="B7687" i="7"/>
  <c r="C7687" i="7" s="1"/>
  <c r="M20" i="13"/>
  <c r="D7689" i="7" l="1"/>
  <c r="A7688" i="7"/>
  <c r="B7688" i="7"/>
  <c r="C7688" i="7" s="1"/>
  <c r="D7690" i="7" l="1"/>
  <c r="A7689" i="7"/>
  <c r="B7689" i="7"/>
  <c r="C7689" i="7" s="1"/>
  <c r="D7691" i="7" l="1"/>
  <c r="B7690" i="7"/>
  <c r="C7690" i="7" s="1"/>
  <c r="A7690" i="7"/>
  <c r="A7691" i="7" l="1"/>
  <c r="B7691" i="7"/>
  <c r="C7691" i="7" s="1"/>
  <c r="D7692" i="7"/>
  <c r="D7693" i="7" l="1"/>
  <c r="A7692" i="7"/>
  <c r="B7692" i="7"/>
  <c r="C7692" i="7" s="1"/>
  <c r="D7694" i="7" l="1"/>
  <c r="A7693" i="7"/>
  <c r="B7693" i="7"/>
  <c r="C7693" i="7" s="1"/>
  <c r="A7694" i="7" l="1"/>
  <c r="D7695" i="7"/>
  <c r="B7694" i="7"/>
  <c r="C7694" i="7" s="1"/>
  <c r="A7695" i="7" l="1"/>
  <c r="B7695" i="7"/>
  <c r="C7695" i="7" s="1"/>
  <c r="D7696" i="7"/>
  <c r="A7696" i="7" l="1"/>
  <c r="B7696" i="7"/>
  <c r="C7696" i="7" s="1"/>
  <c r="D7697" i="7"/>
  <c r="D7698" i="7" l="1"/>
  <c r="A7697" i="7"/>
  <c r="B7697" i="7"/>
  <c r="C7697" i="7" s="1"/>
  <c r="A7698" i="7" l="1"/>
  <c r="D7699" i="7"/>
  <c r="B7698" i="7"/>
  <c r="C7698" i="7" s="1"/>
  <c r="D7700" i="7" l="1"/>
  <c r="B7699" i="7"/>
  <c r="C7699" i="7" s="1"/>
  <c r="A7699" i="7"/>
  <c r="A7700" i="7" l="1"/>
  <c r="B7700" i="7"/>
  <c r="C7700" i="7" s="1"/>
  <c r="D7701" i="7"/>
  <c r="A7701" i="7" l="1"/>
  <c r="B7701" i="7"/>
  <c r="C7701" i="7" s="1"/>
  <c r="D7702" i="7"/>
  <c r="D7703" i="7" l="1"/>
  <c r="A7702" i="7"/>
  <c r="B7702" i="7"/>
  <c r="C7702" i="7" s="1"/>
  <c r="A7703" i="7" l="1"/>
  <c r="B7703" i="7"/>
  <c r="C7703" i="7" s="1"/>
  <c r="D7704" i="7"/>
  <c r="D7705" i="7" l="1"/>
  <c r="A7704" i="7"/>
  <c r="B7704" i="7"/>
  <c r="C7704" i="7" s="1"/>
  <c r="A7705" i="7" l="1"/>
  <c r="B7705" i="7"/>
  <c r="C7705" i="7" s="1"/>
  <c r="D7706" i="7"/>
  <c r="A7706" i="7" l="1"/>
  <c r="D7707" i="7"/>
  <c r="B7706" i="7"/>
  <c r="C7706" i="7" s="1"/>
  <c r="A7707" i="7" l="1"/>
  <c r="D7708" i="7"/>
  <c r="B7707" i="7"/>
  <c r="C7707" i="7" s="1"/>
  <c r="D7709" i="7" l="1"/>
  <c r="A7708" i="7"/>
  <c r="B7708" i="7"/>
  <c r="C7708" i="7" s="1"/>
  <c r="A7709" i="7" l="1"/>
  <c r="B7709" i="7"/>
  <c r="C7709" i="7" s="1"/>
  <c r="D7710" i="7"/>
  <c r="A7710" i="7" l="1"/>
  <c r="B7710" i="7"/>
  <c r="C7710" i="7" s="1"/>
  <c r="D7711" i="7"/>
  <c r="D7712" i="7" l="1"/>
  <c r="A7711" i="7"/>
  <c r="B7711" i="7"/>
  <c r="C7711" i="7" s="1"/>
  <c r="D7713" i="7" l="1"/>
  <c r="A7712" i="7"/>
  <c r="B7712" i="7"/>
  <c r="C7712" i="7" s="1"/>
  <c r="D7714" i="7" l="1"/>
  <c r="A7713" i="7"/>
  <c r="B7713" i="7"/>
  <c r="C7713" i="7" s="1"/>
  <c r="A7714" i="7" l="1"/>
  <c r="D7715" i="7"/>
  <c r="B7714" i="7"/>
  <c r="C7714" i="7" s="1"/>
  <c r="A7715" i="7" l="1"/>
  <c r="D7716" i="7"/>
  <c r="B7715" i="7"/>
  <c r="C7715" i="7" s="1"/>
  <c r="D7717" i="7" l="1"/>
  <c r="A7716" i="7"/>
  <c r="B7716" i="7"/>
  <c r="C7716" i="7" s="1"/>
  <c r="D7718" i="7" l="1"/>
  <c r="A7717" i="7"/>
  <c r="B7717" i="7"/>
  <c r="C7717" i="7" s="1"/>
  <c r="D7719" i="7" l="1"/>
  <c r="B7718" i="7"/>
  <c r="C7718" i="7" s="1"/>
  <c r="A7718" i="7"/>
  <c r="A7719" i="7" l="1"/>
  <c r="B7719" i="7"/>
  <c r="C7719" i="7" s="1"/>
  <c r="D7720" i="7"/>
  <c r="D7721" i="7" l="1"/>
  <c r="A7720" i="7"/>
  <c r="B7720" i="7"/>
  <c r="C7720" i="7" s="1"/>
  <c r="D7722" i="7" l="1"/>
  <c r="B7721" i="7"/>
  <c r="C7721" i="7" s="1"/>
  <c r="A7721" i="7"/>
  <c r="D7723" i="7" l="1"/>
  <c r="B7722" i="7"/>
  <c r="C7722" i="7" s="1"/>
  <c r="A7722" i="7"/>
  <c r="D7724" i="7" l="1"/>
  <c r="B7723" i="7"/>
  <c r="C7723" i="7" s="1"/>
  <c r="A7723" i="7"/>
  <c r="D7725" i="7" l="1"/>
  <c r="A7724" i="7"/>
  <c r="B7724" i="7"/>
  <c r="C7724" i="7" s="1"/>
  <c r="A7725" i="7" l="1"/>
  <c r="B7725" i="7"/>
  <c r="C7725" i="7" s="1"/>
  <c r="D7726" i="7"/>
  <c r="D7727" i="7" l="1"/>
  <c r="B7726" i="7"/>
  <c r="C7726" i="7" s="1"/>
  <c r="A7726" i="7"/>
  <c r="A7727" i="7" l="1"/>
  <c r="B7727" i="7"/>
  <c r="C7727" i="7" s="1"/>
  <c r="D7728" i="7"/>
  <c r="D7729" i="7" l="1"/>
  <c r="A7728" i="7"/>
  <c r="B7728" i="7"/>
  <c r="C7728" i="7" s="1"/>
  <c r="D7730" i="7" l="1"/>
  <c r="A7729" i="7"/>
  <c r="B7729" i="7"/>
  <c r="C7729" i="7" s="1"/>
  <c r="A7730" i="7" l="1"/>
  <c r="D7731" i="7"/>
  <c r="B7730" i="7"/>
  <c r="C7730" i="7" s="1"/>
  <c r="A7731" i="7" l="1"/>
  <c r="D7732" i="7"/>
  <c r="B7731" i="7"/>
  <c r="C7731" i="7" s="1"/>
  <c r="D7733" i="7" l="1"/>
  <c r="A7732" i="7"/>
  <c r="B7732" i="7"/>
  <c r="C7732" i="7" s="1"/>
  <c r="D7734" i="7" l="1"/>
  <c r="A7733" i="7"/>
  <c r="B7733" i="7"/>
  <c r="C7733" i="7" s="1"/>
  <c r="D7735" i="7" l="1"/>
  <c r="B7734" i="7"/>
  <c r="C7734" i="7" s="1"/>
  <c r="A7734" i="7"/>
  <c r="B7735" i="7" l="1"/>
  <c r="C7735" i="7" s="1"/>
  <c r="A7735" i="7"/>
  <c r="D7736" i="7"/>
  <c r="B7736" i="7" l="1"/>
  <c r="C7736" i="7" s="1"/>
  <c r="D7737" i="7"/>
  <c r="A7736" i="7"/>
  <c r="D7738" i="7" l="1"/>
  <c r="A7737" i="7"/>
  <c r="B7737" i="7"/>
  <c r="C7737" i="7" s="1"/>
  <c r="B7738" i="7" l="1"/>
  <c r="C7738" i="7" s="1"/>
  <c r="D7739" i="7"/>
  <c r="A7738" i="7"/>
  <c r="D7740" i="7" l="1"/>
  <c r="A7739" i="7"/>
  <c r="B7739" i="7"/>
  <c r="C7739" i="7" s="1"/>
  <c r="D7741" i="7" l="1"/>
  <c r="A7740" i="7"/>
  <c r="B7740" i="7"/>
  <c r="C7740" i="7" s="1"/>
  <c r="D7742" i="7" l="1"/>
  <c r="A7741" i="7"/>
  <c r="B7741" i="7"/>
  <c r="C7741" i="7" s="1"/>
  <c r="B7742" i="7" l="1"/>
  <c r="C7742" i="7" s="1"/>
  <c r="A7742" i="7"/>
  <c r="D7743" i="7"/>
  <c r="B7743" i="7" l="1"/>
  <c r="C7743" i="7" s="1"/>
  <c r="D7744" i="7"/>
  <c r="A7743" i="7"/>
  <c r="D7745" i="7" l="1"/>
  <c r="A7744" i="7"/>
  <c r="B7744" i="7"/>
  <c r="C7744" i="7" s="1"/>
  <c r="A7745" i="7" l="1"/>
  <c r="D7746" i="7"/>
  <c r="B7745" i="7"/>
  <c r="C7745" i="7" s="1"/>
  <c r="D7747" i="7" l="1"/>
  <c r="A7746" i="7"/>
  <c r="B7746" i="7"/>
  <c r="C7746" i="7" s="1"/>
  <c r="D7748" i="7" l="1"/>
  <c r="A7747" i="7"/>
  <c r="B7747" i="7"/>
  <c r="C7747" i="7" s="1"/>
  <c r="A7748" i="7" l="1"/>
  <c r="D7749" i="7"/>
  <c r="B7748" i="7"/>
  <c r="C7748" i="7" s="1"/>
  <c r="D7750" i="7" l="1"/>
  <c r="A7749" i="7"/>
  <c r="B7749" i="7"/>
  <c r="C7749" i="7" s="1"/>
  <c r="A7750" i="7" l="1"/>
  <c r="D7751" i="7"/>
  <c r="B7750" i="7"/>
  <c r="C7750" i="7" s="1"/>
  <c r="A7751" i="7" l="1"/>
  <c r="D7752" i="7"/>
  <c r="B7751" i="7"/>
  <c r="C7751" i="7" s="1"/>
  <c r="A7752" i="7" l="1"/>
  <c r="B7752" i="7"/>
  <c r="C7752" i="7" s="1"/>
  <c r="D7753" i="7"/>
  <c r="D7754" i="7" l="1"/>
  <c r="B7753" i="7"/>
  <c r="C7753" i="7" s="1"/>
  <c r="A7753" i="7"/>
  <c r="A7754" i="7" l="1"/>
  <c r="D7755" i="7"/>
  <c r="B7754" i="7"/>
  <c r="C7754" i="7" s="1"/>
  <c r="D7756" i="7" l="1"/>
  <c r="A7755" i="7"/>
  <c r="B7755" i="7"/>
  <c r="C7755" i="7" s="1"/>
  <c r="A7756" i="7" l="1"/>
  <c r="B7756" i="7"/>
  <c r="C7756" i="7" s="1"/>
  <c r="D7757" i="7"/>
  <c r="D7758" i="7" l="1"/>
  <c r="A7757" i="7"/>
  <c r="B7757" i="7"/>
  <c r="C7757" i="7" s="1"/>
  <c r="A7758" i="7" l="1"/>
  <c r="D7759" i="7"/>
  <c r="B7758" i="7"/>
  <c r="C7758" i="7" s="1"/>
  <c r="D7760" i="7" l="1"/>
  <c r="A7759" i="7"/>
  <c r="B7759" i="7"/>
  <c r="C7759" i="7" s="1"/>
  <c r="D7761" i="7" l="1"/>
  <c r="A7760" i="7"/>
  <c r="B7760" i="7"/>
  <c r="C7760" i="7" s="1"/>
  <c r="D7762" i="7" l="1"/>
  <c r="A7761" i="7"/>
  <c r="B7761" i="7"/>
  <c r="C7761" i="7" s="1"/>
  <c r="A7762" i="7" l="1"/>
  <c r="D7763" i="7"/>
  <c r="B7762" i="7"/>
  <c r="C7762" i="7" s="1"/>
  <c r="D7764" i="7" l="1"/>
  <c r="A7763" i="7"/>
  <c r="B7763" i="7"/>
  <c r="C7763" i="7" s="1"/>
  <c r="A7764" i="7" l="1"/>
  <c r="B7764" i="7"/>
  <c r="C7764" i="7" s="1"/>
  <c r="D7765" i="7"/>
  <c r="D7766" i="7" l="1"/>
  <c r="A7765" i="7"/>
  <c r="B7765" i="7"/>
  <c r="C7765" i="7" s="1"/>
  <c r="A7766" i="7" l="1"/>
  <c r="D7767" i="7"/>
  <c r="B7766" i="7"/>
  <c r="C7766" i="7" s="1"/>
  <c r="D7768" i="7" l="1"/>
  <c r="A7767" i="7"/>
  <c r="B7767" i="7"/>
  <c r="C7767" i="7" s="1"/>
  <c r="D7769" i="7" l="1"/>
  <c r="A7768" i="7"/>
  <c r="B7768" i="7"/>
  <c r="C7768" i="7" s="1"/>
  <c r="D7770" i="7" l="1"/>
  <c r="A7769" i="7"/>
  <c r="B7769" i="7"/>
  <c r="C7769" i="7" s="1"/>
  <c r="A7770" i="7" l="1"/>
  <c r="D7771" i="7"/>
  <c r="B7770" i="7"/>
  <c r="C7770" i="7" s="1"/>
  <c r="D7772" i="7" l="1"/>
  <c r="A7771" i="7"/>
  <c r="B7771" i="7"/>
  <c r="C7771" i="7" s="1"/>
  <c r="D7773" i="7" l="1"/>
  <c r="A7772" i="7"/>
  <c r="B7772" i="7"/>
  <c r="C7772" i="7" s="1"/>
  <c r="A7773" i="7" l="1"/>
  <c r="B7773" i="7"/>
  <c r="C7773" i="7" s="1"/>
  <c r="D7774" i="7"/>
  <c r="A7774" i="7" l="1"/>
  <c r="D7775" i="7"/>
  <c r="B7774" i="7"/>
  <c r="C7774" i="7" s="1"/>
  <c r="D7776" i="7" l="1"/>
  <c r="A7775" i="7"/>
  <c r="B7775" i="7"/>
  <c r="C7775" i="7" s="1"/>
  <c r="D7777" i="7" l="1"/>
  <c r="A7776" i="7"/>
  <c r="B7776" i="7"/>
  <c r="C7776" i="7" s="1"/>
  <c r="D7778" i="7" l="1"/>
  <c r="A7777" i="7"/>
  <c r="B7777" i="7"/>
  <c r="C7777" i="7" s="1"/>
  <c r="D7779" i="7" l="1"/>
  <c r="A7778" i="7"/>
  <c r="B7778" i="7"/>
  <c r="C7778" i="7" s="1"/>
  <c r="D7780" i="7" l="1"/>
  <c r="A7779" i="7"/>
  <c r="B7779" i="7"/>
  <c r="C7779" i="7" s="1"/>
  <c r="A7780" i="7" l="1"/>
  <c r="B7780" i="7"/>
  <c r="C7780" i="7" s="1"/>
  <c r="D7781" i="7"/>
  <c r="D7782" i="7" l="1"/>
  <c r="A7781" i="7"/>
  <c r="B7781" i="7"/>
  <c r="C7781" i="7" s="1"/>
  <c r="A7782" i="7" l="1"/>
  <c r="D7783" i="7"/>
  <c r="B7782" i="7"/>
  <c r="C7782" i="7" s="1"/>
  <c r="A7783" i="7" l="1"/>
  <c r="B7783" i="7"/>
  <c r="C7783" i="7" s="1"/>
  <c r="D7784" i="7"/>
  <c r="D7785" i="7" l="1"/>
  <c r="A7784" i="7"/>
  <c r="B7784" i="7"/>
  <c r="C7784" i="7" s="1"/>
  <c r="D7786" i="7" l="1"/>
  <c r="A7785" i="7"/>
  <c r="B7785" i="7"/>
  <c r="C7785" i="7" s="1"/>
  <c r="D7787" i="7" l="1"/>
  <c r="B7786" i="7"/>
  <c r="C7786" i="7" s="1"/>
  <c r="A7786" i="7"/>
  <c r="D7788" i="7" l="1"/>
  <c r="A7787" i="7"/>
  <c r="B7787" i="7"/>
  <c r="C7787" i="7" s="1"/>
  <c r="A7788" i="7" l="1"/>
  <c r="B7788" i="7"/>
  <c r="C7788" i="7" s="1"/>
  <c r="D7789" i="7"/>
  <c r="D7790" i="7" l="1"/>
  <c r="A7789" i="7"/>
  <c r="B7789" i="7"/>
  <c r="C7789" i="7" s="1"/>
  <c r="A7790" i="7" l="1"/>
  <c r="D7791" i="7"/>
  <c r="B7790" i="7"/>
  <c r="C7790" i="7" s="1"/>
  <c r="A7791" i="7" l="1"/>
  <c r="B7791" i="7"/>
  <c r="C7791" i="7" s="1"/>
  <c r="D7792" i="7"/>
  <c r="A7792" i="7" l="1"/>
  <c r="B7792" i="7"/>
  <c r="C7792" i="7" s="1"/>
  <c r="D7793" i="7"/>
  <c r="A7793" i="7" l="1"/>
  <c r="B7793" i="7"/>
  <c r="C7793" i="7" s="1"/>
  <c r="D7794" i="7"/>
  <c r="D7795" i="7" l="1"/>
  <c r="B7794" i="7"/>
  <c r="C7794" i="7" s="1"/>
  <c r="A7794" i="7"/>
  <c r="A7795" i="7" l="1"/>
  <c r="B7795" i="7"/>
  <c r="C7795" i="7" s="1"/>
  <c r="D7796" i="7"/>
  <c r="A7796" i="7" l="1"/>
  <c r="B7796" i="7"/>
  <c r="C7796" i="7" s="1"/>
  <c r="D7797" i="7"/>
  <c r="D7798" i="7" l="1"/>
  <c r="A7797" i="7"/>
  <c r="B7797" i="7"/>
  <c r="C7797" i="7" s="1"/>
  <c r="A7798" i="7" l="1"/>
  <c r="D7799" i="7"/>
  <c r="B7798" i="7"/>
  <c r="C7798" i="7" s="1"/>
  <c r="D7800" i="7" l="1"/>
  <c r="A7799" i="7"/>
  <c r="B7799" i="7"/>
  <c r="C7799" i="7" s="1"/>
  <c r="D7801" i="7" l="1"/>
  <c r="B7800" i="7"/>
  <c r="C7800" i="7" s="1"/>
  <c r="A7800" i="7"/>
  <c r="D7802" i="7" l="1"/>
  <c r="B7801" i="7"/>
  <c r="C7801" i="7" s="1"/>
  <c r="A7801" i="7"/>
  <c r="D7803" i="7" l="1"/>
  <c r="B7802" i="7"/>
  <c r="C7802" i="7" s="1"/>
  <c r="A7802" i="7"/>
  <c r="D7804" i="7" l="1"/>
  <c r="A7803" i="7"/>
  <c r="B7803" i="7"/>
  <c r="C7803" i="7" s="1"/>
  <c r="D7805" i="7" l="1"/>
  <c r="A7804" i="7"/>
  <c r="B7804" i="7"/>
  <c r="C7804" i="7" s="1"/>
  <c r="D7806" i="7" l="1"/>
  <c r="A7805" i="7"/>
  <c r="B7805" i="7"/>
  <c r="C7805" i="7" s="1"/>
  <c r="A7806" i="7" l="1"/>
  <c r="D7807" i="7"/>
  <c r="B7806" i="7"/>
  <c r="C7806" i="7" s="1"/>
  <c r="A7807" i="7" l="1"/>
  <c r="B7807" i="7"/>
  <c r="C7807" i="7" s="1"/>
  <c r="D7808" i="7"/>
  <c r="D7809" i="7" l="1"/>
  <c r="A7808" i="7"/>
  <c r="B7808" i="7"/>
  <c r="C7808" i="7" s="1"/>
  <c r="A7809" i="7" l="1"/>
  <c r="B7809" i="7"/>
  <c r="C7809" i="7" s="1"/>
  <c r="D7810" i="7"/>
  <c r="A7810" i="7" l="1"/>
  <c r="D7811" i="7"/>
  <c r="B7810" i="7"/>
  <c r="C7810" i="7" s="1"/>
  <c r="D7812" i="7" l="1"/>
  <c r="A7811" i="7"/>
  <c r="B7811" i="7"/>
  <c r="C7811" i="7" s="1"/>
  <c r="D7813" i="7" l="1"/>
  <c r="A7812" i="7"/>
  <c r="B7812" i="7"/>
  <c r="C7812" i="7" s="1"/>
  <c r="D7814" i="7" l="1"/>
  <c r="A7813" i="7"/>
  <c r="B7813" i="7"/>
  <c r="C7813" i="7" s="1"/>
  <c r="A7814" i="7" l="1"/>
  <c r="D7815" i="7"/>
  <c r="B7814" i="7"/>
  <c r="C7814" i="7" s="1"/>
  <c r="D7816" i="7" l="1"/>
  <c r="A7815" i="7"/>
  <c r="B7815" i="7"/>
  <c r="C7815" i="7" s="1"/>
  <c r="D7817" i="7" l="1"/>
  <c r="A7816" i="7"/>
  <c r="B7816" i="7"/>
  <c r="C7816" i="7" s="1"/>
  <c r="A7817" i="7" l="1"/>
  <c r="B7817" i="7"/>
  <c r="C7817" i="7" s="1"/>
  <c r="D7818" i="7"/>
  <c r="A7818" i="7" l="1"/>
  <c r="D7819" i="7"/>
  <c r="B7818" i="7"/>
  <c r="C7818" i="7" s="1"/>
  <c r="D7820" i="7" l="1"/>
  <c r="A7819" i="7"/>
  <c r="B7819" i="7"/>
  <c r="C7819" i="7" s="1"/>
  <c r="A7820" i="7" l="1"/>
  <c r="D7821" i="7"/>
  <c r="B7820" i="7"/>
  <c r="C7820" i="7" s="1"/>
  <c r="D7822" i="7" l="1"/>
  <c r="A7821" i="7"/>
  <c r="B7821" i="7"/>
  <c r="C7821" i="7" s="1"/>
  <c r="A7822" i="7" l="1"/>
  <c r="D7823" i="7"/>
  <c r="B7822" i="7"/>
  <c r="C7822" i="7" s="1"/>
  <c r="D7824" i="7" l="1"/>
  <c r="A7823" i="7"/>
  <c r="B7823" i="7"/>
  <c r="C7823" i="7" s="1"/>
  <c r="D7825" i="7" l="1"/>
  <c r="A7824" i="7"/>
  <c r="B7824" i="7"/>
  <c r="C7824" i="7" s="1"/>
  <c r="A7825" i="7" l="1"/>
  <c r="B7825" i="7"/>
  <c r="C7825" i="7" s="1"/>
  <c r="D7826" i="7"/>
  <c r="A7826" i="7" l="1"/>
  <c r="D7827" i="7"/>
  <c r="B7826" i="7"/>
  <c r="C7826" i="7" s="1"/>
  <c r="D7828" i="7" l="1"/>
  <c r="A7827" i="7"/>
  <c r="B7827" i="7"/>
  <c r="C7827" i="7" s="1"/>
  <c r="D7829" i="7" l="1"/>
  <c r="A7828" i="7"/>
  <c r="B7828" i="7"/>
  <c r="C7828" i="7" s="1"/>
  <c r="D7830" i="7" l="1"/>
  <c r="B7829" i="7"/>
  <c r="C7829" i="7" s="1"/>
  <c r="A7829" i="7"/>
  <c r="A7830" i="7" l="1"/>
  <c r="D7831" i="7"/>
  <c r="B7830" i="7"/>
  <c r="C7830" i="7" s="1"/>
  <c r="D7832" i="7" l="1"/>
  <c r="A7831" i="7"/>
  <c r="B7831" i="7"/>
  <c r="C7831" i="7" s="1"/>
  <c r="D7833" i="7" l="1"/>
  <c r="A7832" i="7"/>
  <c r="B7832" i="7"/>
  <c r="C7832" i="7" s="1"/>
  <c r="D7834" i="7" l="1"/>
  <c r="A7833" i="7"/>
  <c r="B7833" i="7"/>
  <c r="C7833" i="7" s="1"/>
  <c r="A7834" i="7" l="1"/>
  <c r="D7835" i="7"/>
  <c r="B7834" i="7"/>
  <c r="C7834" i="7" s="1"/>
  <c r="D7836" i="7" l="1"/>
  <c r="A7835" i="7"/>
  <c r="B7835" i="7"/>
  <c r="C7835" i="7" s="1"/>
  <c r="A7836" i="7" l="1"/>
  <c r="D7837" i="7"/>
  <c r="B7836" i="7"/>
  <c r="C7836" i="7" s="1"/>
  <c r="A7837" i="7" l="1"/>
  <c r="B7837" i="7"/>
  <c r="C7837" i="7" s="1"/>
  <c r="D7838" i="7"/>
  <c r="A7838" i="7" l="1"/>
  <c r="D7839" i="7"/>
  <c r="B7838" i="7"/>
  <c r="C7838" i="7" s="1"/>
  <c r="D7840" i="7" l="1"/>
  <c r="A7839" i="7"/>
  <c r="B7839" i="7"/>
  <c r="C7839" i="7" s="1"/>
  <c r="D7841" i="7" l="1"/>
  <c r="A7840" i="7"/>
  <c r="B7840" i="7"/>
  <c r="C7840" i="7" s="1"/>
  <c r="D7842" i="7" l="1"/>
  <c r="A7841" i="7"/>
  <c r="B7841" i="7"/>
  <c r="C7841" i="7" s="1"/>
  <c r="A7842" i="7" l="1"/>
  <c r="D7843" i="7"/>
  <c r="B7842" i="7"/>
  <c r="C7842" i="7" s="1"/>
  <c r="D7844" i="7" l="1"/>
  <c r="A7843" i="7"/>
  <c r="B7843" i="7"/>
  <c r="C7843" i="7" s="1"/>
  <c r="D7845" i="7" l="1"/>
  <c r="A7844" i="7"/>
  <c r="B7844" i="7"/>
  <c r="C7844" i="7" s="1"/>
  <c r="D7846" i="7" l="1"/>
  <c r="A7845" i="7"/>
  <c r="B7845" i="7"/>
  <c r="C7845" i="7" s="1"/>
  <c r="A7846" i="7" l="1"/>
  <c r="D7847" i="7"/>
  <c r="B7846" i="7"/>
  <c r="C7846" i="7" s="1"/>
  <c r="D7848" i="7" l="1"/>
  <c r="A7847" i="7"/>
  <c r="B7847" i="7"/>
  <c r="C7847" i="7" s="1"/>
  <c r="D7849" i="7" l="1"/>
  <c r="A7848" i="7"/>
  <c r="B7848" i="7"/>
  <c r="C7848" i="7" s="1"/>
  <c r="D7850" i="7" l="1"/>
  <c r="A7849" i="7"/>
  <c r="B7849" i="7"/>
  <c r="C7849" i="7" s="1"/>
  <c r="A7850" i="7" l="1"/>
  <c r="D7851" i="7"/>
  <c r="B7850" i="7"/>
  <c r="C7850" i="7" s="1"/>
  <c r="D7852" i="7" l="1"/>
  <c r="A7851" i="7"/>
  <c r="B7851" i="7"/>
  <c r="C7851" i="7" s="1"/>
  <c r="D7853" i="7" l="1"/>
  <c r="A7852" i="7"/>
  <c r="B7852" i="7"/>
  <c r="C7852" i="7" s="1"/>
  <c r="D7854" i="7" l="1"/>
  <c r="A7853" i="7"/>
  <c r="B7853" i="7"/>
  <c r="C7853" i="7" s="1"/>
  <c r="A7854" i="7" l="1"/>
  <c r="B7854" i="7"/>
  <c r="C7854" i="7" s="1"/>
  <c r="D7855" i="7"/>
  <c r="D7856" i="7" l="1"/>
  <c r="A7855" i="7"/>
  <c r="B7855" i="7"/>
  <c r="C7855" i="7" s="1"/>
  <c r="D7857" i="7" l="1"/>
  <c r="A7856" i="7"/>
  <c r="B7856" i="7"/>
  <c r="C7856" i="7" s="1"/>
  <c r="A7857" i="7" l="1"/>
  <c r="B7857" i="7"/>
  <c r="C7857" i="7" s="1"/>
  <c r="D7858" i="7"/>
  <c r="D7859" i="7" l="1"/>
  <c r="B7858" i="7"/>
  <c r="C7858" i="7" s="1"/>
  <c r="A7858" i="7"/>
  <c r="D7860" i="7" l="1"/>
  <c r="A7859" i="7"/>
  <c r="B7859" i="7"/>
  <c r="C7859" i="7" s="1"/>
  <c r="D7861" i="7" l="1"/>
  <c r="A7860" i="7"/>
  <c r="B7860" i="7"/>
  <c r="C7860" i="7" s="1"/>
  <c r="D7862" i="7" l="1"/>
  <c r="A7861" i="7"/>
  <c r="B7861" i="7"/>
  <c r="C7861" i="7" s="1"/>
  <c r="D7863" i="7" l="1"/>
  <c r="B7862" i="7"/>
  <c r="C7862" i="7" s="1"/>
  <c r="A7862" i="7"/>
  <c r="D7864" i="7" l="1"/>
  <c r="A7863" i="7"/>
  <c r="B7863" i="7"/>
  <c r="C7863" i="7" s="1"/>
  <c r="D7865" i="7" l="1"/>
  <c r="A7864" i="7"/>
  <c r="B7864" i="7"/>
  <c r="C7864" i="7" s="1"/>
  <c r="D7866" i="7" l="1"/>
  <c r="A7865" i="7"/>
  <c r="B7865" i="7"/>
  <c r="C7865" i="7" s="1"/>
  <c r="A7866" i="7" l="1"/>
  <c r="D7867" i="7"/>
  <c r="B7866" i="7"/>
  <c r="C7866" i="7" s="1"/>
  <c r="D7868" i="7" l="1"/>
  <c r="A7867" i="7"/>
  <c r="B7867" i="7"/>
  <c r="C7867" i="7" s="1"/>
  <c r="A7868" i="7" l="1"/>
  <c r="B7868" i="7"/>
  <c r="C7868" i="7" s="1"/>
  <c r="D7869" i="7"/>
  <c r="D7870" i="7" l="1"/>
  <c r="A7869" i="7"/>
  <c r="B7869" i="7"/>
  <c r="C7869" i="7" s="1"/>
  <c r="A7870" i="7" l="1"/>
  <c r="D7871" i="7"/>
  <c r="B7870" i="7"/>
  <c r="C7870" i="7" s="1"/>
  <c r="A7871" i="7" l="1"/>
  <c r="B7871" i="7"/>
  <c r="C7871" i="7" s="1"/>
  <c r="D7872" i="7"/>
  <c r="D7873" i="7" l="1"/>
  <c r="A7872" i="7"/>
  <c r="B7872" i="7"/>
  <c r="C7872" i="7" s="1"/>
  <c r="D7874" i="7" l="1"/>
  <c r="A7873" i="7"/>
  <c r="B7873" i="7"/>
  <c r="C7873" i="7" s="1"/>
  <c r="D7875" i="7" l="1"/>
  <c r="B7874" i="7"/>
  <c r="C7874" i="7" s="1"/>
  <c r="A7874" i="7"/>
  <c r="D7876" i="7" l="1"/>
  <c r="A7875" i="7"/>
  <c r="B7875" i="7"/>
  <c r="C7875" i="7" s="1"/>
  <c r="D7877" i="7" l="1"/>
  <c r="A7876" i="7"/>
  <c r="B7876" i="7"/>
  <c r="C7876" i="7" s="1"/>
  <c r="D7878" i="7" l="1"/>
  <c r="A7877" i="7"/>
  <c r="B7877" i="7"/>
  <c r="C7877" i="7" s="1"/>
  <c r="A7878" i="7" l="1"/>
  <c r="D7879" i="7"/>
  <c r="B7878" i="7"/>
  <c r="C7878" i="7" s="1"/>
  <c r="D7880" i="7" l="1"/>
  <c r="A7879" i="7"/>
  <c r="B7879" i="7"/>
  <c r="C7879" i="7" s="1"/>
  <c r="A7880" i="7" l="1"/>
  <c r="B7880" i="7"/>
  <c r="C7880" i="7" s="1"/>
  <c r="D7881" i="7"/>
  <c r="D7882" i="7" l="1"/>
  <c r="A7881" i="7"/>
  <c r="B7881" i="7"/>
  <c r="C7881" i="7" s="1"/>
  <c r="A7882" i="7" l="1"/>
  <c r="D7883" i="7"/>
  <c r="B7882" i="7"/>
  <c r="C7882" i="7" s="1"/>
  <c r="A7883" i="7" l="1"/>
  <c r="B7883" i="7"/>
  <c r="C7883" i="7" s="1"/>
  <c r="D7884" i="7"/>
  <c r="D7885" i="7" l="1"/>
  <c r="A7884" i="7"/>
  <c r="B7884" i="7"/>
  <c r="C7884" i="7" s="1"/>
  <c r="A7885" i="7" l="1"/>
  <c r="B7885" i="7"/>
  <c r="C7885" i="7" s="1"/>
  <c r="D7886" i="7"/>
  <c r="D7887" i="7" l="1"/>
  <c r="B7886" i="7"/>
  <c r="C7886" i="7" s="1"/>
  <c r="A7886" i="7"/>
  <c r="D7888" i="7" l="1"/>
  <c r="A7887" i="7"/>
  <c r="B7887" i="7"/>
  <c r="C7887" i="7" s="1"/>
  <c r="D7889" i="7" l="1"/>
  <c r="A7888" i="7"/>
  <c r="B7888" i="7"/>
  <c r="C7888" i="7" s="1"/>
  <c r="D7890" i="7" l="1"/>
  <c r="A7889" i="7"/>
  <c r="B7889" i="7"/>
  <c r="C7889" i="7" s="1"/>
  <c r="D7891" i="7" l="1"/>
  <c r="B7890" i="7"/>
  <c r="C7890" i="7" s="1"/>
  <c r="A7890" i="7"/>
  <c r="D7892" i="7" l="1"/>
  <c r="A7891" i="7"/>
  <c r="B7891" i="7"/>
  <c r="C7891" i="7" s="1"/>
  <c r="D7893" i="7" l="1"/>
  <c r="A7892" i="7"/>
  <c r="B7892" i="7"/>
  <c r="C7892" i="7" s="1"/>
  <c r="D7894" i="7" l="1"/>
  <c r="A7893" i="7"/>
  <c r="B7893" i="7"/>
  <c r="C7893" i="7" s="1"/>
  <c r="A7894" i="7" l="1"/>
  <c r="B7894" i="7"/>
  <c r="C7894" i="7" s="1"/>
  <c r="D7895" i="7"/>
  <c r="A7895" i="7" l="1"/>
  <c r="B7895" i="7"/>
  <c r="C7895" i="7" s="1"/>
  <c r="D7896" i="7"/>
  <c r="D7897" i="7" l="1"/>
  <c r="A7896" i="7"/>
  <c r="B7896" i="7"/>
  <c r="C7896" i="7" s="1"/>
  <c r="A7897" i="7" l="1"/>
  <c r="B7897" i="7"/>
  <c r="C7897" i="7" s="1"/>
  <c r="D7898" i="7"/>
  <c r="A7898" i="7" l="1"/>
  <c r="D7899" i="7"/>
  <c r="B7898" i="7"/>
  <c r="C7898" i="7" s="1"/>
  <c r="D7900" i="7" l="1"/>
  <c r="A7899" i="7"/>
  <c r="B7899" i="7"/>
  <c r="C7899" i="7" s="1"/>
  <c r="A7900" i="7" l="1"/>
  <c r="D7901" i="7"/>
  <c r="B7900" i="7"/>
  <c r="C7900" i="7" s="1"/>
  <c r="D7902" i="7" l="1"/>
  <c r="A7901" i="7"/>
  <c r="B7901" i="7"/>
  <c r="C7901" i="7" s="1"/>
  <c r="A7902" i="7" l="1"/>
  <c r="D7903" i="7"/>
  <c r="B7902" i="7"/>
  <c r="C7902" i="7" s="1"/>
  <c r="D7904" i="7" l="1"/>
  <c r="A7903" i="7"/>
  <c r="B7903" i="7"/>
  <c r="C7903" i="7" s="1"/>
  <c r="D7905" i="7" l="1"/>
  <c r="A7904" i="7"/>
  <c r="B7904" i="7"/>
  <c r="C7904" i="7" s="1"/>
  <c r="D7906" i="7" l="1"/>
  <c r="A7905" i="7"/>
  <c r="B7905" i="7"/>
  <c r="C7905" i="7" s="1"/>
  <c r="A7906" i="7" l="1"/>
  <c r="D7907" i="7"/>
  <c r="B7906" i="7"/>
  <c r="C7906" i="7" s="1"/>
  <c r="D7908" i="7" l="1"/>
  <c r="A7907" i="7"/>
  <c r="B7907" i="7"/>
  <c r="C7907" i="7" s="1"/>
  <c r="D7909" i="7" l="1"/>
  <c r="A7908" i="7"/>
  <c r="B7908" i="7"/>
  <c r="C7908" i="7" s="1"/>
  <c r="D7910" i="7" l="1"/>
  <c r="B7909" i="7"/>
  <c r="C7909" i="7" s="1"/>
  <c r="A7909" i="7"/>
  <c r="A7910" i="7" l="1"/>
  <c r="D7911" i="7"/>
  <c r="B7910" i="7"/>
  <c r="C7910" i="7" s="1"/>
  <c r="A7911" i="7" l="1"/>
  <c r="B7911" i="7"/>
  <c r="C7911" i="7" s="1"/>
  <c r="D7912" i="7"/>
  <c r="D7913" i="7" l="1"/>
  <c r="A7912" i="7"/>
  <c r="B7912" i="7"/>
  <c r="C7912" i="7" s="1"/>
  <c r="D7914" i="7" l="1"/>
  <c r="A7913" i="7"/>
  <c r="B7913" i="7"/>
  <c r="C7913" i="7" s="1"/>
  <c r="A7914" i="7" l="1"/>
  <c r="D7915" i="7"/>
  <c r="B7914" i="7"/>
  <c r="C7914" i="7" s="1"/>
  <c r="A7915" i="7" l="1"/>
  <c r="B7915" i="7"/>
  <c r="C7915" i="7" s="1"/>
  <c r="D7916" i="7"/>
  <c r="D7917" i="7" l="1"/>
  <c r="A7916" i="7"/>
  <c r="B7916" i="7"/>
  <c r="C7916" i="7" s="1"/>
  <c r="D7918" i="7" l="1"/>
  <c r="A7917" i="7"/>
  <c r="B7917" i="7"/>
  <c r="C7917" i="7" s="1"/>
  <c r="D7919" i="7" l="1"/>
  <c r="B7918" i="7"/>
  <c r="C7918" i="7" s="1"/>
  <c r="A7918" i="7"/>
  <c r="A7919" i="7" l="1"/>
  <c r="B7919" i="7"/>
  <c r="C7919" i="7" s="1"/>
  <c r="D7920" i="7"/>
  <c r="D7921" i="7" l="1"/>
  <c r="A7920" i="7"/>
  <c r="B7920" i="7"/>
  <c r="C7920" i="7" s="1"/>
  <c r="D7922" i="7" l="1"/>
  <c r="B7921" i="7"/>
  <c r="C7921" i="7" s="1"/>
  <c r="A7921" i="7"/>
  <c r="A7922" i="7" l="1"/>
  <c r="D7923" i="7"/>
  <c r="B7922" i="7"/>
  <c r="C7922" i="7" s="1"/>
  <c r="D7924" i="7" l="1"/>
  <c r="A7923" i="7"/>
  <c r="B7923" i="7"/>
  <c r="C7923" i="7" s="1"/>
  <c r="D7925" i="7" l="1"/>
  <c r="A7924" i="7"/>
  <c r="B7924" i="7"/>
  <c r="C7924" i="7" s="1"/>
  <c r="D7926" i="7" l="1"/>
  <c r="A7925" i="7"/>
  <c r="B7925" i="7"/>
  <c r="C7925" i="7" s="1"/>
  <c r="A7926" i="7" l="1"/>
  <c r="D7927" i="7"/>
  <c r="B7926" i="7"/>
  <c r="C7926" i="7" s="1"/>
  <c r="D7928" i="7" l="1"/>
  <c r="A7927" i="7"/>
  <c r="B7927" i="7"/>
  <c r="C7927" i="7" s="1"/>
  <c r="A7928" i="7" l="1"/>
  <c r="B7928" i="7"/>
  <c r="C7928" i="7" s="1"/>
  <c r="D7929" i="7"/>
  <c r="D7930" i="7" l="1"/>
  <c r="A7929" i="7"/>
  <c r="B7929" i="7"/>
  <c r="C7929" i="7" s="1"/>
  <c r="D7931" i="7" l="1"/>
  <c r="B7930" i="7"/>
  <c r="C7930" i="7" s="1"/>
  <c r="A7930" i="7"/>
  <c r="D7932" i="7" l="1"/>
  <c r="A7931" i="7"/>
  <c r="B7931" i="7"/>
  <c r="C7931" i="7" s="1"/>
  <c r="D7933" i="7" l="1"/>
  <c r="A7932" i="7"/>
  <c r="B7932" i="7"/>
  <c r="C7932" i="7" s="1"/>
  <c r="D7934" i="7" l="1"/>
  <c r="A7933" i="7"/>
  <c r="B7933" i="7"/>
  <c r="C7933" i="7" s="1"/>
  <c r="A7934" i="7" l="1"/>
  <c r="D7935" i="7"/>
  <c r="B7934" i="7"/>
  <c r="C7934" i="7" s="1"/>
  <c r="D7936" i="7" l="1"/>
  <c r="A7935" i="7"/>
  <c r="B7935" i="7"/>
  <c r="C7935" i="7" s="1"/>
  <c r="D7937" i="7" l="1"/>
  <c r="A7936" i="7"/>
  <c r="B7936" i="7"/>
  <c r="C7936" i="7" s="1"/>
  <c r="A7937" i="7" l="1"/>
  <c r="B7937" i="7"/>
  <c r="C7937" i="7" s="1"/>
  <c r="D7938" i="7"/>
  <c r="D7939" i="7" l="1"/>
  <c r="B7938" i="7"/>
  <c r="C7938" i="7" s="1"/>
  <c r="A7938" i="7"/>
  <c r="D7940" i="7" l="1"/>
  <c r="A7939" i="7"/>
  <c r="B7939" i="7"/>
  <c r="C7939" i="7" s="1"/>
  <c r="D7941" i="7" l="1"/>
  <c r="A7940" i="7"/>
  <c r="B7940" i="7"/>
  <c r="C7940" i="7" s="1"/>
  <c r="D7942" i="7" l="1"/>
  <c r="B7941" i="7"/>
  <c r="C7941" i="7" s="1"/>
  <c r="A7941" i="7"/>
  <c r="A7942" i="7" l="1"/>
  <c r="B7942" i="7"/>
  <c r="C7942" i="7" s="1"/>
  <c r="D7943" i="7"/>
  <c r="A7943" i="7" l="1"/>
  <c r="B7943" i="7"/>
  <c r="C7943" i="7" s="1"/>
  <c r="D7944" i="7"/>
  <c r="D7945" i="7" l="1"/>
  <c r="A7944" i="7"/>
  <c r="B7944" i="7"/>
  <c r="C7944" i="7" s="1"/>
  <c r="D7946" i="7" l="1"/>
  <c r="A7945" i="7"/>
  <c r="B7945" i="7"/>
  <c r="C7945" i="7" s="1"/>
  <c r="D7947" i="7" l="1"/>
  <c r="A7946" i="7"/>
  <c r="B7946" i="7"/>
  <c r="C7946" i="7" s="1"/>
  <c r="D7948" i="7" l="1"/>
  <c r="A7947" i="7"/>
  <c r="B7947" i="7"/>
  <c r="C7947" i="7" s="1"/>
  <c r="D7949" i="7" l="1"/>
  <c r="A7948" i="7"/>
  <c r="B7948" i="7"/>
  <c r="C7948" i="7" s="1"/>
  <c r="A7949" i="7" l="1"/>
  <c r="B7949" i="7"/>
  <c r="C7949" i="7" s="1"/>
  <c r="D7950" i="7"/>
  <c r="A7950" i="7" l="1"/>
  <c r="D7951" i="7"/>
  <c r="B7950" i="7"/>
  <c r="C7950" i="7" s="1"/>
  <c r="D7952" i="7" l="1"/>
  <c r="A7951" i="7"/>
  <c r="B7951" i="7"/>
  <c r="C7951" i="7" s="1"/>
  <c r="A7952" i="7" l="1"/>
  <c r="D7953" i="7"/>
  <c r="B7952" i="7"/>
  <c r="C7952" i="7" s="1"/>
  <c r="D7954" i="7" l="1"/>
  <c r="A7953" i="7"/>
  <c r="B7953" i="7"/>
  <c r="C7953" i="7" s="1"/>
  <c r="D7955" i="7" l="1"/>
  <c r="A7954" i="7"/>
  <c r="B7954" i="7"/>
  <c r="C7954" i="7" s="1"/>
  <c r="D7956" i="7" l="1"/>
  <c r="B7955" i="7"/>
  <c r="C7955" i="7" s="1"/>
  <c r="A7955" i="7"/>
  <c r="A7956" i="7" l="1"/>
  <c r="B7956" i="7"/>
  <c r="C7956" i="7" s="1"/>
  <c r="D7957" i="7"/>
  <c r="D7958" i="7" l="1"/>
  <c r="B7957" i="7"/>
  <c r="C7957" i="7" s="1"/>
  <c r="A7957" i="7"/>
  <c r="D7959" i="7" l="1"/>
  <c r="A7958" i="7"/>
  <c r="B7958" i="7"/>
  <c r="C7958" i="7" s="1"/>
  <c r="D7960" i="7" l="1"/>
  <c r="A7959" i="7"/>
  <c r="B7959" i="7"/>
  <c r="C7959" i="7" s="1"/>
  <c r="D7961" i="7" l="1"/>
  <c r="A7960" i="7"/>
  <c r="B7960" i="7"/>
  <c r="C7960" i="7" s="1"/>
  <c r="D7962" i="7" l="1"/>
  <c r="A7961" i="7"/>
  <c r="B7961" i="7"/>
  <c r="C7961" i="7" s="1"/>
  <c r="D7963" i="7" l="1"/>
  <c r="A7962" i="7"/>
  <c r="B7962" i="7"/>
  <c r="C7962" i="7" s="1"/>
  <c r="B7963" i="7" l="1"/>
  <c r="C7963" i="7" s="1"/>
  <c r="D7964" i="7"/>
  <c r="A7963" i="7"/>
  <c r="D7965" i="7" l="1"/>
  <c r="A7964" i="7"/>
  <c r="B7964" i="7"/>
  <c r="C7964" i="7" s="1"/>
  <c r="B7965" i="7" l="1"/>
  <c r="C7965" i="7" s="1"/>
  <c r="D7966" i="7"/>
  <c r="A7965" i="7"/>
  <c r="A7966" i="7" l="1"/>
  <c r="D7967" i="7"/>
  <c r="B7966" i="7"/>
  <c r="C7966" i="7" s="1"/>
  <c r="D7968" i="7" l="1"/>
  <c r="A7967" i="7"/>
  <c r="B7967" i="7"/>
  <c r="C7967" i="7" s="1"/>
  <c r="A7968" i="7" l="1"/>
  <c r="B7968" i="7"/>
  <c r="C7968" i="7" s="1"/>
  <c r="D7969" i="7"/>
  <c r="B7969" i="7" l="1"/>
  <c r="C7969" i="7" s="1"/>
  <c r="D7970" i="7"/>
  <c r="A7969" i="7"/>
  <c r="A7970" i="7" l="1"/>
  <c r="D7971" i="7"/>
  <c r="B7970" i="7"/>
  <c r="C7970" i="7" s="1"/>
  <c r="A7971" i="7" l="1"/>
  <c r="B7971" i="7"/>
  <c r="C7971" i="7" s="1"/>
  <c r="D7972" i="7"/>
  <c r="A7972" i="7" l="1"/>
  <c r="B7972" i="7"/>
  <c r="C7972" i="7" s="1"/>
  <c r="D7973" i="7"/>
  <c r="D7974" i="7" l="1"/>
  <c r="A7973" i="7"/>
  <c r="B7973" i="7"/>
  <c r="C7973" i="7" s="1"/>
  <c r="D7975" i="7" l="1"/>
  <c r="B7974" i="7"/>
  <c r="C7974" i="7" s="1"/>
  <c r="A7974" i="7"/>
  <c r="D7976" i="7" l="1"/>
  <c r="B7975" i="7"/>
  <c r="C7975" i="7" s="1"/>
  <c r="A7975" i="7"/>
  <c r="A7976" i="7" l="1"/>
  <c r="B7976" i="7"/>
  <c r="C7976" i="7" s="1"/>
  <c r="D7977" i="7"/>
  <c r="A7977" i="7" l="1"/>
  <c r="B7977" i="7"/>
  <c r="C7977" i="7" s="1"/>
  <c r="D7978" i="7"/>
  <c r="D7979" i="7" l="1"/>
  <c r="B7978" i="7"/>
  <c r="C7978" i="7" s="1"/>
  <c r="A7978" i="7"/>
  <c r="D7980" i="7" l="1"/>
  <c r="A7979" i="7"/>
  <c r="B7979" i="7"/>
  <c r="C7979" i="7" s="1"/>
  <c r="D7981" i="7" l="1"/>
  <c r="A7980" i="7"/>
  <c r="B7980" i="7"/>
  <c r="C7980" i="7" s="1"/>
  <c r="A7981" i="7" l="1"/>
  <c r="B7981" i="7"/>
  <c r="C7981" i="7" s="1"/>
  <c r="D7982" i="7"/>
  <c r="D7983" i="7" l="1"/>
  <c r="B7982" i="7"/>
  <c r="C7982" i="7" s="1"/>
  <c r="A7982" i="7"/>
  <c r="D7984" i="7" l="1"/>
  <c r="A7983" i="7"/>
  <c r="B7983" i="7"/>
  <c r="C7983" i="7" s="1"/>
  <c r="A7984" i="7" l="1"/>
  <c r="B7984" i="7"/>
  <c r="C7984" i="7" s="1"/>
  <c r="D7985" i="7"/>
  <c r="D7986" i="7" l="1"/>
  <c r="B7985" i="7"/>
  <c r="C7985" i="7" s="1"/>
  <c r="A7985" i="7"/>
  <c r="D7987" i="7" l="1"/>
  <c r="B7986" i="7"/>
  <c r="C7986" i="7" s="1"/>
  <c r="A7986" i="7"/>
  <c r="D7988" i="7" l="1"/>
  <c r="A7987" i="7"/>
  <c r="B7987" i="7"/>
  <c r="C7987" i="7" s="1"/>
  <c r="A7988" i="7" l="1"/>
  <c r="B7988" i="7"/>
  <c r="C7988" i="7" s="1"/>
  <c r="D7989" i="7"/>
  <c r="D7990" i="7" l="1"/>
  <c r="B7989" i="7"/>
  <c r="C7989" i="7" s="1"/>
  <c r="A7989" i="7"/>
  <c r="D7991" i="7" l="1"/>
  <c r="B7990" i="7"/>
  <c r="C7990" i="7" s="1"/>
  <c r="A7990" i="7"/>
  <c r="D7992" i="7" l="1"/>
  <c r="A7991" i="7"/>
  <c r="B7991" i="7"/>
  <c r="C7991" i="7" s="1"/>
  <c r="A7992" i="7" l="1"/>
  <c r="B7992" i="7"/>
  <c r="C7992" i="7" s="1"/>
  <c r="D7993" i="7"/>
  <c r="D7994" i="7" l="1"/>
  <c r="B7993" i="7"/>
  <c r="C7993" i="7" s="1"/>
  <c r="A7993" i="7"/>
  <c r="B7994" i="7" l="1"/>
  <c r="C7994" i="7" s="1"/>
  <c r="A7994" i="7"/>
  <c r="D7995" i="7"/>
  <c r="A7995" i="7" l="1"/>
  <c r="B7995" i="7"/>
  <c r="C7995" i="7" s="1"/>
  <c r="D7996" i="7"/>
  <c r="D7997" i="7" l="1"/>
  <c r="A7996" i="7"/>
  <c r="B7996" i="7"/>
  <c r="C7996" i="7" s="1"/>
  <c r="B7997" i="7" l="1"/>
  <c r="C7997" i="7" s="1"/>
  <c r="D7998" i="7"/>
  <c r="A7997" i="7"/>
  <c r="D7999" i="7" l="1"/>
  <c r="B7998" i="7"/>
  <c r="C7998" i="7" s="1"/>
  <c r="A7998" i="7"/>
  <c r="D8000" i="7" l="1"/>
  <c r="A7999" i="7"/>
  <c r="B7999" i="7"/>
  <c r="C7999" i="7" s="1"/>
  <c r="A8000" i="7" l="1"/>
  <c r="D8001" i="7"/>
  <c r="B8000" i="7"/>
  <c r="C8000" i="7" s="1"/>
  <c r="D8002" i="7" l="1"/>
  <c r="B8001" i="7"/>
  <c r="C8001" i="7" s="1"/>
  <c r="A8001" i="7"/>
  <c r="D8003" i="7" l="1"/>
  <c r="B8002" i="7"/>
  <c r="C8002" i="7" s="1"/>
  <c r="A8002" i="7"/>
  <c r="D8004" i="7" l="1"/>
  <c r="A8003" i="7"/>
  <c r="B8003" i="7"/>
  <c r="C8003" i="7" s="1"/>
  <c r="A8004" i="7" l="1"/>
  <c r="B8004" i="7"/>
  <c r="C8004" i="7" s="1"/>
  <c r="D8005" i="7"/>
  <c r="D8006" i="7" l="1"/>
  <c r="A8005" i="7"/>
  <c r="B8005" i="7"/>
  <c r="C8005" i="7" s="1"/>
  <c r="D8007" i="7" l="1"/>
  <c r="B8006" i="7"/>
  <c r="C8006" i="7" s="1"/>
  <c r="A8006" i="7"/>
  <c r="D8008" i="7" l="1"/>
  <c r="A8007" i="7"/>
  <c r="B8007" i="7"/>
  <c r="C8007" i="7" s="1"/>
  <c r="D8009" i="7" l="1"/>
  <c r="A8008" i="7"/>
  <c r="B8008" i="7"/>
  <c r="C8008" i="7" s="1"/>
  <c r="D8010" i="7" l="1"/>
  <c r="B8009" i="7"/>
  <c r="C8009" i="7" s="1"/>
  <c r="A8009" i="7"/>
  <c r="A8010" i="7" l="1"/>
  <c r="D8011" i="7"/>
  <c r="B8010" i="7"/>
  <c r="C8010" i="7" s="1"/>
  <c r="D8012" i="7" l="1"/>
  <c r="A8011" i="7"/>
  <c r="B8011" i="7"/>
  <c r="C8011" i="7" s="1"/>
  <c r="A8012" i="7" l="1"/>
  <c r="B8012" i="7"/>
  <c r="C8012" i="7" s="1"/>
  <c r="D8013" i="7"/>
  <c r="D8014" i="7" l="1"/>
  <c r="A8013" i="7"/>
  <c r="B8013" i="7"/>
  <c r="C8013" i="7" s="1"/>
  <c r="D8015" i="7" l="1"/>
  <c r="B8014" i="7"/>
  <c r="C8014" i="7" s="1"/>
  <c r="A8014" i="7"/>
  <c r="D8016" i="7" l="1"/>
  <c r="A8015" i="7"/>
  <c r="B8015" i="7"/>
  <c r="C8015" i="7" s="1"/>
  <c r="A8016" i="7" l="1"/>
  <c r="B8016" i="7"/>
  <c r="C8016" i="7" s="1"/>
  <c r="D8017" i="7"/>
  <c r="D8018" i="7" l="1"/>
  <c r="B8017" i="7"/>
  <c r="C8017" i="7" s="1"/>
  <c r="A8017" i="7"/>
  <c r="D8019" i="7" l="1"/>
  <c r="A8018" i="7"/>
  <c r="B8018" i="7"/>
  <c r="C8018" i="7" s="1"/>
  <c r="D8020" i="7" l="1"/>
  <c r="A8019" i="7"/>
  <c r="B8019" i="7"/>
  <c r="C8019" i="7" s="1"/>
  <c r="D8021" i="7" l="1"/>
  <c r="A8020" i="7"/>
  <c r="B8020" i="7"/>
  <c r="C8020" i="7" s="1"/>
  <c r="D8022" i="7" l="1"/>
  <c r="A8021" i="7"/>
  <c r="B8021" i="7"/>
  <c r="C8021" i="7" s="1"/>
  <c r="D8023" i="7" l="1"/>
  <c r="A8022" i="7"/>
  <c r="B8022" i="7"/>
  <c r="C8022" i="7" s="1"/>
  <c r="A8023" i="7" l="1"/>
  <c r="D8024" i="7"/>
  <c r="B8023" i="7"/>
  <c r="C8023" i="7" s="1"/>
  <c r="A8024" i="7" l="1"/>
  <c r="B8024" i="7"/>
  <c r="C8024" i="7" s="1"/>
  <c r="D8025" i="7"/>
  <c r="A8025" i="7" l="1"/>
  <c r="B8025" i="7"/>
  <c r="C8025" i="7" s="1"/>
  <c r="D8026" i="7"/>
  <c r="D8027" i="7" l="1"/>
  <c r="B8026" i="7"/>
  <c r="C8026" i="7" s="1"/>
  <c r="A8026" i="7"/>
  <c r="D8028" i="7" l="1"/>
  <c r="A8027" i="7"/>
  <c r="B8027" i="7"/>
  <c r="C8027" i="7" s="1"/>
  <c r="A8028" i="7" l="1"/>
  <c r="B8028" i="7"/>
  <c r="C8028" i="7" s="1"/>
  <c r="D8029" i="7"/>
  <c r="A8029" i="7" l="1"/>
  <c r="D8030" i="7"/>
  <c r="B8029" i="7"/>
  <c r="C8029" i="7" s="1"/>
  <c r="D8031" i="7" l="1"/>
  <c r="B8030" i="7"/>
  <c r="C8030" i="7" s="1"/>
  <c r="A8030" i="7"/>
  <c r="D8032" i="7" l="1"/>
  <c r="A8031" i="7"/>
  <c r="B8031" i="7"/>
  <c r="C8031" i="7" s="1"/>
  <c r="A8032" i="7" l="1"/>
  <c r="B8032" i="7"/>
  <c r="C8032" i="7" s="1"/>
  <c r="D8033" i="7"/>
  <c r="A8033" i="7" l="1"/>
  <c r="B8033" i="7"/>
  <c r="C8033" i="7" s="1"/>
  <c r="D8034" i="7"/>
  <c r="A8034" i="7" l="1"/>
  <c r="D8035" i="7"/>
  <c r="B8034" i="7"/>
  <c r="C8034" i="7" s="1"/>
  <c r="A8035" i="7" l="1"/>
  <c r="B8035" i="7"/>
  <c r="C8035" i="7" s="1"/>
  <c r="D8036" i="7"/>
  <c r="D8037" i="7" l="1"/>
  <c r="A8036" i="7"/>
  <c r="B8036" i="7"/>
  <c r="C8036" i="7" s="1"/>
  <c r="D8038" i="7" l="1"/>
  <c r="B8037" i="7"/>
  <c r="C8037" i="7" s="1"/>
  <c r="A8037" i="7"/>
  <c r="D8039" i="7" l="1"/>
  <c r="B8038" i="7"/>
  <c r="C8038" i="7" s="1"/>
  <c r="A8038" i="7"/>
  <c r="D8040" i="7" l="1"/>
  <c r="A8039" i="7"/>
  <c r="B8039" i="7"/>
  <c r="C8039" i="7" s="1"/>
  <c r="D8041" i="7" l="1"/>
  <c r="A8040" i="7"/>
  <c r="B8040" i="7"/>
  <c r="C8040" i="7" s="1"/>
  <c r="D8042" i="7" l="1"/>
  <c r="B8041" i="7"/>
  <c r="C8041" i="7" s="1"/>
  <c r="A8041" i="7"/>
  <c r="A8042" i="7" l="1"/>
  <c r="D8043" i="7"/>
  <c r="B8042" i="7"/>
  <c r="C8042" i="7" s="1"/>
  <c r="D8044" i="7" l="1"/>
  <c r="A8043" i="7"/>
  <c r="B8043" i="7"/>
  <c r="C8043" i="7" s="1"/>
  <c r="D8045" i="7" l="1"/>
  <c r="A8044" i="7"/>
  <c r="B8044" i="7"/>
  <c r="C8044" i="7" s="1"/>
  <c r="D8046" i="7" l="1"/>
  <c r="B8045" i="7"/>
  <c r="C8045" i="7" s="1"/>
  <c r="A8045" i="7"/>
  <c r="D8047" i="7" l="1"/>
  <c r="B8046" i="7"/>
  <c r="C8046" i="7" s="1"/>
  <c r="A8046" i="7"/>
  <c r="D8048" i="7" l="1"/>
  <c r="A8047" i="7"/>
  <c r="B8047" i="7"/>
  <c r="C8047" i="7" s="1"/>
  <c r="D8049" i="7" l="1"/>
  <c r="B8048" i="7"/>
  <c r="C8048" i="7" s="1"/>
  <c r="A8048" i="7"/>
  <c r="D8050" i="7" l="1"/>
  <c r="B8049" i="7"/>
  <c r="C8049" i="7" s="1"/>
  <c r="A8049" i="7"/>
  <c r="D8051" i="7" l="1"/>
  <c r="B8050" i="7"/>
  <c r="C8050" i="7" s="1"/>
  <c r="A8050" i="7"/>
  <c r="A8051" i="7" l="1"/>
  <c r="D8052" i="7"/>
  <c r="B8051" i="7"/>
  <c r="C8051" i="7" s="1"/>
  <c r="A8052" i="7" l="1"/>
  <c r="D8053" i="7"/>
  <c r="B8052" i="7"/>
  <c r="C8052" i="7" s="1"/>
  <c r="D8054" i="7" l="1"/>
  <c r="B8053" i="7"/>
  <c r="C8053" i="7" s="1"/>
  <c r="A8053" i="7"/>
  <c r="D8055" i="7" l="1"/>
  <c r="B8054" i="7"/>
  <c r="C8054" i="7" s="1"/>
  <c r="A8054" i="7"/>
  <c r="D8056" i="7" l="1"/>
  <c r="A8055" i="7"/>
  <c r="B8055" i="7"/>
  <c r="C8055" i="7" s="1"/>
  <c r="A8056" i="7" l="1"/>
  <c r="B8056" i="7"/>
  <c r="C8056" i="7" s="1"/>
  <c r="D8057" i="7"/>
  <c r="D8058" i="7" l="1"/>
  <c r="A8057" i="7"/>
  <c r="B8057" i="7"/>
  <c r="C8057" i="7" s="1"/>
  <c r="D8059" i="7" l="1"/>
  <c r="B8058" i="7"/>
  <c r="C8058" i="7" s="1"/>
  <c r="A8058" i="7"/>
  <c r="A8059" i="7" l="1"/>
  <c r="B8059" i="7"/>
  <c r="C8059" i="7" s="1"/>
  <c r="D8060" i="7"/>
  <c r="A8060" i="7" l="1"/>
  <c r="B8060" i="7"/>
  <c r="C8060" i="7" s="1"/>
  <c r="D8061" i="7"/>
  <c r="D8062" i="7" l="1"/>
  <c r="B8061" i="7"/>
  <c r="C8061" i="7" s="1"/>
  <c r="A8061" i="7"/>
  <c r="D8063" i="7" l="1"/>
  <c r="B8062" i="7"/>
  <c r="C8062" i="7" s="1"/>
  <c r="A8062" i="7"/>
  <c r="D8064" i="7" l="1"/>
  <c r="A8063" i="7"/>
  <c r="B8063" i="7"/>
  <c r="C8063" i="7" s="1"/>
  <c r="A8064" i="7" l="1"/>
  <c r="B8064" i="7"/>
  <c r="C8064" i="7" s="1"/>
  <c r="D8065" i="7"/>
  <c r="D8066" i="7" l="1"/>
  <c r="B8065" i="7"/>
  <c r="C8065" i="7" s="1"/>
  <c r="A8065" i="7"/>
  <c r="D8067" i="7" l="1"/>
  <c r="B8066" i="7"/>
  <c r="C8066" i="7" s="1"/>
  <c r="A8066" i="7"/>
  <c r="D8068" i="7" l="1"/>
  <c r="A8067" i="7"/>
  <c r="B8067" i="7"/>
  <c r="C8067" i="7" s="1"/>
  <c r="A8068" i="7" l="1"/>
  <c r="B8068" i="7"/>
  <c r="C8068" i="7" s="1"/>
  <c r="D8069" i="7"/>
  <c r="D8070" i="7" l="1"/>
  <c r="B8069" i="7"/>
  <c r="C8069" i="7" s="1"/>
  <c r="A8069" i="7"/>
  <c r="D8071" i="7" l="1"/>
  <c r="B8070" i="7"/>
  <c r="C8070" i="7" s="1"/>
  <c r="A8070" i="7"/>
  <c r="D8072" i="7" l="1"/>
  <c r="A8071" i="7"/>
  <c r="B8071" i="7"/>
  <c r="C8071" i="7" s="1"/>
  <c r="A8072" i="7" l="1"/>
  <c r="B8072" i="7"/>
  <c r="C8072" i="7" s="1"/>
  <c r="D8073" i="7"/>
  <c r="D8074" i="7" l="1"/>
  <c r="B8073" i="7"/>
  <c r="C8073" i="7" s="1"/>
  <c r="A8073" i="7"/>
  <c r="D8075" i="7" l="1"/>
  <c r="B8074" i="7"/>
  <c r="C8074" i="7" s="1"/>
  <c r="A8074" i="7"/>
  <c r="D8076" i="7" l="1"/>
  <c r="B8075" i="7"/>
  <c r="C8075" i="7" s="1"/>
  <c r="A8075" i="7"/>
  <c r="A8076" i="7" l="1"/>
  <c r="B8076" i="7"/>
  <c r="C8076" i="7" s="1"/>
  <c r="D8077" i="7"/>
  <c r="D8078" i="7" l="1"/>
  <c r="B8077" i="7"/>
  <c r="C8077" i="7" s="1"/>
  <c r="A8077" i="7"/>
  <c r="D8079" i="7" l="1"/>
  <c r="B8078" i="7"/>
  <c r="C8078" i="7" s="1"/>
  <c r="A8078" i="7"/>
  <c r="D8080" i="7" l="1"/>
  <c r="A8079" i="7"/>
  <c r="B8079" i="7"/>
  <c r="C8079" i="7" s="1"/>
  <c r="A8080" i="7" l="1"/>
  <c r="B8080" i="7"/>
  <c r="C8080" i="7" s="1"/>
  <c r="D8081" i="7"/>
  <c r="D8082" i="7" l="1"/>
  <c r="A8081" i="7"/>
  <c r="B8081" i="7"/>
  <c r="C8081" i="7" s="1"/>
  <c r="D8083" i="7" l="1"/>
  <c r="B8082" i="7"/>
  <c r="C8082" i="7" s="1"/>
  <c r="A8082" i="7"/>
  <c r="D8084" i="7" l="1"/>
  <c r="A8083" i="7"/>
  <c r="B8083" i="7"/>
  <c r="C8083" i="7" s="1"/>
  <c r="D8085" i="7" l="1"/>
  <c r="A8084" i="7"/>
  <c r="B8084" i="7"/>
  <c r="C8084" i="7" s="1"/>
  <c r="D8086" i="7" l="1"/>
  <c r="A8085" i="7"/>
  <c r="B8085" i="7"/>
  <c r="C8085" i="7" s="1"/>
  <c r="D8087" i="7" l="1"/>
  <c r="B8086" i="7"/>
  <c r="C8086" i="7" s="1"/>
  <c r="A8086" i="7"/>
  <c r="A8087" i="7" l="1"/>
  <c r="B8087" i="7"/>
  <c r="C8087" i="7" s="1"/>
  <c r="D8088" i="7"/>
  <c r="A8088" i="7" l="1"/>
  <c r="B8088" i="7"/>
  <c r="C8088" i="7" s="1"/>
  <c r="D8089" i="7"/>
  <c r="D8090" i="7" l="1"/>
  <c r="A8089" i="7"/>
  <c r="B8089" i="7"/>
  <c r="C8089" i="7" s="1"/>
  <c r="A8090" i="7" l="1"/>
  <c r="B8090" i="7"/>
  <c r="C8090" i="7" s="1"/>
  <c r="D8091" i="7"/>
  <c r="A8091" i="7" l="1"/>
  <c r="B8091" i="7"/>
  <c r="C8091" i="7" s="1"/>
  <c r="D8092" i="7"/>
  <c r="A8092" i="7" l="1"/>
  <c r="B8092" i="7"/>
  <c r="C8092" i="7" s="1"/>
  <c r="D8093" i="7"/>
  <c r="D8094" i="7" l="1"/>
  <c r="B8093" i="7"/>
  <c r="C8093" i="7" s="1"/>
  <c r="A8093" i="7"/>
  <c r="D8095" i="7" l="1"/>
  <c r="B8094" i="7"/>
  <c r="C8094" i="7" s="1"/>
  <c r="A8094" i="7"/>
  <c r="D8096" i="7" l="1"/>
  <c r="B8095" i="7"/>
  <c r="C8095" i="7" s="1"/>
  <c r="A8095" i="7"/>
  <c r="A8096" i="7" l="1"/>
  <c r="B8096" i="7"/>
  <c r="C8096" i="7" s="1"/>
  <c r="D8097" i="7"/>
  <c r="A8097" i="7" l="1"/>
  <c r="D8098" i="7"/>
  <c r="B8097" i="7"/>
  <c r="C8097" i="7" s="1"/>
  <c r="D8099" i="7" l="1"/>
  <c r="B8098" i="7"/>
  <c r="C8098" i="7" s="1"/>
  <c r="A8098" i="7"/>
  <c r="D8100" i="7" l="1"/>
  <c r="A8099" i="7"/>
  <c r="B8099" i="7"/>
  <c r="C8099" i="7" s="1"/>
  <c r="A8100" i="7" l="1"/>
  <c r="B8100" i="7"/>
  <c r="C8100" i="7" s="1"/>
  <c r="D8101" i="7"/>
  <c r="D8102" i="7" l="1"/>
  <c r="A8101" i="7"/>
  <c r="B8101" i="7"/>
  <c r="C8101" i="7" s="1"/>
  <c r="D8103" i="7" l="1"/>
  <c r="B8102" i="7"/>
  <c r="C8102" i="7" s="1"/>
  <c r="A8102" i="7"/>
  <c r="D8104" i="7" l="1"/>
  <c r="B8103" i="7"/>
  <c r="C8103" i="7" s="1"/>
  <c r="A8103" i="7"/>
  <c r="A8104" i="7" l="1"/>
  <c r="B8104" i="7"/>
  <c r="C8104" i="7" s="1"/>
  <c r="D8105" i="7"/>
  <c r="A8105" i="7" l="1"/>
  <c r="D8106" i="7"/>
  <c r="B8105" i="7"/>
  <c r="C8105" i="7" s="1"/>
  <c r="D8107" i="7" l="1"/>
  <c r="B8106" i="7"/>
  <c r="C8106" i="7" s="1"/>
  <c r="A8106" i="7"/>
  <c r="D8108" i="7" l="1"/>
  <c r="B8107" i="7"/>
  <c r="C8107" i="7" s="1"/>
  <c r="A8107" i="7"/>
  <c r="D8109" i="7" l="1"/>
  <c r="A8108" i="7"/>
  <c r="B8108" i="7"/>
  <c r="C8108" i="7" s="1"/>
  <c r="D8110" i="7" l="1"/>
  <c r="B8109" i="7"/>
  <c r="C8109" i="7" s="1"/>
  <c r="A8109" i="7"/>
  <c r="D8111" i="7" l="1"/>
  <c r="B8110" i="7"/>
  <c r="C8110" i="7" s="1"/>
  <c r="A8110" i="7"/>
  <c r="D8112" i="7" l="1"/>
  <c r="A8111" i="7"/>
  <c r="B8111" i="7"/>
  <c r="C8111" i="7" s="1"/>
  <c r="A8112" i="7" l="1"/>
  <c r="D8113" i="7"/>
  <c r="B8112" i="7"/>
  <c r="C8112" i="7" s="1"/>
  <c r="D8114" i="7" l="1"/>
  <c r="A8113" i="7"/>
  <c r="B8113" i="7"/>
  <c r="C8113" i="7" s="1"/>
  <c r="D8115" i="7" l="1"/>
  <c r="B8114" i="7"/>
  <c r="C8114" i="7" s="1"/>
  <c r="A8114" i="7"/>
  <c r="D8116" i="7" l="1"/>
  <c r="A8115" i="7"/>
  <c r="B8115" i="7"/>
  <c r="C8115" i="7" s="1"/>
  <c r="A8116" i="7" l="1"/>
  <c r="B8116" i="7"/>
  <c r="C8116" i="7" s="1"/>
  <c r="D8117" i="7"/>
  <c r="D8118" i="7" l="1"/>
  <c r="A8117" i="7"/>
  <c r="B8117" i="7"/>
  <c r="C8117" i="7" s="1"/>
  <c r="D8119" i="7" l="1"/>
  <c r="B8118" i="7"/>
  <c r="C8118" i="7" s="1"/>
  <c r="A8118" i="7"/>
  <c r="D8120" i="7" l="1"/>
  <c r="A8119" i="7"/>
  <c r="B8119" i="7"/>
  <c r="C8119" i="7" s="1"/>
  <c r="A8120" i="7" l="1"/>
  <c r="B8120" i="7"/>
  <c r="C8120" i="7" s="1"/>
  <c r="D8121" i="7"/>
  <c r="D8122" i="7" l="1"/>
  <c r="A8121" i="7"/>
  <c r="B8121" i="7"/>
  <c r="C8121" i="7" s="1"/>
  <c r="D8123" i="7" l="1"/>
  <c r="B8122" i="7"/>
  <c r="C8122" i="7" s="1"/>
  <c r="A8122" i="7"/>
  <c r="D8124" i="7" l="1"/>
  <c r="A8123" i="7"/>
  <c r="B8123" i="7"/>
  <c r="C8123" i="7" s="1"/>
  <c r="A8124" i="7" l="1"/>
  <c r="D8125" i="7"/>
  <c r="B8124" i="7"/>
  <c r="C8124" i="7" s="1"/>
  <c r="D8126" i="7" l="1"/>
  <c r="B8125" i="7"/>
  <c r="C8125" i="7" s="1"/>
  <c r="A8125" i="7"/>
  <c r="D8127" i="7" l="1"/>
  <c r="B8126" i="7"/>
  <c r="C8126" i="7" s="1"/>
  <c r="A8126" i="7"/>
  <c r="D8128" i="7" l="1"/>
  <c r="A8127" i="7"/>
  <c r="B8127" i="7"/>
  <c r="C8127" i="7" s="1"/>
  <c r="A8128" i="7" l="1"/>
  <c r="B8128" i="7"/>
  <c r="C8128" i="7" s="1"/>
  <c r="D8129" i="7"/>
  <c r="D8130" i="7" l="1"/>
  <c r="B8129" i="7"/>
  <c r="C8129" i="7" s="1"/>
  <c r="A8129" i="7"/>
  <c r="D8131" i="7" l="1"/>
  <c r="B8130" i="7"/>
  <c r="C8130" i="7" s="1"/>
  <c r="A8130" i="7"/>
  <c r="D8132" i="7" l="1"/>
  <c r="A8131" i="7"/>
  <c r="B8131" i="7"/>
  <c r="C8131" i="7" s="1"/>
  <c r="A8132" i="7" l="1"/>
  <c r="B8132" i="7"/>
  <c r="C8132" i="7" s="1"/>
  <c r="D8133" i="7"/>
  <c r="D8134" i="7" l="1"/>
  <c r="B8133" i="7"/>
  <c r="C8133" i="7" s="1"/>
  <c r="A8133" i="7"/>
  <c r="D8135" i="7" l="1"/>
  <c r="B8134" i="7"/>
  <c r="C8134" i="7" s="1"/>
  <c r="A8134" i="7"/>
  <c r="A8135" i="7" l="1"/>
  <c r="D8136" i="7"/>
  <c r="B8135" i="7"/>
  <c r="C8135" i="7" s="1"/>
  <c r="A8136" i="7" l="1"/>
  <c r="B8136" i="7"/>
  <c r="C8136" i="7" s="1"/>
  <c r="D8137" i="7"/>
  <c r="D8138" i="7" l="1"/>
  <c r="B8137" i="7"/>
  <c r="C8137" i="7" s="1"/>
  <c r="A8137" i="7"/>
  <c r="D8139" i="7" l="1"/>
  <c r="B8138" i="7"/>
  <c r="C8138" i="7" s="1"/>
  <c r="A8138" i="7"/>
  <c r="D8140" i="7" l="1"/>
  <c r="A8139" i="7"/>
  <c r="B8139" i="7"/>
  <c r="C8139" i="7" s="1"/>
  <c r="A8140" i="7" l="1"/>
  <c r="B8140" i="7"/>
  <c r="C8140" i="7" s="1"/>
  <c r="D8141" i="7"/>
  <c r="A8141" i="7" l="1"/>
  <c r="B8141" i="7"/>
  <c r="C8141" i="7" s="1"/>
  <c r="D8142" i="7"/>
  <c r="D8143" i="7" l="1"/>
  <c r="B8142" i="7"/>
  <c r="C8142" i="7" s="1"/>
  <c r="A8142" i="7"/>
  <c r="A8143" i="7" l="1"/>
  <c r="B8143" i="7"/>
  <c r="C8143" i="7" s="1"/>
  <c r="D8144" i="7"/>
  <c r="D8145" i="7" l="1"/>
  <c r="A8144" i="7"/>
  <c r="B8144" i="7"/>
  <c r="C8144" i="7" s="1"/>
  <c r="D8146" i="7" l="1"/>
  <c r="A8145" i="7"/>
  <c r="B8145" i="7"/>
  <c r="C8145" i="7" s="1"/>
  <c r="D8147" i="7" l="1"/>
  <c r="B8146" i="7"/>
  <c r="C8146" i="7" s="1"/>
  <c r="A8146" i="7"/>
  <c r="D8148" i="7" l="1"/>
  <c r="A8147" i="7"/>
  <c r="B8147" i="7"/>
  <c r="C8147" i="7" s="1"/>
  <c r="A8148" i="7" l="1"/>
  <c r="B8148" i="7"/>
  <c r="C8148" i="7" s="1"/>
  <c r="D8149" i="7"/>
  <c r="D8150" i="7" l="1"/>
  <c r="B8149" i="7"/>
  <c r="C8149" i="7" s="1"/>
  <c r="A8149" i="7"/>
  <c r="D8151" i="7" l="1"/>
  <c r="A8150" i="7"/>
  <c r="B8150" i="7"/>
  <c r="C8150" i="7" s="1"/>
  <c r="D8152" i="7" l="1"/>
  <c r="A8151" i="7"/>
  <c r="B8151" i="7"/>
  <c r="C8151" i="7" s="1"/>
  <c r="A8152" i="7" l="1"/>
  <c r="B8152" i="7"/>
  <c r="C8152" i="7" s="1"/>
  <c r="D8153" i="7"/>
  <c r="D8154" i="7" l="1"/>
  <c r="B8153" i="7"/>
  <c r="C8153" i="7" s="1"/>
  <c r="A8153" i="7"/>
  <c r="D8155" i="7" l="1"/>
  <c r="B8154" i="7"/>
  <c r="C8154" i="7" s="1"/>
  <c r="A8154" i="7"/>
  <c r="B8155" i="7" l="1"/>
  <c r="C8155" i="7" s="1"/>
  <c r="D8156" i="7"/>
  <c r="A8155" i="7"/>
  <c r="A8156" i="7" l="1"/>
  <c r="B8156" i="7"/>
  <c r="C8156" i="7" s="1"/>
  <c r="D8157" i="7"/>
  <c r="D8158" i="7" l="1"/>
  <c r="A8157" i="7"/>
  <c r="B8157" i="7"/>
  <c r="C8157" i="7" s="1"/>
  <c r="D8159" i="7" l="1"/>
  <c r="B8158" i="7"/>
  <c r="C8158" i="7" s="1"/>
  <c r="A8158" i="7"/>
  <c r="D8160" i="7" l="1"/>
  <c r="B8159" i="7"/>
  <c r="C8159" i="7" s="1"/>
  <c r="A8159" i="7"/>
  <c r="A8160" i="7" l="1"/>
  <c r="B8160" i="7"/>
  <c r="C8160" i="7" s="1"/>
  <c r="D8161" i="7"/>
  <c r="D8162" i="7" l="1"/>
  <c r="B8161" i="7"/>
  <c r="C8161" i="7" s="1"/>
  <c r="A8161" i="7"/>
  <c r="D8163" i="7" l="1"/>
  <c r="B8162" i="7"/>
  <c r="C8162" i="7" s="1"/>
  <c r="A8162" i="7"/>
  <c r="D8164" i="7" l="1"/>
  <c r="A8163" i="7"/>
  <c r="B8163" i="7"/>
  <c r="C8163" i="7" s="1"/>
  <c r="A8164" i="7" l="1"/>
  <c r="B8164" i="7"/>
  <c r="C8164" i="7" s="1"/>
  <c r="D8165" i="7"/>
  <c r="D8166" i="7" l="1"/>
  <c r="A8165" i="7"/>
  <c r="B8165" i="7"/>
  <c r="C8165" i="7" s="1"/>
  <c r="D8167" i="7" l="1"/>
  <c r="B8166" i="7"/>
  <c r="C8166" i="7" s="1"/>
  <c r="A8166" i="7"/>
  <c r="D8168" i="7" l="1"/>
  <c r="A8167" i="7"/>
  <c r="B8167" i="7"/>
  <c r="C8167" i="7" s="1"/>
  <c r="A8168" i="7" l="1"/>
  <c r="B8168" i="7"/>
  <c r="C8168" i="7" s="1"/>
  <c r="D8169" i="7"/>
  <c r="D8170" i="7" l="1"/>
  <c r="A8169" i="7"/>
  <c r="B8169" i="7"/>
  <c r="C8169" i="7" s="1"/>
  <c r="D8171" i="7" l="1"/>
  <c r="A8170" i="7"/>
  <c r="B8170" i="7"/>
  <c r="C8170" i="7" s="1"/>
  <c r="D8172" i="7" l="1"/>
  <c r="B8171" i="7"/>
  <c r="C8171" i="7" s="1"/>
  <c r="A8171" i="7"/>
  <c r="D8173" i="7" l="1"/>
  <c r="A8172" i="7"/>
  <c r="B8172" i="7"/>
  <c r="C8172" i="7" s="1"/>
  <c r="D8174" i="7" l="1"/>
  <c r="A8173" i="7"/>
  <c r="B8173" i="7"/>
  <c r="C8173" i="7" s="1"/>
  <c r="D8175" i="7" l="1"/>
  <c r="B8174" i="7"/>
  <c r="C8174" i="7" s="1"/>
  <c r="A8174" i="7"/>
  <c r="D8176" i="7" l="1"/>
  <c r="A8175" i="7"/>
  <c r="B8175" i="7"/>
  <c r="C8175" i="7" s="1"/>
  <c r="A8176" i="7" l="1"/>
  <c r="D8177" i="7"/>
  <c r="B8176" i="7"/>
  <c r="C8176" i="7" s="1"/>
  <c r="D8178" i="7" l="1"/>
  <c r="B8177" i="7"/>
  <c r="C8177" i="7" s="1"/>
  <c r="A8177" i="7"/>
  <c r="D8179" i="7" l="1"/>
  <c r="B8178" i="7"/>
  <c r="C8178" i="7" s="1"/>
  <c r="A8178" i="7"/>
  <c r="D8180" i="7" l="1"/>
  <c r="B8179" i="7"/>
  <c r="C8179" i="7" s="1"/>
  <c r="A8179" i="7"/>
  <c r="A8180" i="7" l="1"/>
  <c r="B8180" i="7"/>
  <c r="C8180" i="7" s="1"/>
  <c r="D8181" i="7"/>
  <c r="D8182" i="7" l="1"/>
  <c r="A8181" i="7"/>
  <c r="B8181" i="7"/>
  <c r="C8181" i="7" s="1"/>
  <c r="A8182" i="7" l="1"/>
  <c r="D8183" i="7"/>
  <c r="B8182" i="7"/>
  <c r="C8182" i="7" s="1"/>
  <c r="D8184" i="7" l="1"/>
  <c r="B8183" i="7"/>
  <c r="C8183" i="7" s="1"/>
  <c r="A8183" i="7"/>
  <c r="A8184" i="7" l="1"/>
  <c r="B8184" i="7"/>
  <c r="C8184" i="7" s="1"/>
  <c r="D8185" i="7"/>
  <c r="D8186" i="7" l="1"/>
  <c r="A8185" i="7"/>
  <c r="B8185" i="7"/>
  <c r="C8185" i="7" s="1"/>
  <c r="D8187" i="7" l="1"/>
  <c r="B8186" i="7"/>
  <c r="C8186" i="7" s="1"/>
  <c r="A8186" i="7"/>
  <c r="D8188" i="7" l="1"/>
  <c r="B8187" i="7"/>
  <c r="C8187" i="7" s="1"/>
  <c r="A8187" i="7"/>
  <c r="A8188" i="7" l="1"/>
  <c r="B8188" i="7"/>
  <c r="C8188" i="7" s="1"/>
  <c r="D8189" i="7"/>
  <c r="D8190" i="7" l="1"/>
  <c r="A8189" i="7"/>
  <c r="B8189" i="7"/>
  <c r="C8189" i="7" s="1"/>
  <c r="B8190" i="7" l="1"/>
  <c r="A8190" i="7"/>
  <c r="D8191" i="7"/>
  <c r="C8190" i="7"/>
  <c r="D8192" i="7" l="1"/>
  <c r="B8191" i="7"/>
  <c r="C8191" i="7" s="1"/>
  <c r="A8191" i="7"/>
  <c r="A8192" i="7" l="1"/>
  <c r="B8192" i="7"/>
  <c r="C8192" i="7" s="1"/>
  <c r="D8193" i="7"/>
  <c r="D8194" i="7" l="1"/>
  <c r="A8193" i="7"/>
  <c r="B8193" i="7"/>
  <c r="C8193" i="7" s="1"/>
  <c r="D8195" i="7" l="1"/>
  <c r="B8194" i="7"/>
  <c r="C8194" i="7" s="1"/>
  <c r="A8194" i="7"/>
  <c r="D8196" i="7" l="1"/>
  <c r="A8195" i="7"/>
  <c r="B8195" i="7"/>
  <c r="C8195" i="7" s="1"/>
  <c r="A8196" i="7" l="1"/>
  <c r="B8196" i="7"/>
  <c r="C8196" i="7" s="1"/>
  <c r="D8197" i="7"/>
  <c r="A8197" i="7" l="1"/>
  <c r="B8197" i="7"/>
  <c r="C8197" i="7" s="1"/>
  <c r="D8198" i="7"/>
  <c r="D8199" i="7" l="1"/>
  <c r="A8198" i="7"/>
  <c r="B8198" i="7"/>
  <c r="C8198" i="7" s="1"/>
  <c r="A8199" i="7" l="1"/>
  <c r="D8200" i="7"/>
  <c r="B8199" i="7"/>
  <c r="C8199" i="7" s="1"/>
  <c r="A8200" i="7" l="1"/>
  <c r="B8200" i="7"/>
  <c r="C8200" i="7" s="1"/>
  <c r="D8201" i="7"/>
  <c r="D8202" i="7" l="1"/>
  <c r="A8201" i="7"/>
  <c r="B8201" i="7"/>
  <c r="C8201" i="7" s="1"/>
  <c r="D8203" i="7" l="1"/>
  <c r="A8202" i="7"/>
  <c r="B8202" i="7"/>
  <c r="C8202" i="7" s="1"/>
  <c r="D8204" i="7" l="1"/>
  <c r="B8203" i="7"/>
  <c r="C8203" i="7" s="1"/>
  <c r="A8203" i="7"/>
  <c r="A8204" i="7" l="1"/>
  <c r="D8205" i="7"/>
  <c r="B8204" i="7"/>
  <c r="C8204" i="7" s="1"/>
  <c r="D8206" i="7" l="1"/>
  <c r="A8205" i="7"/>
  <c r="B8205" i="7"/>
  <c r="C8205" i="7" s="1"/>
  <c r="A8206" i="7" l="1"/>
  <c r="D8207" i="7"/>
  <c r="B8206" i="7"/>
  <c r="C8206" i="7" s="1"/>
  <c r="D8208" i="7" l="1"/>
  <c r="A8207" i="7"/>
  <c r="B8207" i="7"/>
  <c r="C8207" i="7" s="1"/>
  <c r="A8208" i="7" l="1"/>
  <c r="D8209" i="7"/>
  <c r="B8208" i="7"/>
  <c r="C8208" i="7" s="1"/>
  <c r="D8210" i="7" l="1"/>
  <c r="A8209" i="7"/>
  <c r="B8209" i="7"/>
  <c r="C8209" i="7" s="1"/>
  <c r="A8210" i="7" l="1"/>
  <c r="D8211" i="7"/>
  <c r="B8210" i="7"/>
  <c r="C8210" i="7" s="1"/>
  <c r="D8212" i="7" l="1"/>
  <c r="A8211" i="7"/>
  <c r="B8211" i="7"/>
  <c r="C8211" i="7" s="1"/>
  <c r="A8212" i="7" l="1"/>
  <c r="D8213" i="7"/>
  <c r="B8212" i="7"/>
  <c r="C8212" i="7" s="1"/>
  <c r="A8213" i="7" l="1"/>
  <c r="D8214" i="7"/>
  <c r="B8213" i="7"/>
  <c r="C8213" i="7" s="1"/>
  <c r="D8215" i="7" l="1"/>
  <c r="B8214" i="7"/>
  <c r="C8214" i="7" s="1"/>
  <c r="A8214" i="7"/>
  <c r="A8215" i="7" l="1"/>
  <c r="D8216" i="7"/>
  <c r="B8215" i="7"/>
  <c r="C8215" i="7" s="1"/>
  <c r="A8216" i="7" l="1"/>
  <c r="D8217" i="7"/>
  <c r="B8216" i="7"/>
  <c r="C8216" i="7" s="1"/>
  <c r="D8218" i="7" l="1"/>
  <c r="A8217" i="7"/>
  <c r="B8217" i="7"/>
  <c r="C8217" i="7" s="1"/>
  <c r="A8218" i="7" l="1"/>
  <c r="D8219" i="7"/>
  <c r="B8218" i="7"/>
  <c r="C8218" i="7" s="1"/>
  <c r="D8220" i="7" l="1"/>
  <c r="A8219" i="7"/>
  <c r="B8219" i="7"/>
  <c r="C8219" i="7" s="1"/>
  <c r="A8220" i="7" l="1"/>
  <c r="B8220" i="7"/>
  <c r="C8220" i="7" s="1"/>
  <c r="D8221" i="7"/>
  <c r="D8222" i="7" l="1"/>
  <c r="A8221" i="7"/>
  <c r="B8221" i="7"/>
  <c r="C8221" i="7" s="1"/>
  <c r="D8223" i="7" l="1"/>
  <c r="A8222" i="7"/>
  <c r="B8222" i="7"/>
  <c r="C8222" i="7" s="1"/>
  <c r="D8224" i="7" l="1"/>
  <c r="B8223" i="7"/>
  <c r="C8223" i="7" s="1"/>
  <c r="A8223" i="7"/>
  <c r="B8224" i="7" l="1"/>
  <c r="C8224" i="7" s="1"/>
  <c r="D8225" i="7"/>
  <c r="A8224" i="7"/>
  <c r="A8225" i="7" l="1"/>
  <c r="B8225" i="7"/>
  <c r="C8225" i="7" s="1"/>
  <c r="D8226" i="7"/>
  <c r="D8227" i="7" l="1"/>
  <c r="B8226" i="7"/>
  <c r="C8226" i="7" s="1"/>
  <c r="A8226" i="7"/>
  <c r="D8228" i="7" l="1"/>
  <c r="B8227" i="7"/>
  <c r="C8227" i="7" s="1"/>
  <c r="A8227" i="7"/>
  <c r="A8228" i="7" l="1"/>
  <c r="B8228" i="7"/>
  <c r="C8228" i="7" s="1"/>
  <c r="D8229" i="7"/>
  <c r="D8230" i="7" l="1"/>
  <c r="A8229" i="7"/>
  <c r="B8229" i="7"/>
  <c r="C8229" i="7" s="1"/>
  <c r="D8231" i="7" l="1"/>
  <c r="B8230" i="7"/>
  <c r="C8230" i="7" s="1"/>
  <c r="A8230" i="7"/>
  <c r="D8232" i="7" l="1"/>
  <c r="B8231" i="7"/>
  <c r="C8231" i="7" s="1"/>
  <c r="A8231" i="7"/>
  <c r="A8232" i="7" l="1"/>
  <c r="B8232" i="7"/>
  <c r="C8232" i="7" s="1"/>
  <c r="D8233" i="7"/>
  <c r="D8234" i="7" l="1"/>
  <c r="A8233" i="7"/>
  <c r="B8233" i="7"/>
  <c r="C8233" i="7" s="1"/>
  <c r="D8235" i="7" l="1"/>
  <c r="B8234" i="7"/>
  <c r="C8234" i="7" s="1"/>
  <c r="A8234" i="7"/>
  <c r="D8236" i="7" l="1"/>
  <c r="B8235" i="7"/>
  <c r="C8235" i="7" s="1"/>
  <c r="A8235" i="7"/>
  <c r="D8237" i="7" l="1"/>
  <c r="A8236" i="7"/>
  <c r="B8236" i="7"/>
  <c r="C8236" i="7" s="1"/>
  <c r="M21" i="13"/>
  <c r="D8238" i="7" l="1"/>
  <c r="B8237" i="7"/>
  <c r="C8237" i="7" s="1"/>
  <c r="A8237" i="7"/>
  <c r="D8239" i="7" l="1"/>
  <c r="B8238" i="7"/>
  <c r="C8238" i="7" s="1"/>
  <c r="A8238" i="7"/>
  <c r="A8239" i="7" l="1"/>
  <c r="B8239" i="7"/>
  <c r="C8239" i="7" s="1"/>
  <c r="D8240" i="7"/>
  <c r="A8240" i="7" l="1"/>
  <c r="B8240" i="7"/>
  <c r="C8240" i="7" s="1"/>
  <c r="D8241" i="7"/>
  <c r="D8242" i="7" l="1"/>
  <c r="A8241" i="7"/>
  <c r="B8241" i="7"/>
  <c r="C8241" i="7" s="1"/>
  <c r="A8242" i="7" l="1"/>
  <c r="D8243" i="7"/>
  <c r="B8242" i="7"/>
  <c r="C8242" i="7" s="1"/>
  <c r="D8244" i="7" l="1"/>
  <c r="A8243" i="7"/>
  <c r="B8243" i="7"/>
  <c r="C8243" i="7" s="1"/>
  <c r="A8244" i="7" l="1"/>
  <c r="B8244" i="7"/>
  <c r="C8244" i="7" s="1"/>
  <c r="D8245" i="7"/>
  <c r="A8245" i="7" l="1"/>
  <c r="B8245" i="7"/>
  <c r="C8245" i="7" s="1"/>
  <c r="D8246" i="7"/>
  <c r="A8246" i="7" l="1"/>
  <c r="D8247" i="7"/>
  <c r="B8246" i="7"/>
  <c r="C8246" i="7" s="1"/>
  <c r="D8248" i="7" l="1"/>
  <c r="A8247" i="7"/>
  <c r="B8247" i="7"/>
  <c r="C8247" i="7" s="1"/>
  <c r="A8248" i="7" l="1"/>
  <c r="B8248" i="7"/>
  <c r="C8248" i="7" s="1"/>
  <c r="D8249" i="7"/>
  <c r="D8250" i="7" l="1"/>
  <c r="A8249" i="7"/>
  <c r="B8249" i="7"/>
  <c r="C8249" i="7" s="1"/>
  <c r="D8251" i="7" l="1"/>
  <c r="B8250" i="7"/>
  <c r="C8250" i="7" s="1"/>
  <c r="A8250" i="7"/>
  <c r="D8252" i="7" l="1"/>
  <c r="A8251" i="7"/>
  <c r="B8251" i="7"/>
  <c r="C8251" i="7" s="1"/>
  <c r="A8252" i="7" l="1"/>
  <c r="B8252" i="7"/>
  <c r="C8252" i="7" s="1"/>
  <c r="D8253" i="7"/>
  <c r="D8254" i="7" l="1"/>
  <c r="A8253" i="7"/>
  <c r="B8253" i="7"/>
  <c r="C8253" i="7" s="1"/>
  <c r="D8255" i="7" l="1"/>
  <c r="B8254" i="7"/>
  <c r="C8254" i="7" s="1"/>
  <c r="A8254" i="7"/>
  <c r="A8255" i="7" l="1"/>
  <c r="B8255" i="7"/>
  <c r="C8255" i="7" s="1"/>
  <c r="D8256" i="7"/>
  <c r="D8257" i="7" l="1"/>
  <c r="A8256" i="7"/>
  <c r="B8256" i="7"/>
  <c r="C8256" i="7" s="1"/>
  <c r="A8257" i="7" l="1"/>
  <c r="B8257" i="7"/>
  <c r="C8257" i="7" s="1"/>
  <c r="D8258" i="7"/>
  <c r="D8259" i="7" l="1"/>
  <c r="B8258" i="7"/>
  <c r="C8258" i="7" s="1"/>
  <c r="A8258" i="7"/>
  <c r="D8260" i="7" l="1"/>
  <c r="A8259" i="7"/>
  <c r="B8259" i="7"/>
  <c r="C8259" i="7" s="1"/>
  <c r="A8260" i="7" l="1"/>
  <c r="B8260" i="7"/>
  <c r="C8260" i="7" s="1"/>
  <c r="D8261" i="7"/>
  <c r="D8262" i="7" l="1"/>
  <c r="A8261" i="7"/>
  <c r="B8261" i="7"/>
  <c r="C8261" i="7" s="1"/>
  <c r="D8263" i="7" l="1"/>
  <c r="B8262" i="7"/>
  <c r="C8262" i="7" s="1"/>
  <c r="A8262" i="7"/>
  <c r="D8264" i="7" l="1"/>
  <c r="A8263" i="7"/>
  <c r="B8263" i="7"/>
  <c r="C8263" i="7" s="1"/>
  <c r="A8264" i="7" l="1"/>
  <c r="B8264" i="7"/>
  <c r="C8264" i="7" s="1"/>
  <c r="D8265" i="7"/>
  <c r="D8266" i="7" l="1"/>
  <c r="A8265" i="7"/>
  <c r="B8265" i="7"/>
  <c r="C8265" i="7" s="1"/>
  <c r="D8267" i="7" l="1"/>
  <c r="B8266" i="7"/>
  <c r="C8266" i="7" s="1"/>
  <c r="A8266" i="7"/>
  <c r="D8268" i="7" l="1"/>
  <c r="A8267" i="7"/>
  <c r="B8267" i="7"/>
  <c r="C8267" i="7" s="1"/>
  <c r="A8268" i="7" l="1"/>
  <c r="B8268" i="7"/>
  <c r="C8268" i="7" s="1"/>
  <c r="D8269" i="7"/>
  <c r="D8270" i="7" l="1"/>
  <c r="A8269" i="7"/>
  <c r="B8269" i="7"/>
  <c r="C8269" i="7" s="1"/>
  <c r="D8271" i="7" l="1"/>
  <c r="B8270" i="7"/>
  <c r="C8270" i="7" s="1"/>
  <c r="A8270" i="7"/>
  <c r="D8272" i="7" l="1"/>
  <c r="A8271" i="7"/>
  <c r="B8271" i="7"/>
  <c r="C8271" i="7" s="1"/>
  <c r="A8272" i="7" l="1"/>
  <c r="B8272" i="7"/>
  <c r="C8272" i="7" s="1"/>
  <c r="D8273" i="7"/>
  <c r="D8274" i="7" l="1"/>
  <c r="A8273" i="7"/>
  <c r="B8273" i="7"/>
  <c r="C8273" i="7" s="1"/>
  <c r="D8275" i="7" l="1"/>
  <c r="B8274" i="7"/>
  <c r="C8274" i="7" s="1"/>
  <c r="A8274" i="7"/>
  <c r="D8276" i="7" l="1"/>
  <c r="A8275" i="7"/>
  <c r="B8275" i="7"/>
  <c r="C8275" i="7" s="1"/>
  <c r="D8277" i="7" l="1"/>
  <c r="A8276" i="7"/>
  <c r="B8276" i="7"/>
  <c r="C8276" i="7" s="1"/>
  <c r="D8278" i="7" l="1"/>
  <c r="A8277" i="7"/>
  <c r="B8277" i="7"/>
  <c r="C8277" i="7" s="1"/>
  <c r="A8278" i="7" l="1"/>
  <c r="D8279" i="7"/>
  <c r="B8278" i="7"/>
  <c r="C8278" i="7" s="1"/>
  <c r="D8280" i="7" l="1"/>
  <c r="A8279" i="7"/>
  <c r="B8279" i="7"/>
  <c r="C8279" i="7" s="1"/>
  <c r="A8280" i="7" l="1"/>
  <c r="B8280" i="7"/>
  <c r="C8280" i="7" s="1"/>
  <c r="D8281" i="7"/>
  <c r="D8282" i="7" l="1"/>
  <c r="A8281" i="7"/>
  <c r="B8281" i="7"/>
  <c r="C8281" i="7" s="1"/>
  <c r="D8283" i="7" l="1"/>
  <c r="B8282" i="7"/>
  <c r="C8282" i="7" s="1"/>
  <c r="A8282" i="7"/>
  <c r="D8284" i="7" l="1"/>
  <c r="A8283" i="7"/>
  <c r="B8283" i="7"/>
  <c r="C8283" i="7" s="1"/>
  <c r="D8285" i="7" l="1"/>
  <c r="A8284" i="7"/>
  <c r="B8284" i="7"/>
  <c r="C8284" i="7" s="1"/>
  <c r="A8285" i="7" l="1"/>
  <c r="B8285" i="7"/>
  <c r="C8285" i="7" s="1"/>
  <c r="D8286" i="7"/>
  <c r="A8286" i="7" l="1"/>
  <c r="D8287" i="7"/>
  <c r="B8286" i="7"/>
  <c r="C8286" i="7" s="1"/>
  <c r="D8288" i="7" l="1"/>
  <c r="A8287" i="7"/>
  <c r="B8287" i="7"/>
  <c r="C8287" i="7" s="1"/>
  <c r="A8288" i="7" l="1"/>
  <c r="B8288" i="7"/>
  <c r="C8288" i="7" s="1"/>
  <c r="D8289" i="7"/>
  <c r="D8290" i="7" l="1"/>
  <c r="A8289" i="7"/>
  <c r="B8289" i="7"/>
  <c r="C8289" i="7" s="1"/>
  <c r="D8291" i="7" l="1"/>
  <c r="B8290" i="7"/>
  <c r="C8290" i="7" s="1"/>
  <c r="A8290" i="7"/>
  <c r="D8292" i="7" l="1"/>
  <c r="A8291" i="7"/>
  <c r="B8291" i="7"/>
  <c r="C8291" i="7" s="1"/>
  <c r="A8292" i="7" l="1"/>
  <c r="B8292" i="7"/>
  <c r="C8292" i="7" s="1"/>
  <c r="D8293" i="7"/>
  <c r="D8294" i="7" l="1"/>
  <c r="A8293" i="7"/>
  <c r="B8293" i="7"/>
  <c r="C8293" i="7" s="1"/>
  <c r="A8294" i="7" l="1"/>
  <c r="D8295" i="7"/>
  <c r="B8294" i="7"/>
  <c r="C8294" i="7" s="1"/>
  <c r="D8296" i="7" l="1"/>
  <c r="A8295" i="7"/>
  <c r="B8295" i="7"/>
  <c r="C8295" i="7" s="1"/>
  <c r="A8296" i="7" l="1"/>
  <c r="B8296" i="7"/>
  <c r="C8296" i="7" s="1"/>
  <c r="D8297" i="7"/>
  <c r="D8298" i="7" l="1"/>
  <c r="A8297" i="7"/>
  <c r="B8297" i="7"/>
  <c r="C8297" i="7" s="1"/>
  <c r="D8299" i="7" l="1"/>
  <c r="B8298" i="7"/>
  <c r="C8298" i="7" s="1"/>
  <c r="A8298" i="7"/>
  <c r="D8300" i="7" l="1"/>
  <c r="A8299" i="7"/>
  <c r="B8299" i="7"/>
  <c r="C8299" i="7" s="1"/>
  <c r="A8300" i="7" l="1"/>
  <c r="B8300" i="7"/>
  <c r="C8300" i="7" s="1"/>
  <c r="D8301" i="7"/>
  <c r="D8302" i="7" l="1"/>
  <c r="A8301" i="7"/>
  <c r="B8301" i="7"/>
  <c r="C8301" i="7" s="1"/>
  <c r="A8302" i="7" l="1"/>
  <c r="D8303" i="7"/>
  <c r="B8302" i="7"/>
  <c r="C8302" i="7" s="1"/>
  <c r="D8304" i="7" l="1"/>
  <c r="A8303" i="7"/>
  <c r="B8303" i="7"/>
  <c r="C8303" i="7" s="1"/>
  <c r="A8304" i="7" l="1"/>
  <c r="B8304" i="7"/>
  <c r="C8304" i="7" s="1"/>
  <c r="D8305" i="7"/>
  <c r="D8306" i="7" l="1"/>
  <c r="A8305" i="7"/>
  <c r="B8305" i="7"/>
  <c r="C8305" i="7" s="1"/>
  <c r="D8307" i="7" l="1"/>
  <c r="B8306" i="7"/>
  <c r="C8306" i="7" s="1"/>
  <c r="A8306" i="7"/>
  <c r="D8308" i="7" l="1"/>
  <c r="A8307" i="7"/>
  <c r="B8307" i="7"/>
  <c r="C8307" i="7" s="1"/>
  <c r="A8308" i="7" l="1"/>
  <c r="B8308" i="7"/>
  <c r="C8308" i="7" s="1"/>
  <c r="D8309" i="7"/>
  <c r="D8310" i="7" l="1"/>
  <c r="A8309" i="7"/>
  <c r="B8309" i="7"/>
  <c r="C8309" i="7" s="1"/>
  <c r="D8311" i="7" l="1"/>
  <c r="B8310" i="7"/>
  <c r="C8310" i="7" s="1"/>
  <c r="A8310" i="7"/>
  <c r="D8312" i="7" l="1"/>
  <c r="A8311" i="7"/>
  <c r="B8311" i="7"/>
  <c r="C8311" i="7" s="1"/>
  <c r="A8312" i="7" l="1"/>
  <c r="B8312" i="7"/>
  <c r="C8312" i="7" s="1"/>
  <c r="D8313" i="7"/>
  <c r="D8314" i="7" l="1"/>
  <c r="A8313" i="7"/>
  <c r="B8313" i="7"/>
  <c r="C8313" i="7" s="1"/>
  <c r="D8315" i="7" l="1"/>
  <c r="B8314" i="7"/>
  <c r="C8314" i="7" s="1"/>
  <c r="A8314" i="7"/>
  <c r="D8316" i="7" l="1"/>
  <c r="A8315" i="7"/>
  <c r="B8315" i="7"/>
  <c r="C8315" i="7" s="1"/>
  <c r="D8317" i="7" l="1"/>
  <c r="A8316" i="7"/>
  <c r="B8316" i="7"/>
  <c r="C8316" i="7" s="1"/>
  <c r="D8318" i="7" l="1"/>
  <c r="A8317" i="7"/>
  <c r="B8317" i="7"/>
  <c r="C8317" i="7" s="1"/>
  <c r="D8319" i="7" l="1"/>
  <c r="B8318" i="7"/>
  <c r="C8318" i="7" s="1"/>
  <c r="A8318" i="7"/>
  <c r="D8320" i="7" l="1"/>
  <c r="A8319" i="7"/>
  <c r="B8319" i="7"/>
  <c r="C8319" i="7" s="1"/>
  <c r="A8320" i="7" l="1"/>
  <c r="B8320" i="7"/>
  <c r="C8320" i="7" s="1"/>
  <c r="D8321" i="7"/>
  <c r="A8321" i="7" l="1"/>
  <c r="D8322" i="7"/>
  <c r="B8321" i="7"/>
  <c r="C8321" i="7" s="1"/>
  <c r="D8323" i="7" l="1"/>
  <c r="A8322" i="7"/>
  <c r="B8322" i="7"/>
  <c r="C8322" i="7" s="1"/>
  <c r="D8324" i="7" l="1"/>
  <c r="A8323" i="7"/>
  <c r="B8323" i="7"/>
  <c r="C8323" i="7" s="1"/>
  <c r="D8325" i="7" l="1"/>
  <c r="A8324" i="7"/>
  <c r="B8324" i="7"/>
  <c r="C8324" i="7" s="1"/>
  <c r="D8326" i="7" l="1"/>
  <c r="A8325" i="7"/>
  <c r="B8325" i="7"/>
  <c r="C8325" i="7" s="1"/>
  <c r="D8327" i="7" l="1"/>
  <c r="B8326" i="7"/>
  <c r="C8326" i="7" s="1"/>
  <c r="A8326" i="7"/>
  <c r="D8328" i="7" l="1"/>
  <c r="A8327" i="7"/>
  <c r="B8327" i="7"/>
  <c r="C8327" i="7" s="1"/>
  <c r="D8329" i="7" l="1"/>
  <c r="A8328" i="7"/>
  <c r="B8328" i="7"/>
  <c r="C8328" i="7" s="1"/>
  <c r="D8330" i="7" l="1"/>
  <c r="B8329" i="7"/>
  <c r="C8329" i="7" s="1"/>
  <c r="A8329" i="7"/>
  <c r="A8330" i="7" l="1"/>
  <c r="D8331" i="7"/>
  <c r="B8330" i="7"/>
  <c r="C8330" i="7" s="1"/>
  <c r="D8332" i="7" l="1"/>
  <c r="A8331" i="7"/>
  <c r="B8331" i="7"/>
  <c r="C8331" i="7" s="1"/>
  <c r="D8333" i="7" l="1"/>
  <c r="A8332" i="7"/>
  <c r="B8332" i="7"/>
  <c r="C8332" i="7" s="1"/>
  <c r="D8334" i="7" l="1"/>
  <c r="B8333" i="7"/>
  <c r="C8333" i="7" s="1"/>
  <c r="A8333" i="7"/>
  <c r="D8335" i="7" l="1"/>
  <c r="B8334" i="7"/>
  <c r="C8334" i="7" s="1"/>
  <c r="A8334" i="7"/>
  <c r="D8336" i="7" l="1"/>
  <c r="A8335" i="7"/>
  <c r="B8335" i="7"/>
  <c r="C8335" i="7" s="1"/>
  <c r="A8336" i="7" l="1"/>
  <c r="B8336" i="7"/>
  <c r="C8336" i="7" s="1"/>
  <c r="D8337" i="7"/>
  <c r="A8337" i="7" l="1"/>
  <c r="D8338" i="7"/>
  <c r="B8337" i="7"/>
  <c r="C8337" i="7" s="1"/>
  <c r="D8339" i="7" l="1"/>
  <c r="B8338" i="7"/>
  <c r="C8338" i="7" s="1"/>
  <c r="A8338" i="7"/>
  <c r="D8340" i="7" l="1"/>
  <c r="A8339" i="7"/>
  <c r="B8339" i="7"/>
  <c r="C8339" i="7" s="1"/>
  <c r="A8340" i="7" l="1"/>
  <c r="B8340" i="7"/>
  <c r="C8340" i="7" s="1"/>
  <c r="D8341" i="7"/>
  <c r="D8342" i="7" l="1"/>
  <c r="B8341" i="7"/>
  <c r="C8341" i="7" s="1"/>
  <c r="A8341" i="7"/>
  <c r="A8342" i="7" l="1"/>
  <c r="D8343" i="7"/>
  <c r="B8342" i="7"/>
  <c r="C8342" i="7" s="1"/>
  <c r="B8343" i="7" l="1"/>
  <c r="C8343" i="7" s="1"/>
  <c r="D8344" i="7"/>
  <c r="A8343" i="7"/>
  <c r="D8345" i="7" l="1"/>
  <c r="A8344" i="7"/>
  <c r="B8344" i="7"/>
  <c r="C8344" i="7" s="1"/>
  <c r="D8346" i="7" l="1"/>
  <c r="B8345" i="7"/>
  <c r="C8345" i="7" s="1"/>
  <c r="A8345" i="7"/>
  <c r="A8346" i="7" l="1"/>
  <c r="D8347" i="7"/>
  <c r="B8346" i="7"/>
  <c r="C8346" i="7" s="1"/>
  <c r="D8348" i="7" l="1"/>
  <c r="A8347" i="7"/>
  <c r="B8347" i="7"/>
  <c r="C8347" i="7" s="1"/>
  <c r="D8349" i="7" l="1"/>
  <c r="A8348" i="7"/>
  <c r="B8348" i="7"/>
  <c r="C8348" i="7" s="1"/>
  <c r="A8349" i="7" l="1"/>
  <c r="B8349" i="7"/>
  <c r="C8349" i="7" s="1"/>
  <c r="D8350" i="7"/>
  <c r="D8351" i="7" l="1"/>
  <c r="A8350" i="7"/>
  <c r="B8350" i="7"/>
  <c r="C8350" i="7" s="1"/>
  <c r="D8352" i="7" l="1"/>
  <c r="A8351" i="7"/>
  <c r="B8351" i="7"/>
  <c r="C8351" i="7" s="1"/>
  <c r="A8352" i="7" l="1"/>
  <c r="B8352" i="7"/>
  <c r="C8352" i="7" s="1"/>
  <c r="D8353" i="7"/>
  <c r="D8354" i="7" l="1"/>
  <c r="A8353" i="7"/>
  <c r="B8353" i="7"/>
  <c r="C8353" i="7" s="1"/>
  <c r="D8355" i="7" l="1"/>
  <c r="B8354" i="7"/>
  <c r="C8354" i="7" s="1"/>
  <c r="A8354" i="7"/>
  <c r="D8356" i="7" l="1"/>
  <c r="A8355" i="7"/>
  <c r="B8355" i="7"/>
  <c r="C8355" i="7" s="1"/>
  <c r="D8357" i="7" l="1"/>
  <c r="A8356" i="7"/>
  <c r="B8356" i="7"/>
  <c r="C8356" i="7" s="1"/>
  <c r="A8357" i="7" l="1"/>
  <c r="D8358" i="7"/>
  <c r="B8357" i="7"/>
  <c r="C8357" i="7" s="1"/>
  <c r="D8359" i="7" l="1"/>
  <c r="A8358" i="7"/>
  <c r="B8358" i="7"/>
  <c r="C8358" i="7" s="1"/>
  <c r="D8360" i="7" l="1"/>
  <c r="A8359" i="7"/>
  <c r="B8359" i="7"/>
  <c r="C8359" i="7" s="1"/>
  <c r="D8361" i="7" l="1"/>
  <c r="A8360" i="7"/>
  <c r="B8360" i="7"/>
  <c r="C8360" i="7" s="1"/>
  <c r="A8361" i="7" l="1"/>
  <c r="D8362" i="7"/>
  <c r="B8361" i="7"/>
  <c r="C8361" i="7" s="1"/>
  <c r="A8362" i="7" l="1"/>
  <c r="B8362" i="7"/>
  <c r="C8362" i="7" s="1"/>
  <c r="D8363" i="7"/>
  <c r="D8364" i="7" l="1"/>
  <c r="A8363" i="7"/>
  <c r="B8363" i="7"/>
  <c r="C8363" i="7" s="1"/>
  <c r="A8364" i="7" l="1"/>
  <c r="B8364" i="7"/>
  <c r="C8364" i="7" s="1"/>
  <c r="D8365" i="7"/>
  <c r="D8366" i="7" l="1"/>
  <c r="B8365" i="7"/>
  <c r="C8365" i="7" s="1"/>
  <c r="A8365" i="7"/>
  <c r="D8367" i="7" l="1"/>
  <c r="B8366" i="7"/>
  <c r="C8366" i="7" s="1"/>
  <c r="A8366" i="7"/>
  <c r="D8368" i="7" l="1"/>
  <c r="A8367" i="7"/>
  <c r="B8367" i="7"/>
  <c r="C8367" i="7" s="1"/>
  <c r="A8368" i="7" l="1"/>
  <c r="B8368" i="7"/>
  <c r="C8368" i="7" s="1"/>
  <c r="D8369" i="7"/>
  <c r="D8370" i="7" l="1"/>
  <c r="A8369" i="7"/>
  <c r="B8369" i="7"/>
  <c r="C8369" i="7" s="1"/>
  <c r="D8371" i="7" l="1"/>
  <c r="A8370" i="7"/>
  <c r="B8370" i="7"/>
  <c r="C8370" i="7" s="1"/>
  <c r="A8371" i="7" l="1"/>
  <c r="B8371" i="7"/>
  <c r="C8371" i="7" s="1"/>
  <c r="D8372" i="7"/>
  <c r="D8373" i="7" l="1"/>
  <c r="A8372" i="7"/>
  <c r="B8372" i="7"/>
  <c r="C8372" i="7" s="1"/>
  <c r="D8374" i="7" l="1"/>
  <c r="A8373" i="7"/>
  <c r="B8373" i="7"/>
  <c r="C8373" i="7" s="1"/>
  <c r="D8375" i="7" l="1"/>
  <c r="B8374" i="7"/>
  <c r="C8374" i="7" s="1"/>
  <c r="A8374" i="7"/>
  <c r="A8375" i="7" l="1"/>
  <c r="D8376" i="7"/>
  <c r="B8375" i="7"/>
  <c r="C8375" i="7" s="1"/>
  <c r="D8377" i="7" l="1"/>
  <c r="A8376" i="7"/>
  <c r="B8376" i="7"/>
  <c r="C8376" i="7" s="1"/>
  <c r="D8378" i="7" l="1"/>
  <c r="A8377" i="7"/>
  <c r="B8377" i="7"/>
  <c r="C8377" i="7" s="1"/>
  <c r="A8378" i="7" l="1"/>
  <c r="D8379" i="7"/>
  <c r="B8378" i="7"/>
  <c r="C8378" i="7" s="1"/>
  <c r="D8380" i="7" l="1"/>
  <c r="B8379" i="7"/>
  <c r="C8379" i="7" s="1"/>
  <c r="A8379" i="7"/>
  <c r="A8380" i="7" l="1"/>
  <c r="D8381" i="7"/>
  <c r="B8380" i="7"/>
  <c r="C8380" i="7" s="1"/>
  <c r="D8382" i="7" l="1"/>
  <c r="B8381" i="7"/>
  <c r="C8381" i="7" s="1"/>
  <c r="A8381" i="7"/>
  <c r="B8382" i="7" l="1"/>
  <c r="C8382" i="7" s="1"/>
  <c r="A8382" i="7"/>
  <c r="D8383" i="7"/>
  <c r="D8384" i="7" l="1"/>
  <c r="A8383" i="7"/>
  <c r="B8383" i="7"/>
  <c r="C8383" i="7" s="1"/>
  <c r="A8384" i="7" l="1"/>
  <c r="B8384" i="7"/>
  <c r="C8384" i="7" s="1"/>
  <c r="D8385" i="7"/>
  <c r="D8386" i="7" l="1"/>
  <c r="A8385" i="7"/>
  <c r="B8385" i="7"/>
  <c r="C8385" i="7" s="1"/>
  <c r="D8387" i="7" l="1"/>
  <c r="B8386" i="7"/>
  <c r="C8386" i="7" s="1"/>
  <c r="A8386" i="7"/>
  <c r="A8387" i="7" l="1"/>
  <c r="D8388" i="7"/>
  <c r="B8387" i="7"/>
  <c r="C8387" i="7" s="1"/>
  <c r="A8388" i="7" l="1"/>
  <c r="B8388" i="7"/>
  <c r="C8388" i="7" s="1"/>
  <c r="D8389" i="7"/>
  <c r="D8390" i="7" l="1"/>
  <c r="A8389" i="7"/>
  <c r="B8389" i="7"/>
  <c r="C8389" i="7" s="1"/>
  <c r="D8391" i="7" l="1"/>
  <c r="B8390" i="7"/>
  <c r="C8390" i="7" s="1"/>
  <c r="A8390" i="7"/>
  <c r="D8392" i="7" l="1"/>
  <c r="A8391" i="7"/>
  <c r="B8391" i="7"/>
  <c r="C8391" i="7" s="1"/>
  <c r="A8392" i="7" l="1"/>
  <c r="B8392" i="7"/>
  <c r="C8392" i="7" s="1"/>
  <c r="D8393" i="7"/>
  <c r="D8394" i="7" l="1"/>
  <c r="B8393" i="7"/>
  <c r="C8393" i="7" s="1"/>
  <c r="A8393" i="7"/>
  <c r="D8395" i="7" l="1"/>
  <c r="B8394" i="7"/>
  <c r="C8394" i="7" s="1"/>
  <c r="A8394" i="7"/>
  <c r="A8395" i="7" l="1"/>
  <c r="B8395" i="7"/>
  <c r="C8395" i="7" s="1"/>
  <c r="D8396" i="7"/>
  <c r="A8396" i="7" l="1"/>
  <c r="B8396" i="7"/>
  <c r="C8396" i="7" s="1"/>
  <c r="D8397" i="7"/>
  <c r="D8398" i="7" l="1"/>
  <c r="B8397" i="7"/>
  <c r="C8397" i="7" s="1"/>
  <c r="A8397" i="7"/>
  <c r="D8399" i="7" l="1"/>
  <c r="B8398" i="7"/>
  <c r="C8398" i="7" s="1"/>
  <c r="A8398" i="7"/>
  <c r="D8400" i="7" l="1"/>
  <c r="A8399" i="7"/>
  <c r="B8399" i="7"/>
  <c r="C8399" i="7" s="1"/>
  <c r="A8400" i="7" l="1"/>
  <c r="B8400" i="7"/>
  <c r="C8400" i="7" s="1"/>
  <c r="D8401" i="7"/>
  <c r="D8402" i="7" l="1"/>
  <c r="A8401" i="7"/>
  <c r="B8401" i="7"/>
  <c r="C8401" i="7" s="1"/>
  <c r="D8403" i="7" l="1"/>
  <c r="B8402" i="7"/>
  <c r="C8402" i="7" s="1"/>
  <c r="A8402" i="7"/>
  <c r="D8404" i="7" l="1"/>
  <c r="B8403" i="7"/>
  <c r="C8403" i="7" s="1"/>
  <c r="A8403" i="7"/>
  <c r="D8405" i="7" l="1"/>
  <c r="A8404" i="7"/>
  <c r="B8404" i="7"/>
  <c r="C8404" i="7" s="1"/>
  <c r="D8406" i="7" l="1"/>
  <c r="A8405" i="7"/>
  <c r="B8405" i="7"/>
  <c r="C8405" i="7" s="1"/>
  <c r="A8406" i="7" l="1"/>
  <c r="D8407" i="7"/>
  <c r="B8406" i="7"/>
  <c r="C8406" i="7" s="1"/>
  <c r="D8408" i="7" l="1"/>
  <c r="A8407" i="7"/>
  <c r="B8407" i="7"/>
  <c r="C8407" i="7" s="1"/>
  <c r="A8408" i="7" l="1"/>
  <c r="B8408" i="7"/>
  <c r="C8408" i="7" s="1"/>
  <c r="D8409" i="7"/>
  <c r="A8409" i="7" l="1"/>
  <c r="D8410" i="7"/>
  <c r="B8409" i="7"/>
  <c r="C8409" i="7" s="1"/>
  <c r="A8410" i="7" l="1"/>
  <c r="D8411" i="7"/>
  <c r="B8410" i="7"/>
  <c r="C8410" i="7" s="1"/>
  <c r="A8411" i="7" l="1"/>
  <c r="D8412" i="7"/>
  <c r="B8411" i="7"/>
  <c r="C8411" i="7" s="1"/>
  <c r="A8412" i="7" l="1"/>
  <c r="B8412" i="7"/>
  <c r="C8412" i="7" s="1"/>
  <c r="D8413" i="7"/>
  <c r="D8414" i="7" l="1"/>
  <c r="A8413" i="7"/>
  <c r="B8413" i="7"/>
  <c r="C8413" i="7" s="1"/>
  <c r="A8414" i="7" l="1"/>
  <c r="D8415" i="7"/>
  <c r="B8414" i="7"/>
  <c r="C8414" i="7" s="1"/>
  <c r="D8416" i="7" l="1"/>
  <c r="A8415" i="7"/>
  <c r="B8415" i="7"/>
  <c r="C8415" i="7" s="1"/>
  <c r="A8416" i="7" l="1"/>
  <c r="B8416" i="7"/>
  <c r="C8416" i="7" s="1"/>
  <c r="D8417" i="7"/>
  <c r="A8417" i="7" l="1"/>
  <c r="B8417" i="7"/>
  <c r="C8417" i="7" s="1"/>
  <c r="D8418" i="7"/>
  <c r="D8419" i="7" l="1"/>
  <c r="B8418" i="7"/>
  <c r="C8418" i="7" s="1"/>
  <c r="A8418" i="7"/>
  <c r="D8420" i="7" l="1"/>
  <c r="B8419" i="7"/>
  <c r="C8419" i="7" s="1"/>
  <c r="A8419" i="7"/>
  <c r="A8420" i="7" l="1"/>
  <c r="B8420" i="7"/>
  <c r="C8420" i="7" s="1"/>
  <c r="D8421" i="7"/>
  <c r="D8422" i="7" l="1"/>
  <c r="A8421" i="7"/>
  <c r="B8421" i="7"/>
  <c r="C8421" i="7" s="1"/>
  <c r="D8423" i="7" l="1"/>
  <c r="B8422" i="7"/>
  <c r="C8422" i="7" s="1"/>
  <c r="A8422" i="7"/>
  <c r="D8424" i="7" l="1"/>
  <c r="A8423" i="7"/>
  <c r="B8423" i="7"/>
  <c r="C8423" i="7" s="1"/>
  <c r="D8425" i="7" l="1"/>
  <c r="A8424" i="7"/>
  <c r="B8424" i="7"/>
  <c r="C8424" i="7" s="1"/>
  <c r="D8426" i="7" l="1"/>
  <c r="A8425" i="7"/>
  <c r="B8425" i="7"/>
  <c r="C8425" i="7" s="1"/>
  <c r="D8427" i="7" l="1"/>
  <c r="B8426" i="7"/>
  <c r="C8426" i="7" s="1"/>
  <c r="A8426" i="7"/>
  <c r="D8428" i="7" l="1"/>
  <c r="A8427" i="7"/>
  <c r="B8427" i="7"/>
  <c r="C8427" i="7" s="1"/>
  <c r="A8428" i="7" l="1"/>
  <c r="D8429" i="7"/>
  <c r="B8428" i="7"/>
  <c r="C8428" i="7" s="1"/>
  <c r="D8430" i="7" l="1"/>
  <c r="A8429" i="7"/>
  <c r="B8429" i="7"/>
  <c r="C8429" i="7" s="1"/>
  <c r="D8431" i="7" l="1"/>
  <c r="A8430" i="7"/>
  <c r="B8430" i="7"/>
  <c r="C8430" i="7" s="1"/>
  <c r="A8431" i="7" l="1"/>
  <c r="B8431" i="7"/>
  <c r="C8431" i="7" s="1"/>
  <c r="D8432" i="7"/>
  <c r="A8432" i="7" l="1"/>
  <c r="B8432" i="7"/>
  <c r="C8432" i="7" s="1"/>
  <c r="D8433" i="7"/>
  <c r="A8433" i="7" l="1"/>
  <c r="B8433" i="7"/>
  <c r="C8433" i="7" s="1"/>
  <c r="D8434" i="7"/>
  <c r="D8435" i="7" l="1"/>
  <c r="B8434" i="7"/>
  <c r="C8434" i="7" s="1"/>
  <c r="A8434" i="7"/>
  <c r="D8436" i="7" l="1"/>
  <c r="A8435" i="7"/>
  <c r="B8435" i="7"/>
  <c r="C8435" i="7" s="1"/>
  <c r="A8436" i="7" l="1"/>
  <c r="B8436" i="7"/>
  <c r="C8436" i="7" s="1"/>
  <c r="D8437" i="7"/>
  <c r="D8438" i="7" l="1"/>
  <c r="A8437" i="7"/>
  <c r="B8437" i="7"/>
  <c r="C8437" i="7" s="1"/>
  <c r="D8439" i="7" l="1"/>
  <c r="B8438" i="7"/>
  <c r="C8438" i="7" s="1"/>
  <c r="A8438" i="7"/>
  <c r="D8440" i="7" l="1"/>
  <c r="A8439" i="7"/>
  <c r="B8439" i="7"/>
  <c r="C8439" i="7" s="1"/>
  <c r="A8440" i="7" l="1"/>
  <c r="B8440" i="7"/>
  <c r="C8440" i="7" s="1"/>
  <c r="D8441" i="7"/>
  <c r="D8442" i="7" l="1"/>
  <c r="A8441" i="7"/>
  <c r="B8441" i="7"/>
  <c r="C8441" i="7" s="1"/>
  <c r="D8443" i="7" l="1"/>
  <c r="B8442" i="7"/>
  <c r="C8442" i="7" s="1"/>
  <c r="A8442" i="7"/>
  <c r="D8444" i="7" l="1"/>
  <c r="A8443" i="7"/>
  <c r="B8443" i="7"/>
  <c r="C8443" i="7" s="1"/>
  <c r="A8444" i="7" l="1"/>
  <c r="B8444" i="7"/>
  <c r="C8444" i="7" s="1"/>
  <c r="D8445" i="7"/>
  <c r="D8446" i="7" l="1"/>
  <c r="A8445" i="7"/>
  <c r="B8445" i="7"/>
  <c r="C8445" i="7" s="1"/>
  <c r="D8447" i="7" l="1"/>
  <c r="B8446" i="7"/>
  <c r="C8446" i="7" s="1"/>
  <c r="A8446" i="7"/>
  <c r="D8448" i="7" l="1"/>
  <c r="A8447" i="7"/>
  <c r="B8447" i="7"/>
  <c r="C8447" i="7" s="1"/>
  <c r="A8448" i="7" l="1"/>
  <c r="B8448" i="7"/>
  <c r="C8448" i="7" s="1"/>
  <c r="D8449" i="7"/>
  <c r="D8450" i="7" l="1"/>
  <c r="A8449" i="7"/>
  <c r="B8449" i="7"/>
  <c r="C8449" i="7" s="1"/>
  <c r="D8451" i="7" l="1"/>
  <c r="B8450" i="7"/>
  <c r="C8450" i="7" s="1"/>
  <c r="A8450" i="7"/>
  <c r="B8451" i="7" l="1"/>
  <c r="C8451" i="7" s="1"/>
  <c r="A8451" i="7"/>
  <c r="D8452" i="7"/>
  <c r="A8452" i="7" l="1"/>
  <c r="B8452" i="7"/>
  <c r="C8452" i="7" s="1"/>
  <c r="D8453" i="7"/>
  <c r="A8453" i="7" l="1"/>
  <c r="B8453" i="7"/>
  <c r="C8453" i="7" s="1"/>
  <c r="D8454" i="7"/>
  <c r="D8455" i="7" l="1"/>
  <c r="B8454" i="7"/>
  <c r="C8454" i="7" s="1"/>
  <c r="A8454" i="7"/>
  <c r="D8456" i="7" l="1"/>
  <c r="A8455" i="7"/>
  <c r="B8455" i="7"/>
  <c r="C8455" i="7" s="1"/>
  <c r="D8457" i="7" l="1"/>
  <c r="A8456" i="7"/>
  <c r="B8456" i="7"/>
  <c r="C8456" i="7" s="1"/>
  <c r="D8458" i="7" l="1"/>
  <c r="A8457" i="7"/>
  <c r="B8457" i="7"/>
  <c r="C8457" i="7" s="1"/>
  <c r="D8459" i="7" l="1"/>
  <c r="B8458" i="7"/>
  <c r="C8458" i="7" s="1"/>
  <c r="A8458" i="7"/>
  <c r="D8460" i="7" l="1"/>
  <c r="A8459" i="7"/>
  <c r="B8459" i="7"/>
  <c r="C8459" i="7" s="1"/>
  <c r="A8460" i="7" l="1"/>
  <c r="B8460" i="7"/>
  <c r="C8460" i="7" s="1"/>
  <c r="D8461" i="7"/>
  <c r="D8462" i="7" l="1"/>
  <c r="A8461" i="7"/>
  <c r="B8461" i="7"/>
  <c r="C8461" i="7" s="1"/>
  <c r="D8463" i="7" l="1"/>
  <c r="B8462" i="7"/>
  <c r="C8462" i="7" s="1"/>
  <c r="A8462" i="7"/>
  <c r="D8464" i="7" l="1"/>
  <c r="A8463" i="7"/>
  <c r="B8463" i="7"/>
  <c r="C8463" i="7" s="1"/>
  <c r="A8464" i="7" l="1"/>
  <c r="B8464" i="7"/>
  <c r="C8464" i="7" s="1"/>
  <c r="D8465" i="7"/>
  <c r="D8466" i="7" l="1"/>
  <c r="A8465" i="7"/>
  <c r="B8465" i="7"/>
  <c r="C8465" i="7" s="1"/>
  <c r="D8467" i="7" l="1"/>
  <c r="B8466" i="7"/>
  <c r="C8466" i="7" s="1"/>
  <c r="A8466" i="7"/>
  <c r="A8467" i="7" l="1"/>
  <c r="B8467" i="7"/>
  <c r="C8467" i="7" s="1"/>
  <c r="D8468" i="7"/>
  <c r="A8468" i="7" l="1"/>
  <c r="D8469" i="7"/>
  <c r="B8468" i="7"/>
  <c r="C8468" i="7" s="1"/>
  <c r="D8470" i="7" l="1"/>
  <c r="A8469" i="7"/>
  <c r="B8469" i="7"/>
  <c r="C8469" i="7" s="1"/>
  <c r="A8470" i="7" l="1"/>
  <c r="D8471" i="7"/>
  <c r="B8470" i="7"/>
  <c r="C8470" i="7" s="1"/>
  <c r="A8471" i="7" l="1"/>
  <c r="B8471" i="7"/>
  <c r="C8471" i="7" s="1"/>
  <c r="D8472" i="7"/>
  <c r="D8473" i="7" l="1"/>
  <c r="A8472" i="7"/>
  <c r="B8472" i="7"/>
  <c r="C8472" i="7" s="1"/>
  <c r="D8474" i="7" l="1"/>
  <c r="A8473" i="7"/>
  <c r="B8473" i="7"/>
  <c r="C8473" i="7" s="1"/>
  <c r="D8475" i="7" l="1"/>
  <c r="B8474" i="7"/>
  <c r="C8474" i="7" s="1"/>
  <c r="A8474" i="7"/>
  <c r="D8476" i="7" l="1"/>
  <c r="A8475" i="7"/>
  <c r="B8475" i="7"/>
  <c r="C8475" i="7" s="1"/>
  <c r="A8476" i="7" l="1"/>
  <c r="B8476" i="7"/>
  <c r="C8476" i="7" s="1"/>
  <c r="D8477" i="7"/>
  <c r="D8478" i="7" l="1"/>
  <c r="A8477" i="7"/>
  <c r="B8477" i="7"/>
  <c r="C8477" i="7" s="1"/>
  <c r="D8479" i="7" l="1"/>
  <c r="B8478" i="7"/>
  <c r="C8478" i="7" s="1"/>
  <c r="A8478" i="7"/>
  <c r="D8480" i="7" l="1"/>
  <c r="A8479" i="7"/>
  <c r="B8479" i="7"/>
  <c r="C8479" i="7" s="1"/>
  <c r="D8481" i="7" l="1"/>
  <c r="A8480" i="7"/>
  <c r="B8480" i="7"/>
  <c r="C8480" i="7" s="1"/>
  <c r="D8482" i="7" l="1"/>
  <c r="A8481" i="7"/>
  <c r="B8481" i="7"/>
  <c r="C8481" i="7" s="1"/>
  <c r="D8483" i="7" l="1"/>
  <c r="B8482" i="7"/>
  <c r="C8482" i="7" s="1"/>
  <c r="A8482" i="7"/>
  <c r="A8483" i="7" l="1"/>
  <c r="B8483" i="7"/>
  <c r="C8483" i="7" s="1"/>
  <c r="D8484" i="7"/>
  <c r="A8484" i="7" l="1"/>
  <c r="B8484" i="7"/>
  <c r="C8484" i="7" s="1"/>
  <c r="D8485" i="7"/>
  <c r="D8486" i="7" l="1"/>
  <c r="A8485" i="7"/>
  <c r="B8485" i="7"/>
  <c r="C8485" i="7" s="1"/>
  <c r="D8487" i="7" l="1"/>
  <c r="B8486" i="7"/>
  <c r="C8486" i="7" s="1"/>
  <c r="A8486" i="7"/>
  <c r="A8487" i="7" l="1"/>
  <c r="B8487" i="7"/>
  <c r="C8487" i="7" s="1"/>
  <c r="D8488" i="7"/>
  <c r="A8488" i="7" l="1"/>
  <c r="D8489" i="7"/>
  <c r="B8488" i="7"/>
  <c r="C8488" i="7" s="1"/>
  <c r="D8490" i="7" l="1"/>
  <c r="A8489" i="7"/>
  <c r="B8489" i="7"/>
  <c r="C8489" i="7" s="1"/>
  <c r="A8490" i="7" l="1"/>
  <c r="B8490" i="7"/>
  <c r="C8490" i="7" s="1"/>
  <c r="D8491" i="7"/>
  <c r="D8492" i="7" l="1"/>
  <c r="A8491" i="7"/>
  <c r="B8491" i="7"/>
  <c r="C8491" i="7" s="1"/>
  <c r="A8492" i="7" l="1"/>
  <c r="B8492" i="7"/>
  <c r="C8492" i="7" s="1"/>
  <c r="D8493" i="7"/>
  <c r="D8494" i="7" l="1"/>
  <c r="A8493" i="7"/>
  <c r="B8493" i="7"/>
  <c r="C8493" i="7" s="1"/>
  <c r="A8494" i="7" l="1"/>
  <c r="D8495" i="7"/>
  <c r="B8494" i="7"/>
  <c r="C8494" i="7" s="1"/>
  <c r="D8496" i="7" l="1"/>
  <c r="A8495" i="7"/>
  <c r="B8495" i="7"/>
  <c r="C8495" i="7" s="1"/>
  <c r="A8496" i="7" l="1"/>
  <c r="B8496" i="7"/>
  <c r="C8496" i="7" s="1"/>
  <c r="D8497" i="7"/>
  <c r="D8498" i="7" l="1"/>
  <c r="A8497" i="7"/>
  <c r="B8497" i="7"/>
  <c r="C8497" i="7" s="1"/>
  <c r="D8499" i="7" l="1"/>
  <c r="B8498" i="7"/>
  <c r="C8498" i="7" s="1"/>
  <c r="A8498" i="7"/>
  <c r="D8500" i="7" l="1"/>
  <c r="A8499" i="7"/>
  <c r="B8499" i="7"/>
  <c r="C8499" i="7" s="1"/>
  <c r="A8500" i="7" l="1"/>
  <c r="B8500" i="7"/>
  <c r="C8500" i="7" s="1"/>
  <c r="D8501" i="7"/>
  <c r="A8501" i="7" l="1"/>
  <c r="B8501" i="7"/>
  <c r="C8501" i="7" s="1"/>
  <c r="D8502" i="7"/>
  <c r="D8503" i="7" l="1"/>
  <c r="B8502" i="7"/>
  <c r="C8502" i="7" s="1"/>
  <c r="A8502" i="7"/>
  <c r="D8504" i="7" l="1"/>
  <c r="B8503" i="7"/>
  <c r="C8503" i="7" s="1"/>
  <c r="A8503" i="7"/>
  <c r="A8504" i="7" l="1"/>
  <c r="B8504" i="7"/>
  <c r="C8504" i="7" s="1"/>
  <c r="D8505" i="7"/>
  <c r="D8506" i="7" l="1"/>
  <c r="A8505" i="7"/>
  <c r="B8505" i="7"/>
  <c r="C8505" i="7" s="1"/>
  <c r="D8507" i="7" l="1"/>
  <c r="B8506" i="7"/>
  <c r="C8506" i="7" s="1"/>
  <c r="A8506" i="7"/>
  <c r="D8508" i="7" l="1"/>
  <c r="A8507" i="7"/>
  <c r="B8507" i="7"/>
  <c r="C8507" i="7" s="1"/>
  <c r="A8508" i="7" l="1"/>
  <c r="B8508" i="7"/>
  <c r="C8508" i="7" s="1"/>
  <c r="D8509" i="7"/>
  <c r="D8510" i="7" l="1"/>
  <c r="A8509" i="7"/>
  <c r="B8509" i="7"/>
  <c r="C8509" i="7" s="1"/>
  <c r="D8511" i="7" l="1"/>
  <c r="B8510" i="7"/>
  <c r="C8510" i="7" s="1"/>
  <c r="A8510" i="7"/>
  <c r="M22" i="13" l="1"/>
  <c r="A8511" i="7"/>
  <c r="B8511" i="7"/>
  <c r="C8511" i="7" s="1"/>
  <c r="D8512" i="7"/>
  <c r="A8512" i="7" l="1"/>
  <c r="B8512" i="7"/>
  <c r="C8512" i="7" s="1"/>
  <c r="D8513" i="7"/>
  <c r="D8514" i="7" l="1"/>
  <c r="A8513" i="7"/>
  <c r="B8513" i="7"/>
  <c r="C8513" i="7" s="1"/>
  <c r="D8515" i="7" l="1"/>
  <c r="B8514" i="7"/>
  <c r="C8514" i="7" s="1"/>
  <c r="A8514" i="7"/>
  <c r="D8516" i="7" l="1"/>
  <c r="A8515" i="7"/>
  <c r="B8515" i="7"/>
  <c r="C8515" i="7" s="1"/>
  <c r="D8517" i="7" l="1"/>
  <c r="A8516" i="7"/>
  <c r="B8516" i="7"/>
  <c r="C8516" i="7" s="1"/>
  <c r="D8518" i="7" l="1"/>
  <c r="A8517" i="7"/>
  <c r="B8517" i="7"/>
  <c r="C8517" i="7" s="1"/>
  <c r="D8519" i="7" l="1"/>
  <c r="B8518" i="7"/>
  <c r="C8518" i="7" s="1"/>
  <c r="A8518" i="7"/>
  <c r="D8520" i="7" l="1"/>
  <c r="A8519" i="7"/>
  <c r="B8519" i="7"/>
  <c r="C8519" i="7" s="1"/>
  <c r="D8521" i="7" l="1"/>
  <c r="A8520" i="7"/>
  <c r="B8520" i="7"/>
  <c r="C8520" i="7" s="1"/>
  <c r="D8522" i="7" l="1"/>
  <c r="B8521" i="7"/>
  <c r="C8521" i="7" s="1"/>
  <c r="A8521" i="7"/>
  <c r="D8523" i="7" l="1"/>
  <c r="B8522" i="7"/>
  <c r="C8522" i="7" s="1"/>
  <c r="A8522" i="7"/>
  <c r="A8523" i="7" l="1"/>
  <c r="D8524" i="7"/>
  <c r="B8523" i="7"/>
  <c r="C8523" i="7" s="1"/>
  <c r="A8524" i="7" l="1"/>
  <c r="B8524" i="7"/>
  <c r="C8524" i="7" s="1"/>
  <c r="D8525" i="7"/>
  <c r="D8526" i="7" l="1"/>
  <c r="A8525" i="7"/>
  <c r="B8525" i="7"/>
  <c r="C8525" i="7" s="1"/>
  <c r="D8527" i="7" l="1"/>
  <c r="A8526" i="7"/>
  <c r="B8526" i="7"/>
  <c r="C8526" i="7" s="1"/>
  <c r="D8528" i="7" l="1"/>
  <c r="A8527" i="7"/>
  <c r="B8527" i="7"/>
  <c r="C8527" i="7" s="1"/>
  <c r="A8528" i="7" l="1"/>
  <c r="D8529" i="7"/>
  <c r="B8528" i="7"/>
  <c r="C8528" i="7" s="1"/>
  <c r="D8530" i="7" l="1"/>
  <c r="A8529" i="7"/>
  <c r="B8529" i="7"/>
  <c r="C8529" i="7" s="1"/>
  <c r="A8530" i="7" l="1"/>
  <c r="D8531" i="7"/>
  <c r="B8530" i="7"/>
  <c r="C8530" i="7" s="1"/>
  <c r="D8532" i="7" l="1"/>
  <c r="A8531" i="7"/>
  <c r="B8531" i="7"/>
  <c r="C8531" i="7" s="1"/>
  <c r="A8532" i="7" l="1"/>
  <c r="B8532" i="7"/>
  <c r="C8532" i="7" s="1"/>
  <c r="D8533" i="7"/>
  <c r="D8534" i="7" l="1"/>
  <c r="A8533" i="7"/>
  <c r="B8533" i="7"/>
  <c r="C8533" i="7" s="1"/>
  <c r="D8535" i="7" l="1"/>
  <c r="B8534" i="7"/>
  <c r="C8534" i="7" s="1"/>
  <c r="A8534" i="7"/>
  <c r="D8536" i="7" l="1"/>
  <c r="A8535" i="7"/>
  <c r="B8535" i="7"/>
  <c r="C8535" i="7" s="1"/>
  <c r="A8536" i="7" l="1"/>
  <c r="B8536" i="7"/>
  <c r="C8536" i="7" s="1"/>
  <c r="D8537" i="7"/>
  <c r="A8537" i="7" l="1"/>
  <c r="B8537" i="7"/>
  <c r="C8537" i="7" s="1"/>
  <c r="D8538" i="7"/>
  <c r="D8539" i="7" l="1"/>
  <c r="B8538" i="7"/>
  <c r="C8538" i="7" s="1"/>
  <c r="A8538" i="7"/>
  <c r="A8539" i="7" l="1"/>
  <c r="B8539" i="7"/>
  <c r="C8539" i="7" s="1"/>
  <c r="D8540" i="7"/>
  <c r="A8540" i="7" l="1"/>
  <c r="D8541" i="7"/>
  <c r="B8540" i="7"/>
  <c r="C8540" i="7" s="1"/>
  <c r="A8541" i="7" l="1"/>
  <c r="B8541" i="7"/>
  <c r="C8541" i="7" s="1"/>
  <c r="D8542" i="7"/>
  <c r="D8543" i="7" l="1"/>
  <c r="B8542" i="7"/>
  <c r="C8542" i="7" s="1"/>
  <c r="A8542" i="7"/>
  <c r="A8543" i="7" l="1"/>
  <c r="D8544" i="7"/>
  <c r="B8543" i="7"/>
  <c r="C8543" i="7" s="1"/>
  <c r="D8545" i="7" l="1"/>
  <c r="A8544" i="7"/>
  <c r="B8544" i="7"/>
  <c r="C8544" i="7" s="1"/>
  <c r="A8545" i="7" l="1"/>
  <c r="B8545" i="7"/>
  <c r="C8545" i="7" s="1"/>
  <c r="D8546" i="7"/>
  <c r="D8547" i="7" l="1"/>
  <c r="B8546" i="7"/>
  <c r="C8546" i="7" s="1"/>
  <c r="A8546" i="7"/>
  <c r="D8548" i="7" l="1"/>
  <c r="A8547" i="7"/>
  <c r="B8547" i="7"/>
  <c r="C8547" i="7" s="1"/>
  <c r="A8548" i="7" l="1"/>
  <c r="B8548" i="7"/>
  <c r="C8548" i="7" s="1"/>
  <c r="D8549" i="7"/>
  <c r="D8550" i="7" l="1"/>
  <c r="A8549" i="7"/>
  <c r="B8549" i="7"/>
  <c r="C8549" i="7" s="1"/>
  <c r="D8551" i="7" l="1"/>
  <c r="B8550" i="7"/>
  <c r="C8550" i="7" s="1"/>
  <c r="A8550" i="7"/>
  <c r="A8551" i="7" l="1"/>
  <c r="B8551" i="7"/>
  <c r="C8551" i="7" s="1"/>
  <c r="D8552" i="7"/>
  <c r="A8552" i="7" l="1"/>
  <c r="B8552" i="7"/>
  <c r="C8552" i="7" s="1"/>
  <c r="D8553" i="7"/>
  <c r="D8554" i="7" l="1"/>
  <c r="A8553" i="7"/>
  <c r="B8553" i="7"/>
  <c r="C8553" i="7" s="1"/>
  <c r="D8555" i="7" l="1"/>
  <c r="B8554" i="7"/>
  <c r="C8554" i="7" s="1"/>
  <c r="A8554" i="7"/>
  <c r="D8556" i="7" l="1"/>
  <c r="A8555" i="7"/>
  <c r="B8555" i="7"/>
  <c r="C8555" i="7" s="1"/>
  <c r="D8557" i="7" l="1"/>
  <c r="A8556" i="7"/>
  <c r="B8556" i="7"/>
  <c r="C8556" i="7" s="1"/>
  <c r="A8557" i="7" l="1"/>
  <c r="D8558" i="7"/>
  <c r="B8557" i="7"/>
  <c r="C8557" i="7" s="1"/>
  <c r="A8558" i="7" l="1"/>
  <c r="D8559" i="7"/>
  <c r="B8558" i="7"/>
  <c r="C8558" i="7" s="1"/>
  <c r="D8560" i="7" l="1"/>
  <c r="A8559" i="7"/>
  <c r="B8559" i="7"/>
  <c r="C8559" i="7" s="1"/>
  <c r="A8560" i="7" l="1"/>
  <c r="B8560" i="7"/>
  <c r="C8560" i="7" s="1"/>
  <c r="D8561" i="7"/>
  <c r="D8562" i="7" l="1"/>
  <c r="B8561" i="7"/>
  <c r="C8561" i="7" s="1"/>
  <c r="A8561" i="7"/>
  <c r="D8563" i="7" l="1"/>
  <c r="A8562" i="7"/>
  <c r="B8562" i="7"/>
  <c r="C8562" i="7" s="1"/>
  <c r="D8564" i="7" l="1"/>
  <c r="A8563" i="7"/>
  <c r="B8563" i="7"/>
  <c r="C8563" i="7" s="1"/>
  <c r="D8565" i="7" l="1"/>
  <c r="A8564" i="7"/>
  <c r="B8564" i="7"/>
  <c r="C8564" i="7" s="1"/>
  <c r="D8566" i="7" l="1"/>
  <c r="A8565" i="7"/>
  <c r="B8565" i="7"/>
  <c r="C8565" i="7" s="1"/>
  <c r="D8567" i="7" l="1"/>
  <c r="B8566" i="7"/>
  <c r="C8566" i="7" s="1"/>
  <c r="A8566" i="7"/>
  <c r="D8568" i="7" l="1"/>
  <c r="A8567" i="7"/>
  <c r="B8567" i="7"/>
  <c r="C8567" i="7" s="1"/>
  <c r="A8568" i="7" l="1"/>
  <c r="B8568" i="7"/>
  <c r="C8568" i="7" s="1"/>
  <c r="D8569" i="7"/>
  <c r="A8569" i="7" l="1"/>
  <c r="B8569" i="7"/>
  <c r="C8569" i="7" s="1"/>
  <c r="D8570" i="7"/>
  <c r="B8570" i="7" l="1"/>
  <c r="C8570" i="7" s="1"/>
  <c r="A8570" i="7"/>
  <c r="D8571" i="7"/>
  <c r="A8571" i="7" l="1"/>
  <c r="B8571" i="7"/>
  <c r="C8571" i="7" s="1"/>
  <c r="D8572" i="7"/>
  <c r="D8573" i="7" l="1"/>
  <c r="A8572" i="7"/>
  <c r="B8572" i="7"/>
  <c r="C8572" i="7" s="1"/>
  <c r="D8574" i="7" l="1"/>
  <c r="B8573" i="7"/>
  <c r="C8573" i="7" s="1"/>
  <c r="A8573" i="7"/>
  <c r="D8575" i="7" l="1"/>
  <c r="B8574" i="7"/>
  <c r="C8574" i="7" s="1"/>
  <c r="A8574" i="7"/>
  <c r="D8576" i="7" l="1"/>
  <c r="A8575" i="7"/>
  <c r="B8575" i="7"/>
  <c r="C8575" i="7" s="1"/>
  <c r="A8576" i="7" l="1"/>
  <c r="B8576" i="7"/>
  <c r="C8576" i="7" s="1"/>
  <c r="D8577" i="7"/>
  <c r="A8577" i="7" l="1"/>
  <c r="B8577" i="7"/>
  <c r="C8577" i="7" s="1"/>
  <c r="D8578" i="7"/>
  <c r="D8579" i="7" l="1"/>
  <c r="B8578" i="7"/>
  <c r="C8578" i="7" s="1"/>
  <c r="A8578" i="7"/>
  <c r="D8580" i="7" l="1"/>
  <c r="A8579" i="7"/>
  <c r="B8579" i="7"/>
  <c r="C8579" i="7" s="1"/>
  <c r="A8580" i="7" l="1"/>
  <c r="B8580" i="7"/>
  <c r="C8580" i="7" s="1"/>
  <c r="D8581" i="7"/>
  <c r="D8582" i="7" l="1"/>
  <c r="A8581" i="7"/>
  <c r="B8581" i="7"/>
  <c r="C8581" i="7" s="1"/>
  <c r="B8582" i="7" l="1"/>
  <c r="C8582" i="7" s="1"/>
  <c r="A8582" i="7"/>
  <c r="D8583" i="7"/>
  <c r="A8583" i="7" l="1"/>
  <c r="D8584" i="7"/>
  <c r="B8583" i="7"/>
  <c r="C8583" i="7" s="1"/>
  <c r="D8585" i="7" l="1"/>
  <c r="A8584" i="7"/>
  <c r="B8584" i="7"/>
  <c r="C8584" i="7" s="1"/>
  <c r="A8585" i="7" l="1"/>
  <c r="B8585" i="7"/>
  <c r="C8585" i="7" s="1"/>
  <c r="D8586" i="7"/>
  <c r="D8587" i="7" l="1"/>
  <c r="B8586" i="7"/>
  <c r="C8586" i="7" s="1"/>
  <c r="A8586" i="7"/>
  <c r="D8588" i="7" l="1"/>
  <c r="A8587" i="7"/>
  <c r="B8587" i="7"/>
  <c r="C8587" i="7" s="1"/>
  <c r="A8588" i="7" l="1"/>
  <c r="B8588" i="7"/>
  <c r="C8588" i="7" s="1"/>
  <c r="D8589" i="7"/>
  <c r="D8590" i="7" l="1"/>
  <c r="A8589" i="7"/>
  <c r="B8589" i="7"/>
  <c r="C8589" i="7" s="1"/>
  <c r="D8591" i="7" l="1"/>
  <c r="B8590" i="7"/>
  <c r="C8590" i="7" s="1"/>
  <c r="A8590" i="7"/>
  <c r="D8592" i="7" l="1"/>
  <c r="A8591" i="7"/>
  <c r="B8591" i="7"/>
  <c r="C8591" i="7" s="1"/>
  <c r="D8593" i="7" l="1"/>
  <c r="A8592" i="7"/>
  <c r="B8592" i="7"/>
  <c r="C8592" i="7" s="1"/>
  <c r="D8594" i="7" l="1"/>
  <c r="A8593" i="7"/>
  <c r="B8593" i="7"/>
  <c r="C8593" i="7" s="1"/>
  <c r="D8595" i="7" l="1"/>
  <c r="B8594" i="7"/>
  <c r="C8594" i="7" s="1"/>
  <c r="A8594" i="7"/>
  <c r="D8596" i="7" l="1"/>
  <c r="A8595" i="7"/>
  <c r="B8595" i="7"/>
  <c r="C8595" i="7" s="1"/>
  <c r="A8596" i="7" l="1"/>
  <c r="B8596" i="7"/>
  <c r="C8596" i="7" s="1"/>
  <c r="D8597" i="7"/>
  <c r="D8598" i="7" l="1"/>
  <c r="A8597" i="7"/>
  <c r="B8597" i="7"/>
  <c r="C8597" i="7" s="1"/>
  <c r="D8599" i="7" l="1"/>
  <c r="B8598" i="7"/>
  <c r="C8598" i="7" s="1"/>
  <c r="A8598" i="7"/>
  <c r="D8600" i="7" l="1"/>
  <c r="B8599" i="7"/>
  <c r="C8599" i="7" s="1"/>
  <c r="A8599" i="7"/>
  <c r="A8600" i="7" l="1"/>
  <c r="B8600" i="7"/>
  <c r="C8600" i="7" s="1"/>
  <c r="D8601" i="7"/>
  <c r="A8601" i="7" l="1"/>
  <c r="B8601" i="7"/>
  <c r="C8601" i="7" s="1"/>
  <c r="D8602" i="7"/>
  <c r="A8602" i="7" l="1"/>
  <c r="D8603" i="7"/>
  <c r="B8602" i="7"/>
  <c r="C8602" i="7" s="1"/>
  <c r="D8604" i="7" l="1"/>
  <c r="A8603" i="7"/>
  <c r="B8603" i="7"/>
  <c r="C8603" i="7" s="1"/>
  <c r="A8604" i="7" l="1"/>
  <c r="B8604" i="7"/>
  <c r="C8604" i="7" s="1"/>
  <c r="D8605" i="7"/>
  <c r="D8606" i="7" l="1"/>
  <c r="A8605" i="7"/>
  <c r="B8605" i="7"/>
  <c r="C8605" i="7" s="1"/>
  <c r="A8606" i="7" l="1"/>
  <c r="D8607" i="7"/>
  <c r="B8606" i="7"/>
  <c r="C8606" i="7" s="1"/>
  <c r="A8607" i="7" l="1"/>
  <c r="D8608" i="7"/>
  <c r="B8607" i="7"/>
  <c r="C8607" i="7" s="1"/>
  <c r="A8608" i="7" l="1"/>
  <c r="D8609" i="7"/>
  <c r="B8608" i="7"/>
  <c r="C8608" i="7" s="1"/>
  <c r="A8609" i="7" l="1"/>
  <c r="B8609" i="7"/>
  <c r="C8609" i="7" s="1"/>
  <c r="D8610" i="7"/>
  <c r="D8611" i="7" l="1"/>
  <c r="B8610" i="7"/>
  <c r="C8610" i="7" s="1"/>
  <c r="A8610" i="7"/>
  <c r="D8612" i="7" l="1"/>
  <c r="A8611" i="7"/>
  <c r="B8611" i="7"/>
  <c r="C8611" i="7" s="1"/>
  <c r="A8612" i="7" l="1"/>
  <c r="B8612" i="7"/>
  <c r="C8612" i="7" s="1"/>
  <c r="D8613" i="7"/>
  <c r="D8614" i="7" l="1"/>
  <c r="A8613" i="7"/>
  <c r="B8613" i="7"/>
  <c r="C8613" i="7" s="1"/>
  <c r="D8615" i="7" l="1"/>
  <c r="B8614" i="7"/>
  <c r="C8614" i="7" s="1"/>
  <c r="A8614" i="7"/>
  <c r="D8616" i="7" l="1"/>
  <c r="A8615" i="7"/>
  <c r="B8615" i="7"/>
  <c r="C8615" i="7" s="1"/>
  <c r="A8616" i="7" l="1"/>
  <c r="B8616" i="7"/>
  <c r="C8616" i="7" s="1"/>
  <c r="D8617" i="7"/>
  <c r="A8617" i="7" l="1"/>
  <c r="B8617" i="7"/>
  <c r="C8617" i="7" s="1"/>
  <c r="D8618" i="7"/>
  <c r="D8619" i="7" l="1"/>
  <c r="B8618" i="7"/>
  <c r="C8618" i="7" s="1"/>
  <c r="A8618" i="7"/>
  <c r="A8619" i="7" l="1"/>
  <c r="B8619" i="7"/>
  <c r="C8619" i="7" s="1"/>
  <c r="D8620" i="7"/>
  <c r="D8621" i="7" l="1"/>
  <c r="A8620" i="7"/>
  <c r="B8620" i="7"/>
  <c r="C8620" i="7" s="1"/>
  <c r="D8622" i="7" l="1"/>
  <c r="A8621" i="7"/>
  <c r="B8621" i="7"/>
  <c r="C8621" i="7" s="1"/>
  <c r="D8623" i="7" l="1"/>
  <c r="B8622" i="7"/>
  <c r="C8622" i="7" s="1"/>
  <c r="A8622" i="7"/>
  <c r="D8624" i="7" l="1"/>
  <c r="A8623" i="7"/>
  <c r="B8623" i="7"/>
  <c r="C8623" i="7" s="1"/>
  <c r="A8624" i="7" l="1"/>
  <c r="B8624" i="7"/>
  <c r="C8624" i="7" s="1"/>
  <c r="D8625" i="7"/>
  <c r="D8626" i="7" l="1"/>
  <c r="A8625" i="7"/>
  <c r="B8625" i="7"/>
  <c r="C8625" i="7" s="1"/>
  <c r="D8627" i="7" l="1"/>
  <c r="B8626" i="7"/>
  <c r="C8626" i="7" s="1"/>
  <c r="A8626" i="7"/>
  <c r="D8628" i="7" l="1"/>
  <c r="A8627" i="7"/>
  <c r="B8627" i="7"/>
  <c r="C8627" i="7" s="1"/>
  <c r="A8628" i="7" l="1"/>
  <c r="B8628" i="7"/>
  <c r="C8628" i="7" s="1"/>
  <c r="D8629" i="7"/>
  <c r="A8629" i="7" l="1"/>
  <c r="B8629" i="7"/>
  <c r="C8629" i="7" s="1"/>
  <c r="D8630" i="7"/>
  <c r="D8631" i="7" l="1"/>
  <c r="B8630" i="7"/>
  <c r="C8630" i="7" s="1"/>
  <c r="A8630" i="7"/>
  <c r="D8632" i="7" l="1"/>
  <c r="A8631" i="7"/>
  <c r="B8631" i="7"/>
  <c r="C8631" i="7" s="1"/>
  <c r="A8632" i="7" l="1"/>
  <c r="B8632" i="7"/>
  <c r="C8632" i="7" s="1"/>
  <c r="D8633" i="7"/>
  <c r="D8634" i="7" l="1"/>
  <c r="A8633" i="7"/>
  <c r="B8633" i="7"/>
  <c r="C8633" i="7" s="1"/>
  <c r="D8635" i="7" l="1"/>
  <c r="B8634" i="7"/>
  <c r="C8634" i="7" s="1"/>
  <c r="A8634" i="7"/>
  <c r="D8636" i="7" l="1"/>
  <c r="A8635" i="7"/>
  <c r="B8635" i="7"/>
  <c r="C8635" i="7" s="1"/>
  <c r="D8637" i="7" l="1"/>
  <c r="A8636" i="7"/>
  <c r="B8636" i="7"/>
  <c r="C8636" i="7" s="1"/>
  <c r="D8638" i="7" l="1"/>
  <c r="A8637" i="7"/>
  <c r="B8637" i="7"/>
  <c r="C8637" i="7" s="1"/>
  <c r="A8638" i="7" l="1"/>
  <c r="D8639" i="7"/>
  <c r="B8638" i="7"/>
  <c r="C8638" i="7" s="1"/>
  <c r="D8640" i="7" l="1"/>
  <c r="A8639" i="7"/>
  <c r="B8639" i="7"/>
  <c r="C8639" i="7" s="1"/>
  <c r="A8640" i="7" l="1"/>
  <c r="B8640" i="7"/>
  <c r="C8640" i="7" s="1"/>
  <c r="D8641" i="7"/>
  <c r="D8642" i="7" l="1"/>
  <c r="A8641" i="7"/>
  <c r="B8641" i="7"/>
  <c r="C8641" i="7" s="1"/>
  <c r="D8643" i="7" l="1"/>
  <c r="B8642" i="7"/>
  <c r="C8642" i="7" s="1"/>
  <c r="A8642" i="7"/>
  <c r="D8644" i="7" l="1"/>
  <c r="A8643" i="7"/>
  <c r="B8643" i="7"/>
  <c r="C8643" i="7" s="1"/>
  <c r="A8644" i="7" l="1"/>
  <c r="B8644" i="7"/>
  <c r="C8644" i="7" s="1"/>
  <c r="D8645" i="7"/>
  <c r="D8646" i="7" l="1"/>
  <c r="A8645" i="7"/>
  <c r="B8645" i="7"/>
  <c r="C8645" i="7" s="1"/>
  <c r="D8647" i="7" l="1"/>
  <c r="B8646" i="7"/>
  <c r="C8646" i="7" s="1"/>
  <c r="A8646" i="7"/>
  <c r="D8648" i="7" l="1"/>
  <c r="A8647" i="7"/>
  <c r="B8647" i="7"/>
  <c r="C8647" i="7" s="1"/>
  <c r="A8648" i="7" l="1"/>
  <c r="B8648" i="7"/>
  <c r="C8648" i="7" s="1"/>
  <c r="D8649" i="7"/>
  <c r="D8650" i="7" l="1"/>
  <c r="A8649" i="7"/>
  <c r="B8649" i="7"/>
  <c r="C8649" i="7" s="1"/>
  <c r="D8651" i="7" l="1"/>
  <c r="B8650" i="7"/>
  <c r="C8650" i="7" s="1"/>
  <c r="A8650" i="7"/>
  <c r="D8652" i="7" l="1"/>
  <c r="B8651" i="7"/>
  <c r="C8651" i="7" s="1"/>
  <c r="A8651" i="7"/>
  <c r="D8653" i="7" l="1"/>
  <c r="A8652" i="7"/>
  <c r="B8652" i="7"/>
  <c r="C8652" i="7" s="1"/>
  <c r="D8654" i="7" l="1"/>
  <c r="A8653" i="7"/>
  <c r="B8653" i="7"/>
  <c r="C8653" i="7" s="1"/>
  <c r="D8655" i="7" l="1"/>
  <c r="B8654" i="7"/>
  <c r="C8654" i="7" s="1"/>
  <c r="A8654" i="7"/>
  <c r="D8656" i="7" l="1"/>
  <c r="A8655" i="7"/>
  <c r="B8655" i="7"/>
  <c r="C8655" i="7" s="1"/>
  <c r="D8657" i="7" l="1"/>
  <c r="B8656" i="7"/>
  <c r="C8656" i="7" s="1"/>
  <c r="A8656" i="7"/>
  <c r="D8658" i="7" l="1"/>
  <c r="A8657" i="7"/>
  <c r="B8657" i="7"/>
  <c r="C8657" i="7" s="1"/>
  <c r="D8659" i="7" l="1"/>
  <c r="B8658" i="7"/>
  <c r="C8658" i="7" s="1"/>
  <c r="A8658" i="7"/>
  <c r="D8660" i="7" l="1"/>
  <c r="A8659" i="7"/>
  <c r="B8659" i="7"/>
  <c r="C8659" i="7" s="1"/>
  <c r="A8660" i="7" l="1"/>
  <c r="B8660" i="7"/>
  <c r="C8660" i="7" s="1"/>
  <c r="D8661" i="7"/>
  <c r="D8662" i="7" l="1"/>
  <c r="A8661" i="7"/>
  <c r="B8661" i="7"/>
  <c r="C8661" i="7" s="1"/>
  <c r="D8663" i="7" l="1"/>
  <c r="B8662" i="7"/>
  <c r="C8662" i="7" s="1"/>
  <c r="A8662" i="7"/>
  <c r="D8664" i="7" l="1"/>
  <c r="A8663" i="7"/>
  <c r="B8663" i="7"/>
  <c r="C8663" i="7" s="1"/>
  <c r="A8664" i="7" l="1"/>
  <c r="B8664" i="7"/>
  <c r="C8664" i="7" s="1"/>
  <c r="D8665" i="7"/>
  <c r="D8666" i="7" l="1"/>
  <c r="A8665" i="7"/>
  <c r="B8665" i="7"/>
  <c r="C8665" i="7" s="1"/>
  <c r="D8667" i="7" l="1"/>
  <c r="B8666" i="7"/>
  <c r="C8666" i="7" s="1"/>
  <c r="A8666" i="7"/>
  <c r="D8668" i="7" l="1"/>
  <c r="A8667" i="7"/>
  <c r="B8667" i="7"/>
  <c r="C8667" i="7" s="1"/>
  <c r="A8668" i="7" l="1"/>
  <c r="B8668" i="7"/>
  <c r="C8668" i="7" s="1"/>
  <c r="D8669" i="7"/>
  <c r="D8670" i="7" l="1"/>
  <c r="A8669" i="7"/>
  <c r="B8669" i="7"/>
  <c r="C8669" i="7" s="1"/>
  <c r="D8671" i="7" l="1"/>
  <c r="B8670" i="7"/>
  <c r="C8670" i="7" s="1"/>
  <c r="A8670" i="7"/>
  <c r="A8671" i="7" l="1"/>
  <c r="B8671" i="7"/>
  <c r="C8671" i="7" s="1"/>
  <c r="D8672" i="7"/>
  <c r="D8673" i="7" l="1"/>
  <c r="A8672" i="7"/>
  <c r="B8672" i="7"/>
  <c r="C8672" i="7" s="1"/>
  <c r="D8674" i="7" l="1"/>
  <c r="A8673" i="7"/>
  <c r="B8673" i="7"/>
  <c r="C8673" i="7" s="1"/>
  <c r="A8674" i="7" l="1"/>
  <c r="D8675" i="7"/>
  <c r="B8674" i="7"/>
  <c r="C8674" i="7" s="1"/>
  <c r="D8676" i="7" l="1"/>
  <c r="A8675" i="7"/>
  <c r="B8675" i="7"/>
  <c r="C8675" i="7" s="1"/>
  <c r="A8676" i="7" l="1"/>
  <c r="B8676" i="7"/>
  <c r="C8676" i="7" s="1"/>
  <c r="D8677" i="7"/>
  <c r="D8678" i="7" l="1"/>
  <c r="A8677" i="7"/>
  <c r="B8677" i="7"/>
  <c r="C8677" i="7" s="1"/>
  <c r="B8678" i="7" l="1"/>
  <c r="C8678" i="7" s="1"/>
  <c r="A8678" i="7"/>
  <c r="D8679" i="7"/>
  <c r="D8680" i="7" l="1"/>
  <c r="A8679" i="7"/>
  <c r="B8679" i="7"/>
  <c r="C8679" i="7" s="1"/>
  <c r="A8680" i="7" l="1"/>
  <c r="B8680" i="7"/>
  <c r="C8680" i="7" s="1"/>
  <c r="D8681" i="7"/>
  <c r="D8682" i="7" l="1"/>
  <c r="A8681" i="7"/>
  <c r="B8681" i="7"/>
  <c r="C8681" i="7" s="1"/>
  <c r="D8683" i="7" l="1"/>
  <c r="A8682" i="7"/>
  <c r="B8682" i="7"/>
  <c r="C8682" i="7" s="1"/>
  <c r="D8684" i="7" l="1"/>
  <c r="A8683" i="7"/>
  <c r="B8683" i="7"/>
  <c r="C8683" i="7" s="1"/>
  <c r="D8685" i="7" l="1"/>
  <c r="A8684" i="7"/>
  <c r="B8684" i="7"/>
  <c r="C8684" i="7" s="1"/>
  <c r="A8685" i="7" l="1"/>
  <c r="B8685" i="7"/>
  <c r="C8685" i="7" s="1"/>
  <c r="D8686" i="7"/>
  <c r="A8686" i="7" l="1"/>
  <c r="D8687" i="7"/>
  <c r="B8686" i="7"/>
  <c r="C8686" i="7" s="1"/>
  <c r="D8688" i="7" l="1"/>
  <c r="A8687" i="7"/>
  <c r="B8687" i="7"/>
  <c r="C8687" i="7" s="1"/>
  <c r="A8688" i="7" l="1"/>
  <c r="B8688" i="7"/>
  <c r="C8688" i="7" s="1"/>
  <c r="D8689" i="7"/>
  <c r="D8690" i="7" l="1"/>
  <c r="A8689" i="7"/>
  <c r="B8689" i="7"/>
  <c r="C8689" i="7" s="1"/>
  <c r="A8690" i="7" l="1"/>
  <c r="B8690" i="7"/>
  <c r="C8690" i="7" s="1"/>
  <c r="D8691" i="7"/>
  <c r="D8692" i="7" l="1"/>
  <c r="A8691" i="7"/>
  <c r="B8691" i="7"/>
  <c r="C8691" i="7" s="1"/>
  <c r="D8693" i="7" l="1"/>
  <c r="A8692" i="7"/>
  <c r="B8692" i="7"/>
  <c r="C8692" i="7" s="1"/>
  <c r="D8694" i="7" l="1"/>
  <c r="A8693" i="7"/>
  <c r="B8693" i="7"/>
  <c r="C8693" i="7" s="1"/>
  <c r="D8695" i="7" l="1"/>
  <c r="B8694" i="7"/>
  <c r="C8694" i="7" s="1"/>
  <c r="A8694" i="7"/>
  <c r="D8696" i="7" l="1"/>
  <c r="A8695" i="7"/>
  <c r="B8695" i="7"/>
  <c r="C8695" i="7" s="1"/>
  <c r="D8697" i="7" l="1"/>
  <c r="A8696" i="7"/>
  <c r="B8696" i="7"/>
  <c r="C8696" i="7" s="1"/>
  <c r="D8698" i="7" l="1"/>
  <c r="A8697" i="7"/>
  <c r="B8697" i="7"/>
  <c r="C8697" i="7" s="1"/>
  <c r="D8699" i="7" l="1"/>
  <c r="B8698" i="7"/>
  <c r="C8698" i="7" s="1"/>
  <c r="A8698" i="7"/>
  <c r="A8699" i="7" l="1"/>
  <c r="D8700" i="7"/>
  <c r="B8699" i="7"/>
  <c r="C8699" i="7" s="1"/>
  <c r="A8700" i="7" l="1"/>
  <c r="B8700" i="7"/>
  <c r="C8700" i="7" s="1"/>
  <c r="D8701" i="7"/>
  <c r="A8701" i="7" l="1"/>
  <c r="B8701" i="7"/>
  <c r="C8701" i="7" s="1"/>
  <c r="D8702" i="7"/>
  <c r="D8703" i="7" l="1"/>
  <c r="B8702" i="7"/>
  <c r="C8702" i="7" s="1"/>
  <c r="A8702" i="7"/>
  <c r="D8704" i="7" l="1"/>
  <c r="A8703" i="7"/>
  <c r="B8703" i="7"/>
  <c r="C8703" i="7" s="1"/>
  <c r="A8704" i="7" l="1"/>
  <c r="B8704" i="7"/>
  <c r="C8704" i="7" s="1"/>
  <c r="D8705" i="7"/>
  <c r="A8705" i="7" l="1"/>
  <c r="B8705" i="7"/>
  <c r="C8705" i="7" s="1"/>
  <c r="D8706" i="7"/>
  <c r="D8707" i="7" l="1"/>
  <c r="B8706" i="7"/>
  <c r="C8706" i="7" s="1"/>
  <c r="A8706" i="7"/>
  <c r="A8707" i="7" l="1"/>
  <c r="B8707" i="7"/>
  <c r="C8707" i="7" s="1"/>
  <c r="D8708" i="7"/>
  <c r="A8708" i="7" l="1"/>
  <c r="B8708" i="7"/>
  <c r="C8708" i="7" s="1"/>
  <c r="D8709" i="7"/>
  <c r="A8709" i="7" l="1"/>
  <c r="B8709" i="7"/>
  <c r="C8709" i="7" s="1"/>
  <c r="D8710" i="7"/>
  <c r="D8711" i="7" l="1"/>
  <c r="B8710" i="7"/>
  <c r="C8710" i="7" s="1"/>
  <c r="A8710" i="7"/>
  <c r="D8712" i="7" l="1"/>
  <c r="A8711" i="7"/>
  <c r="B8711" i="7"/>
  <c r="C8711" i="7" s="1"/>
  <c r="A8712" i="7" l="1"/>
  <c r="B8712" i="7"/>
  <c r="C8712" i="7" s="1"/>
  <c r="D8713" i="7"/>
  <c r="A8713" i="7" l="1"/>
  <c r="B8713" i="7"/>
  <c r="C8713" i="7" s="1"/>
  <c r="D8714" i="7"/>
  <c r="D8715" i="7" l="1"/>
  <c r="B8714" i="7"/>
  <c r="C8714" i="7" s="1"/>
  <c r="A8714" i="7"/>
  <c r="D8716" i="7" l="1"/>
  <c r="A8715" i="7"/>
  <c r="B8715" i="7"/>
  <c r="C8715" i="7" s="1"/>
  <c r="A8716" i="7" l="1"/>
  <c r="B8716" i="7"/>
  <c r="C8716" i="7" s="1"/>
  <c r="D8717" i="7"/>
  <c r="D8718" i="7" l="1"/>
  <c r="A8717" i="7"/>
  <c r="B8717" i="7"/>
  <c r="C8717" i="7" s="1"/>
  <c r="D8719" i="7" l="1"/>
  <c r="B8718" i="7"/>
  <c r="C8718" i="7" s="1"/>
  <c r="A8718" i="7"/>
  <c r="D8720" i="7" l="1"/>
  <c r="A8719" i="7"/>
  <c r="B8719" i="7"/>
  <c r="C8719" i="7" s="1"/>
  <c r="A8720" i="7" l="1"/>
  <c r="B8720" i="7"/>
  <c r="C8720" i="7" s="1"/>
  <c r="D8721" i="7"/>
  <c r="A8721" i="7" l="1"/>
  <c r="B8721" i="7"/>
  <c r="C8721" i="7" s="1"/>
  <c r="D8722" i="7"/>
  <c r="D8723" i="7" l="1"/>
  <c r="B8722" i="7"/>
  <c r="C8722" i="7" s="1"/>
  <c r="A8722" i="7"/>
  <c r="D8724" i="7" l="1"/>
  <c r="A8723" i="7"/>
  <c r="B8723" i="7"/>
  <c r="C8723" i="7" s="1"/>
  <c r="D8725" i="7" l="1"/>
  <c r="A8724" i="7"/>
  <c r="B8724" i="7"/>
  <c r="C8724" i="7" s="1"/>
  <c r="A8725" i="7" l="1"/>
  <c r="D8726" i="7"/>
  <c r="B8725" i="7"/>
  <c r="C8725" i="7" s="1"/>
  <c r="D8727" i="7" l="1"/>
  <c r="B8726" i="7"/>
  <c r="C8726" i="7" s="1"/>
  <c r="A8726" i="7"/>
  <c r="D8728" i="7" l="1"/>
  <c r="A8727" i="7"/>
  <c r="B8727" i="7"/>
  <c r="C8727" i="7" s="1"/>
  <c r="A8728" i="7" l="1"/>
  <c r="B8728" i="7"/>
  <c r="C8728" i="7" s="1"/>
  <c r="D8729" i="7"/>
  <c r="D8730" i="7" l="1"/>
  <c r="A8729" i="7"/>
  <c r="B8729" i="7"/>
  <c r="C8729" i="7" s="1"/>
  <c r="D8731" i="7" l="1"/>
  <c r="B8730" i="7"/>
  <c r="C8730" i="7" s="1"/>
  <c r="A8730" i="7"/>
  <c r="D8732" i="7" l="1"/>
  <c r="A8731" i="7"/>
  <c r="B8731" i="7"/>
  <c r="C8731" i="7" s="1"/>
  <c r="A8732" i="7" l="1"/>
  <c r="B8732" i="7"/>
  <c r="C8732" i="7" s="1"/>
  <c r="D8733" i="7"/>
  <c r="D8734" i="7" l="1"/>
  <c r="A8733" i="7"/>
  <c r="B8733" i="7"/>
  <c r="C8733" i="7" s="1"/>
  <c r="A8734" i="7" l="1"/>
  <c r="D8735" i="7"/>
  <c r="B8734" i="7"/>
  <c r="C8734" i="7" s="1"/>
  <c r="D8736" i="7" l="1"/>
  <c r="A8735" i="7"/>
  <c r="B8735" i="7"/>
  <c r="C8735" i="7" s="1"/>
  <c r="A8736" i="7" l="1"/>
  <c r="B8736" i="7"/>
  <c r="C8736" i="7" s="1"/>
  <c r="D8737" i="7"/>
  <c r="D8738" i="7" l="1"/>
  <c r="A8737" i="7"/>
  <c r="B8737" i="7"/>
  <c r="C8737" i="7" s="1"/>
  <c r="D8739" i="7" l="1"/>
  <c r="B8738" i="7"/>
  <c r="C8738" i="7" s="1"/>
  <c r="A8738" i="7"/>
  <c r="A8739" i="7" l="1"/>
  <c r="B8739" i="7"/>
  <c r="C8739" i="7" s="1"/>
  <c r="D8740" i="7"/>
  <c r="A8740" i="7" l="1"/>
  <c r="B8740" i="7"/>
  <c r="C8740" i="7" s="1"/>
  <c r="D8741" i="7"/>
  <c r="D8742" i="7" l="1"/>
  <c r="A8741" i="7"/>
  <c r="B8741" i="7"/>
  <c r="C8741" i="7" s="1"/>
  <c r="D8743" i="7" l="1"/>
  <c r="B8742" i="7"/>
  <c r="C8742" i="7" s="1"/>
  <c r="A8742" i="7"/>
  <c r="A8743" i="7" l="1"/>
  <c r="B8743" i="7"/>
  <c r="C8743" i="7" s="1"/>
  <c r="D8744" i="7"/>
  <c r="A8744" i="7" l="1"/>
  <c r="B8744" i="7"/>
  <c r="C8744" i="7" s="1"/>
  <c r="D8745" i="7"/>
  <c r="D8746" i="7" l="1"/>
  <c r="A8745" i="7"/>
  <c r="B8745" i="7"/>
  <c r="C8745" i="7" s="1"/>
  <c r="D8747" i="7" l="1"/>
  <c r="A8746" i="7"/>
  <c r="B8746" i="7"/>
  <c r="C8746" i="7" s="1"/>
  <c r="D8748" i="7" l="1"/>
  <c r="B8747" i="7"/>
  <c r="C8747" i="7" s="1"/>
  <c r="A8747" i="7"/>
  <c r="A8748" i="7" l="1"/>
  <c r="B8748" i="7"/>
  <c r="C8748" i="7" s="1"/>
  <c r="D8749" i="7"/>
  <c r="D8750" i="7" l="1"/>
  <c r="A8749" i="7"/>
  <c r="B8749" i="7"/>
  <c r="C8749" i="7" s="1"/>
  <c r="A8750" i="7" l="1"/>
  <c r="D8751" i="7"/>
  <c r="B8750" i="7"/>
  <c r="C8750" i="7" s="1"/>
  <c r="D8752" i="7" l="1"/>
  <c r="A8751" i="7"/>
  <c r="B8751" i="7"/>
  <c r="C8751" i="7" s="1"/>
  <c r="A8752" i="7" l="1"/>
  <c r="B8752" i="7"/>
  <c r="C8752" i="7" s="1"/>
  <c r="D8753" i="7"/>
  <c r="D8754" i="7" l="1"/>
  <c r="A8753" i="7"/>
  <c r="B8753" i="7"/>
  <c r="C8753" i="7" s="1"/>
  <c r="D8755" i="7" l="1"/>
  <c r="B8754" i="7"/>
  <c r="C8754" i="7" s="1"/>
  <c r="A8754" i="7"/>
  <c r="D8756" i="7" l="1"/>
  <c r="A8755" i="7"/>
  <c r="B8755" i="7"/>
  <c r="C8755" i="7" s="1"/>
  <c r="A8756" i="7" l="1"/>
  <c r="B8756" i="7"/>
  <c r="C8756" i="7" s="1"/>
  <c r="D8757" i="7"/>
  <c r="D8758" i="7" l="1"/>
  <c r="B8757" i="7"/>
  <c r="C8757" i="7" s="1"/>
  <c r="A8757" i="7"/>
  <c r="D8759" i="7" l="1"/>
  <c r="B8758" i="7"/>
  <c r="C8758" i="7" s="1"/>
  <c r="A8758" i="7"/>
  <c r="A8759" i="7" l="1"/>
  <c r="B8759" i="7"/>
  <c r="C8759" i="7" s="1"/>
  <c r="D8760" i="7"/>
  <c r="A8760" i="7" l="1"/>
  <c r="B8760" i="7"/>
  <c r="C8760" i="7" s="1"/>
  <c r="D8761" i="7"/>
  <c r="A8761" i="7" l="1"/>
  <c r="B8761" i="7"/>
  <c r="C8761" i="7" s="1"/>
  <c r="C14" i="13" l="1" a="1"/>
  <c r="C14" i="13" s="1"/>
  <c r="E18" i="13" a="1"/>
  <c r="E18" i="13" s="1"/>
  <c r="H2" i="7" l="1"/>
  <c r="H4" i="7"/>
  <c r="H3" i="7"/>
  <c r="H5" i="7"/>
  <c r="H7" i="7"/>
  <c r="H9" i="7"/>
  <c r="H6" i="7"/>
  <c r="H8" i="7"/>
  <c r="H10" i="7"/>
  <c r="H13" i="7"/>
  <c r="H12" i="7"/>
  <c r="H11" i="7"/>
  <c r="H15" i="7"/>
  <c r="H16" i="7"/>
  <c r="H14" i="7"/>
  <c r="H18" i="7"/>
  <c r="H19" i="7"/>
  <c r="H17" i="7"/>
  <c r="H21" i="7"/>
  <c r="H20" i="7"/>
  <c r="H22" i="7"/>
  <c r="H23" i="7"/>
  <c r="H24" i="7"/>
  <c r="H27" i="7"/>
  <c r="H28" i="7"/>
  <c r="H25" i="7"/>
  <c r="H26" i="7"/>
  <c r="H29" i="7"/>
  <c r="H30" i="7"/>
  <c r="H31" i="7"/>
  <c r="H32" i="7"/>
  <c r="H33" i="7"/>
  <c r="H36" i="7"/>
  <c r="H38" i="7"/>
  <c r="H34" i="7"/>
  <c r="H35" i="7"/>
  <c r="H37" i="7"/>
  <c r="H39" i="7"/>
  <c r="H40" i="7"/>
  <c r="H41" i="7"/>
  <c r="H42" i="7"/>
  <c r="H43" i="7"/>
  <c r="H46" i="7"/>
  <c r="H44" i="7"/>
  <c r="H45" i="7"/>
  <c r="H47" i="7"/>
  <c r="H48" i="7"/>
  <c r="H49" i="7"/>
  <c r="H50" i="7"/>
  <c r="H53" i="7"/>
  <c r="H51" i="7"/>
  <c r="H52" i="7"/>
  <c r="H54" i="7"/>
  <c r="H55" i="7"/>
  <c r="H56" i="7"/>
  <c r="H59" i="7"/>
  <c r="H57" i="7"/>
  <c r="H60" i="7"/>
  <c r="H61" i="7"/>
  <c r="H58" i="7"/>
  <c r="H62" i="7"/>
  <c r="H64" i="7"/>
  <c r="H63" i="7"/>
  <c r="H68" i="7"/>
  <c r="H67" i="7"/>
  <c r="H65" i="7"/>
  <c r="H66" i="7"/>
  <c r="H69" i="7"/>
  <c r="H70" i="7"/>
  <c r="H71" i="7"/>
  <c r="H73" i="7"/>
  <c r="H74" i="7"/>
  <c r="H72" i="7"/>
  <c r="H75" i="7"/>
  <c r="H76" i="7"/>
  <c r="H77" i="7"/>
  <c r="H81" i="7"/>
  <c r="H79" i="7"/>
  <c r="H78" i="7"/>
  <c r="H80" i="7"/>
  <c r="H82" i="7"/>
  <c r="H83" i="7"/>
  <c r="H86" i="7"/>
  <c r="H87" i="7"/>
  <c r="H84" i="7"/>
  <c r="H89" i="7"/>
  <c r="H85" i="7"/>
  <c r="H88" i="7"/>
  <c r="H91" i="7"/>
  <c r="H95" i="7"/>
  <c r="H90" i="7"/>
  <c r="H93" i="7"/>
  <c r="H94" i="7"/>
  <c r="H92" i="7"/>
  <c r="H97" i="7"/>
  <c r="H99" i="7"/>
  <c r="H101" i="7"/>
  <c r="H96" i="7"/>
  <c r="H100" i="7"/>
  <c r="H98" i="7"/>
  <c r="H102" i="7"/>
  <c r="H103" i="7"/>
  <c r="H104" i="7"/>
  <c r="H105" i="7"/>
  <c r="H109" i="7"/>
  <c r="H106" i="7"/>
  <c r="H108" i="7"/>
  <c r="H107" i="7"/>
  <c r="H111" i="7"/>
  <c r="H113" i="7"/>
  <c r="H110" i="7"/>
  <c r="H112" i="7"/>
  <c r="H115" i="7"/>
  <c r="H114" i="7"/>
  <c r="H117" i="7"/>
  <c r="H116" i="7"/>
  <c r="H119" i="7"/>
  <c r="H121" i="7"/>
  <c r="H122" i="7"/>
  <c r="H120" i="7"/>
  <c r="H118" i="7"/>
  <c r="H124" i="7"/>
  <c r="H125" i="7"/>
  <c r="H126" i="7"/>
  <c r="H123" i="7"/>
  <c r="H127" i="7"/>
  <c r="H128" i="7"/>
  <c r="H129" i="7"/>
  <c r="H130" i="7"/>
  <c r="H132" i="7"/>
  <c r="H131" i="7"/>
  <c r="H135" i="7"/>
  <c r="H133" i="7"/>
  <c r="H136" i="7"/>
  <c r="H134" i="7"/>
  <c r="H137" i="7"/>
  <c r="H139" i="7"/>
  <c r="H138" i="7"/>
  <c r="H140" i="7"/>
  <c r="H141" i="7"/>
  <c r="H142" i="7"/>
  <c r="H144" i="7"/>
  <c r="H143" i="7"/>
  <c r="H146" i="7"/>
  <c r="H145" i="7"/>
  <c r="H147" i="7"/>
  <c r="H150" i="7"/>
  <c r="H148" i="7"/>
  <c r="H149" i="7"/>
  <c r="H151" i="7"/>
  <c r="H152" i="7"/>
  <c r="H154" i="7"/>
  <c r="H153" i="7"/>
  <c r="H155" i="7"/>
  <c r="H159" i="7"/>
  <c r="H157" i="7"/>
  <c r="H156" i="7"/>
  <c r="H158" i="7"/>
  <c r="H160" i="7"/>
  <c r="H161" i="7"/>
  <c r="H162" i="7"/>
  <c r="H163" i="7"/>
  <c r="H167" i="7"/>
  <c r="H168" i="7"/>
  <c r="H164" i="7"/>
  <c r="H166" i="7"/>
  <c r="H165" i="7"/>
  <c r="H169" i="7"/>
  <c r="H170" i="7"/>
  <c r="H171" i="7"/>
  <c r="H174" i="7"/>
  <c r="H176" i="7"/>
  <c r="H175" i="7"/>
  <c r="H172" i="7"/>
  <c r="H173" i="7"/>
  <c r="H177" i="7"/>
  <c r="H178" i="7"/>
  <c r="H179" i="7"/>
  <c r="H181" i="7"/>
  <c r="H182" i="7"/>
  <c r="H180" i="7"/>
  <c r="H185" i="7"/>
  <c r="H184" i="7"/>
  <c r="H186" i="7"/>
  <c r="H183" i="7"/>
  <c r="H188" i="7"/>
  <c r="H187" i="7"/>
  <c r="H189" i="7"/>
  <c r="H192" i="7"/>
  <c r="H190" i="7"/>
  <c r="H193" i="7"/>
  <c r="H191" i="7"/>
  <c r="H195" i="7"/>
  <c r="H196" i="7"/>
  <c r="H194" i="7"/>
  <c r="H197" i="7"/>
  <c r="H198" i="7"/>
  <c r="H199" i="7"/>
  <c r="H201" i="7"/>
  <c r="H200" i="7"/>
  <c r="H202" i="7"/>
  <c r="H203" i="7"/>
  <c r="H204" i="7"/>
  <c r="H206" i="7"/>
  <c r="H205" i="7"/>
  <c r="H207" i="7"/>
  <c r="H208" i="7"/>
  <c r="H210" i="7"/>
  <c r="H211" i="7"/>
  <c r="H209" i="7"/>
  <c r="H214" i="7"/>
  <c r="H212" i="7"/>
  <c r="H216" i="7"/>
  <c r="H213" i="7"/>
  <c r="H215" i="7"/>
  <c r="H218" i="7"/>
  <c r="H219" i="7"/>
  <c r="H217" i="7"/>
  <c r="H220" i="7"/>
  <c r="H221" i="7"/>
  <c r="H223" i="7"/>
  <c r="H222" i="7"/>
  <c r="H224" i="7"/>
  <c r="H226" i="7"/>
  <c r="H228" i="7"/>
  <c r="H227" i="7"/>
  <c r="H225" i="7"/>
  <c r="H229" i="7"/>
  <c r="H230" i="7"/>
  <c r="H231" i="7"/>
  <c r="H233" i="7"/>
  <c r="H234" i="7"/>
  <c r="H235" i="7"/>
  <c r="H232" i="7"/>
  <c r="H236" i="7"/>
  <c r="H237" i="7"/>
  <c r="H238" i="7"/>
  <c r="H242" i="7"/>
  <c r="H239" i="7"/>
  <c r="H240" i="7"/>
  <c r="H241" i="7"/>
  <c r="H244" i="7"/>
  <c r="H245" i="7"/>
  <c r="H243" i="7"/>
  <c r="H247" i="7"/>
  <c r="H246" i="7"/>
  <c r="H248" i="7"/>
  <c r="H250" i="7"/>
  <c r="H249" i="7"/>
  <c r="H252" i="7"/>
  <c r="H251" i="7"/>
  <c r="H254" i="7"/>
  <c r="H253" i="7"/>
  <c r="H255" i="7"/>
  <c r="H257" i="7"/>
  <c r="H256" i="7"/>
  <c r="H258" i="7"/>
  <c r="H260" i="7"/>
  <c r="H259" i="7"/>
  <c r="H261" i="7"/>
  <c r="H264" i="7"/>
  <c r="H265" i="7"/>
  <c r="H262" i="7"/>
  <c r="H263" i="7"/>
  <c r="H266" i="7"/>
  <c r="H268" i="7"/>
  <c r="H267" i="7"/>
  <c r="H269" i="7"/>
  <c r="H270" i="7"/>
  <c r="H272" i="7"/>
  <c r="H274" i="7"/>
  <c r="H271" i="7"/>
  <c r="H273" i="7"/>
  <c r="H277" i="7"/>
  <c r="H275" i="7"/>
  <c r="H276" i="7"/>
  <c r="H280" i="7"/>
  <c r="H278" i="7"/>
  <c r="H279" i="7"/>
  <c r="H282" i="7"/>
  <c r="H281" i="7"/>
  <c r="H283" i="7"/>
  <c r="H284" i="7"/>
  <c r="H286" i="7"/>
  <c r="H287" i="7"/>
  <c r="H285" i="7"/>
  <c r="H288" i="7"/>
  <c r="H289" i="7"/>
  <c r="H293" i="7"/>
  <c r="H290" i="7"/>
  <c r="H291" i="7"/>
  <c r="H292" i="7"/>
  <c r="H296" i="7"/>
  <c r="H294" i="7"/>
  <c r="H295" i="7"/>
  <c r="H297" i="7"/>
  <c r="H299" i="7"/>
  <c r="H298" i="7"/>
  <c r="H300" i="7"/>
  <c r="H302" i="7"/>
  <c r="H301" i="7"/>
  <c r="H306" i="7"/>
  <c r="H303" i="7"/>
  <c r="H304" i="7"/>
  <c r="H307" i="7"/>
  <c r="H305" i="7"/>
  <c r="H311" i="7"/>
  <c r="H309" i="7"/>
  <c r="H308" i="7"/>
  <c r="H310" i="7"/>
  <c r="H313" i="7"/>
  <c r="H312" i="7"/>
  <c r="H314" i="7"/>
  <c r="H315" i="7"/>
  <c r="H316" i="7"/>
  <c r="H317" i="7"/>
  <c r="H318" i="7"/>
  <c r="H319" i="7"/>
  <c r="H320" i="7"/>
  <c r="H321" i="7"/>
  <c r="H323" i="7"/>
  <c r="H322" i="7"/>
  <c r="H324" i="7"/>
  <c r="H327" i="7"/>
  <c r="H326" i="7"/>
  <c r="H328" i="7"/>
  <c r="H325" i="7"/>
  <c r="H332" i="7"/>
  <c r="H330" i="7"/>
  <c r="H329" i="7"/>
  <c r="H331" i="7"/>
  <c r="H334" i="7"/>
  <c r="H335" i="7"/>
  <c r="H333" i="7"/>
  <c r="H336" i="7"/>
  <c r="H338" i="7"/>
  <c r="H337" i="7"/>
  <c r="H342" i="7"/>
  <c r="H339" i="7"/>
  <c r="H340" i="7"/>
  <c r="H343" i="7"/>
  <c r="H341" i="7"/>
  <c r="H347" i="7"/>
  <c r="H345" i="7"/>
  <c r="H346" i="7"/>
  <c r="H344" i="7"/>
  <c r="H348" i="7"/>
  <c r="H351" i="7"/>
  <c r="H350" i="7"/>
  <c r="H352" i="7"/>
  <c r="H349" i="7"/>
  <c r="H354" i="7"/>
  <c r="H355" i="7"/>
  <c r="H356" i="7"/>
  <c r="H353" i="7"/>
  <c r="H358" i="7"/>
  <c r="H361" i="7"/>
  <c r="H357" i="7"/>
  <c r="H359" i="7"/>
  <c r="H360" i="7"/>
  <c r="H363" i="7"/>
  <c r="H362" i="7"/>
  <c r="H364" i="7"/>
  <c r="H365" i="7"/>
  <c r="H366" i="7"/>
  <c r="H367" i="7"/>
  <c r="H368" i="7"/>
  <c r="H369" i="7"/>
  <c r="H373" i="7"/>
  <c r="H370" i="7"/>
  <c r="H371" i="7"/>
  <c r="H374" i="7"/>
  <c r="H375" i="7"/>
  <c r="H372" i="7"/>
  <c r="H376" i="7"/>
  <c r="H378" i="7"/>
  <c r="H377" i="7"/>
  <c r="H379" i="7"/>
  <c r="H381" i="7"/>
  <c r="H384" i="7"/>
  <c r="H382" i="7"/>
  <c r="H380" i="7"/>
  <c r="H383" i="7"/>
  <c r="H385" i="7"/>
  <c r="H386" i="7"/>
  <c r="H388" i="7"/>
  <c r="H389" i="7"/>
  <c r="H387" i="7"/>
  <c r="H390" i="7"/>
  <c r="H393" i="7"/>
  <c r="H392" i="7"/>
  <c r="H391" i="7"/>
  <c r="H395" i="7"/>
  <c r="H394" i="7"/>
  <c r="H396" i="7"/>
  <c r="H397" i="7"/>
  <c r="H398" i="7"/>
  <c r="H400" i="7"/>
  <c r="H399" i="7"/>
  <c r="H401" i="7"/>
  <c r="H404" i="7"/>
  <c r="H402" i="7"/>
  <c r="H403" i="7"/>
  <c r="H405" i="7"/>
  <c r="H406" i="7"/>
  <c r="H407" i="7"/>
  <c r="H409" i="7"/>
  <c r="H408" i="7"/>
  <c r="H410" i="7"/>
  <c r="H411" i="7"/>
  <c r="H412" i="7"/>
  <c r="H413" i="7"/>
  <c r="H414" i="7"/>
  <c r="H417" i="7"/>
  <c r="H415" i="7"/>
  <c r="H418" i="7"/>
  <c r="H416" i="7"/>
  <c r="H420" i="7"/>
  <c r="H421" i="7"/>
  <c r="H419" i="7"/>
  <c r="H423" i="7"/>
  <c r="H422" i="7"/>
  <c r="H424" i="7"/>
  <c r="H425" i="7"/>
  <c r="H426" i="7"/>
  <c r="H428" i="7"/>
  <c r="H430" i="7"/>
  <c r="H429" i="7"/>
  <c r="H427" i="7"/>
  <c r="H431" i="7"/>
  <c r="H432" i="7"/>
  <c r="H433" i="7"/>
  <c r="H435" i="7"/>
  <c r="H434" i="7"/>
  <c r="H437" i="7"/>
  <c r="H436" i="7"/>
  <c r="H439" i="7"/>
  <c r="H440" i="7"/>
  <c r="H438" i="7"/>
  <c r="H443" i="7"/>
  <c r="H441" i="7"/>
  <c r="G10" i="10" s="1"/>
  <c r="H445" i="7"/>
  <c r="H444" i="7"/>
  <c r="H442" i="7"/>
  <c r="H446" i="7"/>
  <c r="H449" i="7"/>
  <c r="H448" i="7"/>
  <c r="H447" i="7"/>
  <c r="H452" i="7"/>
  <c r="H450" i="7"/>
  <c r="H451" i="7"/>
  <c r="H453" i="7"/>
  <c r="H455" i="7"/>
  <c r="H456" i="7"/>
  <c r="H454" i="7"/>
  <c r="H457" i="7"/>
  <c r="H458" i="7"/>
  <c r="H461" i="7"/>
  <c r="H460" i="7"/>
  <c r="H459" i="7"/>
  <c r="H464" i="7"/>
  <c r="H463" i="7"/>
  <c r="H462" i="7"/>
  <c r="H465" i="7"/>
  <c r="H467" i="7"/>
  <c r="H466" i="7"/>
  <c r="H468" i="7"/>
  <c r="H469" i="7"/>
  <c r="H471" i="7"/>
  <c r="H470" i="7"/>
  <c r="H473" i="7"/>
  <c r="H474" i="7"/>
  <c r="H475" i="7"/>
  <c r="H472" i="7"/>
  <c r="H476" i="7"/>
  <c r="H477" i="7"/>
  <c r="H478" i="7"/>
  <c r="H480" i="7"/>
  <c r="H479" i="7"/>
  <c r="H482" i="7"/>
  <c r="H483" i="7"/>
  <c r="H484" i="7"/>
  <c r="H481" i="7"/>
  <c r="H485" i="7"/>
  <c r="H486" i="7"/>
  <c r="H488" i="7"/>
  <c r="H487" i="7"/>
  <c r="H491" i="7"/>
  <c r="H489" i="7"/>
  <c r="H490" i="7"/>
  <c r="H492" i="7"/>
  <c r="H493" i="7"/>
  <c r="H497" i="7"/>
  <c r="H495" i="7"/>
  <c r="H494" i="7"/>
  <c r="H496" i="7"/>
  <c r="H499" i="7"/>
  <c r="H498" i="7"/>
  <c r="H500" i="7"/>
  <c r="H501" i="7"/>
  <c r="H502" i="7"/>
  <c r="H503" i="7"/>
  <c r="H505" i="7"/>
  <c r="H504" i="7"/>
  <c r="H506" i="7"/>
  <c r="H508" i="7"/>
  <c r="H507" i="7"/>
  <c r="H510" i="7"/>
  <c r="H509" i="7"/>
  <c r="H511" i="7"/>
  <c r="H514" i="7"/>
  <c r="H512" i="7"/>
  <c r="H513" i="7"/>
  <c r="H515" i="7"/>
  <c r="H517" i="7"/>
  <c r="H516" i="7"/>
  <c r="H520" i="7"/>
  <c r="H518" i="7"/>
  <c r="H519" i="7"/>
  <c r="H522" i="7"/>
  <c r="H521" i="7"/>
  <c r="H523" i="7"/>
  <c r="H527" i="7"/>
  <c r="H524" i="7"/>
  <c r="H526" i="7"/>
  <c r="H525" i="7"/>
  <c r="H528" i="7"/>
  <c r="H529" i="7"/>
  <c r="H530" i="7"/>
  <c r="H531" i="7"/>
  <c r="H532" i="7"/>
  <c r="H533" i="7"/>
  <c r="H535" i="7"/>
  <c r="H534" i="7"/>
  <c r="H537" i="7"/>
  <c r="H538" i="7"/>
  <c r="H536" i="7"/>
  <c r="H539" i="7"/>
  <c r="H542" i="7"/>
  <c r="H540" i="7"/>
  <c r="H543" i="7"/>
  <c r="H541" i="7"/>
  <c r="H544" i="7"/>
  <c r="H547" i="7"/>
  <c r="H545" i="7"/>
  <c r="H546" i="7"/>
  <c r="H548" i="7"/>
  <c r="H550" i="7"/>
  <c r="H549" i="7"/>
  <c r="H552" i="7"/>
  <c r="H554" i="7"/>
  <c r="H551" i="7"/>
  <c r="H553" i="7"/>
  <c r="H556" i="7"/>
  <c r="H555" i="7"/>
  <c r="H558" i="7"/>
  <c r="H557" i="7"/>
  <c r="H560" i="7"/>
  <c r="H561" i="7"/>
  <c r="H559" i="7"/>
  <c r="H563" i="7"/>
  <c r="H562" i="7"/>
  <c r="H564" i="7"/>
  <c r="H565" i="7"/>
  <c r="H568" i="7"/>
  <c r="H566" i="7"/>
  <c r="H567" i="7"/>
  <c r="H570" i="7"/>
  <c r="H569" i="7"/>
  <c r="H571" i="7"/>
  <c r="H572" i="7"/>
  <c r="H573" i="7"/>
  <c r="H574" i="7"/>
  <c r="H575" i="7"/>
  <c r="H576" i="7"/>
  <c r="H580" i="7"/>
  <c r="H579" i="7"/>
  <c r="H577" i="7"/>
  <c r="H578" i="7"/>
  <c r="H582" i="7"/>
  <c r="H583" i="7"/>
  <c r="H581" i="7"/>
  <c r="H584" i="7"/>
  <c r="H587" i="7"/>
  <c r="H585" i="7"/>
  <c r="H588" i="7"/>
  <c r="H586" i="7"/>
  <c r="H589" i="7"/>
  <c r="H590" i="7"/>
  <c r="H591" i="7"/>
  <c r="H592" i="7"/>
  <c r="H593" i="7"/>
  <c r="H594" i="7"/>
  <c r="H595" i="7"/>
  <c r="H597" i="7"/>
  <c r="H596" i="7"/>
  <c r="H599" i="7"/>
  <c r="H598" i="7"/>
  <c r="H600" i="7"/>
  <c r="H602" i="7"/>
  <c r="H605" i="7"/>
  <c r="H601" i="7"/>
  <c r="H603" i="7"/>
  <c r="H604" i="7"/>
  <c r="H607" i="7"/>
  <c r="H608" i="7"/>
  <c r="H606" i="7"/>
  <c r="H611" i="7"/>
  <c r="H609" i="7"/>
  <c r="H612" i="7"/>
  <c r="H610" i="7"/>
  <c r="H613" i="7"/>
  <c r="H614" i="7"/>
  <c r="H615" i="7"/>
  <c r="H618" i="7"/>
  <c r="H616" i="7"/>
  <c r="H617" i="7"/>
  <c r="H619" i="7"/>
  <c r="H620" i="7"/>
  <c r="H621" i="7"/>
  <c r="H623" i="7"/>
  <c r="H622" i="7"/>
  <c r="H624" i="7"/>
  <c r="H627" i="7"/>
  <c r="H625" i="7"/>
  <c r="H626" i="7"/>
  <c r="H628" i="7"/>
  <c r="H631" i="7"/>
  <c r="H629" i="7"/>
  <c r="H630" i="7"/>
  <c r="H632" i="7"/>
  <c r="H633" i="7"/>
  <c r="H634" i="7"/>
  <c r="H635" i="7"/>
  <c r="H637" i="7"/>
  <c r="H636" i="7"/>
  <c r="H640" i="7"/>
  <c r="H638" i="7"/>
  <c r="H639" i="7"/>
  <c r="H642" i="7"/>
  <c r="H641" i="7"/>
  <c r="H644" i="7"/>
  <c r="H643" i="7"/>
  <c r="H645" i="7"/>
  <c r="H646" i="7"/>
  <c r="H647" i="7"/>
  <c r="H649" i="7"/>
  <c r="H648" i="7"/>
  <c r="H652" i="7"/>
  <c r="H650" i="7"/>
  <c r="H651" i="7"/>
  <c r="H655" i="7"/>
  <c r="H653" i="7"/>
  <c r="H656" i="7"/>
  <c r="H654" i="7"/>
  <c r="H658" i="7"/>
  <c r="H657" i="7"/>
  <c r="H660" i="7"/>
  <c r="H659" i="7"/>
  <c r="H661" i="7"/>
  <c r="H664" i="7"/>
  <c r="H662" i="7"/>
  <c r="H665" i="7"/>
  <c r="H663" i="7"/>
  <c r="H666" i="7"/>
  <c r="H667" i="7"/>
  <c r="H668" i="7"/>
  <c r="H669" i="7"/>
  <c r="H670" i="7"/>
  <c r="H671" i="7"/>
  <c r="H673" i="7"/>
  <c r="H672" i="7"/>
  <c r="H675" i="7"/>
  <c r="H674" i="7"/>
  <c r="H677" i="7"/>
  <c r="H676" i="7"/>
  <c r="H678" i="7"/>
  <c r="H680" i="7"/>
  <c r="H681" i="7"/>
  <c r="H679" i="7"/>
  <c r="H682" i="7"/>
  <c r="H684" i="7"/>
  <c r="H683" i="7"/>
  <c r="H685" i="7"/>
  <c r="H686" i="7"/>
  <c r="H688" i="7"/>
  <c r="H687" i="7"/>
  <c r="H690" i="7"/>
  <c r="H691" i="7"/>
  <c r="H689" i="7"/>
  <c r="H693" i="7"/>
  <c r="H692" i="7"/>
  <c r="H694" i="7"/>
  <c r="H695" i="7"/>
  <c r="H696" i="7"/>
  <c r="H697" i="7"/>
  <c r="H698" i="7"/>
  <c r="H699" i="7"/>
  <c r="H700" i="7"/>
  <c r="H701" i="7"/>
  <c r="H702" i="7"/>
  <c r="H704" i="7"/>
  <c r="H703" i="7"/>
  <c r="H706" i="7"/>
  <c r="H705" i="7"/>
  <c r="H707" i="7"/>
  <c r="H708" i="7"/>
  <c r="H709" i="7"/>
  <c r="H710" i="7"/>
  <c r="H712" i="7"/>
  <c r="H711" i="7"/>
  <c r="H713" i="7"/>
  <c r="H714" i="7"/>
  <c r="H716" i="7"/>
  <c r="H717" i="7"/>
  <c r="H715" i="7"/>
  <c r="H720" i="7"/>
  <c r="H721" i="7"/>
  <c r="H719" i="7"/>
  <c r="H718" i="7"/>
  <c r="H722" i="7"/>
  <c r="H724" i="7"/>
  <c r="H723" i="7"/>
  <c r="H725" i="7"/>
  <c r="H726" i="7"/>
  <c r="H728" i="7"/>
  <c r="H727" i="7"/>
  <c r="H729" i="7"/>
  <c r="H730" i="7"/>
  <c r="H733" i="7"/>
  <c r="H731" i="7"/>
  <c r="H732" i="7"/>
  <c r="H735" i="7"/>
  <c r="H734" i="7"/>
  <c r="H736" i="7"/>
  <c r="H737" i="7"/>
  <c r="H739" i="7"/>
  <c r="H738" i="7"/>
  <c r="H740" i="7"/>
  <c r="H742" i="7"/>
  <c r="H741" i="7"/>
  <c r="H743" i="7"/>
  <c r="H744" i="7"/>
  <c r="H745" i="7"/>
  <c r="H746" i="7"/>
  <c r="H748" i="7"/>
  <c r="H750" i="7"/>
  <c r="H747" i="7"/>
  <c r="H752" i="7"/>
  <c r="H749" i="7"/>
  <c r="H751" i="7"/>
  <c r="H753" i="7"/>
  <c r="H756" i="7"/>
  <c r="H754" i="7"/>
  <c r="H757" i="7"/>
  <c r="H755" i="7"/>
  <c r="H760" i="7"/>
  <c r="H758" i="7"/>
  <c r="H759" i="7"/>
  <c r="H761" i="7"/>
  <c r="H762" i="7"/>
  <c r="H763" i="7"/>
  <c r="H764" i="7"/>
  <c r="H765" i="7"/>
  <c r="H766" i="7"/>
  <c r="H767" i="7"/>
  <c r="H768" i="7"/>
  <c r="H771" i="7"/>
  <c r="H770" i="7"/>
  <c r="H769" i="7"/>
  <c r="H772" i="7"/>
  <c r="H773" i="7"/>
  <c r="H775" i="7"/>
  <c r="H774" i="7"/>
  <c r="H776" i="7"/>
  <c r="H778" i="7"/>
  <c r="H780" i="7"/>
  <c r="H779" i="7"/>
  <c r="H782" i="7"/>
  <c r="H777" i="7"/>
  <c r="H781" i="7"/>
  <c r="H783" i="7"/>
  <c r="H784" i="7"/>
  <c r="H787" i="7"/>
  <c r="H786" i="7"/>
  <c r="H785" i="7"/>
  <c r="H789" i="7"/>
  <c r="H788" i="7"/>
  <c r="H790" i="7"/>
  <c r="H791" i="7"/>
  <c r="H792" i="7"/>
  <c r="H794" i="7"/>
  <c r="H793" i="7"/>
  <c r="H795" i="7"/>
  <c r="H796" i="7"/>
  <c r="H797" i="7"/>
  <c r="H798" i="7"/>
  <c r="H799" i="7"/>
  <c r="H800" i="7"/>
  <c r="H801" i="7"/>
  <c r="H802" i="7"/>
  <c r="H803" i="7"/>
  <c r="H804" i="7"/>
  <c r="H805" i="7"/>
  <c r="H808" i="7"/>
  <c r="H806" i="7"/>
  <c r="H807" i="7"/>
  <c r="H811" i="7"/>
  <c r="H810" i="7"/>
  <c r="H809" i="7"/>
  <c r="H812" i="7"/>
  <c r="H814" i="7"/>
  <c r="H813" i="7"/>
  <c r="H815" i="7"/>
  <c r="H816" i="7"/>
  <c r="H819" i="7"/>
  <c r="H817" i="7"/>
  <c r="H818" i="7"/>
  <c r="H820" i="7"/>
  <c r="H823" i="7"/>
  <c r="H822" i="7"/>
  <c r="H826" i="7"/>
  <c r="H824" i="7"/>
  <c r="H821" i="7"/>
  <c r="H825" i="7"/>
  <c r="H827" i="7"/>
  <c r="H829" i="7"/>
  <c r="H828" i="7"/>
  <c r="H830" i="7"/>
  <c r="H832" i="7"/>
  <c r="H834" i="7"/>
  <c r="H833" i="7"/>
  <c r="H831" i="7"/>
  <c r="H835" i="7"/>
  <c r="H839" i="7"/>
  <c r="H836" i="7"/>
  <c r="H838" i="7"/>
  <c r="H837" i="7"/>
  <c r="H841" i="7"/>
  <c r="H842" i="7"/>
  <c r="H840" i="7"/>
  <c r="H843" i="7"/>
  <c r="H844" i="7"/>
  <c r="H847" i="7"/>
  <c r="H845" i="7"/>
  <c r="H846" i="7"/>
  <c r="H849" i="7"/>
  <c r="H851" i="7"/>
  <c r="H848" i="7"/>
  <c r="H852" i="7"/>
  <c r="H850" i="7"/>
  <c r="H853" i="7"/>
  <c r="H855" i="7"/>
  <c r="H854" i="7"/>
  <c r="H856" i="7"/>
  <c r="H857" i="7"/>
  <c r="H858" i="7"/>
  <c r="H859" i="7"/>
  <c r="H860" i="7"/>
  <c r="H861" i="7"/>
  <c r="H863" i="7"/>
  <c r="H864" i="7"/>
  <c r="H862" i="7"/>
  <c r="H865" i="7"/>
  <c r="H867" i="7"/>
  <c r="H866" i="7"/>
  <c r="H870" i="7"/>
  <c r="H868" i="7"/>
  <c r="H869" i="7"/>
  <c r="H873" i="7"/>
  <c r="H871" i="7"/>
  <c r="H872" i="7"/>
  <c r="H874" i="7"/>
  <c r="H875" i="7"/>
  <c r="H877" i="7"/>
  <c r="H880" i="7"/>
  <c r="H878" i="7"/>
  <c r="H876" i="7"/>
  <c r="H879" i="7"/>
  <c r="H881" i="7"/>
  <c r="H884" i="7"/>
  <c r="H882" i="7"/>
  <c r="H885" i="7"/>
  <c r="H886" i="7"/>
  <c r="H883" i="7"/>
  <c r="H887" i="7"/>
  <c r="H890" i="7"/>
  <c r="H889" i="7"/>
  <c r="H888" i="7"/>
  <c r="H893" i="7"/>
  <c r="H892" i="7"/>
  <c r="H895" i="7"/>
  <c r="H891" i="7"/>
  <c r="H896" i="7"/>
  <c r="H894" i="7"/>
  <c r="H899" i="7"/>
  <c r="H898" i="7"/>
  <c r="H897" i="7"/>
  <c r="H900" i="7"/>
  <c r="H901" i="7"/>
  <c r="H902" i="7"/>
  <c r="H903" i="7"/>
  <c r="H905" i="7"/>
  <c r="H906" i="7"/>
  <c r="H904" i="7"/>
  <c r="H907" i="7"/>
  <c r="H908" i="7"/>
  <c r="H909" i="7"/>
  <c r="H910" i="7"/>
  <c r="H911" i="7"/>
  <c r="H913" i="7"/>
  <c r="H912" i="7"/>
  <c r="H915" i="7"/>
  <c r="H914" i="7"/>
  <c r="H918" i="7"/>
  <c r="H916" i="7"/>
  <c r="H917" i="7"/>
  <c r="H919" i="7"/>
  <c r="H923" i="7"/>
  <c r="H920" i="7"/>
  <c r="H921" i="7"/>
  <c r="H922" i="7"/>
  <c r="H924" i="7"/>
  <c r="H927" i="7"/>
  <c r="H925" i="7"/>
  <c r="H926" i="7"/>
  <c r="H930" i="7"/>
  <c r="H929" i="7"/>
  <c r="H928" i="7"/>
  <c r="H931" i="7"/>
  <c r="H933" i="7"/>
  <c r="H932" i="7"/>
  <c r="H934" i="7"/>
  <c r="H937" i="7"/>
  <c r="H935" i="7"/>
  <c r="H936" i="7"/>
  <c r="H940" i="7"/>
  <c r="H939" i="7"/>
  <c r="H941" i="7"/>
  <c r="H938" i="7"/>
  <c r="H942" i="7"/>
  <c r="H943" i="7"/>
  <c r="H944" i="7"/>
  <c r="H945" i="7"/>
  <c r="H948" i="7"/>
  <c r="H946" i="7"/>
  <c r="H951" i="7"/>
  <c r="H950" i="7"/>
  <c r="H947" i="7"/>
  <c r="H949" i="7"/>
  <c r="H954" i="7"/>
  <c r="H952" i="7"/>
  <c r="H953" i="7"/>
  <c r="H955" i="7"/>
  <c r="H958" i="7"/>
  <c r="H957" i="7"/>
  <c r="H956" i="7"/>
  <c r="H959" i="7"/>
  <c r="H960" i="7"/>
  <c r="H961" i="7"/>
  <c r="H963" i="7"/>
  <c r="H962" i="7"/>
  <c r="H965" i="7"/>
  <c r="H964" i="7"/>
  <c r="H966" i="7"/>
  <c r="H967" i="7"/>
  <c r="H968" i="7"/>
  <c r="H970" i="7"/>
  <c r="H971" i="7"/>
  <c r="H969" i="7"/>
  <c r="H972" i="7"/>
  <c r="H973" i="7"/>
  <c r="H976" i="7"/>
  <c r="H974" i="7"/>
  <c r="H975" i="7"/>
  <c r="H979" i="7"/>
  <c r="H977" i="7"/>
  <c r="H978" i="7"/>
  <c r="H980" i="7"/>
  <c r="G11" i="10" s="1"/>
  <c r="H981" i="7"/>
  <c r="H982" i="7"/>
  <c r="H983" i="7"/>
  <c r="H984" i="7"/>
  <c r="H987" i="7"/>
  <c r="H985" i="7"/>
  <c r="H986" i="7"/>
  <c r="H988" i="7"/>
  <c r="H991" i="7"/>
  <c r="H989" i="7"/>
  <c r="H990" i="7"/>
  <c r="H992" i="7"/>
  <c r="H993" i="7"/>
  <c r="H994" i="7"/>
  <c r="H996" i="7"/>
  <c r="H995" i="7"/>
  <c r="H997" i="7"/>
  <c r="H998" i="7"/>
  <c r="H1000" i="7"/>
  <c r="H999" i="7"/>
  <c r="H1002" i="7"/>
  <c r="H1004" i="7"/>
  <c r="H1001" i="7"/>
  <c r="H1003" i="7"/>
  <c r="H1005" i="7"/>
  <c r="H1007" i="7"/>
  <c r="H1006" i="7"/>
  <c r="H1009" i="7"/>
  <c r="H1008" i="7"/>
  <c r="H1010" i="7"/>
  <c r="H1013" i="7"/>
  <c r="H1011" i="7"/>
  <c r="H1012" i="7"/>
  <c r="H1014" i="7"/>
  <c r="H1016" i="7"/>
  <c r="H1015" i="7"/>
  <c r="H1019" i="7"/>
  <c r="H1017" i="7"/>
  <c r="H1018" i="7"/>
  <c r="H1023" i="7"/>
  <c r="H1020" i="7"/>
  <c r="H1021" i="7"/>
  <c r="H1024" i="7"/>
  <c r="H1022" i="7"/>
  <c r="H1027" i="7"/>
  <c r="H1026" i="7"/>
  <c r="H1025" i="7"/>
  <c r="H1031" i="7"/>
  <c r="H1028" i="7"/>
  <c r="H1029" i="7"/>
  <c r="H1030" i="7"/>
  <c r="H1034" i="7"/>
  <c r="H1032" i="7"/>
  <c r="H1033" i="7"/>
  <c r="H1038" i="7"/>
  <c r="H1035" i="7"/>
  <c r="H1037" i="7"/>
  <c r="H1036" i="7"/>
  <c r="H1039" i="7"/>
  <c r="H1040" i="7"/>
  <c r="H1041" i="7"/>
  <c r="H1042" i="7"/>
  <c r="H1044" i="7"/>
  <c r="H1043" i="7"/>
  <c r="H1046" i="7"/>
  <c r="H1049" i="7"/>
  <c r="H1047" i="7"/>
  <c r="H1045" i="7"/>
  <c r="H1048" i="7"/>
  <c r="H1051" i="7"/>
  <c r="H1050" i="7"/>
  <c r="H1053" i="7"/>
  <c r="H1052" i="7"/>
  <c r="H1054" i="7"/>
  <c r="H1056" i="7"/>
  <c r="H1059" i="7"/>
  <c r="H1055" i="7"/>
  <c r="H1058" i="7"/>
  <c r="H1057" i="7"/>
  <c r="H1060" i="7"/>
  <c r="H1061" i="7"/>
  <c r="H1063" i="7"/>
  <c r="H1062" i="7"/>
  <c r="H1065" i="7"/>
  <c r="H1066" i="7"/>
  <c r="H1064" i="7"/>
  <c r="H1067" i="7"/>
  <c r="H1068" i="7"/>
  <c r="H1070" i="7"/>
  <c r="H1071" i="7"/>
  <c r="H1072" i="7"/>
  <c r="H1069" i="7"/>
  <c r="H1073" i="7"/>
  <c r="H1077" i="7"/>
  <c r="H1074" i="7"/>
  <c r="H1076" i="7"/>
  <c r="H1075" i="7"/>
  <c r="H1079" i="7"/>
  <c r="H1078" i="7"/>
  <c r="H1080" i="7"/>
  <c r="H1081" i="7"/>
  <c r="H1082" i="7"/>
  <c r="H1083" i="7"/>
  <c r="H1084" i="7"/>
  <c r="H1085" i="7"/>
  <c r="H1087" i="7"/>
  <c r="H1088" i="7"/>
  <c r="H1086" i="7"/>
  <c r="H1089" i="7"/>
  <c r="H1092" i="7"/>
  <c r="H1090" i="7"/>
  <c r="H1091" i="7"/>
  <c r="H1094" i="7"/>
  <c r="H1096" i="7"/>
  <c r="H1095" i="7"/>
  <c r="H1093" i="7"/>
  <c r="H1097" i="7"/>
  <c r="H1099" i="7"/>
  <c r="H1100" i="7"/>
  <c r="H1098" i="7"/>
  <c r="H1102" i="7"/>
  <c r="H1103" i="7"/>
  <c r="H1101" i="7"/>
  <c r="H1105" i="7"/>
  <c r="H1104" i="7"/>
  <c r="H1106" i="7"/>
  <c r="H1107" i="7"/>
  <c r="H1108" i="7"/>
  <c r="H1110" i="7"/>
  <c r="H1109" i="7"/>
  <c r="H1111" i="7"/>
  <c r="H1113" i="7"/>
  <c r="H1114" i="7"/>
  <c r="H1112" i="7"/>
  <c r="H1115" i="7"/>
  <c r="H1116" i="7"/>
  <c r="H1117" i="7"/>
  <c r="H1118" i="7"/>
  <c r="H1119" i="7"/>
  <c r="H1121" i="7"/>
  <c r="H1120" i="7"/>
  <c r="H1122" i="7"/>
  <c r="H1123" i="7"/>
  <c r="H1125" i="7"/>
  <c r="H1124" i="7"/>
  <c r="H1126" i="7"/>
  <c r="H1127" i="7"/>
  <c r="H1128" i="7"/>
  <c r="H1130" i="7"/>
  <c r="H1131" i="7"/>
  <c r="H1129" i="7"/>
  <c r="H1133" i="7"/>
  <c r="H1136" i="7"/>
  <c r="H1132" i="7"/>
  <c r="H1134" i="7"/>
  <c r="H1135" i="7"/>
  <c r="H1137" i="7"/>
  <c r="H1138" i="7"/>
  <c r="H1139" i="7"/>
  <c r="H1140" i="7"/>
  <c r="H1141" i="7"/>
  <c r="H1144" i="7"/>
  <c r="H1142" i="7"/>
  <c r="H1143" i="7"/>
  <c r="H1145" i="7"/>
  <c r="H1146" i="7"/>
  <c r="H1147" i="7"/>
  <c r="H1148" i="7"/>
  <c r="H1149" i="7"/>
  <c r="H1150" i="7"/>
  <c r="H1151" i="7"/>
  <c r="H1152" i="7"/>
  <c r="H1155" i="7"/>
  <c r="H1153" i="7"/>
  <c r="H1158" i="7"/>
  <c r="H1154" i="7"/>
  <c r="H1157" i="7"/>
  <c r="H1156" i="7"/>
  <c r="H1159" i="7"/>
  <c r="H1162" i="7"/>
  <c r="H1160" i="7"/>
  <c r="H1161" i="7"/>
  <c r="H1163" i="7"/>
  <c r="H1165" i="7"/>
  <c r="H1164" i="7"/>
  <c r="H1166" i="7"/>
  <c r="H1168" i="7"/>
  <c r="H1170" i="7"/>
  <c r="H1167" i="7"/>
  <c r="H1172" i="7"/>
  <c r="H1169" i="7"/>
  <c r="H1171" i="7"/>
  <c r="H1173" i="7"/>
  <c r="H1175" i="7"/>
  <c r="H1178" i="7"/>
  <c r="H1174" i="7"/>
  <c r="H1177" i="7"/>
  <c r="H1179" i="7"/>
  <c r="H1176" i="7"/>
  <c r="H1181" i="7"/>
  <c r="H1183" i="7"/>
  <c r="H1182" i="7"/>
  <c r="H1180" i="7"/>
  <c r="H1184" i="7"/>
  <c r="H1185" i="7"/>
  <c r="H1187" i="7"/>
  <c r="H1186" i="7"/>
  <c r="H1189" i="7"/>
  <c r="H1190" i="7"/>
  <c r="H1191" i="7"/>
  <c r="H1188" i="7"/>
  <c r="H1193" i="7"/>
  <c r="H1192" i="7"/>
  <c r="H1194" i="7"/>
  <c r="H1195" i="7"/>
  <c r="H1196" i="7"/>
  <c r="H1198" i="7"/>
  <c r="H1197" i="7"/>
  <c r="H1199" i="7"/>
  <c r="H1200" i="7"/>
  <c r="H1201" i="7"/>
  <c r="H1204" i="7"/>
  <c r="H1203" i="7"/>
  <c r="H1202" i="7"/>
  <c r="H1205" i="7"/>
  <c r="H1206" i="7"/>
  <c r="H1207" i="7"/>
  <c r="H1209" i="7"/>
  <c r="H1210" i="7"/>
  <c r="H1211" i="7"/>
  <c r="H1212" i="7"/>
  <c r="H1208" i="7"/>
  <c r="H1214" i="7"/>
  <c r="H1213" i="7"/>
  <c r="H1215" i="7"/>
  <c r="H1216" i="7"/>
  <c r="H1217" i="7"/>
  <c r="H1218" i="7"/>
  <c r="H1219" i="7"/>
  <c r="H1220" i="7"/>
  <c r="H1222" i="7"/>
  <c r="H1221" i="7"/>
  <c r="H1223" i="7"/>
  <c r="H1225" i="7"/>
  <c r="H1226" i="7"/>
  <c r="H1224" i="7"/>
  <c r="H1227" i="7"/>
  <c r="H1228" i="7"/>
  <c r="H1229" i="7"/>
  <c r="H1230" i="7"/>
  <c r="H1232" i="7"/>
  <c r="H1231" i="7"/>
  <c r="H1234" i="7"/>
  <c r="H1233" i="7"/>
  <c r="H1236" i="7"/>
  <c r="H1235" i="7"/>
  <c r="H1237" i="7"/>
  <c r="H1238" i="7"/>
  <c r="H1239" i="7"/>
  <c r="H1240" i="7"/>
  <c r="H1241" i="7"/>
  <c r="H1243" i="7"/>
  <c r="H1242" i="7"/>
  <c r="H1244" i="7"/>
  <c r="H1246" i="7"/>
  <c r="H1245" i="7"/>
  <c r="H1247" i="7"/>
  <c r="H1249" i="7"/>
  <c r="H1248" i="7"/>
  <c r="H1250" i="7"/>
  <c r="H1252" i="7"/>
  <c r="H1251" i="7"/>
  <c r="H1253" i="7"/>
  <c r="H1255" i="7"/>
  <c r="H1256" i="7"/>
  <c r="H1254" i="7"/>
  <c r="H1258" i="7"/>
  <c r="H1257" i="7"/>
  <c r="H1260" i="7"/>
  <c r="H1262" i="7"/>
  <c r="H1261" i="7"/>
  <c r="H1259" i="7"/>
  <c r="H1263" i="7"/>
  <c r="H1266" i="7"/>
  <c r="H1265" i="7"/>
  <c r="H1264" i="7"/>
  <c r="H1269" i="7"/>
  <c r="H1267" i="7"/>
  <c r="H1268" i="7"/>
  <c r="H1270" i="7"/>
  <c r="H1271" i="7"/>
  <c r="H1273" i="7"/>
  <c r="H1272" i="7"/>
  <c r="H1274" i="7"/>
  <c r="H1275" i="7"/>
  <c r="H1277" i="7"/>
  <c r="H1276" i="7"/>
  <c r="H1279" i="7"/>
  <c r="H1278" i="7"/>
  <c r="H1280" i="7"/>
  <c r="H1281" i="7"/>
  <c r="H1284" i="7"/>
  <c r="H1282" i="7"/>
  <c r="H1283" i="7"/>
  <c r="H1285" i="7"/>
  <c r="H1286" i="7"/>
  <c r="H1287" i="7"/>
  <c r="H1288" i="7"/>
  <c r="H1289" i="7"/>
  <c r="H1290" i="7"/>
  <c r="H1292" i="7"/>
  <c r="H1293" i="7"/>
  <c r="H1291" i="7"/>
  <c r="H1295" i="7"/>
  <c r="H1297" i="7"/>
  <c r="H1296" i="7"/>
  <c r="H1294" i="7"/>
  <c r="H1299" i="7"/>
  <c r="H1298" i="7"/>
  <c r="H1300" i="7"/>
  <c r="H1301" i="7"/>
  <c r="H1304" i="7"/>
  <c r="H1303" i="7"/>
  <c r="H1306" i="7"/>
  <c r="H1302" i="7"/>
  <c r="H1305" i="7"/>
  <c r="H1307" i="7"/>
  <c r="H1308" i="7"/>
  <c r="H1309" i="7"/>
  <c r="H1310" i="7"/>
  <c r="H1312" i="7"/>
  <c r="H1313" i="7"/>
  <c r="H1311" i="7"/>
  <c r="H1314" i="7"/>
  <c r="H1316" i="7"/>
  <c r="H1315" i="7"/>
  <c r="H1317" i="7"/>
  <c r="H1319" i="7"/>
  <c r="H1318" i="7"/>
  <c r="H1320" i="7"/>
  <c r="H1322" i="7"/>
  <c r="H1321" i="7"/>
  <c r="H1323" i="7"/>
  <c r="H1325" i="7"/>
  <c r="H1324" i="7"/>
  <c r="H1326" i="7"/>
  <c r="H1328" i="7"/>
  <c r="H1327" i="7"/>
  <c r="H1329" i="7"/>
  <c r="H1331" i="7"/>
  <c r="H1330" i="7"/>
  <c r="H1332" i="7"/>
  <c r="H1334" i="7"/>
  <c r="H1333" i="7"/>
  <c r="H1335" i="7"/>
  <c r="H1337" i="7"/>
  <c r="H1336" i="7"/>
  <c r="H1338" i="7"/>
  <c r="H1340" i="7"/>
  <c r="H1339" i="7"/>
  <c r="H1341" i="7"/>
  <c r="H1343" i="7"/>
  <c r="H1342" i="7"/>
  <c r="H1344" i="7"/>
  <c r="H1346" i="7"/>
  <c r="H1345" i="7"/>
  <c r="H1347" i="7"/>
  <c r="H1349" i="7"/>
  <c r="H1348" i="7"/>
  <c r="H1350" i="7"/>
  <c r="H1352" i="7"/>
  <c r="H1351" i="7"/>
  <c r="H1353" i="7"/>
  <c r="H1355" i="7"/>
  <c r="H1354" i="7"/>
  <c r="H1356" i="7"/>
  <c r="H1357" i="7"/>
  <c r="H1359" i="7"/>
  <c r="H1358" i="7"/>
  <c r="H1361" i="7"/>
  <c r="H1360" i="7"/>
  <c r="H1362" i="7"/>
  <c r="H1363" i="7"/>
  <c r="H1365" i="7"/>
  <c r="H1364" i="7"/>
  <c r="H1366" i="7"/>
  <c r="H1367" i="7"/>
  <c r="H1370" i="7"/>
  <c r="H1369" i="7"/>
  <c r="H1371" i="7"/>
  <c r="H1368" i="7"/>
  <c r="H1373" i="7"/>
  <c r="H1376" i="7"/>
  <c r="H1372" i="7"/>
  <c r="H1374" i="7"/>
  <c r="H1375" i="7"/>
  <c r="H1377" i="7"/>
  <c r="H1378" i="7"/>
  <c r="H1379" i="7"/>
  <c r="H1380" i="7"/>
  <c r="H1381" i="7"/>
  <c r="H1382" i="7"/>
  <c r="H1383" i="7"/>
  <c r="H1387" i="7"/>
  <c r="H1385" i="7"/>
  <c r="H1386" i="7"/>
  <c r="H1384" i="7"/>
  <c r="H1388" i="7"/>
  <c r="H1389" i="7"/>
  <c r="H1392" i="7"/>
  <c r="H1390" i="7"/>
  <c r="H1391" i="7"/>
  <c r="H1393" i="7"/>
  <c r="H1394" i="7"/>
  <c r="H1395" i="7"/>
  <c r="H1396" i="7"/>
  <c r="H1397" i="7"/>
  <c r="H1400" i="7"/>
  <c r="H1398" i="7"/>
  <c r="H1403" i="7"/>
  <c r="H1399" i="7"/>
  <c r="H1402" i="7"/>
  <c r="H1401" i="7"/>
  <c r="H1404" i="7"/>
  <c r="H1405" i="7"/>
  <c r="H1407" i="7"/>
  <c r="H1406" i="7"/>
  <c r="H1408" i="7"/>
  <c r="H1409" i="7"/>
  <c r="H1410" i="7"/>
  <c r="H1411" i="7"/>
  <c r="H1412" i="7"/>
  <c r="H1413" i="7"/>
  <c r="H1414" i="7"/>
  <c r="H1417" i="7"/>
  <c r="H1415" i="7"/>
  <c r="H1416" i="7"/>
  <c r="H1420" i="7"/>
  <c r="H1418" i="7"/>
  <c r="H1419" i="7"/>
  <c r="H1421" i="7"/>
  <c r="H1422" i="7"/>
  <c r="H1423" i="7"/>
  <c r="H1424" i="7"/>
  <c r="H1425" i="7"/>
  <c r="H1427" i="7"/>
  <c r="H1426" i="7"/>
  <c r="H1428" i="7"/>
  <c r="H1429" i="7"/>
  <c r="H1431" i="7"/>
  <c r="H1430" i="7"/>
  <c r="H1432" i="7"/>
  <c r="H1433" i="7"/>
  <c r="H1434" i="7"/>
  <c r="H1436" i="7"/>
  <c r="H1437" i="7"/>
  <c r="H1435" i="7"/>
  <c r="H1439" i="7"/>
  <c r="H1442" i="7"/>
  <c r="H1438" i="7"/>
  <c r="H1440" i="7"/>
  <c r="H1441" i="7"/>
  <c r="H1443" i="7"/>
  <c r="H1444" i="7"/>
  <c r="H1445" i="7"/>
  <c r="H1446" i="7"/>
  <c r="H1447" i="7"/>
  <c r="H1448" i="7"/>
  <c r="H1450" i="7"/>
  <c r="H1449" i="7"/>
  <c r="H1451" i="7"/>
  <c r="H1454" i="7"/>
  <c r="H1452" i="7"/>
  <c r="H1453" i="7"/>
  <c r="H1455" i="7"/>
  <c r="H1457" i="7"/>
  <c r="H1456" i="7"/>
  <c r="H1458" i="7"/>
  <c r="H1459" i="7"/>
  <c r="H1460" i="7"/>
  <c r="H1461" i="7"/>
  <c r="H1462" i="7"/>
  <c r="H1463" i="7"/>
  <c r="H1464" i="7"/>
  <c r="H1465" i="7"/>
  <c r="H1466" i="7"/>
  <c r="H1468" i="7"/>
  <c r="H1469" i="7"/>
  <c r="H1470" i="7"/>
  <c r="H1467" i="7"/>
  <c r="H1471" i="7"/>
  <c r="H1473" i="7"/>
  <c r="H1472" i="7"/>
  <c r="H1475" i="7"/>
  <c r="H1478" i="7"/>
  <c r="H1474" i="7"/>
  <c r="H1476" i="7"/>
  <c r="H1479" i="7"/>
  <c r="H1477" i="7"/>
  <c r="H1480" i="7"/>
  <c r="H1481" i="7"/>
  <c r="H1484" i="7"/>
  <c r="H1483" i="7"/>
  <c r="H1482" i="7"/>
  <c r="H1486" i="7"/>
  <c r="H1485" i="7"/>
  <c r="H1487" i="7"/>
  <c r="H1489" i="7"/>
  <c r="H1488" i="7"/>
  <c r="H1490" i="7"/>
  <c r="H1492" i="7"/>
  <c r="H1491" i="7"/>
  <c r="H1494" i="7"/>
  <c r="H1493" i="7"/>
  <c r="H1496" i="7"/>
  <c r="H1495" i="7"/>
  <c r="H1499" i="7"/>
  <c r="H1497" i="7"/>
  <c r="H1498" i="7"/>
  <c r="H1500" i="7"/>
  <c r="H1501" i="7"/>
  <c r="H1504" i="7"/>
  <c r="H1503" i="7"/>
  <c r="H1506" i="7"/>
  <c r="H1502" i="7"/>
  <c r="H1505" i="7"/>
  <c r="H1507" i="7"/>
  <c r="H1508" i="7"/>
  <c r="H1510" i="7"/>
  <c r="H1511" i="7"/>
  <c r="H1509" i="7"/>
  <c r="H1513" i="7"/>
  <c r="H1515" i="7"/>
  <c r="H1512" i="7"/>
  <c r="H1514" i="7"/>
  <c r="H1517" i="7"/>
  <c r="H1518" i="7"/>
  <c r="H1516" i="7"/>
  <c r="H1519" i="7"/>
  <c r="H1520" i="7"/>
  <c r="H1521" i="7"/>
  <c r="H1526" i="7"/>
  <c r="H1524" i="7"/>
  <c r="H1523" i="7"/>
  <c r="H1522" i="7"/>
  <c r="H1527" i="7"/>
  <c r="H1525" i="7"/>
  <c r="H1530" i="7"/>
  <c r="H1529" i="7"/>
  <c r="H1528" i="7"/>
  <c r="H1532" i="7"/>
  <c r="H1531" i="7"/>
  <c r="H1534" i="7"/>
  <c r="H1533" i="7"/>
  <c r="H1536" i="7"/>
  <c r="H1535" i="7"/>
  <c r="H1537" i="7"/>
  <c r="H1538" i="7"/>
  <c r="H1539" i="7"/>
  <c r="H1540" i="7"/>
  <c r="H1541" i="7"/>
  <c r="H1545" i="7"/>
  <c r="H1542" i="7"/>
  <c r="H1544" i="7"/>
  <c r="H1543" i="7"/>
  <c r="H1549" i="7"/>
  <c r="H1548" i="7"/>
  <c r="H1547" i="7"/>
  <c r="H1546" i="7"/>
  <c r="H1551" i="7"/>
  <c r="H1552" i="7"/>
  <c r="H1550" i="7"/>
  <c r="H1554" i="7"/>
  <c r="H1555" i="7"/>
  <c r="H1553" i="7"/>
  <c r="H1556" i="7"/>
  <c r="H1560" i="7"/>
  <c r="H1557" i="7"/>
  <c r="H1558" i="7"/>
  <c r="H1559" i="7"/>
  <c r="H1561" i="7"/>
  <c r="H1562" i="7"/>
  <c r="H1563" i="7"/>
  <c r="H1566" i="7"/>
  <c r="H1565" i="7"/>
  <c r="H1564" i="7"/>
  <c r="H1569" i="7"/>
  <c r="H1567" i="7"/>
  <c r="H1568" i="7"/>
  <c r="H1570" i="7"/>
  <c r="H1572" i="7"/>
  <c r="H1571" i="7"/>
  <c r="H1573" i="7"/>
  <c r="H1574" i="7"/>
  <c r="H1575" i="7"/>
  <c r="H1576" i="7"/>
  <c r="H1577" i="7"/>
  <c r="H1578" i="7"/>
  <c r="H1579" i="7"/>
  <c r="H1581" i="7"/>
  <c r="H1580" i="7"/>
  <c r="H1583" i="7"/>
  <c r="H1582" i="7"/>
  <c r="H1585" i="7"/>
  <c r="H1584" i="7"/>
  <c r="H1589" i="7"/>
  <c r="H1588" i="7"/>
  <c r="H1587" i="7"/>
  <c r="H1586" i="7"/>
  <c r="H1590" i="7"/>
  <c r="H1591" i="7"/>
  <c r="H1594" i="7"/>
  <c r="H1593" i="7"/>
  <c r="H1592" i="7"/>
  <c r="H1596" i="7"/>
  <c r="H1597" i="7"/>
  <c r="H1598" i="7"/>
  <c r="H1595" i="7"/>
  <c r="H1599" i="7"/>
  <c r="H1600" i="7"/>
  <c r="H1602" i="7"/>
  <c r="H1601" i="7"/>
  <c r="H1603" i="7"/>
  <c r="H1604" i="7"/>
  <c r="H1605" i="7"/>
  <c r="H1606" i="7"/>
  <c r="H1607" i="7"/>
  <c r="H1608" i="7"/>
  <c r="H1609" i="7"/>
  <c r="H1612" i="7"/>
  <c r="H1610" i="7"/>
  <c r="H1615" i="7"/>
  <c r="H1611" i="7"/>
  <c r="H1614" i="7"/>
  <c r="H1613" i="7"/>
  <c r="H1616" i="7"/>
  <c r="H1617" i="7"/>
  <c r="H1618" i="7"/>
  <c r="H1619" i="7"/>
  <c r="H1620" i="7"/>
  <c r="H1622" i="7"/>
  <c r="H1623" i="7"/>
  <c r="H1621" i="7"/>
  <c r="H1624" i="7"/>
  <c r="H1625" i="7"/>
  <c r="H1627" i="7"/>
  <c r="H1626" i="7"/>
  <c r="H1628" i="7"/>
  <c r="H1629" i="7"/>
  <c r="H1632" i="7"/>
  <c r="H1633" i="7"/>
  <c r="H1630" i="7"/>
  <c r="H1631" i="7"/>
  <c r="H1635" i="7"/>
  <c r="H1634" i="7"/>
  <c r="H1636" i="7"/>
  <c r="H1637" i="7"/>
  <c r="H1640" i="7"/>
  <c r="H1641" i="7"/>
  <c r="H1638" i="7"/>
  <c r="H1639" i="7"/>
  <c r="H1642" i="7"/>
  <c r="H1644" i="7"/>
  <c r="H1645" i="7"/>
  <c r="H1643" i="7"/>
  <c r="H1646" i="7"/>
  <c r="H1647" i="7"/>
  <c r="H1648" i="7"/>
  <c r="H1651" i="7"/>
  <c r="H1649" i="7"/>
  <c r="H1652" i="7"/>
  <c r="H1650" i="7"/>
  <c r="H1653" i="7"/>
  <c r="H1654" i="7"/>
  <c r="H1655" i="7"/>
  <c r="H1656" i="7"/>
  <c r="H1657" i="7"/>
  <c r="H1658" i="7"/>
  <c r="H1659" i="7"/>
  <c r="H1660" i="7"/>
  <c r="H1661" i="7"/>
  <c r="H1662" i="7"/>
  <c r="H1663" i="7"/>
  <c r="H1665" i="7"/>
  <c r="H1667" i="7"/>
  <c r="H1664" i="7"/>
  <c r="H1666" i="7"/>
  <c r="H1668" i="7"/>
  <c r="H1670" i="7"/>
  <c r="H1671" i="7"/>
  <c r="H1669" i="7"/>
  <c r="H1674" i="7"/>
  <c r="H1672" i="7"/>
  <c r="H1673" i="7"/>
  <c r="H1675" i="7"/>
  <c r="H1676" i="7"/>
  <c r="H1677" i="7"/>
  <c r="H1678" i="7"/>
  <c r="H1679" i="7"/>
  <c r="H1681" i="7"/>
  <c r="H1680" i="7"/>
  <c r="H1682" i="7"/>
  <c r="H1683" i="7"/>
  <c r="H1684" i="7"/>
  <c r="H1686" i="7"/>
  <c r="H1685" i="7"/>
  <c r="H1687" i="7"/>
  <c r="H1689" i="7"/>
  <c r="H1688" i="7"/>
  <c r="H1692" i="7"/>
  <c r="H1690" i="7"/>
  <c r="H1696" i="7"/>
  <c r="H1691" i="7"/>
  <c r="H1693" i="7"/>
  <c r="H1695" i="7"/>
  <c r="H1694" i="7"/>
  <c r="H1700" i="7"/>
  <c r="H1697" i="7"/>
  <c r="H1698" i="7"/>
  <c r="H1699" i="7"/>
  <c r="H1701" i="7"/>
  <c r="H1703" i="7"/>
  <c r="H1702" i="7"/>
  <c r="H1704" i="7"/>
  <c r="H1705" i="7"/>
  <c r="H1706" i="7"/>
  <c r="H1707" i="7"/>
  <c r="H1708" i="7"/>
  <c r="H1710" i="7"/>
  <c r="H1709" i="7"/>
  <c r="H1712" i="7"/>
  <c r="H1714" i="7"/>
  <c r="H1711" i="7"/>
  <c r="H1713" i="7"/>
  <c r="H1715" i="7"/>
  <c r="H1717" i="7"/>
  <c r="H1716" i="7"/>
  <c r="H1719" i="7"/>
  <c r="H1722" i="7"/>
  <c r="H1718" i="7"/>
  <c r="H1720" i="7"/>
  <c r="H1723" i="7"/>
  <c r="H1721" i="7"/>
  <c r="H1724" i="7"/>
  <c r="H1725" i="7"/>
  <c r="H1727" i="7"/>
  <c r="H1726" i="7"/>
  <c r="H1728" i="7"/>
  <c r="H1730" i="7"/>
  <c r="H1729" i="7"/>
  <c r="H1731" i="7"/>
  <c r="H1732" i="7"/>
  <c r="H1733" i="7"/>
  <c r="H1735" i="7"/>
  <c r="H1734" i="7"/>
  <c r="H1736" i="7"/>
  <c r="H1737" i="7"/>
  <c r="H1738" i="7"/>
  <c r="H1739" i="7"/>
  <c r="H1740" i="7"/>
  <c r="H1741" i="7"/>
  <c r="H1742" i="7"/>
  <c r="H1743" i="7"/>
  <c r="H1744" i="7"/>
  <c r="H1745" i="7"/>
  <c r="H1746" i="7"/>
  <c r="H1748" i="7"/>
  <c r="H1747" i="7"/>
  <c r="H1749" i="7"/>
  <c r="H1751" i="7"/>
  <c r="H1750" i="7"/>
  <c r="H1752" i="7"/>
  <c r="H1753" i="7"/>
  <c r="H1756" i="7"/>
  <c r="H1754" i="7"/>
  <c r="H1755" i="7"/>
  <c r="H1758" i="7"/>
  <c r="H1759" i="7"/>
  <c r="H1757" i="7"/>
  <c r="H1763" i="7"/>
  <c r="H1762" i="7"/>
  <c r="H1761" i="7"/>
  <c r="H1760" i="7"/>
  <c r="H1764" i="7"/>
  <c r="H1765" i="7"/>
  <c r="H1767" i="7"/>
  <c r="H1766" i="7"/>
  <c r="H1768" i="7"/>
  <c r="H1769" i="7"/>
  <c r="H1771" i="7"/>
  <c r="H1770" i="7"/>
  <c r="H1772" i="7"/>
  <c r="H1775" i="7"/>
  <c r="H1773" i="7"/>
  <c r="H1774" i="7"/>
  <c r="H1776" i="7"/>
  <c r="H1778" i="7"/>
  <c r="H1777" i="7"/>
  <c r="H1779" i="7"/>
  <c r="H1780" i="7"/>
  <c r="H1782" i="7"/>
  <c r="H1781" i="7"/>
  <c r="H1783" i="7"/>
  <c r="H1784" i="7"/>
  <c r="H1785" i="7"/>
  <c r="H1786" i="7"/>
  <c r="H1787" i="7"/>
  <c r="H1788" i="7"/>
  <c r="H1790" i="7"/>
  <c r="H1789" i="7"/>
  <c r="H1791" i="7"/>
  <c r="H1792" i="7"/>
  <c r="H1794" i="7"/>
  <c r="H1793" i="7"/>
  <c r="H1795" i="7"/>
  <c r="H1796" i="7"/>
  <c r="H1798" i="7"/>
  <c r="H1797" i="7"/>
  <c r="H1800" i="7"/>
  <c r="H1801" i="7"/>
  <c r="H1799" i="7"/>
  <c r="H1802" i="7"/>
  <c r="H1803" i="7"/>
  <c r="H1805" i="7"/>
  <c r="H1804" i="7"/>
  <c r="H1806" i="7"/>
  <c r="H1807" i="7"/>
  <c r="H1808" i="7"/>
  <c r="H1810" i="7"/>
  <c r="H1809" i="7"/>
  <c r="H1811" i="7"/>
  <c r="H1812" i="7"/>
  <c r="H1814" i="7"/>
  <c r="H1816" i="7"/>
  <c r="H1813" i="7"/>
  <c r="H1815" i="7"/>
  <c r="H1817" i="7"/>
  <c r="H1820" i="7"/>
  <c r="H1818" i="7"/>
  <c r="H1819" i="7"/>
  <c r="H1822" i="7"/>
  <c r="H1821" i="7"/>
  <c r="H1825" i="7"/>
  <c r="H1823" i="7"/>
  <c r="H1824" i="7"/>
  <c r="H1826" i="7"/>
  <c r="H1828" i="7"/>
  <c r="H1827" i="7"/>
  <c r="H1829" i="7"/>
  <c r="H1830" i="7"/>
  <c r="H1831" i="7"/>
  <c r="H1832" i="7"/>
  <c r="H1835" i="7"/>
  <c r="H1833" i="7"/>
  <c r="H1834" i="7"/>
  <c r="H1836" i="7"/>
  <c r="H1838" i="7"/>
  <c r="H1837" i="7"/>
  <c r="H1841" i="7"/>
  <c r="H1840" i="7"/>
  <c r="H1839" i="7"/>
  <c r="H1842" i="7"/>
  <c r="H1843" i="7"/>
  <c r="H1845" i="7"/>
  <c r="H1844" i="7"/>
  <c r="H1847" i="7"/>
  <c r="H1846" i="7"/>
  <c r="H1848" i="7"/>
  <c r="H1849" i="7"/>
  <c r="H1852" i="7"/>
  <c r="H1851" i="7"/>
  <c r="H1854" i="7"/>
  <c r="H1850" i="7"/>
  <c r="H1856" i="7"/>
  <c r="H1853" i="7"/>
  <c r="H1858" i="7"/>
  <c r="H1855" i="7"/>
  <c r="H1859" i="7"/>
  <c r="H1857" i="7"/>
  <c r="H1861" i="7"/>
  <c r="H1860" i="7"/>
  <c r="H1863" i="7"/>
  <c r="H1866" i="7"/>
  <c r="H1864" i="7"/>
  <c r="H1862" i="7"/>
  <c r="H1868" i="7"/>
  <c r="H1865" i="7"/>
  <c r="H1867" i="7"/>
  <c r="H1869" i="7"/>
  <c r="H1872" i="7"/>
  <c r="H1871" i="7"/>
  <c r="H1870" i="7"/>
  <c r="H1873" i="7"/>
  <c r="H1874" i="7"/>
  <c r="H1875" i="7"/>
  <c r="H1876" i="7"/>
  <c r="H1880" i="7"/>
  <c r="H1877" i="7"/>
  <c r="H1879" i="7"/>
  <c r="H1878" i="7"/>
  <c r="H1882" i="7"/>
  <c r="H1881" i="7"/>
  <c r="H1883" i="7"/>
  <c r="H1885" i="7"/>
  <c r="H1884" i="7"/>
  <c r="H1886" i="7"/>
  <c r="H1887" i="7"/>
  <c r="H1889" i="7"/>
  <c r="H1890" i="7"/>
  <c r="H1888" i="7"/>
  <c r="H1891" i="7"/>
  <c r="H1892" i="7"/>
  <c r="H1893" i="7"/>
  <c r="H1895" i="7"/>
  <c r="H1896" i="7"/>
  <c r="H1894" i="7"/>
  <c r="H1897" i="7"/>
  <c r="H1898" i="7"/>
  <c r="H1899" i="7"/>
  <c r="H1900" i="7"/>
  <c r="H1902" i="7"/>
  <c r="H1901" i="7"/>
  <c r="H1903" i="7"/>
  <c r="H1905" i="7"/>
  <c r="H1904" i="7"/>
  <c r="H1907" i="7"/>
  <c r="H1906" i="7"/>
  <c r="H1909" i="7"/>
  <c r="H1912" i="7"/>
  <c r="H1911" i="7"/>
  <c r="H1908" i="7"/>
  <c r="H1910" i="7"/>
  <c r="H1914" i="7"/>
  <c r="H1913" i="7"/>
  <c r="H1915" i="7"/>
  <c r="H1917" i="7"/>
  <c r="H1916" i="7"/>
  <c r="H1919" i="7"/>
  <c r="H1920" i="7"/>
  <c r="H1918" i="7"/>
  <c r="H1921" i="7"/>
  <c r="H1922" i="7"/>
  <c r="H1924" i="7"/>
  <c r="H1923" i="7"/>
  <c r="H1926" i="7"/>
  <c r="H1929" i="7"/>
  <c r="H1925" i="7"/>
  <c r="H1927" i="7"/>
  <c r="H1928" i="7"/>
  <c r="H1932" i="7"/>
  <c r="H1930" i="7"/>
  <c r="H1931" i="7"/>
  <c r="H1935" i="7"/>
  <c r="H1933" i="7"/>
  <c r="H1934" i="7"/>
  <c r="H1936" i="7"/>
  <c r="H1937" i="7"/>
  <c r="H1938" i="7"/>
  <c r="H1939" i="7"/>
  <c r="H1942" i="7"/>
  <c r="H1940" i="7"/>
  <c r="H1945" i="7"/>
  <c r="H1941" i="7"/>
  <c r="H1944" i="7"/>
  <c r="H1943" i="7"/>
  <c r="H1946" i="7"/>
  <c r="H1947" i="7"/>
  <c r="H1949" i="7"/>
  <c r="H1948" i="7"/>
  <c r="H1950" i="7"/>
  <c r="H1952" i="7"/>
  <c r="H1951" i="7"/>
  <c r="H1954" i="7"/>
  <c r="H1953" i="7"/>
  <c r="H1955" i="7"/>
  <c r="H1956" i="7"/>
  <c r="H1958" i="7"/>
  <c r="H1959" i="7"/>
  <c r="H1957" i="7"/>
  <c r="H1961" i="7"/>
  <c r="H1963" i="7"/>
  <c r="H1960" i="7"/>
  <c r="H1964" i="7"/>
  <c r="H1965" i="7"/>
  <c r="H1962" i="7"/>
  <c r="H1967" i="7"/>
  <c r="H1968" i="7"/>
  <c r="H1966" i="7"/>
  <c r="H1970" i="7"/>
  <c r="H1969" i="7"/>
  <c r="H1971" i="7"/>
  <c r="H1972" i="7"/>
  <c r="H1973" i="7"/>
  <c r="H1974" i="7"/>
  <c r="H1978" i="7"/>
  <c r="H1975" i="7"/>
  <c r="H1977" i="7"/>
  <c r="H1976" i="7"/>
  <c r="H1979" i="7"/>
  <c r="H1980" i="7"/>
  <c r="H1982" i="7"/>
  <c r="H1983" i="7"/>
  <c r="H1984" i="7"/>
  <c r="H1981" i="7"/>
  <c r="H1986" i="7"/>
  <c r="H1985" i="7"/>
  <c r="H1987" i="7"/>
  <c r="H1989" i="7"/>
  <c r="H1990" i="7"/>
  <c r="H1991" i="7"/>
  <c r="H1988" i="7"/>
  <c r="H1992" i="7"/>
  <c r="H1993" i="7"/>
  <c r="H1994" i="7"/>
  <c r="H1996" i="7"/>
  <c r="H1997" i="7"/>
  <c r="H1999" i="7"/>
  <c r="H1995" i="7"/>
  <c r="H1998" i="7"/>
  <c r="H2000" i="7"/>
  <c r="H2003" i="7"/>
  <c r="H2001" i="7"/>
  <c r="H2002" i="7"/>
  <c r="H2006" i="7"/>
  <c r="H2004" i="7"/>
  <c r="H2005" i="7"/>
  <c r="H2008" i="7"/>
  <c r="H2007" i="7"/>
  <c r="H2010" i="7"/>
  <c r="H2012" i="7"/>
  <c r="H2009" i="7"/>
  <c r="H2011" i="7"/>
  <c r="H2013" i="7"/>
  <c r="H2015" i="7"/>
  <c r="H2014" i="7"/>
  <c r="H2016" i="7"/>
  <c r="H2017" i="7"/>
  <c r="H2018" i="7"/>
  <c r="H2020" i="7"/>
  <c r="H2021" i="7"/>
  <c r="H2022" i="7"/>
  <c r="H2019" i="7"/>
  <c r="H2023" i="7"/>
  <c r="H2025" i="7"/>
  <c r="H2024" i="7"/>
  <c r="H2027" i="7"/>
  <c r="H2026" i="7"/>
  <c r="H2029" i="7"/>
  <c r="H2028" i="7"/>
  <c r="H2030" i="7"/>
  <c r="H2031" i="7"/>
  <c r="H2032" i="7"/>
  <c r="H2033" i="7"/>
  <c r="H2037" i="7"/>
  <c r="H2034" i="7"/>
  <c r="H2036" i="7"/>
  <c r="H2035" i="7"/>
  <c r="H2038" i="7"/>
  <c r="H2039" i="7"/>
  <c r="H2041" i="7"/>
  <c r="H2040" i="7"/>
  <c r="H2043" i="7"/>
  <c r="H2042" i="7"/>
  <c r="H2045" i="7"/>
  <c r="H2044" i="7"/>
  <c r="H2046" i="7"/>
  <c r="H2049" i="7"/>
  <c r="H2047" i="7"/>
  <c r="H2048" i="7"/>
  <c r="H2050" i="7"/>
  <c r="H2052" i="7"/>
  <c r="H2051" i="7"/>
  <c r="H2053" i="7"/>
  <c r="H2055" i="7"/>
  <c r="H2054" i="7"/>
  <c r="H2057" i="7"/>
  <c r="H2056" i="7"/>
  <c r="H2058" i="7"/>
  <c r="H2059" i="7"/>
  <c r="H2060" i="7"/>
  <c r="H2062" i="7"/>
  <c r="H2063" i="7"/>
  <c r="H2061" i="7"/>
  <c r="H2065" i="7"/>
  <c r="H2067" i="7"/>
  <c r="H2064" i="7"/>
  <c r="H2066" i="7"/>
  <c r="H2068" i="7"/>
  <c r="H2069" i="7"/>
  <c r="H2072" i="7"/>
  <c r="H2071" i="7"/>
  <c r="H2070" i="7"/>
  <c r="H2073" i="7"/>
  <c r="H2074" i="7"/>
  <c r="H2075" i="7"/>
  <c r="H2076" i="7"/>
  <c r="H2077" i="7"/>
  <c r="H2078" i="7"/>
  <c r="H2079" i="7"/>
  <c r="H2081" i="7"/>
  <c r="H2080" i="7"/>
  <c r="H2082" i="7"/>
  <c r="H2083" i="7"/>
  <c r="H2084" i="7"/>
  <c r="H2086" i="7"/>
  <c r="H2085" i="7"/>
  <c r="H2087" i="7"/>
  <c r="H2088" i="7"/>
  <c r="H2090" i="7"/>
  <c r="H2089" i="7"/>
  <c r="H2091" i="7"/>
  <c r="H2093" i="7"/>
  <c r="H2092" i="7"/>
  <c r="H2094" i="7"/>
  <c r="H2097" i="7"/>
  <c r="H2096" i="7"/>
  <c r="H2095" i="7"/>
  <c r="H2098" i="7"/>
  <c r="H2101" i="7"/>
  <c r="H2099" i="7"/>
  <c r="H2100" i="7"/>
  <c r="H2102" i="7"/>
  <c r="H2103" i="7"/>
  <c r="H2106" i="7"/>
  <c r="H2104" i="7"/>
  <c r="H2105" i="7"/>
  <c r="H2108" i="7"/>
  <c r="H2107" i="7"/>
  <c r="H2110" i="7"/>
  <c r="H2109" i="7"/>
  <c r="H2113" i="7"/>
  <c r="H2111" i="7"/>
  <c r="H2112" i="7"/>
  <c r="H2114" i="7"/>
  <c r="H2116" i="7"/>
  <c r="H2115" i="7"/>
  <c r="H2117" i="7"/>
  <c r="H2119" i="7"/>
  <c r="H2118" i="7"/>
  <c r="H2120" i="7"/>
  <c r="H2121" i="7"/>
  <c r="H2124" i="7"/>
  <c r="H2122" i="7"/>
  <c r="H2123" i="7"/>
  <c r="H2126" i="7"/>
  <c r="H2125" i="7"/>
  <c r="H2127" i="7"/>
  <c r="H2129" i="7"/>
  <c r="H2130" i="7"/>
  <c r="H2128" i="7"/>
  <c r="H2132" i="7"/>
  <c r="H2133" i="7"/>
  <c r="H2131" i="7"/>
  <c r="H2134" i="7"/>
  <c r="H2136" i="7"/>
  <c r="H2137" i="7"/>
  <c r="H2138" i="7"/>
  <c r="H2135" i="7"/>
  <c r="H2139" i="7"/>
  <c r="H2142" i="7"/>
  <c r="H2141" i="7"/>
  <c r="H2143" i="7"/>
  <c r="H2140" i="7"/>
  <c r="H2144" i="7"/>
  <c r="H2145" i="7"/>
  <c r="H2146" i="7"/>
  <c r="H2147" i="7"/>
  <c r="H2148" i="7"/>
  <c r="H2152" i="7"/>
  <c r="H2150" i="7"/>
  <c r="H2149" i="7"/>
  <c r="H2151" i="7"/>
  <c r="H2154" i="7"/>
  <c r="H2153" i="7"/>
  <c r="H2156" i="7"/>
  <c r="H2155" i="7"/>
  <c r="H2158" i="7"/>
  <c r="H2161" i="7"/>
  <c r="H2159" i="7"/>
  <c r="H2157" i="7"/>
  <c r="H2160" i="7"/>
  <c r="H2163" i="7"/>
  <c r="H2162" i="7"/>
  <c r="H2166" i="7"/>
  <c r="H2165" i="7"/>
  <c r="H2164" i="7"/>
  <c r="H2168" i="7"/>
  <c r="H2167" i="7"/>
  <c r="H2171" i="7"/>
  <c r="H2169" i="7"/>
  <c r="H2170" i="7"/>
  <c r="H2173" i="7"/>
  <c r="H2175" i="7"/>
  <c r="H2174" i="7"/>
  <c r="H2172" i="7"/>
  <c r="H2176" i="7"/>
  <c r="H2177" i="7"/>
  <c r="H2178" i="7"/>
  <c r="H2179" i="7"/>
  <c r="H2181" i="7"/>
  <c r="H2182" i="7"/>
  <c r="H2180" i="7"/>
  <c r="H2184" i="7"/>
  <c r="H2183" i="7"/>
  <c r="H2185" i="7"/>
  <c r="H2189" i="7"/>
  <c r="H2187" i="7"/>
  <c r="H2186" i="7"/>
  <c r="H2188" i="7"/>
  <c r="H2190" i="7"/>
  <c r="H2194" i="7"/>
  <c r="H2191" i="7"/>
  <c r="H2192" i="7"/>
  <c r="H2193" i="7"/>
  <c r="H2195" i="7"/>
  <c r="H2197" i="7"/>
  <c r="H2196" i="7"/>
  <c r="H2199" i="7"/>
  <c r="H2198" i="7"/>
  <c r="H2201" i="7"/>
  <c r="H2200" i="7"/>
  <c r="H2203" i="7"/>
  <c r="H2202" i="7"/>
  <c r="H2205" i="7"/>
  <c r="H2204" i="7"/>
  <c r="H2206" i="7"/>
  <c r="H2207" i="7"/>
  <c r="H2208" i="7"/>
  <c r="H2209" i="7"/>
  <c r="H2210" i="7"/>
  <c r="H2213" i="7"/>
  <c r="H2211" i="7"/>
  <c r="H2214" i="7"/>
  <c r="H2212" i="7"/>
  <c r="H2215" i="7"/>
  <c r="H2216" i="7"/>
  <c r="H2217" i="7"/>
  <c r="H2218" i="7"/>
  <c r="H2220" i="7"/>
  <c r="H2223" i="7"/>
  <c r="H2219" i="7"/>
  <c r="H2221" i="7"/>
  <c r="H2222" i="7"/>
  <c r="H2225" i="7"/>
  <c r="H2224" i="7"/>
  <c r="H2227" i="7"/>
  <c r="H2226" i="7"/>
  <c r="H2229" i="7"/>
  <c r="H2228" i="7"/>
  <c r="H2230" i="7"/>
  <c r="H2231" i="7"/>
  <c r="H2233" i="7"/>
  <c r="H2232" i="7"/>
  <c r="H2234" i="7"/>
  <c r="H2237" i="7"/>
  <c r="H2235" i="7"/>
  <c r="H2236" i="7"/>
  <c r="H2240" i="7"/>
  <c r="H2239" i="7"/>
  <c r="H2238" i="7"/>
  <c r="H2241" i="7"/>
  <c r="H2243" i="7"/>
  <c r="H2242" i="7"/>
  <c r="H2244" i="7"/>
  <c r="H2245" i="7"/>
  <c r="H2246" i="7"/>
  <c r="H2248" i="7"/>
  <c r="H2247" i="7"/>
  <c r="H2249" i="7"/>
  <c r="H2251" i="7"/>
  <c r="H2250" i="7"/>
  <c r="H2252" i="7"/>
  <c r="H2255" i="7"/>
  <c r="H2253" i="7"/>
  <c r="H2254" i="7"/>
  <c r="H2256" i="7"/>
  <c r="H2259" i="7"/>
  <c r="H2257" i="7"/>
  <c r="H2258" i="7"/>
  <c r="H2260" i="7"/>
  <c r="H2261" i="7"/>
  <c r="H2262" i="7"/>
  <c r="H2264" i="7"/>
  <c r="H2263" i="7"/>
  <c r="H2266" i="7"/>
  <c r="H2265" i="7"/>
  <c r="H2267" i="7"/>
  <c r="H2268" i="7"/>
  <c r="H2269" i="7"/>
  <c r="H2270" i="7"/>
  <c r="H2271" i="7"/>
  <c r="H2273" i="7"/>
  <c r="H2272" i="7"/>
  <c r="H2276" i="7"/>
  <c r="H2274" i="7"/>
  <c r="H2275" i="7"/>
  <c r="H2279" i="7"/>
  <c r="H2277" i="7"/>
  <c r="H2280" i="7"/>
  <c r="H2278" i="7"/>
  <c r="H2281" i="7"/>
  <c r="H2284" i="7"/>
  <c r="H2283" i="7"/>
  <c r="H2282" i="7"/>
  <c r="H2286" i="7"/>
  <c r="H2288" i="7"/>
  <c r="H2287" i="7"/>
  <c r="H2285" i="7"/>
  <c r="H2289" i="7"/>
  <c r="H2293" i="7"/>
  <c r="H2291" i="7"/>
  <c r="H2290" i="7"/>
  <c r="H2292" i="7"/>
  <c r="H2295" i="7"/>
  <c r="H2294" i="7"/>
  <c r="H2298" i="7"/>
  <c r="H2296" i="7"/>
  <c r="H2297" i="7"/>
  <c r="H2301" i="7"/>
  <c r="H2300" i="7"/>
  <c r="H2299" i="7"/>
  <c r="H2302" i="7"/>
  <c r="H2303" i="7"/>
  <c r="H2305" i="7"/>
  <c r="H2308" i="7"/>
  <c r="H2306" i="7"/>
  <c r="H2304" i="7"/>
  <c r="H2307" i="7"/>
  <c r="H2309" i="7"/>
  <c r="H2310" i="7"/>
  <c r="H2312" i="7"/>
  <c r="H2311" i="7"/>
  <c r="H2314" i="7"/>
  <c r="H2313" i="7"/>
  <c r="H2315" i="7"/>
  <c r="H2317" i="7"/>
  <c r="H2316" i="7"/>
  <c r="H2318" i="7"/>
  <c r="H2319" i="7"/>
  <c r="H2321" i="7"/>
  <c r="H2320" i="7"/>
  <c r="H2324" i="7"/>
  <c r="H2322" i="7"/>
  <c r="H2323" i="7"/>
  <c r="H2326" i="7"/>
  <c r="H2325" i="7"/>
  <c r="H2329" i="7"/>
  <c r="H2327" i="7"/>
  <c r="H2328" i="7"/>
  <c r="H2331" i="7"/>
  <c r="H2332" i="7"/>
  <c r="H2330" i="7"/>
  <c r="H2333" i="7"/>
  <c r="H2334" i="7"/>
  <c r="H2335" i="7"/>
  <c r="H2337" i="7"/>
  <c r="H2336" i="7"/>
  <c r="H2339" i="7"/>
  <c r="H2338" i="7"/>
  <c r="H2340" i="7"/>
  <c r="H2341" i="7"/>
  <c r="H2342" i="7"/>
  <c r="H2345" i="7"/>
  <c r="H2344" i="7"/>
  <c r="H2343" i="7"/>
  <c r="H2346" i="7"/>
  <c r="H2349" i="7"/>
  <c r="H2348" i="7"/>
  <c r="H2347" i="7"/>
  <c r="H2350" i="7"/>
  <c r="H2351" i="7"/>
  <c r="H2352" i="7"/>
  <c r="H2353" i="7"/>
  <c r="H2354" i="7"/>
  <c r="H2355" i="7"/>
  <c r="H2356" i="7"/>
  <c r="H2357" i="7"/>
  <c r="H2360" i="7"/>
  <c r="H2358" i="7"/>
  <c r="H2361" i="7"/>
  <c r="H2359" i="7"/>
  <c r="H2362" i="7"/>
  <c r="H2363" i="7"/>
  <c r="H2364" i="7"/>
  <c r="H2365" i="7"/>
  <c r="H2366" i="7"/>
  <c r="H2368" i="7"/>
  <c r="H2367" i="7"/>
  <c r="H2369" i="7"/>
  <c r="H2371" i="7"/>
  <c r="H2370" i="7"/>
  <c r="H2372" i="7"/>
  <c r="H2374" i="7"/>
  <c r="H2375" i="7"/>
  <c r="H2373" i="7"/>
  <c r="H2376" i="7"/>
  <c r="H2379" i="7"/>
  <c r="H2377" i="7"/>
  <c r="H2378" i="7"/>
  <c r="H2380" i="7"/>
  <c r="H2381" i="7"/>
  <c r="H2382" i="7"/>
  <c r="H2383" i="7"/>
  <c r="H2384" i="7"/>
  <c r="H2385" i="7"/>
  <c r="H2389" i="7"/>
  <c r="H2387" i="7"/>
  <c r="H2386" i="7"/>
  <c r="H2388" i="7"/>
  <c r="H2391" i="7"/>
  <c r="H2392" i="7"/>
  <c r="H2393" i="7"/>
  <c r="H2390" i="7"/>
  <c r="H2396" i="7"/>
  <c r="H2394" i="7"/>
  <c r="H2395" i="7"/>
  <c r="H2397" i="7"/>
  <c r="H2399" i="7"/>
  <c r="H2398" i="7"/>
  <c r="H2400" i="7"/>
  <c r="H2403" i="7"/>
  <c r="H2401" i="7"/>
  <c r="H2402" i="7"/>
  <c r="H2407" i="7"/>
  <c r="H2404" i="7"/>
  <c r="H2406" i="7"/>
  <c r="H2405" i="7"/>
  <c r="H2409" i="7"/>
  <c r="H2410" i="7"/>
  <c r="H2408" i="7"/>
  <c r="H2411" i="7"/>
  <c r="H2414" i="7"/>
  <c r="H2413" i="7"/>
  <c r="H2412" i="7"/>
  <c r="H2415" i="7"/>
  <c r="H2417" i="7"/>
  <c r="H2416" i="7"/>
  <c r="H2419" i="7"/>
  <c r="H2420" i="7"/>
  <c r="H2418" i="7"/>
  <c r="H2422" i="7"/>
  <c r="H2421" i="7"/>
  <c r="H2423" i="7"/>
  <c r="H2424" i="7"/>
  <c r="H2425" i="7"/>
  <c r="H2427" i="7"/>
  <c r="H2426" i="7"/>
  <c r="H2428" i="7"/>
  <c r="H2429" i="7"/>
  <c r="H2430" i="7"/>
  <c r="H2432" i="7"/>
  <c r="H2431" i="7"/>
  <c r="H2433" i="7"/>
  <c r="H2435" i="7"/>
  <c r="H2434" i="7"/>
  <c r="H2438" i="7"/>
  <c r="H2436" i="7"/>
  <c r="H2437" i="7"/>
  <c r="H2440" i="7"/>
  <c r="H2441" i="7"/>
  <c r="H2439" i="7"/>
  <c r="H2443" i="7"/>
  <c r="H2442" i="7"/>
  <c r="H2444" i="7"/>
  <c r="H2445" i="7"/>
  <c r="H2448" i="7"/>
  <c r="H2447" i="7"/>
  <c r="H2446" i="7"/>
  <c r="H2451" i="7"/>
  <c r="H2449" i="7"/>
  <c r="H2452" i="7"/>
  <c r="H2450" i="7"/>
  <c r="H2454" i="7"/>
  <c r="H2453" i="7"/>
  <c r="H2455" i="7"/>
  <c r="H2457" i="7"/>
  <c r="H2456" i="7"/>
  <c r="H2459" i="7"/>
  <c r="H2458" i="7"/>
  <c r="H2463" i="7"/>
  <c r="H2460" i="7"/>
  <c r="H2462" i="7"/>
  <c r="H2464" i="7"/>
  <c r="H2461" i="7"/>
  <c r="H2466" i="7"/>
  <c r="H2465" i="7"/>
  <c r="H2468" i="7"/>
  <c r="H2470" i="7"/>
  <c r="H2467" i="7"/>
  <c r="H2469" i="7"/>
  <c r="H2472" i="7"/>
  <c r="H2471" i="7"/>
  <c r="H2473" i="7"/>
  <c r="H2474" i="7"/>
  <c r="H2476" i="7"/>
  <c r="H2477" i="7"/>
  <c r="H2475" i="7"/>
  <c r="H2478" i="7"/>
  <c r="H2481" i="7"/>
  <c r="H2479" i="7"/>
  <c r="H2483" i="7"/>
  <c r="H2480" i="7"/>
  <c r="H2484" i="7"/>
  <c r="H2482" i="7"/>
  <c r="H2486" i="7"/>
  <c r="H2485" i="7"/>
  <c r="H2487" i="7"/>
  <c r="H2488" i="7"/>
  <c r="H2489" i="7"/>
  <c r="H2490" i="7"/>
  <c r="H2492" i="7"/>
  <c r="H2491" i="7"/>
  <c r="H2494" i="7"/>
  <c r="H2493" i="7"/>
  <c r="H2497" i="7"/>
  <c r="H2495" i="7"/>
  <c r="H2496" i="7"/>
  <c r="H2499" i="7"/>
  <c r="H2500" i="7"/>
  <c r="H2498" i="7"/>
  <c r="H2501" i="7"/>
  <c r="H2504" i="7"/>
  <c r="H2502" i="7"/>
  <c r="H2505" i="7"/>
  <c r="H2503" i="7"/>
  <c r="H2506" i="7"/>
  <c r="H2508" i="7"/>
  <c r="H2510" i="7"/>
  <c r="H2507" i="7"/>
  <c r="H2512" i="7"/>
  <c r="H2509" i="7"/>
  <c r="H2511" i="7"/>
  <c r="H2514" i="7"/>
  <c r="H2513" i="7"/>
  <c r="H2515" i="7"/>
  <c r="H2518" i="7"/>
  <c r="H2516" i="7"/>
  <c r="H2517" i="7"/>
  <c r="H2519" i="7"/>
  <c r="H2520" i="7"/>
  <c r="H2523" i="7"/>
  <c r="H2521" i="7"/>
  <c r="H2522" i="7"/>
  <c r="H2525" i="7"/>
  <c r="H2526" i="7"/>
  <c r="H2524" i="7"/>
  <c r="H2528" i="7"/>
  <c r="H2530" i="7"/>
  <c r="H2531" i="7"/>
  <c r="H2527" i="7"/>
  <c r="H2529" i="7"/>
  <c r="H2534" i="7"/>
  <c r="H2533" i="7"/>
  <c r="H2535" i="7"/>
  <c r="H2532" i="7"/>
  <c r="H2538" i="7"/>
  <c r="H2536" i="7"/>
  <c r="H2537" i="7"/>
  <c r="H2539" i="7"/>
  <c r="H2540" i="7"/>
  <c r="H2542" i="7"/>
  <c r="H2541" i="7"/>
  <c r="H2543" i="7"/>
  <c r="H2544" i="7"/>
  <c r="H2546" i="7"/>
  <c r="H2548" i="7"/>
  <c r="H2545" i="7"/>
  <c r="H2547" i="7"/>
  <c r="H2550" i="7"/>
  <c r="H2549" i="7"/>
  <c r="H2553" i="7"/>
  <c r="H2555" i="7"/>
  <c r="H2552" i="7"/>
  <c r="H2554" i="7"/>
  <c r="H2551" i="7"/>
  <c r="H2556" i="7"/>
  <c r="H2559" i="7"/>
  <c r="H2558" i="7"/>
  <c r="H2560" i="7"/>
  <c r="H2557" i="7"/>
  <c r="H2561" i="7"/>
  <c r="H2562" i="7"/>
  <c r="H2564" i="7"/>
  <c r="H2563" i="7"/>
  <c r="H2565" i="7"/>
  <c r="H2566" i="7"/>
  <c r="H2567" i="7"/>
  <c r="H2570" i="7"/>
  <c r="H2568" i="7"/>
  <c r="H2571" i="7"/>
  <c r="H2569" i="7"/>
  <c r="H2574" i="7"/>
  <c r="H2572" i="7"/>
  <c r="H2573" i="7"/>
  <c r="H2575" i="7"/>
  <c r="H2576" i="7"/>
  <c r="H2577" i="7"/>
  <c r="H2579" i="7"/>
  <c r="H2578" i="7"/>
  <c r="H2581" i="7"/>
  <c r="H2580" i="7"/>
  <c r="H2582" i="7"/>
  <c r="H2584" i="7"/>
  <c r="H2583" i="7"/>
  <c r="H2585" i="7"/>
  <c r="H2588" i="7"/>
  <c r="H2586" i="7"/>
  <c r="H2589" i="7"/>
  <c r="H2591" i="7"/>
  <c r="H2587" i="7"/>
  <c r="H2590" i="7"/>
  <c r="H2592" i="7"/>
  <c r="H2593" i="7"/>
  <c r="H2595" i="7"/>
  <c r="H2594" i="7"/>
  <c r="H2596" i="7"/>
  <c r="H2597" i="7"/>
  <c r="H2598" i="7"/>
  <c r="H2600" i="7"/>
  <c r="H2599" i="7"/>
  <c r="H2601" i="7"/>
  <c r="H2602" i="7"/>
  <c r="H2605" i="7"/>
  <c r="H2604" i="7"/>
  <c r="H2603" i="7"/>
  <c r="H2608" i="7"/>
  <c r="H2607" i="7"/>
  <c r="H2606" i="7"/>
  <c r="H2610" i="7"/>
  <c r="H2609" i="7"/>
  <c r="H2611" i="7"/>
  <c r="H2612" i="7"/>
  <c r="H2613" i="7"/>
  <c r="H2615" i="7"/>
  <c r="H2616" i="7"/>
  <c r="H2614" i="7"/>
  <c r="H2617" i="7"/>
  <c r="H2620" i="7"/>
  <c r="H2618" i="7"/>
  <c r="H2621" i="7"/>
  <c r="H2622" i="7"/>
  <c r="H2619" i="7"/>
  <c r="H2624" i="7"/>
  <c r="H2623" i="7"/>
  <c r="H2629" i="7"/>
  <c r="H2627" i="7"/>
  <c r="H2628" i="7"/>
  <c r="H2626" i="7"/>
  <c r="H2625" i="7"/>
  <c r="H2632" i="7"/>
  <c r="H2631" i="7"/>
  <c r="H2630" i="7"/>
  <c r="H2635" i="7"/>
  <c r="H2636" i="7"/>
  <c r="H2633" i="7"/>
  <c r="H2634" i="7"/>
  <c r="H2638" i="7"/>
  <c r="H2637" i="7"/>
  <c r="H2641" i="7"/>
  <c r="H2640" i="7"/>
  <c r="H2642" i="7"/>
  <c r="H2639" i="7"/>
  <c r="H2643" i="7"/>
  <c r="H2647" i="7"/>
  <c r="H2644" i="7"/>
  <c r="H2646" i="7"/>
  <c r="H2648" i="7"/>
  <c r="H2645" i="7"/>
  <c r="H2650" i="7"/>
  <c r="H2649" i="7"/>
  <c r="H2651" i="7"/>
  <c r="H2655" i="7"/>
  <c r="H2653" i="7"/>
  <c r="H2652" i="7"/>
  <c r="H2656" i="7"/>
  <c r="H2657" i="7"/>
  <c r="H2654" i="7"/>
  <c r="H2658" i="7"/>
  <c r="H2660" i="7"/>
  <c r="H2661" i="7"/>
  <c r="H2659" i="7"/>
  <c r="H2663" i="7"/>
  <c r="H2666" i="7"/>
  <c r="H2662" i="7"/>
  <c r="H2664" i="7"/>
  <c r="H2665" i="7"/>
  <c r="H2669" i="7"/>
  <c r="H2668" i="7"/>
  <c r="H2670" i="7"/>
  <c r="H2667" i="7"/>
  <c r="H2671" i="7"/>
  <c r="H2673" i="7"/>
  <c r="H2672" i="7"/>
  <c r="H2676" i="7"/>
  <c r="H2674" i="7"/>
  <c r="H2675" i="7"/>
  <c r="H2677" i="7"/>
  <c r="H2678" i="7"/>
  <c r="H2681" i="7"/>
  <c r="H2680" i="7"/>
  <c r="H2679" i="7"/>
  <c r="H2684" i="7"/>
  <c r="H2682" i="7"/>
  <c r="H2685" i="7"/>
  <c r="H2683" i="7"/>
  <c r="H2686" i="7"/>
  <c r="H2687" i="7"/>
  <c r="H2691" i="7"/>
  <c r="H2688" i="7"/>
  <c r="H2692" i="7"/>
  <c r="H2689" i="7"/>
  <c r="H2690" i="7"/>
  <c r="H2693" i="7"/>
  <c r="H2694" i="7"/>
  <c r="H2697" i="7"/>
  <c r="H2695" i="7"/>
  <c r="H2696" i="7"/>
  <c r="H2699" i="7"/>
  <c r="H2698" i="7"/>
  <c r="H2701" i="7"/>
  <c r="H2700" i="7"/>
  <c r="H2702" i="7"/>
  <c r="H2704" i="7"/>
  <c r="H2703" i="7"/>
  <c r="H2706" i="7"/>
  <c r="H2705" i="7"/>
  <c r="H2708" i="7"/>
  <c r="H2711" i="7"/>
  <c r="H2707" i="7"/>
  <c r="H2709" i="7"/>
  <c r="H2710" i="7"/>
  <c r="H2712" i="7"/>
  <c r="H2713" i="7"/>
  <c r="H2715" i="7"/>
  <c r="H2714" i="7"/>
  <c r="H2718" i="7"/>
  <c r="H2719" i="7"/>
  <c r="H2716" i="7"/>
  <c r="H2717" i="7"/>
  <c r="H2721" i="7"/>
  <c r="H2720" i="7"/>
  <c r="H2722" i="7"/>
  <c r="H2723" i="7"/>
  <c r="H2725" i="7"/>
  <c r="H2724" i="7"/>
  <c r="H2727" i="7"/>
  <c r="H2726" i="7"/>
  <c r="H2729" i="7"/>
  <c r="H2730" i="7"/>
  <c r="H2728" i="7"/>
  <c r="H2731" i="7"/>
  <c r="H2733" i="7"/>
  <c r="H2732" i="7"/>
  <c r="H2735" i="7"/>
  <c r="H2736" i="7"/>
  <c r="H2734" i="7"/>
  <c r="H2738" i="7"/>
  <c r="H2737" i="7"/>
  <c r="H2740" i="7"/>
  <c r="H2741" i="7"/>
  <c r="H2739" i="7"/>
  <c r="H2743" i="7"/>
  <c r="H2745" i="7"/>
  <c r="H2742" i="7"/>
  <c r="H2744" i="7"/>
  <c r="H2748" i="7"/>
  <c r="H2747" i="7"/>
  <c r="H2750" i="7"/>
  <c r="H2746" i="7"/>
  <c r="H2749" i="7"/>
  <c r="H2751" i="7"/>
  <c r="H2754" i="7"/>
  <c r="H2755" i="7"/>
  <c r="H2752" i="7"/>
  <c r="H2753" i="7"/>
  <c r="H2757" i="7"/>
  <c r="H2758" i="7"/>
  <c r="H2756" i="7"/>
  <c r="H2761" i="7"/>
  <c r="H2760" i="7"/>
  <c r="H2759" i="7"/>
  <c r="H2763" i="7"/>
  <c r="H2764" i="7"/>
  <c r="H2762" i="7"/>
  <c r="H2767" i="7"/>
  <c r="H2765" i="7"/>
  <c r="H2766" i="7"/>
  <c r="H2769" i="7"/>
  <c r="H2768" i="7"/>
  <c r="H2770" i="7"/>
  <c r="H2771" i="7"/>
  <c r="H2773" i="7"/>
  <c r="H2772" i="7"/>
  <c r="H2774" i="7"/>
  <c r="H2775" i="7"/>
  <c r="H2776" i="7"/>
  <c r="H2777" i="7"/>
  <c r="H2780" i="7"/>
  <c r="H2778" i="7"/>
  <c r="H2779" i="7"/>
  <c r="H2781" i="7"/>
  <c r="H2782" i="7"/>
  <c r="H2783" i="7"/>
  <c r="H2784" i="7"/>
  <c r="H2785" i="7"/>
  <c r="H2788" i="7"/>
  <c r="H2786" i="7"/>
  <c r="H2787" i="7"/>
  <c r="H2790" i="7"/>
  <c r="H2789" i="7"/>
  <c r="H2791" i="7"/>
  <c r="H2794" i="7"/>
  <c r="H2793" i="7"/>
  <c r="H2792" i="7"/>
  <c r="H2796" i="7"/>
  <c r="H2799" i="7"/>
  <c r="H2795" i="7"/>
  <c r="H2797" i="7"/>
  <c r="H2798" i="7"/>
  <c r="H2802" i="7"/>
  <c r="H2800" i="7"/>
  <c r="H2801" i="7"/>
  <c r="H2803" i="7"/>
  <c r="H2804" i="7"/>
  <c r="H2805" i="7"/>
  <c r="H2807" i="7"/>
  <c r="H2808" i="7"/>
  <c r="H2806" i="7"/>
  <c r="H2809" i="7"/>
  <c r="H2811" i="7"/>
  <c r="H2810" i="7"/>
  <c r="H2812" i="7"/>
  <c r="H2813" i="7"/>
  <c r="H2817" i="7"/>
  <c r="H2814" i="7"/>
  <c r="H2815" i="7"/>
  <c r="H2819" i="7"/>
  <c r="H2818" i="7"/>
  <c r="H2816" i="7"/>
  <c r="H2822" i="7"/>
  <c r="H2820" i="7"/>
  <c r="H2824" i="7"/>
  <c r="H2821" i="7"/>
  <c r="H2823" i="7"/>
  <c r="H2825" i="7"/>
  <c r="H2826" i="7"/>
  <c r="H2827" i="7"/>
  <c r="H2830" i="7"/>
  <c r="H2828" i="7"/>
  <c r="H2832" i="7"/>
  <c r="H2829" i="7"/>
  <c r="H2833" i="7"/>
  <c r="H2831" i="7"/>
  <c r="H2834" i="7"/>
  <c r="H2836" i="7"/>
  <c r="H2835" i="7"/>
  <c r="H2838" i="7"/>
  <c r="H2837" i="7"/>
  <c r="H2841" i="7"/>
  <c r="H2839" i="7"/>
  <c r="H2840" i="7"/>
  <c r="H2842" i="7"/>
  <c r="H2844" i="7"/>
  <c r="H2845" i="7"/>
  <c r="H2843" i="7"/>
  <c r="H2846" i="7"/>
  <c r="H2847" i="7"/>
  <c r="H2849" i="7"/>
  <c r="H2848" i="7"/>
  <c r="H2851" i="7"/>
  <c r="H2850" i="7"/>
  <c r="H2852" i="7"/>
  <c r="H2854" i="7"/>
  <c r="H2853" i="7"/>
  <c r="H2856" i="7"/>
  <c r="H2855" i="7"/>
  <c r="H2857" i="7"/>
  <c r="H2858" i="7"/>
  <c r="H2860" i="7"/>
  <c r="H2861" i="7"/>
  <c r="H2859" i="7"/>
  <c r="H2862" i="7"/>
  <c r="H2863" i="7"/>
  <c r="H2864" i="7"/>
  <c r="H2868" i="7"/>
  <c r="H2865" i="7"/>
  <c r="H2866" i="7"/>
  <c r="H2867" i="7"/>
  <c r="H2871" i="7"/>
  <c r="H2869" i="7"/>
  <c r="H2870" i="7"/>
  <c r="H2872" i="7"/>
  <c r="H2873" i="7"/>
  <c r="H2876" i="7"/>
  <c r="H2877" i="7"/>
  <c r="H2874" i="7"/>
  <c r="H2875" i="7"/>
  <c r="H2878" i="7"/>
  <c r="H2879" i="7"/>
  <c r="H2881" i="7"/>
  <c r="H2880" i="7"/>
  <c r="H2882" i="7"/>
  <c r="H2883" i="7"/>
  <c r="H2886" i="7"/>
  <c r="H2885" i="7"/>
  <c r="H2884" i="7"/>
  <c r="H2887" i="7"/>
  <c r="H2889" i="7"/>
  <c r="H2888" i="7"/>
  <c r="H2890" i="7"/>
  <c r="H2892" i="7"/>
  <c r="H2891" i="7"/>
  <c r="H2894" i="7"/>
  <c r="H2893" i="7"/>
  <c r="H2895" i="7"/>
  <c r="H2898" i="7"/>
  <c r="H2896" i="7"/>
  <c r="H2897" i="7"/>
  <c r="H2900" i="7"/>
  <c r="H2902" i="7"/>
  <c r="H2899" i="7"/>
  <c r="H2901" i="7"/>
  <c r="H2903" i="7"/>
  <c r="H2905" i="7"/>
  <c r="H2904" i="7"/>
  <c r="H2907" i="7"/>
  <c r="H2906" i="7"/>
  <c r="H2910" i="7"/>
  <c r="H2908" i="7"/>
  <c r="H2912" i="7"/>
  <c r="H2909" i="7"/>
  <c r="H2911" i="7"/>
  <c r="H2913" i="7"/>
  <c r="H2914" i="7"/>
  <c r="H2915" i="7"/>
  <c r="H2917" i="7"/>
  <c r="H2916" i="7"/>
  <c r="H2918" i="7"/>
  <c r="H2921" i="7"/>
  <c r="H2919" i="7"/>
  <c r="H2920" i="7"/>
  <c r="H2922" i="7"/>
  <c r="H2924" i="7"/>
  <c r="H2923" i="7"/>
  <c r="H2925" i="7"/>
  <c r="H2929" i="7"/>
  <c r="H2926" i="7"/>
  <c r="H2927" i="7"/>
  <c r="H2928" i="7"/>
  <c r="H2930" i="7"/>
  <c r="H2933" i="7"/>
  <c r="H2931" i="7"/>
  <c r="H2932" i="7"/>
  <c r="H2935" i="7"/>
  <c r="H2934" i="7"/>
  <c r="H2938" i="7"/>
  <c r="H2936" i="7"/>
  <c r="H2937" i="7"/>
  <c r="H2942" i="7"/>
  <c r="H2939" i="7"/>
  <c r="H2940" i="7"/>
  <c r="H2941" i="7"/>
  <c r="H2943" i="7"/>
  <c r="H2946" i="7"/>
  <c r="H2944" i="7"/>
  <c r="H2945" i="7"/>
  <c r="H2949" i="7"/>
  <c r="H2947" i="7"/>
  <c r="H2948" i="7"/>
  <c r="H2952" i="7"/>
  <c r="H2950" i="7"/>
  <c r="H2951" i="7"/>
  <c r="H2953" i="7"/>
  <c r="H2954" i="7"/>
  <c r="H2957" i="7"/>
  <c r="H2955" i="7"/>
  <c r="H2956" i="7"/>
  <c r="H2958" i="7"/>
  <c r="H2960" i="7"/>
  <c r="H2959" i="7"/>
  <c r="H2961" i="7"/>
  <c r="H2964" i="7"/>
  <c r="H2962" i="7"/>
  <c r="H2963" i="7"/>
  <c r="H2965" i="7"/>
  <c r="H2966" i="7"/>
  <c r="H2967" i="7"/>
  <c r="H2970" i="7"/>
  <c r="H2968" i="7"/>
  <c r="H2969" i="7"/>
  <c r="H2971" i="7"/>
  <c r="H2973" i="7"/>
  <c r="H2974" i="7"/>
  <c r="H2972" i="7"/>
  <c r="H2975" i="7"/>
  <c r="H2979" i="7"/>
  <c r="H2977" i="7"/>
  <c r="H2976" i="7"/>
  <c r="H2978" i="7"/>
  <c r="H2980" i="7"/>
  <c r="H2981" i="7"/>
  <c r="H2984" i="7"/>
  <c r="H2982" i="7"/>
  <c r="H2983" i="7"/>
  <c r="H2986" i="7"/>
  <c r="H2985" i="7"/>
  <c r="H2990" i="7"/>
  <c r="H2987" i="7"/>
  <c r="H2988" i="7"/>
  <c r="H2989" i="7"/>
  <c r="H2991" i="7"/>
  <c r="H2994" i="7"/>
  <c r="H2992" i="7"/>
  <c r="H2993" i="7"/>
  <c r="H2996" i="7"/>
  <c r="H2995" i="7"/>
  <c r="H2997" i="7"/>
  <c r="H2998" i="7"/>
  <c r="H2999" i="7"/>
  <c r="H3002" i="7"/>
  <c r="H3000" i="7"/>
  <c r="H3001" i="7"/>
  <c r="H3005" i="7"/>
  <c r="H3004" i="7"/>
  <c r="H3003" i="7"/>
  <c r="H3007" i="7"/>
  <c r="H3006" i="7"/>
  <c r="H3010" i="7"/>
  <c r="H3009" i="7"/>
  <c r="H3008" i="7"/>
  <c r="H3011" i="7"/>
  <c r="H3012" i="7"/>
  <c r="H3015" i="7"/>
  <c r="H3013" i="7"/>
  <c r="H3014" i="7"/>
  <c r="H3019" i="7"/>
  <c r="H3016" i="7"/>
  <c r="H3021" i="7"/>
  <c r="H3018" i="7"/>
  <c r="H3017" i="7"/>
  <c r="H3020" i="7"/>
  <c r="H3022" i="7"/>
  <c r="H3023" i="7"/>
  <c r="H3025" i="7"/>
  <c r="H3024" i="7"/>
  <c r="H3026" i="7"/>
  <c r="H3028" i="7"/>
  <c r="H3027" i="7"/>
  <c r="H3029" i="7"/>
  <c r="H3030" i="7"/>
  <c r="H3031" i="7"/>
  <c r="H3034" i="7"/>
  <c r="H3032" i="7"/>
  <c r="H3035" i="7"/>
  <c r="H3033" i="7"/>
  <c r="H3036" i="7"/>
  <c r="H3039" i="7"/>
  <c r="H3037" i="7"/>
  <c r="H3038" i="7"/>
  <c r="H3042" i="7"/>
  <c r="H3043" i="7"/>
  <c r="H3044" i="7"/>
  <c r="H3040" i="7"/>
  <c r="H3041" i="7"/>
  <c r="H3046" i="7"/>
  <c r="H3045" i="7"/>
  <c r="H3048" i="7"/>
  <c r="H3047" i="7"/>
  <c r="H3049" i="7"/>
  <c r="H3051" i="7"/>
  <c r="H3050" i="7"/>
  <c r="H3052" i="7"/>
  <c r="H3057" i="7"/>
  <c r="H3053" i="7"/>
  <c r="H3054" i="7"/>
  <c r="H3058" i="7"/>
  <c r="H3055" i="7"/>
  <c r="H3056" i="7"/>
  <c r="H3062" i="7"/>
  <c r="H3059" i="7"/>
  <c r="H3060" i="7"/>
  <c r="H3061" i="7"/>
  <c r="H3063" i="7"/>
  <c r="H3067" i="7"/>
  <c r="H3064" i="7"/>
  <c r="H3065" i="7"/>
  <c r="H3066" i="7"/>
  <c r="H3068" i="7"/>
  <c r="H3069" i="7"/>
  <c r="H3070" i="7"/>
  <c r="H3071" i="7"/>
  <c r="H3072" i="7"/>
  <c r="H3073" i="7"/>
  <c r="H3074" i="7"/>
  <c r="H3075" i="7"/>
  <c r="H3077" i="7"/>
  <c r="H3079" i="7"/>
  <c r="H3076" i="7"/>
  <c r="H3080" i="7"/>
  <c r="H3081" i="7"/>
  <c r="H3078" i="7"/>
  <c r="H3082" i="7"/>
  <c r="H3084" i="7"/>
  <c r="H3083" i="7"/>
  <c r="H3085" i="7"/>
  <c r="H3087" i="7"/>
  <c r="H3088" i="7"/>
  <c r="H3089" i="7"/>
  <c r="H3086" i="7"/>
  <c r="H3090" i="7"/>
  <c r="H3092" i="7"/>
  <c r="H3091" i="7"/>
  <c r="H3096" i="7"/>
  <c r="H3093" i="7"/>
  <c r="H3094" i="7"/>
  <c r="H3095" i="7"/>
  <c r="H3097" i="7"/>
  <c r="H3099" i="7"/>
  <c r="H3098" i="7"/>
  <c r="H3100" i="7"/>
  <c r="H3101" i="7"/>
  <c r="H3103" i="7"/>
  <c r="H3102" i="7"/>
  <c r="H3104" i="7"/>
  <c r="H3105" i="7"/>
  <c r="H3106" i="7"/>
  <c r="H3108" i="7"/>
  <c r="H3107" i="7"/>
  <c r="H3109" i="7"/>
  <c r="H3110" i="7"/>
  <c r="H3112" i="7"/>
  <c r="H3111" i="7"/>
  <c r="H3113" i="7"/>
  <c r="H3117" i="7"/>
  <c r="H3114" i="7"/>
  <c r="H3116" i="7"/>
  <c r="H3115" i="7"/>
  <c r="H3120" i="7"/>
  <c r="H3123" i="7"/>
  <c r="H3119" i="7"/>
  <c r="H3118" i="7"/>
  <c r="H3121" i="7"/>
  <c r="H3125" i="7"/>
  <c r="H3122" i="7"/>
  <c r="H3127" i="7"/>
  <c r="H3126" i="7"/>
  <c r="H3124" i="7"/>
  <c r="H3128" i="7"/>
  <c r="H3129" i="7"/>
  <c r="H3130" i="7"/>
  <c r="H3131" i="7"/>
  <c r="H3132" i="7"/>
  <c r="H3133" i="7"/>
  <c r="H3135" i="7"/>
  <c r="H3137" i="7"/>
  <c r="H3134" i="7"/>
  <c r="H3136" i="7"/>
  <c r="H3140" i="7"/>
  <c r="H3138" i="7"/>
  <c r="H3139" i="7"/>
  <c r="H3144" i="7"/>
  <c r="H3142" i="7"/>
  <c r="H3143" i="7"/>
  <c r="H3141" i="7"/>
  <c r="H3146" i="7"/>
  <c r="H3145" i="7"/>
  <c r="H3148" i="7"/>
  <c r="H3147" i="7"/>
  <c r="H3150" i="7"/>
  <c r="H3149" i="7"/>
  <c r="H3153" i="7"/>
  <c r="H3152" i="7"/>
  <c r="H3151" i="7"/>
  <c r="H3154" i="7"/>
  <c r="H3155" i="7"/>
  <c r="H3158" i="7"/>
  <c r="H3159" i="7"/>
  <c r="H3156" i="7"/>
  <c r="H3157" i="7"/>
  <c r="H3160" i="7"/>
  <c r="H3161" i="7"/>
  <c r="H3163" i="7"/>
  <c r="H3162" i="7"/>
  <c r="H3167" i="7"/>
  <c r="H3164" i="7"/>
  <c r="H3169" i="7"/>
  <c r="H3165" i="7"/>
  <c r="H3166" i="7"/>
  <c r="H3168" i="7"/>
  <c r="H3170" i="7"/>
  <c r="H3171" i="7"/>
  <c r="H3173" i="7"/>
  <c r="H3172" i="7"/>
  <c r="H3174" i="7"/>
  <c r="H3175" i="7"/>
  <c r="H3177" i="7"/>
  <c r="H3176" i="7"/>
  <c r="H3179" i="7"/>
  <c r="H3181" i="7"/>
  <c r="H3178" i="7"/>
  <c r="H3180" i="7"/>
  <c r="H3182" i="7"/>
  <c r="H3184" i="7"/>
  <c r="H3185" i="7"/>
  <c r="H3183" i="7"/>
  <c r="H3188" i="7"/>
  <c r="H3187" i="7"/>
  <c r="H3186" i="7"/>
  <c r="H3190" i="7"/>
  <c r="H3189" i="7"/>
  <c r="H3191" i="7"/>
  <c r="H3194" i="7"/>
  <c r="H3192" i="7"/>
  <c r="H3195" i="7"/>
  <c r="H3193" i="7"/>
  <c r="H3196" i="7"/>
  <c r="H3199" i="7"/>
  <c r="H3197" i="7"/>
  <c r="H3200" i="7"/>
  <c r="H3198" i="7"/>
  <c r="H3202" i="7"/>
  <c r="H3203" i="7"/>
  <c r="H3201" i="7"/>
  <c r="H3204" i="7"/>
  <c r="H3205" i="7"/>
  <c r="H3206" i="7"/>
  <c r="H3207" i="7"/>
  <c r="H3208" i="7"/>
  <c r="H3210" i="7"/>
  <c r="H3209" i="7"/>
  <c r="H3213" i="7"/>
  <c r="H3211" i="7"/>
  <c r="H3212" i="7"/>
  <c r="H3214" i="7"/>
  <c r="H3215" i="7"/>
  <c r="H3217" i="7"/>
  <c r="H3216" i="7"/>
  <c r="H3219" i="7"/>
  <c r="H3218" i="7"/>
  <c r="H3221" i="7"/>
  <c r="H3220" i="7"/>
  <c r="H3223" i="7"/>
  <c r="H3222" i="7"/>
  <c r="H3224" i="7"/>
  <c r="H3226" i="7"/>
  <c r="H3225" i="7"/>
  <c r="H3228" i="7"/>
  <c r="H3227" i="7"/>
  <c r="H3229" i="7"/>
  <c r="H3230" i="7"/>
  <c r="H3231" i="7"/>
  <c r="H3233" i="7"/>
  <c r="H3232" i="7"/>
  <c r="H3235" i="7"/>
  <c r="H3234" i="7"/>
  <c r="H3236" i="7"/>
  <c r="H3237" i="7"/>
  <c r="H3238" i="7"/>
  <c r="H3240" i="7"/>
  <c r="H3241" i="7"/>
  <c r="H3239" i="7"/>
  <c r="H3244" i="7"/>
  <c r="H3243" i="7"/>
  <c r="H3242" i="7"/>
  <c r="H3245" i="7"/>
  <c r="H3246" i="7"/>
  <c r="H3247" i="7"/>
  <c r="H3248" i="7"/>
  <c r="H3249" i="7"/>
  <c r="H3250" i="7"/>
  <c r="H3254" i="7"/>
  <c r="H3252" i="7"/>
  <c r="H3251" i="7"/>
  <c r="H3253" i="7"/>
  <c r="H3255" i="7"/>
  <c r="H3256" i="7"/>
  <c r="H3257" i="7"/>
  <c r="H3260" i="7"/>
  <c r="H3259" i="7"/>
  <c r="H3258" i="7"/>
  <c r="H3262" i="7"/>
  <c r="H3261" i="7"/>
  <c r="H3263" i="7"/>
  <c r="H3266" i="7"/>
  <c r="H3264" i="7"/>
  <c r="H3268" i="7"/>
  <c r="H3269" i="7"/>
  <c r="H3265" i="7"/>
  <c r="H3267" i="7"/>
  <c r="H3270" i="7"/>
  <c r="H3271" i="7"/>
  <c r="H3272" i="7"/>
  <c r="H3273" i="7"/>
  <c r="H3274" i="7"/>
  <c r="H3277" i="7"/>
  <c r="H3275" i="7"/>
  <c r="H3276" i="7"/>
  <c r="H3278" i="7"/>
  <c r="H3280" i="7"/>
  <c r="H3281" i="7"/>
  <c r="H3279" i="7"/>
  <c r="H3283" i="7"/>
  <c r="H3282" i="7"/>
  <c r="H3284" i="7"/>
  <c r="H3285" i="7"/>
  <c r="H3286" i="7"/>
  <c r="H3287" i="7"/>
  <c r="H3288" i="7"/>
  <c r="H3289" i="7"/>
  <c r="H3291" i="7"/>
  <c r="H3294" i="7"/>
  <c r="H3290" i="7"/>
  <c r="H3292" i="7"/>
  <c r="H3293" i="7"/>
  <c r="H3296" i="7"/>
  <c r="H3295" i="7"/>
  <c r="H3298" i="7"/>
  <c r="H3297" i="7"/>
  <c r="H3299" i="7"/>
  <c r="H3301" i="7"/>
  <c r="H3300" i="7"/>
  <c r="H3302" i="7"/>
  <c r="H3303" i="7"/>
  <c r="H3304" i="7"/>
  <c r="H3306" i="7"/>
  <c r="H3307" i="7"/>
  <c r="H3305" i="7"/>
  <c r="H3310" i="7"/>
  <c r="H3308" i="7"/>
  <c r="H3312" i="7"/>
  <c r="H3309" i="7"/>
  <c r="H3311" i="7"/>
  <c r="H3313" i="7"/>
  <c r="H3315" i="7"/>
  <c r="H3314" i="7"/>
  <c r="H3316" i="7"/>
  <c r="H3317" i="7"/>
  <c r="H3319" i="7"/>
  <c r="H3320" i="7"/>
  <c r="H3318" i="7"/>
  <c r="H3323" i="7"/>
  <c r="H3321" i="7"/>
  <c r="H3322" i="7"/>
  <c r="H3326" i="7"/>
  <c r="H3327" i="7"/>
  <c r="H3324" i="7"/>
  <c r="H3325" i="7"/>
  <c r="H3330" i="7"/>
  <c r="H3329" i="7"/>
  <c r="H3328" i="7"/>
  <c r="H3332" i="7"/>
  <c r="H3331" i="7"/>
  <c r="H3333" i="7"/>
  <c r="H3334" i="7"/>
  <c r="H3338" i="7"/>
  <c r="H3336" i="7"/>
  <c r="H3335" i="7"/>
  <c r="H3339" i="7"/>
  <c r="H3337" i="7"/>
  <c r="H3342" i="7"/>
  <c r="H3340" i="7"/>
  <c r="H3341" i="7"/>
  <c r="H3345" i="7"/>
  <c r="H3346" i="7"/>
  <c r="H3343" i="7"/>
  <c r="H3347" i="7"/>
  <c r="H3344" i="7"/>
  <c r="H3348" i="7"/>
  <c r="H3350" i="7"/>
  <c r="H3349" i="7"/>
  <c r="H3353" i="7"/>
  <c r="H3351" i="7"/>
  <c r="H3352" i="7"/>
  <c r="H3355" i="7"/>
  <c r="H3354" i="7"/>
  <c r="H3356" i="7"/>
  <c r="H3357" i="7"/>
  <c r="H3358" i="7"/>
  <c r="H3362" i="7"/>
  <c r="H3363" i="7"/>
  <c r="H3359" i="7"/>
  <c r="H3360" i="7"/>
  <c r="H3361" i="7"/>
  <c r="H3366" i="7"/>
  <c r="H3365" i="7"/>
  <c r="H3364" i="7"/>
  <c r="H3368" i="7"/>
  <c r="H3371" i="7"/>
  <c r="H3367" i="7"/>
  <c r="H3373" i="7"/>
  <c r="H3369" i="7"/>
  <c r="H3370" i="7"/>
  <c r="H3372" i="7"/>
  <c r="H3376" i="7"/>
  <c r="H3377" i="7"/>
  <c r="H3374" i="7"/>
  <c r="H3375" i="7"/>
  <c r="H3378" i="7"/>
  <c r="H3379" i="7"/>
  <c r="H3380" i="7"/>
  <c r="H3381" i="7"/>
  <c r="H3383" i="7"/>
  <c r="H3382" i="7"/>
  <c r="H3384" i="7"/>
  <c r="H3385" i="7"/>
  <c r="H3386" i="7"/>
  <c r="H3387" i="7"/>
  <c r="H3389" i="7"/>
  <c r="H3388" i="7"/>
  <c r="H3390" i="7"/>
  <c r="H3393" i="7"/>
  <c r="H3392" i="7"/>
  <c r="H3391" i="7"/>
  <c r="H3396" i="7"/>
  <c r="H3394" i="7"/>
  <c r="H3398" i="7"/>
  <c r="H3395" i="7"/>
  <c r="H3399" i="7"/>
  <c r="H3397" i="7"/>
  <c r="H3400" i="7"/>
  <c r="H3404" i="7"/>
  <c r="H3401" i="7"/>
  <c r="H3403" i="7"/>
  <c r="H3402" i="7"/>
  <c r="H3406" i="7"/>
  <c r="H3405" i="7"/>
  <c r="H3407" i="7"/>
  <c r="H3408" i="7"/>
  <c r="H3409" i="7"/>
  <c r="H3411" i="7"/>
  <c r="H3414" i="7"/>
  <c r="H3410" i="7"/>
  <c r="H3412" i="7"/>
  <c r="H3415" i="7"/>
  <c r="H3413" i="7"/>
  <c r="H3416" i="7"/>
  <c r="H3421" i="7"/>
  <c r="H3418" i="7"/>
  <c r="H3419" i="7"/>
  <c r="H3417" i="7"/>
  <c r="H3420" i="7"/>
  <c r="H3422" i="7"/>
  <c r="H3423" i="7"/>
  <c r="H3426" i="7"/>
  <c r="H3425" i="7"/>
  <c r="H3424" i="7"/>
  <c r="H3427" i="7"/>
  <c r="H3428" i="7"/>
  <c r="H3430" i="7"/>
  <c r="H3429" i="7"/>
  <c r="H3431" i="7"/>
  <c r="H3432" i="7"/>
  <c r="H3433" i="7"/>
  <c r="H3435" i="7"/>
  <c r="H3434" i="7"/>
  <c r="H3438" i="7"/>
  <c r="H3436" i="7"/>
  <c r="H3437" i="7"/>
  <c r="H3440" i="7"/>
  <c r="H3442" i="7"/>
  <c r="H3439" i="7"/>
  <c r="H3441" i="7"/>
  <c r="H3443" i="7"/>
  <c r="H3445" i="7"/>
  <c r="H3444" i="7"/>
  <c r="H3446" i="7"/>
  <c r="H3447" i="7"/>
  <c r="H3448" i="7"/>
  <c r="H3451" i="7"/>
  <c r="H3452" i="7"/>
  <c r="H3450" i="7"/>
  <c r="H3449" i="7"/>
  <c r="H3453" i="7"/>
  <c r="H3455" i="7"/>
  <c r="H3454" i="7"/>
  <c r="H3457" i="7"/>
  <c r="H3456" i="7"/>
  <c r="H3458" i="7"/>
  <c r="H3460" i="7"/>
  <c r="H3459" i="7"/>
  <c r="H3463" i="7"/>
  <c r="H3462" i="7"/>
  <c r="H3461" i="7"/>
  <c r="H3465" i="7"/>
  <c r="H3464" i="7"/>
  <c r="H3466" i="7"/>
  <c r="H3468" i="7"/>
  <c r="H3467" i="7"/>
  <c r="H3471" i="7"/>
  <c r="H3469" i="7"/>
  <c r="H3470" i="7"/>
  <c r="H3472" i="7"/>
  <c r="H3473" i="7"/>
  <c r="H3476" i="7"/>
  <c r="H3474" i="7"/>
  <c r="H3475" i="7"/>
  <c r="H3479" i="7"/>
  <c r="H3477" i="7"/>
  <c r="H3478" i="7"/>
  <c r="H3480" i="7"/>
  <c r="H3481" i="7"/>
  <c r="H3484" i="7"/>
  <c r="H3482" i="7"/>
  <c r="H3483" i="7"/>
  <c r="H3485" i="7"/>
  <c r="H3486" i="7"/>
  <c r="H3490" i="7"/>
  <c r="H3487" i="7"/>
  <c r="H3488" i="7"/>
  <c r="H3489" i="7"/>
  <c r="H3493" i="7"/>
  <c r="H3491" i="7"/>
  <c r="H3492" i="7"/>
  <c r="H3494" i="7"/>
  <c r="H3496" i="7"/>
  <c r="H3495" i="7"/>
  <c r="H3497" i="7"/>
  <c r="H3498" i="7"/>
  <c r="H3501" i="7"/>
  <c r="H3499" i="7"/>
  <c r="H3500" i="7"/>
  <c r="H3503" i="7"/>
  <c r="H3502" i="7"/>
  <c r="H3504" i="7"/>
  <c r="H3506" i="7"/>
  <c r="H3505" i="7"/>
  <c r="H3507" i="7"/>
  <c r="H3509" i="7"/>
  <c r="H3508" i="7"/>
  <c r="H3512" i="7"/>
  <c r="H3510" i="7"/>
  <c r="H3511" i="7"/>
  <c r="H3513" i="7"/>
  <c r="H3514" i="7"/>
  <c r="H3516" i="7"/>
  <c r="H3517" i="7"/>
  <c r="H3515" i="7"/>
  <c r="H3518" i="7"/>
  <c r="H3520" i="7"/>
  <c r="H3521" i="7"/>
  <c r="H3519" i="7"/>
  <c r="H3524" i="7"/>
  <c r="H3525" i="7"/>
  <c r="H3522" i="7"/>
  <c r="H3523" i="7"/>
  <c r="H3526" i="7"/>
  <c r="H3528" i="7"/>
  <c r="H3529" i="7"/>
  <c r="H3527" i="7"/>
  <c r="H3533" i="7"/>
  <c r="H3532" i="7"/>
  <c r="H3534" i="7"/>
  <c r="H3530" i="7"/>
  <c r="H3531" i="7"/>
  <c r="H3535" i="7"/>
  <c r="H3537" i="7"/>
  <c r="H3536" i="7"/>
  <c r="H3540" i="7"/>
  <c r="H3538" i="7"/>
  <c r="H3541" i="7"/>
  <c r="H3539" i="7"/>
  <c r="H3542" i="7"/>
  <c r="H3543" i="7"/>
  <c r="H3545" i="7"/>
  <c r="H3546" i="7"/>
  <c r="H3548" i="7"/>
  <c r="H3544" i="7"/>
  <c r="H3547" i="7"/>
  <c r="H3549" i="7"/>
  <c r="H3552" i="7"/>
  <c r="H3551" i="7"/>
  <c r="H3550" i="7"/>
  <c r="H3555" i="7"/>
  <c r="H3553" i="7"/>
  <c r="H3556" i="7"/>
  <c r="H3554" i="7"/>
  <c r="H3557" i="7"/>
  <c r="H3558" i="7"/>
  <c r="H3561" i="7"/>
  <c r="H3560" i="7"/>
  <c r="H3559" i="7"/>
  <c r="H3562" i="7"/>
  <c r="H3563" i="7"/>
  <c r="H3565" i="7"/>
  <c r="H3564" i="7"/>
  <c r="H3566" i="7"/>
  <c r="H3567" i="7"/>
  <c r="H3568" i="7"/>
  <c r="H3569" i="7"/>
  <c r="H3570" i="7"/>
  <c r="H3571" i="7"/>
  <c r="H3573" i="7"/>
  <c r="H3572" i="7"/>
  <c r="H3576" i="7"/>
  <c r="H3574" i="7"/>
  <c r="H3575" i="7"/>
  <c r="H3578" i="7"/>
  <c r="H3577" i="7"/>
  <c r="H3579" i="7"/>
  <c r="H3582" i="7"/>
  <c r="H3583" i="7"/>
  <c r="H3581" i="7"/>
  <c r="H3580" i="7"/>
  <c r="H3584" i="7"/>
  <c r="H3586" i="7"/>
  <c r="H3587" i="7"/>
  <c r="H3585" i="7"/>
  <c r="H3588" i="7"/>
  <c r="H3592" i="7"/>
  <c r="H3590" i="7"/>
  <c r="H3589" i="7"/>
  <c r="H3591" i="7"/>
  <c r="H3593" i="7"/>
  <c r="H3594" i="7"/>
  <c r="H3596" i="7"/>
  <c r="H3595" i="7"/>
  <c r="H3597" i="7"/>
  <c r="H3598" i="7"/>
  <c r="H3601" i="7"/>
  <c r="H3602" i="7"/>
  <c r="H3599" i="7"/>
  <c r="H3600" i="7"/>
  <c r="H3603" i="7"/>
  <c r="H3607" i="7"/>
  <c r="H3604" i="7"/>
  <c r="H3605" i="7"/>
  <c r="H3609" i="7"/>
  <c r="H3606" i="7"/>
  <c r="H3610" i="7"/>
  <c r="H3608" i="7"/>
  <c r="H3613" i="7"/>
  <c r="H3611" i="7"/>
  <c r="H3615" i="7"/>
  <c r="H3612" i="7"/>
  <c r="H3614" i="7"/>
  <c r="H3616" i="7"/>
  <c r="H3617" i="7"/>
  <c r="H3618" i="7"/>
  <c r="H3620" i="7"/>
  <c r="H3621" i="7"/>
  <c r="H3619" i="7"/>
  <c r="H3622" i="7"/>
  <c r="H3624" i="7"/>
  <c r="H3623" i="7"/>
  <c r="H3625" i="7"/>
  <c r="H3628" i="7"/>
  <c r="H3627" i="7"/>
  <c r="H3626" i="7"/>
  <c r="H3629" i="7"/>
  <c r="H3631" i="7"/>
  <c r="H3630" i="7"/>
  <c r="H3632" i="7"/>
  <c r="H3635" i="7"/>
  <c r="H3633" i="7"/>
  <c r="H3634" i="7"/>
  <c r="H3636" i="7"/>
  <c r="H3637" i="7"/>
  <c r="H3638" i="7"/>
  <c r="H3639" i="7"/>
  <c r="H3640" i="7"/>
  <c r="H3644" i="7"/>
  <c r="H3642" i="7"/>
  <c r="H3641" i="7"/>
  <c r="H3643" i="7"/>
  <c r="H3646" i="7"/>
  <c r="H3645" i="7"/>
  <c r="H3647" i="7"/>
  <c r="H3649" i="7"/>
  <c r="H3648" i="7"/>
  <c r="H3651" i="7"/>
  <c r="H3650" i="7"/>
  <c r="H3652" i="7"/>
  <c r="H3655" i="7"/>
  <c r="H3656" i="7"/>
  <c r="H3654" i="7"/>
  <c r="H3653" i="7"/>
  <c r="H3658" i="7"/>
  <c r="H3657" i="7"/>
  <c r="H3659" i="7"/>
  <c r="H3660" i="7"/>
  <c r="H3661" i="7"/>
  <c r="H3662" i="7"/>
  <c r="H3664" i="7"/>
  <c r="H3663" i="7"/>
  <c r="H3666" i="7"/>
  <c r="H3665" i="7"/>
  <c r="H3668" i="7"/>
  <c r="H3667" i="7"/>
  <c r="H3669" i="7"/>
  <c r="H3670" i="7"/>
  <c r="H3671" i="7"/>
  <c r="H3673" i="7"/>
  <c r="H3672" i="7"/>
  <c r="H3678" i="7"/>
  <c r="H3674" i="7"/>
  <c r="H3676" i="7"/>
  <c r="H3675" i="7"/>
  <c r="H3677" i="7"/>
  <c r="H3679" i="7"/>
  <c r="H3682" i="7"/>
  <c r="H3680" i="7"/>
  <c r="H3681" i="7"/>
  <c r="H3683" i="7"/>
  <c r="H3686" i="7"/>
  <c r="H3687" i="7"/>
  <c r="H3684" i="7"/>
  <c r="H3685" i="7"/>
  <c r="H3688" i="7"/>
  <c r="H3689" i="7"/>
  <c r="H3692" i="7"/>
  <c r="H3690" i="7"/>
  <c r="H3691" i="7"/>
  <c r="H3694" i="7"/>
  <c r="H3696" i="7"/>
  <c r="H3693" i="7"/>
  <c r="H3695" i="7"/>
  <c r="H3697" i="7"/>
  <c r="H3698" i="7"/>
  <c r="H3700" i="7"/>
  <c r="H3699" i="7"/>
  <c r="H3701" i="7"/>
  <c r="H3702" i="7"/>
  <c r="H3703" i="7"/>
  <c r="H3706" i="7"/>
  <c r="H3704" i="7"/>
  <c r="H3705" i="7"/>
  <c r="H3708" i="7"/>
  <c r="H3707" i="7"/>
  <c r="H3709" i="7"/>
  <c r="H3710" i="7"/>
  <c r="H3714" i="7"/>
  <c r="H3712" i="7"/>
  <c r="H3713" i="7"/>
  <c r="H3711" i="7"/>
  <c r="H3715" i="7"/>
  <c r="H3719" i="7"/>
  <c r="H3717" i="7"/>
  <c r="H3716" i="7"/>
  <c r="H3718" i="7"/>
  <c r="H3722" i="7"/>
  <c r="H3721" i="7"/>
  <c r="H3720" i="7"/>
  <c r="H3723" i="7"/>
  <c r="H3724" i="7"/>
  <c r="H3725" i="7"/>
  <c r="H3727" i="7"/>
  <c r="H3726" i="7"/>
  <c r="H3728" i="7"/>
  <c r="H3729" i="7"/>
  <c r="H3730" i="7"/>
  <c r="H3731" i="7"/>
  <c r="H3732" i="7"/>
  <c r="H3733" i="7"/>
  <c r="H3737" i="7"/>
  <c r="H3734" i="7"/>
  <c r="H3735" i="7"/>
  <c r="H3736" i="7"/>
  <c r="H3738" i="7"/>
  <c r="H3739" i="7"/>
  <c r="H3740" i="7"/>
  <c r="H3741" i="7"/>
  <c r="H3743" i="7"/>
  <c r="H3742" i="7"/>
  <c r="H3744" i="7"/>
  <c r="H3745" i="7"/>
  <c r="H3747" i="7"/>
  <c r="H3746" i="7"/>
  <c r="H3748" i="7"/>
  <c r="H3750" i="7"/>
  <c r="H3749" i="7"/>
  <c r="H3751" i="7"/>
  <c r="H3752" i="7"/>
  <c r="H3753" i="7"/>
  <c r="H3754" i="7"/>
  <c r="H3756" i="7"/>
  <c r="H3755" i="7"/>
  <c r="H3757" i="7"/>
  <c r="H3758" i="7"/>
  <c r="H3761" i="7"/>
  <c r="H3762" i="7"/>
  <c r="H3759" i="7"/>
  <c r="H3760" i="7"/>
  <c r="H3764" i="7"/>
  <c r="H3763" i="7"/>
  <c r="H3766" i="7"/>
  <c r="H3767" i="7"/>
  <c r="H3765" i="7"/>
  <c r="H3770" i="7"/>
  <c r="H3769" i="7"/>
  <c r="H3768" i="7"/>
  <c r="H3771" i="7"/>
  <c r="H3772" i="7"/>
  <c r="H3775" i="7"/>
  <c r="H3773" i="7"/>
  <c r="H3774" i="7"/>
  <c r="H3779" i="7"/>
  <c r="H3776" i="7"/>
  <c r="H3777" i="7"/>
  <c r="H3781" i="7"/>
  <c r="H3778" i="7"/>
  <c r="H3780" i="7"/>
  <c r="H3782" i="7"/>
  <c r="H3783" i="7"/>
  <c r="H3785" i="7"/>
  <c r="H3784" i="7"/>
  <c r="H3786" i="7"/>
  <c r="H3787" i="7"/>
  <c r="H3788" i="7"/>
  <c r="H3789" i="7"/>
  <c r="H3790" i="7"/>
  <c r="H3791" i="7"/>
  <c r="H3794" i="7"/>
  <c r="H3793" i="7"/>
  <c r="H3792" i="7"/>
  <c r="H3796" i="7"/>
  <c r="H3795" i="7"/>
  <c r="H3797" i="7"/>
  <c r="H3800" i="7"/>
  <c r="H3799" i="7"/>
  <c r="H3798" i="7"/>
  <c r="H3801" i="7"/>
  <c r="H3802" i="7"/>
  <c r="H3803" i="7"/>
  <c r="H3804" i="7"/>
  <c r="H3806" i="7"/>
  <c r="H3805" i="7"/>
  <c r="H3809" i="7"/>
  <c r="H3807" i="7"/>
  <c r="H3808" i="7"/>
  <c r="H3812" i="7"/>
  <c r="H3810" i="7"/>
  <c r="H3811" i="7"/>
  <c r="H3813" i="7"/>
  <c r="H3814" i="7"/>
  <c r="H3815" i="7"/>
  <c r="H3817" i="7"/>
  <c r="H3816" i="7"/>
  <c r="H3819" i="7"/>
  <c r="H3818" i="7"/>
  <c r="H3820" i="7"/>
  <c r="H3821" i="7"/>
  <c r="H3822" i="7"/>
  <c r="H3824" i="7"/>
  <c r="H3823" i="7"/>
  <c r="H3825" i="7"/>
  <c r="H3829" i="7"/>
  <c r="H3826" i="7"/>
  <c r="H3828" i="7"/>
  <c r="H3827" i="7"/>
  <c r="H3832" i="7"/>
  <c r="H3830" i="7"/>
  <c r="H3831" i="7"/>
  <c r="H3833" i="7"/>
  <c r="H3836" i="7"/>
  <c r="H3834" i="7"/>
  <c r="H3835" i="7"/>
  <c r="H3838" i="7"/>
  <c r="H3837" i="7"/>
  <c r="H3839" i="7"/>
  <c r="H3840" i="7"/>
  <c r="H3841" i="7"/>
  <c r="H3842" i="7"/>
  <c r="H3843" i="7"/>
  <c r="H3844" i="7"/>
  <c r="H3845" i="7"/>
  <c r="H3847" i="7"/>
  <c r="H3846" i="7"/>
  <c r="H3848" i="7"/>
  <c r="H3849" i="7"/>
  <c r="H3850" i="7"/>
  <c r="H3851" i="7"/>
  <c r="H3853" i="7"/>
  <c r="H3852" i="7"/>
  <c r="H3854" i="7"/>
  <c r="H3856" i="7"/>
  <c r="H3855" i="7"/>
  <c r="H3858" i="7"/>
  <c r="H3857" i="7"/>
  <c r="H3859" i="7"/>
  <c r="H3861" i="7"/>
  <c r="H3862" i="7"/>
  <c r="H3860" i="7"/>
  <c r="H3865" i="7"/>
  <c r="H3863" i="7"/>
  <c r="H3864" i="7"/>
  <c r="H3866" i="7"/>
  <c r="H3868" i="7"/>
  <c r="H3867" i="7"/>
  <c r="H3869" i="7"/>
  <c r="H3870" i="7"/>
  <c r="H3873" i="7"/>
  <c r="H3871" i="7"/>
  <c r="H3872" i="7"/>
  <c r="H3875" i="7"/>
  <c r="H3874" i="7"/>
  <c r="H3876" i="7"/>
  <c r="H3877" i="7"/>
  <c r="H3879" i="7"/>
  <c r="H3880" i="7"/>
  <c r="H3878" i="7"/>
  <c r="H3882" i="7"/>
  <c r="H3883" i="7"/>
  <c r="H3881" i="7"/>
  <c r="H3884" i="7"/>
  <c r="H3885" i="7"/>
  <c r="H3888" i="7"/>
  <c r="H3886" i="7"/>
  <c r="H3887" i="7"/>
  <c r="H3889" i="7"/>
  <c r="H3891" i="7"/>
  <c r="H3890" i="7"/>
  <c r="H3892" i="7"/>
  <c r="H3893" i="7"/>
  <c r="H3894" i="7"/>
  <c r="H3895" i="7"/>
  <c r="H3896" i="7"/>
  <c r="H3897" i="7"/>
  <c r="H3901" i="7"/>
  <c r="H3898" i="7"/>
  <c r="H3899" i="7"/>
  <c r="H3900" i="7"/>
  <c r="H3904" i="7"/>
  <c r="H3903" i="7"/>
  <c r="H3902" i="7"/>
  <c r="H3905" i="7"/>
  <c r="H3908" i="7"/>
  <c r="H3906" i="7"/>
  <c r="H3907" i="7"/>
  <c r="H3911" i="7"/>
  <c r="H3909" i="7"/>
  <c r="H3910" i="7"/>
  <c r="H3913" i="7"/>
  <c r="H3912" i="7"/>
  <c r="H3916" i="7"/>
  <c r="H3914" i="7"/>
  <c r="H3915" i="7"/>
  <c r="H3917" i="7"/>
  <c r="H3918" i="7"/>
  <c r="H3919" i="7"/>
  <c r="H3921" i="7"/>
  <c r="H3923" i="7"/>
  <c r="H3920" i="7"/>
  <c r="H3922" i="7"/>
  <c r="H3925" i="7"/>
  <c r="H3926" i="7"/>
  <c r="H3924" i="7"/>
  <c r="H3929" i="7"/>
  <c r="H3927" i="7"/>
  <c r="H3928" i="7"/>
  <c r="H3930" i="7"/>
  <c r="H3931" i="7"/>
  <c r="H3933" i="7"/>
  <c r="H3932" i="7"/>
  <c r="H3936" i="7"/>
  <c r="H3934" i="7"/>
  <c r="H3935" i="7"/>
  <c r="H3937" i="7"/>
  <c r="H3938" i="7"/>
  <c r="H3939" i="7"/>
  <c r="H3941" i="7"/>
  <c r="H3940" i="7"/>
  <c r="H3942" i="7"/>
  <c r="H3944" i="7"/>
  <c r="H3943" i="7"/>
  <c r="H3945" i="7"/>
  <c r="H3946" i="7"/>
  <c r="H3949" i="7"/>
  <c r="H3948" i="7"/>
  <c r="H3947" i="7"/>
  <c r="H3952" i="7"/>
  <c r="H3950" i="7"/>
  <c r="H3951" i="7"/>
  <c r="H3953" i="7"/>
  <c r="H3955" i="7"/>
  <c r="H3954" i="7"/>
  <c r="H3957" i="7"/>
  <c r="H3956" i="7"/>
  <c r="H3959" i="7"/>
  <c r="H3958" i="7"/>
  <c r="H3961" i="7"/>
  <c r="H3962" i="7"/>
  <c r="H3960" i="7"/>
  <c r="H3965" i="7"/>
  <c r="H3963" i="7"/>
  <c r="H3964" i="7"/>
  <c r="H3967" i="7"/>
  <c r="H3969" i="7"/>
  <c r="H3966" i="7"/>
  <c r="H3968" i="7"/>
  <c r="H3970" i="7"/>
  <c r="H3971" i="7"/>
  <c r="H3972" i="7"/>
  <c r="H3973" i="7"/>
  <c r="H3974" i="7"/>
  <c r="H3975" i="7"/>
  <c r="H3976" i="7"/>
  <c r="H3979" i="7"/>
  <c r="H3977" i="7"/>
  <c r="H3978" i="7"/>
  <c r="H3981" i="7"/>
  <c r="H3980" i="7"/>
  <c r="H3983" i="7"/>
  <c r="H3982" i="7"/>
  <c r="H3984" i="7"/>
  <c r="H3986" i="7"/>
  <c r="H3985" i="7"/>
  <c r="H3988" i="7"/>
  <c r="H3987" i="7"/>
  <c r="H3989" i="7"/>
  <c r="H3990" i="7"/>
  <c r="H3991" i="7"/>
  <c r="H3992" i="7"/>
  <c r="H3993" i="7"/>
  <c r="H3995" i="7"/>
  <c r="H3994" i="7"/>
  <c r="H3999" i="7"/>
  <c r="H3996" i="7"/>
  <c r="H3997" i="7"/>
  <c r="H3998" i="7"/>
  <c r="H4000" i="7"/>
  <c r="H4001" i="7"/>
  <c r="H4002" i="7"/>
  <c r="H4003" i="7"/>
  <c r="H4004" i="7"/>
  <c r="H4005" i="7"/>
  <c r="H4006" i="7"/>
  <c r="H4007" i="7"/>
  <c r="H4009" i="7"/>
  <c r="H4008" i="7"/>
  <c r="H4011" i="7"/>
  <c r="H4010" i="7"/>
  <c r="H4012" i="7"/>
  <c r="H4013" i="7"/>
  <c r="H4015" i="7"/>
  <c r="H4014" i="7"/>
  <c r="H4019" i="7"/>
  <c r="H4017" i="7"/>
  <c r="H4016" i="7"/>
  <c r="H4020" i="7"/>
  <c r="H4021" i="7"/>
  <c r="H4018" i="7"/>
  <c r="H4023" i="7"/>
  <c r="H4022" i="7"/>
  <c r="H4027" i="7"/>
  <c r="H4024" i="7"/>
  <c r="H4025" i="7"/>
  <c r="H4030" i="7"/>
  <c r="H4026" i="7"/>
  <c r="H4028" i="7"/>
  <c r="H4031" i="7"/>
  <c r="H4029" i="7"/>
  <c r="H4032" i="7"/>
  <c r="H4033" i="7"/>
  <c r="H4034" i="7"/>
  <c r="H4035" i="7"/>
  <c r="H4036" i="7"/>
  <c r="H4037" i="7"/>
  <c r="H4038" i="7"/>
  <c r="H4039" i="7"/>
  <c r="H4040" i="7"/>
  <c r="H4043" i="7"/>
  <c r="H4042" i="7"/>
  <c r="H4041" i="7"/>
  <c r="H4044" i="7"/>
  <c r="H4045" i="7"/>
  <c r="H4046" i="7"/>
  <c r="H4047" i="7"/>
  <c r="H4048" i="7"/>
  <c r="H4050" i="7"/>
  <c r="G15" i="10" s="1"/>
  <c r="H4049" i="7"/>
  <c r="H4051" i="7"/>
  <c r="H4052" i="7"/>
  <c r="H4054" i="7"/>
  <c r="H4053" i="7"/>
  <c r="H4055" i="7"/>
  <c r="H4056" i="7"/>
  <c r="H4059" i="7"/>
  <c r="H4057" i="7"/>
  <c r="H4058" i="7"/>
  <c r="H4061" i="7"/>
  <c r="H4060" i="7"/>
  <c r="H4063" i="7"/>
  <c r="H4064" i="7"/>
  <c r="H4065" i="7"/>
  <c r="H4062" i="7"/>
  <c r="H4066" i="7"/>
  <c r="H4068" i="7"/>
  <c r="H4067" i="7"/>
  <c r="H4069" i="7"/>
  <c r="H4070" i="7"/>
  <c r="H4071" i="7"/>
  <c r="H4074" i="7"/>
  <c r="H4072" i="7"/>
  <c r="H4073" i="7"/>
  <c r="H4076" i="7"/>
  <c r="H4075" i="7"/>
  <c r="H4079" i="7"/>
  <c r="H4078" i="7"/>
  <c r="H4077" i="7"/>
  <c r="H4081" i="7"/>
  <c r="H4080" i="7"/>
  <c r="H4084" i="7"/>
  <c r="H4082" i="7"/>
  <c r="H4083" i="7"/>
  <c r="H4085" i="7"/>
  <c r="H4086" i="7"/>
  <c r="H4087" i="7"/>
  <c r="H4089" i="7"/>
  <c r="H4088" i="7"/>
  <c r="H4090" i="7"/>
  <c r="H4094" i="7"/>
  <c r="H4091" i="7"/>
  <c r="H4092" i="7"/>
  <c r="H4093" i="7"/>
  <c r="H4095" i="7"/>
  <c r="H4098" i="7"/>
  <c r="H4096" i="7"/>
  <c r="H4097" i="7"/>
  <c r="H4101" i="7"/>
  <c r="H4100" i="7"/>
  <c r="H4099" i="7"/>
  <c r="H4102" i="7"/>
  <c r="H4103" i="7"/>
  <c r="H4104" i="7"/>
  <c r="H4105" i="7"/>
  <c r="H4106" i="7"/>
  <c r="H4109" i="7"/>
  <c r="H4107" i="7"/>
  <c r="H4110" i="7"/>
  <c r="H4108" i="7"/>
  <c r="H4112" i="7"/>
  <c r="H4111" i="7"/>
  <c r="H4113" i="7"/>
  <c r="H4114" i="7"/>
  <c r="H4115" i="7"/>
  <c r="H4116" i="7"/>
  <c r="H4117" i="7"/>
  <c r="H4118" i="7"/>
  <c r="H4119" i="7"/>
  <c r="H4120" i="7"/>
  <c r="H4121" i="7"/>
  <c r="H4122" i="7"/>
  <c r="H4123" i="7"/>
  <c r="H4124" i="7"/>
  <c r="H4125" i="7"/>
  <c r="H4126" i="7"/>
  <c r="H4127" i="7"/>
  <c r="H4129" i="7"/>
  <c r="H4128" i="7"/>
  <c r="H4132" i="7"/>
  <c r="H4130" i="7"/>
  <c r="H4131" i="7"/>
  <c r="H4133" i="7"/>
  <c r="H4134" i="7"/>
  <c r="H4135" i="7"/>
  <c r="H4136" i="7"/>
  <c r="H4138" i="7"/>
  <c r="H4137" i="7"/>
  <c r="H4141" i="7"/>
  <c r="H4139" i="7"/>
  <c r="H4140" i="7"/>
  <c r="H4142" i="7"/>
  <c r="H4143" i="7"/>
  <c r="H4144" i="7"/>
  <c r="H4145" i="7"/>
  <c r="H4149" i="7"/>
  <c r="H4146" i="7"/>
  <c r="H4148" i="7"/>
  <c r="H4150" i="7"/>
  <c r="H4147" i="7"/>
  <c r="H4152" i="7"/>
  <c r="H4151" i="7"/>
  <c r="H4154" i="7"/>
  <c r="H4155" i="7"/>
  <c r="H4153" i="7"/>
  <c r="H4158" i="7"/>
  <c r="H4157" i="7"/>
  <c r="H4159" i="7"/>
  <c r="H4156" i="7"/>
  <c r="H4160" i="7"/>
  <c r="H4162" i="7"/>
  <c r="H4163" i="7"/>
  <c r="H4161" i="7"/>
  <c r="H4164" i="7"/>
  <c r="H4166" i="7"/>
  <c r="H4165" i="7"/>
  <c r="H4169" i="7"/>
  <c r="H4167" i="7"/>
  <c r="H4172" i="7"/>
  <c r="H4168" i="7"/>
  <c r="H4173" i="7"/>
  <c r="H4171" i="7"/>
  <c r="H4170" i="7"/>
  <c r="H4175" i="7"/>
  <c r="H4174" i="7"/>
  <c r="H4176" i="7"/>
  <c r="H4179" i="7"/>
  <c r="H4180" i="7"/>
  <c r="H4177" i="7"/>
  <c r="H4181" i="7"/>
  <c r="H4178" i="7"/>
  <c r="H4182" i="7"/>
  <c r="H4183" i="7"/>
  <c r="H4186" i="7"/>
  <c r="H4184" i="7"/>
  <c r="H4185" i="7"/>
  <c r="H4189" i="7"/>
  <c r="H4187" i="7"/>
  <c r="H4188" i="7"/>
  <c r="H4190" i="7"/>
  <c r="H4191" i="7"/>
  <c r="H4192" i="7"/>
  <c r="H4193" i="7"/>
  <c r="H4194" i="7"/>
  <c r="H4195" i="7"/>
  <c r="H4196" i="7"/>
  <c r="H4197" i="7"/>
  <c r="H4200" i="7"/>
  <c r="H4198" i="7"/>
  <c r="H4199" i="7"/>
  <c r="H4201" i="7"/>
  <c r="H4202" i="7"/>
  <c r="H4203" i="7"/>
  <c r="H4204" i="7"/>
  <c r="H4207" i="7"/>
  <c r="H4205" i="7"/>
  <c r="H4206" i="7"/>
  <c r="H4209" i="7"/>
  <c r="H4211" i="7"/>
  <c r="H4208" i="7"/>
  <c r="H4210" i="7"/>
  <c r="H4212" i="7"/>
  <c r="H4213" i="7"/>
  <c r="H4214" i="7"/>
  <c r="H4215" i="7"/>
  <c r="H4216" i="7"/>
  <c r="H4217" i="7"/>
  <c r="H4221" i="7"/>
  <c r="H4218" i="7"/>
  <c r="H4219" i="7"/>
  <c r="H4223" i="7"/>
  <c r="H4220" i="7"/>
  <c r="H4222" i="7"/>
  <c r="H4225" i="7"/>
  <c r="H4224" i="7"/>
  <c r="H4227" i="7"/>
  <c r="H4228" i="7"/>
  <c r="H4226" i="7"/>
  <c r="H4229" i="7"/>
  <c r="H4230" i="7"/>
  <c r="H4231" i="7"/>
  <c r="H4232" i="7"/>
  <c r="H4233" i="7"/>
  <c r="H4234" i="7"/>
  <c r="H4237" i="7"/>
  <c r="H4236" i="7"/>
  <c r="H4235" i="7"/>
  <c r="H4238" i="7"/>
  <c r="H4240" i="7"/>
  <c r="H4239" i="7"/>
  <c r="H4244" i="7"/>
  <c r="H4241" i="7"/>
  <c r="H4242" i="7"/>
  <c r="H4243" i="7"/>
  <c r="H4247" i="7"/>
  <c r="H4245" i="7"/>
  <c r="H4249" i="7"/>
  <c r="H4246" i="7"/>
  <c r="H4248" i="7"/>
  <c r="H4250" i="7"/>
  <c r="H4252" i="7"/>
  <c r="H4251" i="7"/>
  <c r="H4253" i="7"/>
  <c r="H4257" i="7"/>
  <c r="H4256" i="7"/>
  <c r="H4254" i="7"/>
  <c r="H4255" i="7"/>
  <c r="H4259" i="7"/>
  <c r="H4258" i="7"/>
  <c r="H4262" i="7"/>
  <c r="H4261" i="7"/>
  <c r="H4260" i="7"/>
  <c r="H4263" i="7"/>
  <c r="H4267" i="7"/>
  <c r="H4264" i="7"/>
  <c r="H4265" i="7"/>
  <c r="H4266" i="7"/>
  <c r="H4268" i="7"/>
  <c r="H4269" i="7"/>
  <c r="H4270" i="7"/>
  <c r="H4271" i="7"/>
  <c r="H4273" i="7"/>
  <c r="H4272" i="7"/>
  <c r="H4275" i="7"/>
  <c r="H4276" i="7"/>
  <c r="H4274" i="7"/>
  <c r="H4279" i="7"/>
  <c r="H4277" i="7"/>
  <c r="H4278" i="7"/>
  <c r="H4280" i="7"/>
  <c r="H4283" i="7"/>
  <c r="H4281" i="7"/>
  <c r="H4282" i="7"/>
  <c r="H4286" i="7"/>
  <c r="H4284" i="7"/>
  <c r="H4285" i="7"/>
  <c r="H4287" i="7"/>
  <c r="H4290" i="7"/>
  <c r="H4288" i="7"/>
  <c r="H4291" i="7"/>
  <c r="H4289" i="7"/>
  <c r="H4294" i="7"/>
  <c r="H4292" i="7"/>
  <c r="H4293" i="7"/>
  <c r="H4297" i="7"/>
  <c r="H4295" i="7"/>
  <c r="H4296" i="7"/>
  <c r="H4300" i="7"/>
  <c r="H4299" i="7"/>
  <c r="H4298" i="7"/>
  <c r="H4301" i="7"/>
  <c r="H4302" i="7"/>
  <c r="H4303" i="7"/>
  <c r="H4304" i="7"/>
  <c r="H4305" i="7"/>
  <c r="H4307" i="7"/>
  <c r="H4310" i="7"/>
  <c r="H4306" i="7"/>
  <c r="H4308" i="7"/>
  <c r="H4309" i="7"/>
  <c r="H4311" i="7"/>
  <c r="H4315" i="7"/>
  <c r="H4312" i="7"/>
  <c r="H4316" i="7"/>
  <c r="H4313" i="7"/>
  <c r="H4314" i="7"/>
  <c r="H4318" i="7"/>
  <c r="H4317" i="7"/>
  <c r="H4319" i="7"/>
  <c r="H4322" i="7"/>
  <c r="H4323" i="7"/>
  <c r="H4320" i="7"/>
  <c r="H4324" i="7"/>
  <c r="H4321" i="7"/>
  <c r="H4325" i="7"/>
  <c r="H4326" i="7"/>
  <c r="H4329" i="7"/>
  <c r="H4327" i="7"/>
  <c r="H4330" i="7"/>
  <c r="H4328" i="7"/>
  <c r="H4333" i="7"/>
  <c r="H4331" i="7"/>
  <c r="H4332" i="7"/>
  <c r="H4334" i="7"/>
  <c r="H4335" i="7"/>
  <c r="H4337" i="7"/>
  <c r="H4336" i="7"/>
  <c r="H4338" i="7"/>
  <c r="H4340" i="7"/>
  <c r="H4342" i="7"/>
  <c r="H4339" i="7"/>
  <c r="H4341" i="7"/>
  <c r="H4343" i="7"/>
  <c r="H4345" i="7"/>
  <c r="H4346" i="7"/>
  <c r="H4344" i="7"/>
  <c r="H4347" i="7"/>
  <c r="H4349" i="7"/>
  <c r="H4348" i="7"/>
  <c r="H4350" i="7"/>
  <c r="H4351" i="7"/>
  <c r="H4352" i="7"/>
  <c r="H4353" i="7"/>
  <c r="H4354" i="7"/>
  <c r="H4355" i="7"/>
  <c r="H4358" i="7"/>
  <c r="H4356" i="7"/>
  <c r="H4359" i="7"/>
  <c r="H4357" i="7"/>
  <c r="H4361" i="7"/>
  <c r="H4360" i="7"/>
  <c r="H4362" i="7"/>
  <c r="H4363" i="7"/>
  <c r="H4364" i="7"/>
  <c r="H4368" i="7"/>
  <c r="H4365" i="7"/>
  <c r="H4367" i="7"/>
  <c r="H4366" i="7"/>
  <c r="H4369" i="7"/>
  <c r="H4370" i="7"/>
  <c r="H4373" i="7"/>
  <c r="H4374" i="7"/>
  <c r="H4372" i="7"/>
  <c r="H4371" i="7"/>
  <c r="H4376" i="7"/>
  <c r="H4375" i="7"/>
  <c r="H4377" i="7"/>
  <c r="H4381" i="7"/>
  <c r="H4378" i="7"/>
  <c r="H4379" i="7"/>
  <c r="H4380" i="7"/>
  <c r="H4383" i="7"/>
  <c r="H4382" i="7"/>
  <c r="H4384" i="7"/>
  <c r="H4388" i="7"/>
  <c r="H4385" i="7"/>
  <c r="H4386" i="7"/>
  <c r="H4387" i="7"/>
  <c r="H4391" i="7"/>
  <c r="H4390" i="7"/>
  <c r="H4389" i="7"/>
  <c r="H4395" i="7"/>
  <c r="H4392" i="7"/>
  <c r="H4394" i="7"/>
  <c r="H4393" i="7"/>
  <c r="H4396" i="7"/>
  <c r="H4397" i="7"/>
  <c r="H4399" i="7"/>
  <c r="H4398" i="7"/>
  <c r="H4400" i="7"/>
  <c r="H4401" i="7"/>
  <c r="H4402" i="7"/>
  <c r="H4403" i="7"/>
  <c r="H4405" i="7"/>
  <c r="H4404" i="7"/>
  <c r="H4407" i="7"/>
  <c r="H4406" i="7"/>
  <c r="H4408" i="7"/>
  <c r="H4410" i="7"/>
  <c r="H4409" i="7"/>
  <c r="H4411" i="7"/>
  <c r="H4414" i="7"/>
  <c r="H4412" i="7"/>
  <c r="H4413" i="7"/>
  <c r="H4415" i="7"/>
  <c r="H4416" i="7"/>
  <c r="H4417" i="7"/>
  <c r="H4419" i="7"/>
  <c r="H4418" i="7"/>
  <c r="H4422" i="7"/>
  <c r="H4420" i="7"/>
  <c r="H4421" i="7"/>
  <c r="H4423" i="7"/>
  <c r="H4425" i="7"/>
  <c r="H4424" i="7"/>
  <c r="H4429" i="7"/>
  <c r="H4426" i="7"/>
  <c r="H4428" i="7"/>
  <c r="H4427" i="7"/>
  <c r="H4430" i="7"/>
  <c r="H4433" i="7"/>
  <c r="H4431" i="7"/>
  <c r="H4432" i="7"/>
  <c r="H4434" i="7"/>
  <c r="H4435" i="7"/>
  <c r="H4436" i="7"/>
  <c r="H4437" i="7"/>
  <c r="H4438" i="7"/>
  <c r="H4439" i="7"/>
  <c r="H4440" i="7"/>
  <c r="H4441" i="7"/>
  <c r="H4444" i="7"/>
  <c r="H4442" i="7"/>
  <c r="H4443" i="7"/>
  <c r="H4447" i="7"/>
  <c r="H4445" i="7"/>
  <c r="H4449" i="7"/>
  <c r="H4446" i="7"/>
  <c r="H4448" i="7"/>
  <c r="H4452" i="7"/>
  <c r="H4451" i="7"/>
  <c r="H4450" i="7"/>
  <c r="H4453" i="7"/>
  <c r="H4455" i="7"/>
  <c r="H4454" i="7"/>
  <c r="H4457" i="7"/>
  <c r="H4456" i="7"/>
  <c r="H4458" i="7"/>
  <c r="H4459" i="7"/>
  <c r="H4460" i="7"/>
  <c r="H4461" i="7"/>
  <c r="H4462" i="7"/>
  <c r="H4463" i="7"/>
  <c r="H4464" i="7"/>
  <c r="H4468" i="7"/>
  <c r="H4465" i="7"/>
  <c r="H4466" i="7"/>
  <c r="H4467" i="7"/>
  <c r="H4469" i="7"/>
  <c r="H4470" i="7"/>
  <c r="H4471" i="7"/>
  <c r="H4472" i="7"/>
  <c r="H4474" i="7"/>
  <c r="H4473" i="7"/>
  <c r="H4475" i="7"/>
  <c r="H4476" i="7"/>
  <c r="H4477" i="7"/>
  <c r="H4479" i="7"/>
  <c r="H4478" i="7"/>
  <c r="H4480" i="7"/>
  <c r="H4481" i="7"/>
  <c r="H4482" i="7"/>
  <c r="H4483" i="7"/>
  <c r="H4484" i="7"/>
  <c r="H4485" i="7"/>
  <c r="H4486" i="7"/>
  <c r="H4487" i="7"/>
  <c r="H4488" i="7"/>
  <c r="H4489" i="7"/>
  <c r="H4490" i="7"/>
  <c r="H4492" i="7"/>
  <c r="H4491" i="7"/>
  <c r="H4493" i="7"/>
  <c r="H4494" i="7"/>
  <c r="H4497" i="7"/>
  <c r="H4495" i="7"/>
  <c r="H4496" i="7"/>
  <c r="H4498" i="7"/>
  <c r="H4499" i="7"/>
  <c r="H4500" i="7"/>
  <c r="H4502" i="7"/>
  <c r="H4501" i="7"/>
  <c r="H4503" i="7"/>
  <c r="H4504" i="7"/>
  <c r="H4505" i="7"/>
  <c r="H4506" i="7"/>
  <c r="H4507" i="7"/>
  <c r="H4509" i="7"/>
  <c r="H4508" i="7"/>
  <c r="H4511" i="7"/>
  <c r="H4510" i="7"/>
  <c r="H4512" i="7"/>
  <c r="H4514" i="7"/>
  <c r="H4513" i="7"/>
  <c r="H4515" i="7"/>
  <c r="H4516" i="7"/>
  <c r="H4517" i="7"/>
  <c r="H4518" i="7"/>
  <c r="H4519" i="7"/>
  <c r="H4520" i="7"/>
  <c r="H4521" i="7"/>
  <c r="H4522" i="7"/>
  <c r="H4523" i="7"/>
  <c r="H4524" i="7"/>
  <c r="H4525" i="7"/>
  <c r="H4526" i="7"/>
  <c r="H4527" i="7"/>
  <c r="H4529" i="7"/>
  <c r="H4528" i="7"/>
  <c r="H4530" i="7"/>
  <c r="H4532" i="7"/>
  <c r="H4534" i="7"/>
  <c r="H4531" i="7"/>
  <c r="H4533" i="7"/>
  <c r="H4537" i="7"/>
  <c r="H4535" i="7"/>
  <c r="H4536" i="7"/>
  <c r="H4538" i="7"/>
  <c r="H4542" i="7"/>
  <c r="H4539" i="7"/>
  <c r="H4541" i="7"/>
  <c r="H4540" i="7"/>
  <c r="H4545" i="7"/>
  <c r="H4543" i="7"/>
  <c r="H4547" i="7"/>
  <c r="H4544" i="7"/>
  <c r="H4546" i="7"/>
  <c r="H4548" i="7"/>
  <c r="H4550" i="7"/>
  <c r="H4551" i="7"/>
  <c r="H4549" i="7"/>
  <c r="H4552" i="7"/>
  <c r="H4553" i="7"/>
  <c r="H4554" i="7"/>
  <c r="H4555" i="7"/>
  <c r="H4556" i="7"/>
  <c r="H4557" i="7"/>
  <c r="H4559" i="7"/>
  <c r="H4558" i="7"/>
  <c r="H4560" i="7"/>
  <c r="H4564" i="7"/>
  <c r="H4561" i="7"/>
  <c r="H4562" i="7"/>
  <c r="H4563" i="7"/>
  <c r="H4565" i="7"/>
  <c r="H4566" i="7"/>
  <c r="H4567" i="7"/>
  <c r="H4570" i="7"/>
  <c r="H4568" i="7"/>
  <c r="H4569" i="7"/>
  <c r="H4572" i="7"/>
  <c r="H4571" i="7"/>
  <c r="H4574" i="7"/>
  <c r="H4573" i="7"/>
  <c r="H4576" i="7"/>
  <c r="H4575" i="7"/>
  <c r="H4580" i="7"/>
  <c r="H4577" i="7"/>
  <c r="H4579" i="7"/>
  <c r="H4578" i="7"/>
  <c r="H4581" i="7"/>
  <c r="H4582" i="7"/>
  <c r="H4583" i="7"/>
  <c r="H4584" i="7"/>
  <c r="H4585" i="7"/>
  <c r="H4587" i="7"/>
  <c r="H4589" i="7"/>
  <c r="H4586" i="7"/>
  <c r="H4588" i="7"/>
  <c r="H4590" i="7"/>
  <c r="H4591" i="7"/>
  <c r="H4592" i="7"/>
  <c r="H4593" i="7"/>
  <c r="H4594" i="7"/>
  <c r="H4595" i="7"/>
  <c r="H4597" i="7"/>
  <c r="H4596" i="7"/>
  <c r="H4598" i="7"/>
  <c r="H4602" i="7"/>
  <c r="H4599" i="7"/>
  <c r="H4603" i="7"/>
  <c r="H4600" i="7"/>
  <c r="H4601" i="7"/>
  <c r="H4605" i="7"/>
  <c r="H4604" i="7"/>
  <c r="H4607" i="7"/>
  <c r="H4606" i="7"/>
  <c r="H4608" i="7"/>
  <c r="H4609" i="7"/>
  <c r="H4610" i="7"/>
  <c r="H4612" i="7"/>
  <c r="H4611" i="7"/>
  <c r="H4613" i="7"/>
  <c r="H4616" i="7"/>
  <c r="H4614" i="7"/>
  <c r="H4615" i="7"/>
  <c r="H4617" i="7"/>
  <c r="H4619" i="7"/>
  <c r="H4618" i="7"/>
  <c r="H4620" i="7"/>
  <c r="H4621" i="7"/>
  <c r="H4623" i="7"/>
  <c r="H4622" i="7"/>
  <c r="H4625" i="7"/>
  <c r="H4624" i="7"/>
  <c r="H4629" i="7"/>
  <c r="H4626" i="7"/>
  <c r="H4628" i="7"/>
  <c r="H4627" i="7"/>
  <c r="H4630" i="7"/>
  <c r="H4631" i="7"/>
  <c r="H4632" i="7"/>
  <c r="H4633" i="7"/>
  <c r="H4634" i="7"/>
  <c r="H4635" i="7"/>
  <c r="H4636" i="7"/>
  <c r="H4640" i="7"/>
  <c r="H4639" i="7"/>
  <c r="H4637" i="7"/>
  <c r="H4638" i="7"/>
  <c r="H4643" i="7"/>
  <c r="H4642" i="7"/>
  <c r="H4641" i="7"/>
  <c r="H4645" i="7"/>
  <c r="H4644" i="7"/>
  <c r="H4646" i="7"/>
  <c r="H4649" i="7"/>
  <c r="H4647" i="7"/>
  <c r="H4648" i="7"/>
  <c r="H4650" i="7"/>
  <c r="H4651" i="7"/>
  <c r="H4652" i="7"/>
  <c r="H4655" i="7"/>
  <c r="H4653" i="7"/>
  <c r="H4654" i="7"/>
  <c r="H4656" i="7"/>
  <c r="H4657" i="7"/>
  <c r="H4659" i="7"/>
  <c r="H4660" i="7"/>
  <c r="H4658" i="7"/>
  <c r="H4661" i="7"/>
  <c r="H4665" i="7"/>
  <c r="H4663" i="7"/>
  <c r="H4662" i="7"/>
  <c r="H4664" i="7"/>
  <c r="H4666" i="7"/>
  <c r="H4667" i="7"/>
  <c r="H4668" i="7"/>
  <c r="H4669" i="7"/>
  <c r="H4670" i="7"/>
  <c r="H4672" i="7"/>
  <c r="H4671" i="7"/>
  <c r="H4673" i="7"/>
  <c r="H4676" i="7"/>
  <c r="H4675" i="7"/>
  <c r="H4674" i="7"/>
  <c r="H4678" i="7"/>
  <c r="H4677" i="7"/>
  <c r="H4680" i="7"/>
  <c r="H4679" i="7"/>
  <c r="H4683" i="7"/>
  <c r="H4681" i="7"/>
  <c r="H4684" i="7"/>
  <c r="H4682" i="7"/>
  <c r="H4685" i="7"/>
  <c r="H4686" i="7"/>
  <c r="H4689" i="7"/>
  <c r="H4687" i="7"/>
  <c r="H4688" i="7"/>
  <c r="H4694" i="7"/>
  <c r="H4690" i="7"/>
  <c r="H4691" i="7"/>
  <c r="H4693" i="7"/>
  <c r="H4692" i="7"/>
  <c r="H4696" i="7"/>
  <c r="H4695" i="7"/>
  <c r="H4698" i="7"/>
  <c r="H4697" i="7"/>
  <c r="H4699" i="7"/>
  <c r="H4700" i="7"/>
  <c r="H4701" i="7"/>
  <c r="H4702" i="7"/>
  <c r="H4703" i="7"/>
  <c r="H4704" i="7"/>
  <c r="H4705" i="7"/>
  <c r="H4706" i="7"/>
  <c r="H4707" i="7"/>
  <c r="H4708" i="7"/>
  <c r="H4709" i="7"/>
  <c r="H4710" i="7"/>
  <c r="H4712" i="7"/>
  <c r="H4711" i="7"/>
  <c r="H4714" i="7"/>
  <c r="H4713" i="7"/>
  <c r="H4715" i="7"/>
  <c r="H4718" i="7"/>
  <c r="H4716" i="7"/>
  <c r="H4720" i="7"/>
  <c r="H4717" i="7"/>
  <c r="H4719" i="7"/>
  <c r="H4721" i="7"/>
  <c r="H4722" i="7"/>
  <c r="H4724" i="7"/>
  <c r="H4723" i="7"/>
  <c r="H4726" i="7"/>
  <c r="H4725" i="7"/>
  <c r="H4730" i="7"/>
  <c r="H4727" i="7"/>
  <c r="H4729" i="7"/>
  <c r="H4728" i="7"/>
  <c r="H4731" i="7"/>
  <c r="H4732" i="7"/>
  <c r="H4733" i="7"/>
  <c r="H4734" i="7"/>
  <c r="H4735" i="7"/>
  <c r="H4737" i="7"/>
  <c r="H4736" i="7"/>
  <c r="H4738" i="7"/>
  <c r="H4739" i="7"/>
  <c r="H4742" i="7"/>
  <c r="H4740" i="7"/>
  <c r="H4741" i="7"/>
  <c r="H4744" i="7"/>
  <c r="H4743" i="7"/>
  <c r="H4746" i="7"/>
  <c r="H4745" i="7"/>
  <c r="H4748" i="7"/>
  <c r="H4747" i="7"/>
  <c r="H4750" i="7"/>
  <c r="H4751" i="7"/>
  <c r="H4749" i="7"/>
  <c r="H4753" i="7"/>
  <c r="H4752" i="7"/>
  <c r="H4755" i="7"/>
  <c r="H4754" i="7"/>
  <c r="H4758" i="7"/>
  <c r="H4757" i="7"/>
  <c r="H4759" i="7"/>
  <c r="H4756" i="7"/>
  <c r="H4763" i="7"/>
  <c r="H4761" i="7"/>
  <c r="H4760" i="7"/>
  <c r="H4762" i="7"/>
  <c r="H4765" i="7"/>
  <c r="H4764" i="7"/>
  <c r="H4766" i="7"/>
  <c r="H4769" i="7"/>
  <c r="H4768" i="7"/>
  <c r="H4767" i="7"/>
  <c r="H4770" i="7"/>
  <c r="H4774" i="7"/>
  <c r="H4771" i="7"/>
  <c r="H4772" i="7"/>
  <c r="H4773" i="7"/>
  <c r="H4775" i="7"/>
  <c r="H4779" i="7"/>
  <c r="H4777" i="7"/>
  <c r="H4776" i="7"/>
  <c r="H4778" i="7"/>
  <c r="H4780" i="7"/>
  <c r="H4781" i="7"/>
  <c r="H4782" i="7"/>
  <c r="H4783" i="7"/>
  <c r="H4785" i="7"/>
  <c r="H4784" i="7"/>
  <c r="H4786" i="7"/>
  <c r="H4788" i="7"/>
  <c r="H4787" i="7"/>
  <c r="H4789" i="7"/>
  <c r="H4792" i="7"/>
  <c r="H4790" i="7"/>
  <c r="H4791" i="7"/>
  <c r="H4794" i="7"/>
  <c r="H4793" i="7"/>
  <c r="H4796" i="7"/>
  <c r="H4795" i="7"/>
  <c r="H4799" i="7"/>
  <c r="H4797" i="7"/>
  <c r="H4798" i="7"/>
  <c r="H4801" i="7"/>
  <c r="H4802" i="7"/>
  <c r="H4800" i="7"/>
  <c r="H4803" i="7"/>
  <c r="H4804" i="7"/>
  <c r="H4805" i="7"/>
  <c r="H4806" i="7"/>
  <c r="H4807" i="7"/>
  <c r="H4808" i="7"/>
  <c r="H4809" i="7"/>
  <c r="H4810" i="7"/>
  <c r="H4811" i="7"/>
  <c r="H4812" i="7"/>
  <c r="H4813" i="7"/>
  <c r="H4815" i="7"/>
  <c r="H4814" i="7"/>
  <c r="H4816" i="7"/>
  <c r="H4817" i="7"/>
  <c r="H4820" i="7"/>
  <c r="H4821" i="7"/>
  <c r="H4818" i="7"/>
  <c r="H4819" i="7"/>
  <c r="H4824" i="7"/>
  <c r="H4822" i="7"/>
  <c r="H4823" i="7"/>
  <c r="H4825" i="7"/>
  <c r="H4826" i="7"/>
  <c r="H4828" i="7"/>
  <c r="H4830" i="7"/>
  <c r="H4827" i="7"/>
  <c r="H4829" i="7"/>
  <c r="H4832" i="7"/>
  <c r="H4831" i="7"/>
  <c r="H4833" i="7"/>
  <c r="H4835" i="7"/>
  <c r="H4834" i="7"/>
  <c r="H4837" i="7"/>
  <c r="H4836" i="7"/>
  <c r="H4838" i="7"/>
  <c r="H4840" i="7"/>
  <c r="H4839" i="7"/>
  <c r="H4841" i="7"/>
  <c r="H4842" i="7"/>
  <c r="H4843" i="7"/>
  <c r="H4845" i="7"/>
  <c r="H4844" i="7"/>
  <c r="H4846" i="7"/>
  <c r="H4847" i="7"/>
  <c r="H4848" i="7"/>
  <c r="H4849" i="7"/>
  <c r="H4852" i="7"/>
  <c r="H4851" i="7"/>
  <c r="H4850"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7" i="7"/>
  <c r="H4885" i="7"/>
  <c r="H4886" i="7"/>
  <c r="H4888" i="7"/>
  <c r="H4892" i="7"/>
  <c r="H4889" i="7"/>
  <c r="H4890" i="7"/>
  <c r="H4891" i="7"/>
  <c r="H4894" i="7"/>
  <c r="H4893" i="7"/>
  <c r="H4895" i="7"/>
  <c r="H4896" i="7"/>
  <c r="H4897" i="7"/>
  <c r="H4898" i="7"/>
  <c r="H4899" i="7"/>
  <c r="H4900" i="7"/>
  <c r="H4903" i="7"/>
  <c r="H4901" i="7"/>
  <c r="H4902" i="7"/>
  <c r="H4904" i="7"/>
  <c r="H4908" i="7"/>
  <c r="H4905" i="7"/>
  <c r="H4907" i="7"/>
  <c r="H4906" i="7"/>
  <c r="H4909" i="7"/>
  <c r="H4910" i="7"/>
  <c r="H4914" i="7"/>
  <c r="H4912" i="7"/>
  <c r="H4913" i="7"/>
  <c r="H4911" i="7"/>
  <c r="H4915" i="7"/>
  <c r="H4917" i="7"/>
  <c r="H4916" i="7"/>
  <c r="H4918" i="7"/>
  <c r="H4919" i="7"/>
  <c r="H4920" i="7"/>
  <c r="H4923" i="7"/>
  <c r="H4924" i="7"/>
  <c r="H4921" i="7"/>
  <c r="H4922" i="7"/>
  <c r="H4926" i="7"/>
  <c r="H4925" i="7"/>
  <c r="H4929" i="7"/>
  <c r="H4927" i="7"/>
  <c r="H4928" i="7"/>
  <c r="H4931" i="7"/>
  <c r="H4930" i="7"/>
  <c r="H4932" i="7"/>
  <c r="H4935" i="7"/>
  <c r="H4933" i="7"/>
  <c r="H4936" i="7"/>
  <c r="H4934" i="7"/>
  <c r="H4937" i="7"/>
  <c r="H4938" i="7"/>
  <c r="H4939" i="7"/>
  <c r="H4940" i="7"/>
  <c r="H4941" i="7"/>
  <c r="H4942" i="7"/>
  <c r="H4943" i="7"/>
  <c r="H4944" i="7"/>
  <c r="H4946" i="7"/>
  <c r="H4945" i="7"/>
  <c r="H4949" i="7"/>
  <c r="H4947" i="7"/>
  <c r="H4948" i="7"/>
  <c r="H4952" i="7"/>
  <c r="H4950" i="7"/>
  <c r="H4951" i="7"/>
  <c r="H4953" i="7"/>
  <c r="H4955" i="7"/>
  <c r="H4954" i="7"/>
  <c r="H4956" i="7"/>
  <c r="H4958" i="7"/>
  <c r="H4957" i="7"/>
  <c r="H4959" i="7"/>
  <c r="H4960" i="7"/>
  <c r="H4961" i="7"/>
  <c r="H4962" i="7"/>
  <c r="H4963" i="7"/>
  <c r="H4964" i="7"/>
  <c r="H4966" i="7"/>
  <c r="H4965" i="7"/>
  <c r="H4968" i="7"/>
  <c r="H4967" i="7"/>
  <c r="H4971" i="7"/>
  <c r="H4969" i="7"/>
  <c r="H4970" i="7"/>
  <c r="H4972" i="7"/>
  <c r="H4973" i="7"/>
  <c r="H4974" i="7"/>
  <c r="H4975" i="7"/>
  <c r="H4976" i="7"/>
  <c r="H4977" i="7"/>
  <c r="H4978" i="7"/>
  <c r="H4979" i="7"/>
  <c r="H4980" i="7"/>
  <c r="H4981" i="7"/>
  <c r="H4982" i="7"/>
  <c r="H4983" i="7"/>
  <c r="H4985" i="7"/>
  <c r="H4984" i="7"/>
  <c r="H4986" i="7"/>
  <c r="H4987" i="7"/>
  <c r="H4988" i="7"/>
  <c r="H4990" i="7"/>
  <c r="H4989" i="7"/>
  <c r="H4993" i="7"/>
  <c r="H4991" i="7"/>
  <c r="H4995" i="7"/>
  <c r="H4992" i="7"/>
  <c r="H4994" i="7"/>
  <c r="H4998" i="7"/>
  <c r="H4996" i="7"/>
  <c r="H4997" i="7"/>
  <c r="H5000" i="7"/>
  <c r="H4999" i="7"/>
  <c r="H5001" i="7"/>
  <c r="H5005" i="7"/>
  <c r="H5002" i="7"/>
  <c r="H5003" i="7"/>
  <c r="H5004" i="7"/>
  <c r="H5006" i="7"/>
  <c r="H5009" i="7"/>
  <c r="H5007" i="7"/>
  <c r="H5008" i="7"/>
  <c r="H5010" i="7"/>
  <c r="H5014" i="7"/>
  <c r="H5011" i="7"/>
  <c r="H5012" i="7"/>
  <c r="H5013" i="7"/>
  <c r="H5016" i="7"/>
  <c r="H5015" i="7"/>
  <c r="H5017" i="7"/>
  <c r="H5018" i="7"/>
  <c r="H5020" i="7"/>
  <c r="H5019" i="7"/>
  <c r="H5022" i="7"/>
  <c r="H5023" i="7"/>
  <c r="H5021" i="7"/>
  <c r="H5025" i="7"/>
  <c r="H5026" i="7"/>
  <c r="H5027" i="7"/>
  <c r="H5024" i="7"/>
  <c r="H5028" i="7"/>
  <c r="H5029" i="7"/>
  <c r="H5032" i="7"/>
  <c r="H5030" i="7"/>
  <c r="H5031" i="7"/>
  <c r="H5034" i="7"/>
  <c r="H5033" i="7"/>
  <c r="H5035" i="7"/>
  <c r="H5037" i="7"/>
  <c r="H5036" i="7"/>
  <c r="H5041" i="7"/>
  <c r="H5038" i="7"/>
  <c r="H5040" i="7"/>
  <c r="H5039" i="7"/>
  <c r="H5042" i="7"/>
  <c r="H5047" i="7"/>
  <c r="H5043" i="7"/>
  <c r="H5046" i="7"/>
  <c r="H5044" i="7"/>
  <c r="H5045" i="7"/>
  <c r="H5051" i="7"/>
  <c r="H5048" i="7"/>
  <c r="H5049" i="7"/>
  <c r="H5050" i="7"/>
  <c r="H5052" i="7"/>
  <c r="H5053" i="7"/>
  <c r="H5054" i="7"/>
  <c r="H5057" i="7"/>
  <c r="H5056" i="7"/>
  <c r="H5059" i="7"/>
  <c r="H5055" i="7"/>
  <c r="H5058" i="7"/>
  <c r="H5060" i="7"/>
  <c r="H5062" i="7"/>
  <c r="H5061" i="7"/>
  <c r="H5064" i="7"/>
  <c r="H5063" i="7"/>
  <c r="H5065" i="7"/>
  <c r="H5067" i="7"/>
  <c r="H5066" i="7"/>
  <c r="H5068" i="7"/>
  <c r="H5071" i="7"/>
  <c r="H5070" i="7"/>
  <c r="H5069" i="7"/>
  <c r="H5073" i="7"/>
  <c r="H5072" i="7"/>
  <c r="H5075" i="7"/>
  <c r="H5074" i="7"/>
  <c r="H5077" i="7"/>
  <c r="H5079" i="7"/>
  <c r="H5076" i="7"/>
  <c r="H5080" i="7"/>
  <c r="H5081" i="7"/>
  <c r="H5078" i="7"/>
  <c r="H5084" i="7"/>
  <c r="H5085" i="7"/>
  <c r="H5082" i="7"/>
  <c r="H5083" i="7"/>
  <c r="H5087" i="7"/>
  <c r="H5086" i="7"/>
  <c r="H5090" i="7"/>
  <c r="H5088" i="7"/>
  <c r="H5089" i="7"/>
  <c r="H5091" i="7"/>
  <c r="H5092" i="7"/>
  <c r="H5093" i="7"/>
  <c r="H5095" i="7"/>
  <c r="H5094" i="7"/>
  <c r="H5099" i="7"/>
  <c r="H5096" i="7"/>
  <c r="H5097" i="7"/>
  <c r="H5100" i="7"/>
  <c r="H5098" i="7"/>
  <c r="H5101" i="7"/>
  <c r="H5102" i="7"/>
  <c r="H5103" i="7"/>
  <c r="H5104" i="7"/>
  <c r="H5106" i="7"/>
  <c r="H5105" i="7"/>
  <c r="H5110" i="7"/>
  <c r="H5107" i="7"/>
  <c r="H5108" i="7"/>
  <c r="H5109" i="7"/>
  <c r="H5112" i="7"/>
  <c r="H5111" i="7"/>
  <c r="H5114" i="7"/>
  <c r="H5113" i="7"/>
  <c r="H5115" i="7"/>
  <c r="H5116" i="7"/>
  <c r="H5117" i="7"/>
  <c r="H5118" i="7"/>
  <c r="H5119" i="7"/>
  <c r="H5120" i="7"/>
  <c r="H5121" i="7"/>
  <c r="H5124" i="7"/>
  <c r="H5123" i="7"/>
  <c r="H5122" i="7"/>
  <c r="H5125" i="7"/>
  <c r="H5127" i="7"/>
  <c r="H5126" i="7"/>
  <c r="H5128" i="7"/>
  <c r="H5129" i="7"/>
  <c r="H5131" i="7"/>
  <c r="H5130" i="7"/>
  <c r="H5133" i="7"/>
  <c r="H5132" i="7"/>
  <c r="H5134" i="7"/>
  <c r="H5135" i="7"/>
  <c r="H5136" i="7"/>
  <c r="H5137" i="7"/>
  <c r="H5138" i="7"/>
  <c r="H5140" i="7"/>
  <c r="H5139" i="7"/>
  <c r="H5141" i="7"/>
  <c r="H5144" i="7"/>
  <c r="H5142" i="7"/>
  <c r="H5146" i="7"/>
  <c r="H5145" i="7"/>
  <c r="H5143" i="7"/>
  <c r="H5147" i="7"/>
  <c r="H5149" i="7"/>
  <c r="H5148" i="7"/>
  <c r="H5152" i="7"/>
  <c r="H5150" i="7"/>
  <c r="H5151" i="7"/>
  <c r="H5155" i="7"/>
  <c r="H5154" i="7"/>
  <c r="H5153" i="7"/>
  <c r="H5156" i="7"/>
  <c r="H5157" i="7"/>
  <c r="H5159" i="7"/>
  <c r="H5160" i="7"/>
  <c r="H5158" i="7"/>
  <c r="H5161" i="7"/>
  <c r="H5162" i="7"/>
  <c r="H5164" i="7"/>
  <c r="H5163" i="7"/>
  <c r="H5165" i="7"/>
  <c r="H5166" i="7"/>
  <c r="H5167" i="7"/>
  <c r="H5168" i="7"/>
  <c r="H5170" i="7"/>
  <c r="H5171" i="7"/>
  <c r="H5169" i="7"/>
  <c r="H5172" i="7"/>
  <c r="H5173" i="7"/>
  <c r="H5174" i="7"/>
  <c r="H5175" i="7"/>
  <c r="H5177" i="7"/>
  <c r="H5176" i="7"/>
  <c r="H5178" i="7"/>
  <c r="H5179" i="7"/>
  <c r="H5180" i="7"/>
  <c r="H5183" i="7"/>
  <c r="H5181" i="7"/>
  <c r="H5182" i="7"/>
  <c r="H5187" i="7"/>
  <c r="H5184" i="7"/>
  <c r="H5185" i="7"/>
  <c r="H5186" i="7"/>
  <c r="H5188" i="7"/>
  <c r="H5189" i="7"/>
  <c r="H5190" i="7"/>
  <c r="H5191" i="7"/>
  <c r="H5192" i="7"/>
  <c r="H5194" i="7"/>
  <c r="H5193" i="7"/>
  <c r="H5197" i="7"/>
  <c r="H5195" i="7"/>
  <c r="H5198" i="7"/>
  <c r="H5200" i="7"/>
  <c r="H5196" i="7"/>
  <c r="H5201" i="7"/>
  <c r="H5204" i="7"/>
  <c r="H5199" i="7"/>
  <c r="H5203" i="7"/>
  <c r="H5202" i="7"/>
  <c r="H5207" i="7"/>
  <c r="H5205" i="7"/>
  <c r="H5206" i="7"/>
  <c r="H5208" i="7"/>
  <c r="H5209" i="7"/>
  <c r="H5212" i="7"/>
  <c r="H5210" i="7"/>
  <c r="H5211" i="7"/>
  <c r="H5213" i="7"/>
  <c r="H5214" i="7"/>
  <c r="H5217" i="7"/>
  <c r="H5216" i="7"/>
  <c r="H5215" i="7"/>
  <c r="H5218" i="7"/>
  <c r="H5219" i="7"/>
  <c r="H5220" i="7"/>
  <c r="H5221" i="7"/>
  <c r="H5223" i="7"/>
  <c r="H5225" i="7"/>
  <c r="H5222" i="7"/>
  <c r="H5224" i="7"/>
  <c r="H5227" i="7"/>
  <c r="H5226" i="7"/>
  <c r="H5229" i="7"/>
  <c r="H5228" i="7"/>
  <c r="H5230" i="7"/>
  <c r="H5233" i="7"/>
  <c r="H5231" i="7"/>
  <c r="H5232" i="7"/>
  <c r="H5234" i="7"/>
  <c r="H5235" i="7"/>
  <c r="H5236" i="7"/>
  <c r="H5238" i="7"/>
  <c r="H5239" i="7"/>
  <c r="H5237" i="7"/>
  <c r="H5241" i="7"/>
  <c r="H5244" i="7"/>
  <c r="H5242" i="7"/>
  <c r="H5240" i="7"/>
  <c r="H5243" i="7"/>
  <c r="H5248" i="7"/>
  <c r="H5245" i="7"/>
  <c r="H5247" i="7"/>
  <c r="H5246" i="7"/>
  <c r="H5249" i="7"/>
  <c r="H5250" i="7"/>
  <c r="H5251" i="7"/>
  <c r="H5252" i="7"/>
  <c r="H5254" i="7"/>
  <c r="H5253" i="7"/>
  <c r="H5255" i="7"/>
  <c r="H5257" i="7"/>
  <c r="H5256" i="7"/>
  <c r="H5258" i="7"/>
  <c r="H5260" i="7"/>
  <c r="H5259" i="7"/>
  <c r="H5262" i="7"/>
  <c r="H5261" i="7"/>
  <c r="H5263" i="7"/>
  <c r="H5264" i="7"/>
  <c r="H5265" i="7"/>
  <c r="H5266" i="7"/>
  <c r="H5269" i="7"/>
  <c r="H5267" i="7"/>
  <c r="H5268" i="7"/>
  <c r="H5270" i="7"/>
  <c r="H5271" i="7"/>
  <c r="H5272" i="7"/>
  <c r="H5273" i="7"/>
  <c r="H5277" i="7"/>
  <c r="H5275" i="7"/>
  <c r="H5274" i="7"/>
  <c r="H5276" i="7"/>
  <c r="H5278" i="7"/>
  <c r="H5279" i="7"/>
  <c r="H5281" i="7"/>
  <c r="H5280" i="7"/>
  <c r="H5282" i="7"/>
  <c r="H5283" i="7"/>
  <c r="H5285" i="7"/>
  <c r="H5284" i="7"/>
  <c r="H5286" i="7"/>
  <c r="H5288" i="7"/>
  <c r="H5287" i="7"/>
  <c r="H5289" i="7"/>
  <c r="H5292" i="7"/>
  <c r="H5290" i="7"/>
  <c r="H5291" i="7"/>
  <c r="H5295" i="7"/>
  <c r="H5294" i="7"/>
  <c r="H5293" i="7"/>
  <c r="H5296" i="7"/>
  <c r="H5299" i="7"/>
  <c r="H5297" i="7"/>
  <c r="H5298" i="7"/>
  <c r="H5301" i="7"/>
  <c r="H5302" i="7"/>
  <c r="H5300" i="7"/>
  <c r="H5303" i="7"/>
  <c r="H5305" i="7"/>
  <c r="H5304" i="7"/>
  <c r="H5306" i="7"/>
  <c r="H5308" i="7"/>
  <c r="H5309" i="7"/>
  <c r="H5310" i="7"/>
  <c r="H5307" i="7"/>
  <c r="H5311" i="7"/>
  <c r="H5313" i="7"/>
  <c r="H5312" i="7"/>
  <c r="H5314" i="7"/>
  <c r="H5317" i="7"/>
  <c r="H5315" i="7"/>
  <c r="H5316" i="7"/>
  <c r="H5319" i="7"/>
  <c r="H5318" i="7"/>
  <c r="H5320" i="7"/>
  <c r="H5321" i="7"/>
  <c r="H5322" i="7"/>
  <c r="H5323" i="7"/>
  <c r="H5324" i="7"/>
  <c r="H5325" i="7"/>
  <c r="H5326" i="7"/>
  <c r="H5327" i="7"/>
  <c r="H5328" i="7"/>
  <c r="H5330" i="7"/>
  <c r="H5329" i="7"/>
  <c r="H5331" i="7"/>
  <c r="H5332" i="7"/>
  <c r="H5333" i="7"/>
  <c r="H5334" i="7"/>
  <c r="H5335" i="7"/>
  <c r="H5336" i="7"/>
  <c r="H5337" i="7"/>
  <c r="H5338" i="7"/>
  <c r="H5339" i="7"/>
  <c r="H5341" i="7"/>
  <c r="H5340" i="7"/>
  <c r="H5343" i="7"/>
  <c r="H5346" i="7"/>
  <c r="H5342" i="7"/>
  <c r="H5344" i="7"/>
  <c r="H5345" i="7"/>
  <c r="H5348" i="7"/>
  <c r="H5347" i="7"/>
  <c r="H5350" i="7"/>
  <c r="H5349" i="7"/>
  <c r="H5351" i="7"/>
  <c r="H5352" i="7"/>
  <c r="H5353" i="7"/>
  <c r="H5354" i="7"/>
  <c r="H5356" i="7"/>
  <c r="H5355" i="7"/>
  <c r="H5358" i="7"/>
  <c r="H5357" i="7"/>
  <c r="H5360" i="7"/>
  <c r="H5363" i="7"/>
  <c r="H5359" i="7"/>
  <c r="H5362" i="7"/>
  <c r="H5361" i="7"/>
  <c r="H5364" i="7"/>
  <c r="H5365" i="7"/>
  <c r="H5366" i="7"/>
  <c r="H5367" i="7"/>
  <c r="H5368" i="7"/>
  <c r="H5369" i="7"/>
  <c r="H5370" i="7"/>
  <c r="H5371" i="7"/>
  <c r="H5373" i="7"/>
  <c r="H5372" i="7"/>
  <c r="H5374" i="7"/>
  <c r="H5375" i="7"/>
  <c r="H5377" i="7"/>
  <c r="H5376" i="7"/>
  <c r="H5380" i="7"/>
  <c r="H5378" i="7"/>
  <c r="H5381" i="7"/>
  <c r="H5379" i="7"/>
  <c r="H5382" i="7"/>
  <c r="H5384" i="7"/>
  <c r="H5383" i="7"/>
  <c r="H5385" i="7"/>
  <c r="H5386" i="7"/>
  <c r="H5387" i="7"/>
  <c r="H5389" i="7"/>
  <c r="H5391" i="7"/>
  <c r="H5388" i="7"/>
  <c r="H5390" i="7"/>
  <c r="H5394" i="7"/>
  <c r="H5392" i="7"/>
  <c r="H5393" i="7"/>
  <c r="H5395" i="7"/>
  <c r="H5397" i="7"/>
  <c r="H5399" i="7"/>
  <c r="H5396" i="7"/>
  <c r="H5398" i="7"/>
  <c r="H5400" i="7"/>
  <c r="H5401" i="7"/>
  <c r="H5402" i="7"/>
  <c r="H5403" i="7"/>
  <c r="H5404" i="7"/>
  <c r="H5406" i="7"/>
  <c r="H5405" i="7"/>
  <c r="H5409" i="7"/>
  <c r="H5408" i="7"/>
  <c r="H5407" i="7"/>
  <c r="H5411" i="7"/>
  <c r="H5410" i="7"/>
  <c r="H5413" i="7"/>
  <c r="H5412" i="7"/>
  <c r="H5414" i="7"/>
  <c r="H5415" i="7"/>
  <c r="H5416" i="7"/>
  <c r="H5418" i="7"/>
  <c r="H5419" i="7"/>
  <c r="H5417" i="7"/>
  <c r="H5420" i="7"/>
  <c r="H5421" i="7"/>
  <c r="H5423" i="7"/>
  <c r="H5424" i="7"/>
  <c r="H5422" i="7"/>
  <c r="H5425" i="7"/>
  <c r="H5426" i="7"/>
  <c r="H5428" i="7"/>
  <c r="H5427" i="7"/>
  <c r="H5430" i="7"/>
  <c r="H5429" i="7"/>
  <c r="H5431" i="7"/>
  <c r="H5433" i="7"/>
  <c r="H5434" i="7"/>
  <c r="H5432" i="7"/>
  <c r="H5435" i="7"/>
  <c r="H5436" i="7"/>
  <c r="H5437" i="7"/>
  <c r="H5438" i="7"/>
  <c r="H5439" i="7"/>
  <c r="H5440" i="7"/>
  <c r="H5442" i="7"/>
  <c r="H5441" i="7"/>
  <c r="H5443" i="7"/>
  <c r="H5444" i="7"/>
  <c r="H5445" i="7"/>
  <c r="H5446" i="7"/>
  <c r="H5448" i="7"/>
  <c r="H5449" i="7"/>
  <c r="H5447" i="7"/>
  <c r="H5450" i="7"/>
  <c r="H5451" i="7"/>
  <c r="H5453" i="7"/>
  <c r="H5452" i="7"/>
  <c r="H5455" i="7"/>
  <c r="H5454" i="7"/>
  <c r="H5456" i="7"/>
  <c r="H5457" i="7"/>
  <c r="H5458" i="7"/>
  <c r="H5461" i="7"/>
  <c r="H5460" i="7"/>
  <c r="H5459" i="7"/>
  <c r="H5462" i="7"/>
  <c r="H5463" i="7"/>
  <c r="H5464" i="7"/>
  <c r="H5466" i="7"/>
  <c r="H5465" i="7"/>
  <c r="H5467" i="7"/>
  <c r="H5470" i="7"/>
  <c r="H5469" i="7"/>
  <c r="H5468" i="7"/>
  <c r="H5473" i="7"/>
  <c r="H5472" i="7"/>
  <c r="H5471" i="7"/>
  <c r="H5474" i="7"/>
  <c r="H5475" i="7"/>
  <c r="H5477" i="7"/>
  <c r="H5476" i="7"/>
  <c r="H5478" i="7"/>
  <c r="H5482" i="7"/>
  <c r="H5479" i="7"/>
  <c r="H5481" i="7"/>
  <c r="H5480" i="7"/>
  <c r="H5483" i="7"/>
  <c r="H5486" i="7"/>
  <c r="H5487" i="7"/>
  <c r="H5484" i="7"/>
  <c r="H5485" i="7"/>
  <c r="H5489" i="7"/>
  <c r="H5492" i="7"/>
  <c r="H5488" i="7"/>
  <c r="H5491" i="7"/>
  <c r="H5490" i="7"/>
  <c r="H5495" i="7"/>
  <c r="H5493" i="7"/>
  <c r="H5496" i="7"/>
  <c r="H5497" i="7"/>
  <c r="H5494" i="7"/>
  <c r="H5498" i="7"/>
  <c r="H5500" i="7"/>
  <c r="H5501" i="7"/>
  <c r="H5499" i="7"/>
  <c r="H5502" i="7"/>
  <c r="H5503" i="7"/>
  <c r="H5507" i="7"/>
  <c r="H5504" i="7"/>
  <c r="H5505" i="7"/>
  <c r="H5506" i="7"/>
  <c r="H5509" i="7"/>
  <c r="H5510" i="7"/>
  <c r="H5511" i="7"/>
  <c r="H5508" i="7"/>
  <c r="H5512" i="7"/>
  <c r="H5514" i="7"/>
  <c r="H5513" i="7"/>
  <c r="H5515" i="7"/>
  <c r="H5517" i="7"/>
  <c r="H5518" i="7"/>
  <c r="H5516" i="7"/>
  <c r="H5520" i="7"/>
  <c r="H5519" i="7"/>
  <c r="H5521" i="7"/>
  <c r="H5522" i="7"/>
  <c r="H5523" i="7"/>
  <c r="H5525" i="7"/>
  <c r="H5524" i="7"/>
  <c r="H5526" i="7"/>
  <c r="H5527" i="7"/>
  <c r="H5529" i="7"/>
  <c r="H5530" i="7"/>
  <c r="H5528" i="7"/>
  <c r="H5532" i="7"/>
  <c r="H5531" i="7"/>
  <c r="H5534" i="7"/>
  <c r="H5533" i="7"/>
  <c r="H5536" i="7"/>
  <c r="H5535" i="7"/>
  <c r="H5537" i="7"/>
  <c r="H5538" i="7"/>
  <c r="H5539" i="7"/>
  <c r="H5540" i="7"/>
  <c r="H5542" i="7"/>
  <c r="H5541" i="7"/>
  <c r="H5545" i="7"/>
  <c r="H5543" i="7"/>
  <c r="H5544" i="7"/>
  <c r="H5547" i="7"/>
  <c r="H5546" i="7"/>
  <c r="H5549" i="7"/>
  <c r="H5548" i="7"/>
  <c r="H5550" i="7"/>
  <c r="H5553" i="7"/>
  <c r="H5552" i="7"/>
  <c r="H5551" i="7"/>
  <c r="H5555" i="7"/>
  <c r="H5554" i="7"/>
  <c r="H5556" i="7"/>
  <c r="H5557" i="7"/>
  <c r="H5558" i="7"/>
  <c r="H5560" i="7"/>
  <c r="H5559" i="7"/>
  <c r="H5562" i="7"/>
  <c r="H5561" i="7"/>
  <c r="H5563" i="7"/>
  <c r="H5564" i="7"/>
  <c r="H5567" i="7"/>
  <c r="H5565" i="7"/>
  <c r="H5566" i="7"/>
  <c r="H5568" i="7"/>
  <c r="H5569" i="7"/>
  <c r="H5570" i="7"/>
  <c r="H5572" i="7"/>
  <c r="H5571" i="7"/>
  <c r="H5576" i="7"/>
  <c r="H5573" i="7"/>
  <c r="H5575" i="7"/>
  <c r="H5574" i="7"/>
  <c r="H5578" i="7"/>
  <c r="H5577" i="7"/>
  <c r="H5579" i="7"/>
  <c r="H5580" i="7"/>
  <c r="H5583" i="7"/>
  <c r="H5581" i="7"/>
  <c r="H5582" i="7"/>
  <c r="H5585" i="7"/>
  <c r="H5584" i="7"/>
  <c r="H5587" i="7"/>
  <c r="H5588" i="7"/>
  <c r="H5586" i="7"/>
  <c r="H5589" i="7"/>
  <c r="H5591" i="7"/>
  <c r="H5590" i="7"/>
  <c r="H5594" i="7"/>
  <c r="H5592" i="7"/>
  <c r="H5593" i="7"/>
  <c r="H5597" i="7"/>
  <c r="H5595" i="7"/>
  <c r="H5596" i="7"/>
  <c r="H5598" i="7"/>
  <c r="H5599" i="7"/>
  <c r="H5600" i="7"/>
  <c r="H5601" i="7"/>
  <c r="H5603" i="7"/>
  <c r="H5602" i="7"/>
  <c r="H5604" i="7"/>
  <c r="H5606" i="7"/>
  <c r="H5608" i="7"/>
  <c r="H5605" i="7"/>
  <c r="H5607" i="7"/>
  <c r="H5610" i="7"/>
  <c r="H5609" i="7"/>
  <c r="H5611" i="7"/>
  <c r="H5613" i="7"/>
  <c r="H5615" i="7"/>
  <c r="H5612" i="7"/>
  <c r="H5614" i="7"/>
  <c r="H5616" i="7"/>
  <c r="H5618" i="7"/>
  <c r="H5617" i="7"/>
  <c r="H5620" i="7"/>
  <c r="H5621" i="7"/>
  <c r="H5623" i="7"/>
  <c r="H5622" i="7"/>
  <c r="H5619" i="7"/>
  <c r="H5624" i="7"/>
  <c r="H5626" i="7"/>
  <c r="H5625" i="7"/>
  <c r="H5627" i="7"/>
  <c r="H5630" i="7"/>
  <c r="H5628" i="7"/>
  <c r="H5629" i="7"/>
  <c r="H5631" i="7"/>
  <c r="H5632" i="7"/>
  <c r="H5633" i="7"/>
  <c r="H5634" i="7"/>
  <c r="H5636" i="7"/>
  <c r="H5638" i="7"/>
  <c r="H5637" i="7"/>
  <c r="H5635" i="7"/>
  <c r="H5642" i="7"/>
  <c r="H5640" i="7"/>
  <c r="H5639" i="7"/>
  <c r="H5641" i="7"/>
  <c r="H5643" i="7"/>
  <c r="H5644" i="7"/>
  <c r="H5645" i="7"/>
  <c r="H5646" i="7"/>
  <c r="H5648" i="7"/>
  <c r="H5647" i="7"/>
  <c r="H5650" i="7"/>
  <c r="H5649" i="7"/>
  <c r="H5654" i="7"/>
  <c r="H5651" i="7"/>
  <c r="H5652" i="7"/>
  <c r="H5656" i="7"/>
  <c r="H5653" i="7"/>
  <c r="H5655" i="7"/>
  <c r="H5657" i="7"/>
  <c r="H5660" i="7"/>
  <c r="H5658" i="7"/>
  <c r="H5659" i="7"/>
  <c r="H5662" i="7"/>
  <c r="H5663" i="7"/>
  <c r="H5661" i="7"/>
  <c r="H5664" i="7"/>
  <c r="H5667" i="7"/>
  <c r="H5665" i="7"/>
  <c r="H5669" i="7"/>
  <c r="H5666" i="7"/>
  <c r="H5668" i="7"/>
  <c r="H5670" i="7"/>
  <c r="H5672" i="7"/>
  <c r="H5671" i="7"/>
  <c r="H5674" i="7"/>
  <c r="H5673" i="7"/>
  <c r="H5676" i="7"/>
  <c r="H5679" i="7"/>
  <c r="H5675" i="7"/>
  <c r="H5677" i="7"/>
  <c r="H5678" i="7"/>
  <c r="H5680" i="7"/>
  <c r="H5683" i="7"/>
  <c r="H5681" i="7"/>
  <c r="H5682" i="7"/>
  <c r="H5686" i="7"/>
  <c r="H5684" i="7"/>
  <c r="H5685" i="7"/>
  <c r="H5687" i="7"/>
  <c r="H5688" i="7"/>
  <c r="H5689" i="7"/>
  <c r="H5690" i="7"/>
  <c r="H5694" i="7"/>
  <c r="H5692" i="7"/>
  <c r="H5693" i="7"/>
  <c r="H5691" i="7"/>
  <c r="H5695" i="7"/>
  <c r="H5696" i="7"/>
  <c r="H5699" i="7"/>
  <c r="H5698" i="7"/>
  <c r="H5700" i="7"/>
  <c r="H5697" i="7"/>
  <c r="H5701" i="7"/>
  <c r="H5703" i="7"/>
  <c r="H5702" i="7"/>
  <c r="H5704" i="7"/>
  <c r="H5705" i="7"/>
  <c r="H5706" i="7"/>
  <c r="H5707" i="7"/>
  <c r="H5708" i="7"/>
  <c r="H5709" i="7"/>
  <c r="H5711" i="7"/>
  <c r="H5710" i="7"/>
  <c r="H5712" i="7"/>
  <c r="H5713" i="7"/>
  <c r="H5715" i="7"/>
  <c r="H5716" i="7"/>
  <c r="H5717" i="7"/>
  <c r="H5714" i="7"/>
  <c r="H5719" i="7"/>
  <c r="H5718" i="7"/>
  <c r="H5720" i="7"/>
  <c r="H5721" i="7"/>
  <c r="H5722" i="7"/>
  <c r="H5724" i="7"/>
  <c r="H5723" i="7"/>
  <c r="H5727" i="7"/>
  <c r="H5725" i="7"/>
  <c r="H5726" i="7"/>
  <c r="H5731" i="7"/>
  <c r="H5730" i="7"/>
  <c r="H5728" i="7"/>
  <c r="H5729" i="7"/>
  <c r="H5733" i="7"/>
  <c r="H5735" i="7"/>
  <c r="H5734" i="7"/>
  <c r="H5732" i="7"/>
  <c r="H5736" i="7"/>
  <c r="H5737" i="7"/>
  <c r="H5738" i="7"/>
  <c r="H5739" i="7"/>
  <c r="H5740" i="7"/>
  <c r="H5741" i="7"/>
  <c r="H5743" i="7"/>
  <c r="H5742" i="7"/>
  <c r="H5745" i="7"/>
  <c r="H5744" i="7"/>
  <c r="H5746" i="7"/>
  <c r="H5747" i="7"/>
  <c r="H5749" i="7"/>
  <c r="H5748" i="7"/>
  <c r="H5750" i="7"/>
  <c r="H5754" i="7"/>
  <c r="H5751" i="7"/>
  <c r="H5752" i="7"/>
  <c r="H5753" i="7"/>
  <c r="H5756" i="7"/>
  <c r="H5759" i="7"/>
  <c r="H5755" i="7"/>
  <c r="H5760" i="7"/>
  <c r="H5758" i="7"/>
  <c r="H5757" i="7"/>
  <c r="H5762" i="7"/>
  <c r="H5761" i="7"/>
  <c r="H5764" i="7"/>
  <c r="H5766" i="7"/>
  <c r="H5763" i="7"/>
  <c r="H5767" i="7"/>
  <c r="H5765" i="7"/>
  <c r="H5768" i="7"/>
  <c r="H5769" i="7"/>
  <c r="H5770" i="7"/>
  <c r="H5771" i="7"/>
  <c r="H5772" i="7"/>
  <c r="H5773" i="7"/>
  <c r="H5775" i="7"/>
  <c r="H5777" i="7"/>
  <c r="H5774" i="7"/>
  <c r="H5776" i="7"/>
  <c r="H5778" i="7"/>
  <c r="H5782" i="7"/>
  <c r="H5779" i="7"/>
  <c r="H5780" i="7"/>
  <c r="H5781" i="7"/>
  <c r="H5784" i="7"/>
  <c r="H5783" i="7"/>
  <c r="H5787" i="7"/>
  <c r="H5786" i="7"/>
  <c r="H5785" i="7"/>
  <c r="H5790" i="7"/>
  <c r="H5789" i="7"/>
  <c r="H5791" i="7"/>
  <c r="H5788" i="7"/>
  <c r="H5792" i="7"/>
  <c r="H5793" i="7"/>
  <c r="H5794" i="7"/>
  <c r="H5795" i="7"/>
  <c r="H5796" i="7"/>
  <c r="H5800" i="7"/>
  <c r="H5797" i="7"/>
  <c r="H5799" i="7"/>
  <c r="H5798" i="7"/>
  <c r="H5801" i="7"/>
  <c r="H5802" i="7"/>
  <c r="H5803" i="7"/>
  <c r="H5804" i="7"/>
  <c r="H5805" i="7"/>
  <c r="H5807" i="7"/>
  <c r="H5806" i="7"/>
  <c r="H5809" i="7"/>
  <c r="H5808" i="7"/>
  <c r="H5811" i="7"/>
  <c r="H5810" i="7"/>
  <c r="H5812" i="7"/>
  <c r="H5814" i="7"/>
  <c r="H5813" i="7"/>
  <c r="H5815" i="7"/>
  <c r="H5816" i="7"/>
  <c r="H5817" i="7"/>
  <c r="H5819" i="7"/>
  <c r="H5822" i="7"/>
  <c r="H5818" i="7"/>
  <c r="H5821" i="7"/>
  <c r="H5823" i="7"/>
  <c r="H5820" i="7"/>
  <c r="H5825" i="7"/>
  <c r="H5828" i="7"/>
  <c r="H5826" i="7"/>
  <c r="H5824" i="7"/>
  <c r="H5827" i="7"/>
  <c r="H5832" i="7"/>
  <c r="H5829" i="7"/>
  <c r="H5830" i="7"/>
  <c r="H5831" i="7"/>
  <c r="H5833" i="7"/>
  <c r="H5835" i="7"/>
  <c r="H5834" i="7"/>
  <c r="H5838" i="7"/>
  <c r="H5837" i="7"/>
  <c r="H5836" i="7"/>
  <c r="H5840" i="7"/>
  <c r="H5842" i="7"/>
  <c r="H5839" i="7"/>
  <c r="H5841" i="7"/>
  <c r="H5844" i="7"/>
  <c r="H5845" i="7"/>
  <c r="H5843" i="7"/>
  <c r="H5846" i="7"/>
  <c r="H5847" i="7"/>
  <c r="H5848" i="7"/>
  <c r="H5849" i="7"/>
  <c r="H5850" i="7"/>
  <c r="H5852" i="7"/>
  <c r="H5851" i="7"/>
  <c r="H5853" i="7"/>
  <c r="H5854" i="7"/>
  <c r="H5856" i="7"/>
  <c r="H5855" i="7"/>
  <c r="H5860" i="7"/>
  <c r="H5857" i="7"/>
  <c r="H5859" i="7"/>
  <c r="H5858" i="7"/>
  <c r="H5862" i="7"/>
  <c r="H5861" i="7"/>
  <c r="H5863" i="7"/>
  <c r="H5864" i="7"/>
  <c r="H5865" i="7"/>
  <c r="H5868" i="7"/>
  <c r="H5869" i="7"/>
  <c r="H5867" i="7"/>
  <c r="H5866" i="7"/>
  <c r="H5870" i="7"/>
  <c r="H5873" i="7"/>
  <c r="H5871" i="7"/>
  <c r="H5872" i="7"/>
  <c r="H5875" i="7"/>
  <c r="H5874" i="7"/>
  <c r="H5876" i="7"/>
  <c r="H5878" i="7"/>
  <c r="H5877" i="7"/>
  <c r="H5880" i="7"/>
  <c r="H5879" i="7"/>
  <c r="H5881" i="7"/>
  <c r="H5882" i="7"/>
  <c r="H5883" i="7"/>
  <c r="H5885" i="7"/>
  <c r="H5884" i="7"/>
  <c r="H5886" i="7"/>
  <c r="H5888" i="7"/>
  <c r="H5890" i="7"/>
  <c r="H5887" i="7"/>
  <c r="H5889" i="7"/>
  <c r="H5892" i="7"/>
  <c r="H5894" i="7"/>
  <c r="H5893" i="7"/>
  <c r="H5891" i="7"/>
  <c r="H5895" i="7"/>
  <c r="H5896" i="7"/>
  <c r="H5897" i="7"/>
  <c r="H5899" i="7"/>
  <c r="H5898" i="7"/>
  <c r="H5900" i="7"/>
  <c r="H5901" i="7"/>
  <c r="H5902" i="7"/>
  <c r="H5905" i="7"/>
  <c r="H5904" i="7"/>
  <c r="H5903" i="7"/>
  <c r="H5906" i="7"/>
  <c r="H5908" i="7"/>
  <c r="H5907" i="7"/>
  <c r="H5909" i="7"/>
  <c r="H5912" i="7"/>
  <c r="H5910" i="7"/>
  <c r="H5911" i="7"/>
  <c r="H5913" i="7"/>
  <c r="H5914" i="7"/>
  <c r="H5915" i="7"/>
  <c r="H5916" i="7"/>
  <c r="H5917" i="7"/>
  <c r="H5919" i="7"/>
  <c r="H5918" i="7"/>
  <c r="H5920" i="7"/>
  <c r="H5921" i="7"/>
  <c r="H5922" i="7"/>
  <c r="H5923" i="7"/>
  <c r="H5926" i="7"/>
  <c r="H5925" i="7"/>
  <c r="H5928" i="7"/>
  <c r="H5924" i="7"/>
  <c r="H5927" i="7"/>
  <c r="H5929" i="7"/>
  <c r="H5930" i="7"/>
  <c r="H5931" i="7"/>
  <c r="H5932" i="7"/>
  <c r="H5934" i="7"/>
  <c r="H5933" i="7"/>
  <c r="H5935" i="7"/>
  <c r="H5936" i="7"/>
  <c r="H5939" i="7"/>
  <c r="H5937" i="7"/>
  <c r="H5942" i="7"/>
  <c r="H5938" i="7"/>
  <c r="H5940" i="7"/>
  <c r="H5941" i="7"/>
  <c r="H5943" i="7"/>
  <c r="H5945" i="7"/>
  <c r="H5944" i="7"/>
  <c r="H5946" i="7"/>
  <c r="H5947" i="7"/>
  <c r="H5950" i="7"/>
  <c r="H5948" i="7"/>
  <c r="H5952" i="7"/>
  <c r="H5949" i="7"/>
  <c r="H5951" i="7"/>
  <c r="H5953" i="7"/>
  <c r="H5954" i="7"/>
  <c r="H5955" i="7"/>
  <c r="H5956" i="7"/>
  <c r="H5958" i="7"/>
  <c r="H5957" i="7"/>
  <c r="H5959" i="7"/>
  <c r="H5961" i="7"/>
  <c r="H5960" i="7"/>
  <c r="H5962" i="7"/>
  <c r="H5963" i="7"/>
  <c r="H5964" i="7"/>
  <c r="H5966" i="7"/>
  <c r="H5965" i="7"/>
  <c r="H5967" i="7"/>
  <c r="H5970" i="7"/>
  <c r="H5969" i="7"/>
  <c r="H5968" i="7"/>
  <c r="H5972" i="7"/>
  <c r="H5971" i="7"/>
  <c r="H5975" i="7"/>
  <c r="H5973" i="7"/>
  <c r="H5974" i="7"/>
  <c r="H5977" i="7"/>
  <c r="H5976" i="7"/>
  <c r="H5979" i="7"/>
  <c r="H5978" i="7"/>
  <c r="H5980" i="7"/>
  <c r="H5981" i="7"/>
  <c r="H5982" i="7"/>
  <c r="H5983" i="7"/>
  <c r="H5984" i="7"/>
  <c r="H5985" i="7"/>
  <c r="H5987" i="7"/>
  <c r="H5986" i="7"/>
  <c r="H5988" i="7"/>
  <c r="H5990" i="7"/>
  <c r="H5991" i="7"/>
  <c r="H5989" i="7"/>
  <c r="H5993" i="7"/>
  <c r="H5992" i="7"/>
  <c r="H5994" i="7"/>
  <c r="H5995" i="7"/>
  <c r="H5996" i="7"/>
  <c r="H5998" i="7"/>
  <c r="H5997" i="7"/>
  <c r="H6000" i="7"/>
  <c r="H5999" i="7"/>
  <c r="H6001" i="7"/>
  <c r="H6002" i="7"/>
  <c r="H6003" i="7"/>
  <c r="H6004" i="7"/>
  <c r="H6005" i="7"/>
  <c r="H6006" i="7"/>
  <c r="H6007" i="7"/>
  <c r="H6010" i="7"/>
  <c r="H6008" i="7"/>
  <c r="H6012" i="7"/>
  <c r="H6009" i="7"/>
  <c r="H6011" i="7"/>
  <c r="H6013" i="7"/>
  <c r="H6015" i="7"/>
  <c r="H6016" i="7"/>
  <c r="H6014" i="7"/>
  <c r="H6017" i="7"/>
  <c r="H6019" i="7"/>
  <c r="H6020" i="7"/>
  <c r="H6018" i="7"/>
  <c r="H6021" i="7"/>
  <c r="H6022" i="7"/>
  <c r="H6024" i="7"/>
  <c r="H6023" i="7"/>
  <c r="H6026" i="7"/>
  <c r="H6025" i="7"/>
  <c r="H6027" i="7"/>
  <c r="H6029" i="7"/>
  <c r="H6028" i="7"/>
  <c r="H6031" i="7"/>
  <c r="H6030" i="7"/>
  <c r="H6032" i="7"/>
  <c r="H6034" i="7"/>
  <c r="H6037" i="7"/>
  <c r="H6033" i="7"/>
  <c r="H6035" i="7"/>
  <c r="H6036" i="7"/>
  <c r="H6040" i="7"/>
  <c r="H6038" i="7"/>
  <c r="H6039" i="7"/>
  <c r="H6041" i="7"/>
  <c r="H6044" i="7"/>
  <c r="H6042" i="7"/>
  <c r="H6046" i="7"/>
  <c r="H6043" i="7"/>
  <c r="H6045" i="7"/>
  <c r="H6047" i="7"/>
  <c r="H6048" i="7"/>
  <c r="H6049" i="7"/>
  <c r="H6050" i="7"/>
  <c r="H6051" i="7"/>
  <c r="H6052" i="7"/>
  <c r="H6054" i="7"/>
  <c r="H6053" i="7"/>
  <c r="H6055" i="7"/>
  <c r="H6056" i="7"/>
  <c r="H6057" i="7"/>
  <c r="H6058" i="7"/>
  <c r="H6059" i="7"/>
  <c r="H6060" i="7"/>
  <c r="H6061" i="7"/>
  <c r="H6063" i="7"/>
  <c r="H6064" i="7"/>
  <c r="H6062" i="7"/>
  <c r="H6066" i="7"/>
  <c r="H6067" i="7"/>
  <c r="H6065" i="7"/>
  <c r="H6070" i="7"/>
  <c r="H6069" i="7"/>
  <c r="H6068" i="7"/>
  <c r="H6073" i="7"/>
  <c r="H6072" i="7"/>
  <c r="H6071" i="7"/>
  <c r="H6075" i="7"/>
  <c r="H6074" i="7"/>
  <c r="H6076" i="7"/>
  <c r="H6077" i="7"/>
  <c r="H6079" i="7"/>
  <c r="H6078" i="7"/>
  <c r="H6080" i="7"/>
  <c r="H6081" i="7"/>
  <c r="H6085" i="7"/>
  <c r="H6084" i="7"/>
  <c r="H6082" i="7"/>
  <c r="H6083" i="7"/>
  <c r="H6086" i="7"/>
  <c r="H6087" i="7"/>
  <c r="H6089" i="7"/>
  <c r="H6088" i="7"/>
  <c r="H6091" i="7"/>
  <c r="H6090" i="7"/>
  <c r="H6093" i="7"/>
  <c r="H6092" i="7"/>
  <c r="H6094" i="7"/>
  <c r="H6096" i="7"/>
  <c r="H6095" i="7"/>
  <c r="H6097" i="7"/>
  <c r="H6098" i="7"/>
  <c r="H6100" i="7"/>
  <c r="H6099" i="7"/>
  <c r="H6101" i="7"/>
  <c r="H6102" i="7"/>
  <c r="H6103" i="7"/>
  <c r="H6104" i="7"/>
  <c r="H6106" i="7"/>
  <c r="H6105" i="7"/>
  <c r="H6109" i="7"/>
  <c r="H6107" i="7"/>
  <c r="H6108" i="7"/>
  <c r="H6111" i="7"/>
  <c r="H6113" i="7"/>
  <c r="H6110" i="7"/>
  <c r="H6112" i="7"/>
  <c r="H6114" i="7"/>
  <c r="H6115" i="7"/>
  <c r="H6117" i="7"/>
  <c r="H6118" i="7"/>
  <c r="H6116" i="7"/>
  <c r="H6120" i="7"/>
  <c r="H6119" i="7"/>
  <c r="H6121" i="7"/>
  <c r="H6122" i="7"/>
  <c r="H6125" i="7"/>
  <c r="H6124" i="7"/>
  <c r="H6123" i="7"/>
  <c r="H6127" i="7"/>
  <c r="H6129" i="7"/>
  <c r="H6128" i="7"/>
  <c r="H6126" i="7"/>
  <c r="H6130" i="7"/>
  <c r="H6131" i="7"/>
  <c r="H6133" i="7"/>
  <c r="H6132" i="7"/>
  <c r="H6134" i="7"/>
  <c r="H6137" i="7"/>
  <c r="H6135" i="7"/>
  <c r="H6136" i="7"/>
  <c r="H6138" i="7"/>
  <c r="H6140" i="7"/>
  <c r="H6139" i="7"/>
  <c r="H6141" i="7"/>
  <c r="H6144" i="7"/>
  <c r="H6143" i="7"/>
  <c r="H6142" i="7"/>
  <c r="H6146" i="7"/>
  <c r="H6145" i="7"/>
  <c r="H6147" i="7"/>
  <c r="H6150" i="7"/>
  <c r="H6148" i="7"/>
  <c r="H6149" i="7"/>
  <c r="H6151" i="7"/>
  <c r="H6152" i="7"/>
  <c r="H6153" i="7"/>
  <c r="H6154" i="7"/>
  <c r="H6156" i="7"/>
  <c r="H6157" i="7"/>
  <c r="H6155" i="7"/>
  <c r="H6159" i="7"/>
  <c r="H6158" i="7"/>
  <c r="H6160" i="7"/>
  <c r="H6162" i="7"/>
  <c r="H6165" i="7"/>
  <c r="H6161" i="7"/>
  <c r="H6164" i="7"/>
  <c r="H6163" i="7"/>
  <c r="H6167" i="7"/>
  <c r="H6166" i="7"/>
  <c r="H6169" i="7"/>
  <c r="H6170" i="7"/>
  <c r="H6168" i="7"/>
  <c r="H6172" i="7"/>
  <c r="H6171" i="7"/>
  <c r="H6173" i="7"/>
  <c r="H6175" i="7"/>
  <c r="H6174" i="7"/>
  <c r="H6176" i="7"/>
  <c r="H6177" i="7"/>
  <c r="H6179" i="7"/>
  <c r="H6182" i="7"/>
  <c r="H6180" i="7"/>
  <c r="H6181" i="7"/>
  <c r="H6178" i="7"/>
  <c r="H6183" i="7"/>
  <c r="H6185" i="7"/>
  <c r="H6184" i="7"/>
  <c r="H6186" i="7"/>
  <c r="H6187" i="7"/>
  <c r="H6188" i="7"/>
  <c r="H6189" i="7"/>
  <c r="H6190" i="7"/>
  <c r="H6191" i="7"/>
  <c r="H6192" i="7"/>
  <c r="H6193" i="7"/>
  <c r="H6194" i="7"/>
  <c r="H6195" i="7"/>
  <c r="H6197" i="7"/>
  <c r="H6196" i="7"/>
  <c r="H6199" i="7"/>
  <c r="H6198" i="7"/>
  <c r="H6201" i="7"/>
  <c r="H6203" i="7"/>
  <c r="H6200" i="7"/>
  <c r="H6202" i="7"/>
  <c r="H6204" i="7"/>
  <c r="H6205" i="7"/>
  <c r="H6206" i="7"/>
  <c r="H6207" i="7"/>
  <c r="H6210" i="7"/>
  <c r="H6209" i="7"/>
  <c r="H6208" i="7"/>
  <c r="H6211" i="7"/>
  <c r="H6212" i="7"/>
  <c r="H6213" i="7"/>
  <c r="H6214" i="7"/>
  <c r="H6216" i="7"/>
  <c r="H6215" i="7"/>
  <c r="H6217" i="7"/>
  <c r="H6218" i="7"/>
  <c r="H6220" i="7"/>
  <c r="H6219" i="7"/>
  <c r="H6221" i="7"/>
  <c r="H6223" i="7"/>
  <c r="H6222" i="7"/>
  <c r="H6224" i="7"/>
  <c r="H6225" i="7"/>
  <c r="H6226" i="7"/>
  <c r="H6227" i="7"/>
  <c r="H6228" i="7"/>
  <c r="H6229" i="7"/>
  <c r="H6230" i="7"/>
  <c r="H6231" i="7"/>
  <c r="H6232" i="7"/>
  <c r="H6234" i="7"/>
  <c r="H6233" i="7"/>
  <c r="H6235" i="7"/>
  <c r="H6238" i="7"/>
  <c r="H6236" i="7"/>
  <c r="H6239" i="7"/>
  <c r="H6237" i="7"/>
  <c r="H6240" i="7"/>
  <c r="H6241" i="7"/>
  <c r="H6242" i="7"/>
  <c r="H6244" i="7"/>
  <c r="H6243" i="7"/>
  <c r="H6245" i="7"/>
  <c r="H6246" i="7"/>
  <c r="H6248" i="7"/>
  <c r="H6249" i="7"/>
  <c r="H6247" i="7"/>
  <c r="H6250" i="7"/>
  <c r="H6252" i="7"/>
  <c r="H6251" i="7"/>
  <c r="H6253" i="7"/>
  <c r="H6255" i="7"/>
  <c r="H6257" i="7"/>
  <c r="H6254" i="7"/>
  <c r="H6256" i="7"/>
  <c r="H6260" i="7"/>
  <c r="H6258" i="7"/>
  <c r="H6259" i="7"/>
  <c r="H6261" i="7"/>
  <c r="H6262" i="7"/>
  <c r="H6264" i="7"/>
  <c r="H6266" i="7"/>
  <c r="H6263" i="7"/>
  <c r="H6268" i="7"/>
  <c r="H6267" i="7"/>
  <c r="H6265" i="7"/>
  <c r="H6269" i="7"/>
  <c r="H6270" i="7"/>
  <c r="H6273" i="7"/>
  <c r="H6271" i="7"/>
  <c r="H6272" i="7"/>
  <c r="H6274" i="7"/>
  <c r="H6276" i="7"/>
  <c r="H6275" i="7"/>
  <c r="H6279" i="7"/>
  <c r="H6278" i="7"/>
  <c r="H6277" i="7"/>
  <c r="H6280" i="7"/>
  <c r="H6281" i="7"/>
  <c r="H6283" i="7"/>
  <c r="H6282" i="7"/>
  <c r="H6284" i="7"/>
  <c r="H6285" i="7"/>
  <c r="H6287" i="7"/>
  <c r="H6286" i="7"/>
  <c r="H6288" i="7"/>
  <c r="H6289" i="7"/>
  <c r="H6290" i="7"/>
  <c r="H6291" i="7"/>
  <c r="H6293" i="7"/>
  <c r="H6292" i="7"/>
  <c r="H6294" i="7"/>
  <c r="H6296" i="7"/>
  <c r="H6295" i="7"/>
  <c r="H6298" i="7"/>
  <c r="H6297" i="7"/>
  <c r="H6299" i="7"/>
  <c r="H6304" i="7"/>
  <c r="H6300" i="7"/>
  <c r="H6301" i="7"/>
  <c r="H6302" i="7"/>
  <c r="H6303" i="7"/>
  <c r="H6307" i="7"/>
  <c r="H6305" i="7"/>
  <c r="H6306" i="7"/>
  <c r="H6308" i="7"/>
  <c r="H6310" i="7"/>
  <c r="H6311" i="7"/>
  <c r="H6309" i="7"/>
  <c r="H6312" i="7"/>
  <c r="H6313" i="7"/>
  <c r="H6314" i="7"/>
  <c r="H6315" i="7"/>
  <c r="H6316" i="7"/>
  <c r="H6317" i="7"/>
  <c r="H6318" i="7"/>
  <c r="H6319" i="7"/>
  <c r="H6320" i="7"/>
  <c r="H6322" i="7"/>
  <c r="H6321" i="7"/>
  <c r="H6324" i="7"/>
  <c r="H6323" i="7"/>
  <c r="H6327" i="7"/>
  <c r="H6325" i="7"/>
  <c r="H6326" i="7"/>
  <c r="H6329" i="7"/>
  <c r="H6330" i="7"/>
  <c r="H6328" i="7"/>
  <c r="H6331" i="7"/>
  <c r="H6334" i="7"/>
  <c r="H6333" i="7"/>
  <c r="H6332" i="7"/>
  <c r="H6335" i="7"/>
  <c r="H6339" i="7"/>
  <c r="H6337" i="7"/>
  <c r="H6336" i="7"/>
  <c r="H6338" i="7"/>
  <c r="H6342" i="7"/>
  <c r="H6340" i="7"/>
  <c r="H6341" i="7"/>
  <c r="H6343" i="7"/>
  <c r="H6344" i="7"/>
  <c r="H6345" i="7"/>
  <c r="H6349" i="7"/>
  <c r="H6347" i="7"/>
  <c r="H6346" i="7"/>
  <c r="H6348" i="7"/>
  <c r="H6352" i="7"/>
  <c r="H6350" i="7"/>
  <c r="H6354" i="7"/>
  <c r="H6351" i="7"/>
  <c r="H6356" i="7"/>
  <c r="H6353" i="7"/>
  <c r="H6357" i="7"/>
  <c r="H6355" i="7"/>
  <c r="H6358" i="7"/>
  <c r="H6360" i="7"/>
  <c r="H6359" i="7"/>
  <c r="H6362" i="7"/>
  <c r="H6361" i="7"/>
  <c r="H6363" i="7"/>
  <c r="H6366" i="7"/>
  <c r="H6365" i="7"/>
  <c r="H6364" i="7"/>
  <c r="H6367" i="7"/>
  <c r="H6368" i="7"/>
  <c r="H6369" i="7"/>
  <c r="H6370" i="7"/>
  <c r="H6372" i="7"/>
  <c r="H6371" i="7"/>
  <c r="H6374" i="7"/>
  <c r="H6373" i="7"/>
  <c r="H6376" i="7"/>
  <c r="H6379" i="7"/>
  <c r="H6378" i="7"/>
  <c r="H6375" i="7"/>
  <c r="H6377" i="7"/>
  <c r="H6383" i="7"/>
  <c r="H6380" i="7"/>
  <c r="H6381" i="7"/>
  <c r="H6385" i="7"/>
  <c r="H6382" i="7"/>
  <c r="H6384" i="7"/>
  <c r="H6386" i="7"/>
  <c r="H6387" i="7"/>
  <c r="H6388" i="7"/>
  <c r="H6389" i="7"/>
  <c r="H6390" i="7"/>
  <c r="H6393" i="7"/>
  <c r="H6391" i="7"/>
  <c r="H6392" i="7"/>
  <c r="H6395" i="7"/>
  <c r="H6394" i="7"/>
  <c r="H6397" i="7"/>
  <c r="H6398" i="7"/>
  <c r="H6396" i="7"/>
  <c r="H6400" i="7"/>
  <c r="H6399" i="7"/>
  <c r="H6401" i="7"/>
  <c r="H6402" i="7"/>
  <c r="H6404" i="7"/>
  <c r="H6403" i="7"/>
  <c r="H6407" i="7"/>
  <c r="H6405" i="7"/>
  <c r="H6406" i="7"/>
  <c r="H6409" i="7"/>
  <c r="H6408" i="7"/>
  <c r="H6412" i="7"/>
  <c r="H6410" i="7"/>
  <c r="H6413" i="7"/>
  <c r="H6411" i="7"/>
  <c r="H6414" i="7"/>
  <c r="H6415" i="7"/>
  <c r="H6416" i="7"/>
  <c r="H6417" i="7"/>
  <c r="H6418" i="7"/>
  <c r="H6420" i="7"/>
  <c r="H6419" i="7"/>
  <c r="H6421" i="7"/>
  <c r="H6422" i="7"/>
  <c r="H6425" i="7"/>
  <c r="H6423" i="7"/>
  <c r="H6424" i="7"/>
  <c r="H6426" i="7"/>
  <c r="H6427" i="7"/>
  <c r="H6429" i="7"/>
  <c r="H6428" i="7"/>
  <c r="H6432" i="7"/>
  <c r="H6430" i="7"/>
  <c r="H6431" i="7"/>
  <c r="H6436" i="7"/>
  <c r="H6433" i="7"/>
  <c r="H6434" i="7"/>
  <c r="H6435" i="7"/>
  <c r="H6437" i="7"/>
  <c r="H6438" i="7"/>
  <c r="H6440" i="7"/>
  <c r="H6439" i="7"/>
  <c r="H6441" i="7"/>
  <c r="H6442" i="7"/>
  <c r="H6443" i="7"/>
  <c r="H6445" i="7"/>
  <c r="H6444" i="7"/>
  <c r="H6447" i="7"/>
  <c r="H6446" i="7"/>
  <c r="H6450" i="7"/>
  <c r="H6448" i="7"/>
  <c r="H6449" i="7"/>
  <c r="H6452" i="7"/>
  <c r="H6453" i="7"/>
  <c r="H6451" i="7"/>
  <c r="H6455" i="7"/>
  <c r="H6454" i="7"/>
  <c r="H6457" i="7"/>
  <c r="H6456" i="7"/>
  <c r="H6460" i="7"/>
  <c r="H6458" i="7"/>
  <c r="H6459" i="7"/>
  <c r="H6461" i="7"/>
  <c r="H6462" i="7"/>
  <c r="H6464" i="7"/>
  <c r="H6463" i="7"/>
  <c r="H6466" i="7"/>
  <c r="H6465" i="7"/>
  <c r="H6467" i="7"/>
  <c r="H6468" i="7"/>
  <c r="H6469" i="7"/>
  <c r="H6470" i="7"/>
  <c r="H6473" i="7"/>
  <c r="H6472" i="7"/>
  <c r="H6471" i="7"/>
  <c r="H6475" i="7"/>
  <c r="H6478" i="7"/>
  <c r="H6474" i="7"/>
  <c r="H6476" i="7"/>
  <c r="H6477" i="7"/>
  <c r="H6479" i="7"/>
  <c r="H6481" i="7"/>
  <c r="H6483" i="7"/>
  <c r="H6480" i="7"/>
  <c r="H6482" i="7"/>
  <c r="H6484" i="7"/>
  <c r="H6485" i="7"/>
  <c r="H6487" i="7"/>
  <c r="H6486" i="7"/>
  <c r="H6488" i="7"/>
  <c r="H6491" i="7"/>
  <c r="H6489" i="7"/>
  <c r="H6490" i="7"/>
  <c r="H6494" i="7"/>
  <c r="H6492" i="7"/>
  <c r="H6493" i="7"/>
  <c r="H6497" i="7"/>
  <c r="H6495" i="7"/>
  <c r="H6498" i="7"/>
  <c r="H6496" i="7"/>
  <c r="H6501" i="7"/>
  <c r="H6500" i="7"/>
  <c r="H6499" i="7"/>
  <c r="H6503" i="7"/>
  <c r="H6502" i="7"/>
  <c r="H6506" i="7"/>
  <c r="H6505" i="7"/>
  <c r="H6504" i="7"/>
  <c r="H6507" i="7"/>
  <c r="H6508" i="7"/>
  <c r="H6509" i="7"/>
  <c r="H6511" i="7"/>
  <c r="H6510" i="7"/>
  <c r="H6513" i="7"/>
  <c r="H6514" i="7"/>
  <c r="H6515" i="7"/>
  <c r="H6512" i="7"/>
  <c r="H6517" i="7"/>
  <c r="H6518" i="7"/>
  <c r="H6516" i="7"/>
  <c r="H6519" i="7"/>
  <c r="H6520" i="7"/>
  <c r="H6521" i="7"/>
  <c r="H6522" i="7"/>
  <c r="H6523" i="7"/>
  <c r="H6524" i="7"/>
  <c r="H6526" i="7"/>
  <c r="H6527" i="7"/>
  <c r="H6525" i="7"/>
  <c r="H6529" i="7"/>
  <c r="H6528" i="7"/>
  <c r="H6532" i="7"/>
  <c r="H6530" i="7"/>
  <c r="H6531" i="7"/>
  <c r="H6533" i="7"/>
  <c r="H6535" i="7"/>
  <c r="H6534" i="7"/>
  <c r="H6537" i="7"/>
  <c r="H6539" i="7"/>
  <c r="H6536" i="7"/>
  <c r="H6538" i="7"/>
  <c r="H6540" i="7"/>
  <c r="H6541" i="7"/>
  <c r="H6543" i="7"/>
  <c r="H6542" i="7"/>
  <c r="H6544" i="7"/>
  <c r="H6546" i="7"/>
  <c r="H6547" i="7"/>
  <c r="H6545" i="7"/>
  <c r="H6550" i="7"/>
  <c r="H6552" i="7"/>
  <c r="H6549" i="7"/>
  <c r="H6548" i="7"/>
  <c r="H6551" i="7"/>
  <c r="H6554" i="7"/>
  <c r="H6553" i="7"/>
  <c r="H6555" i="7"/>
  <c r="H6557" i="7"/>
  <c r="H6556" i="7"/>
  <c r="H6559" i="7"/>
  <c r="H6560" i="7"/>
  <c r="H6558" i="7"/>
  <c r="H6561" i="7"/>
  <c r="H6562" i="7"/>
  <c r="H6564" i="7"/>
  <c r="H6563" i="7"/>
  <c r="H6565" i="7"/>
  <c r="H6568" i="7"/>
  <c r="H6566" i="7"/>
  <c r="H6567" i="7"/>
  <c r="H6570" i="7"/>
  <c r="H6569" i="7"/>
  <c r="H6571" i="7"/>
  <c r="H6572" i="7"/>
  <c r="H6573" i="7"/>
  <c r="H6574" i="7"/>
  <c r="H6575" i="7"/>
  <c r="H6577" i="7"/>
  <c r="H6576" i="7"/>
  <c r="H6579" i="7"/>
  <c r="H6578" i="7"/>
  <c r="H6582" i="7"/>
  <c r="H6580" i="7"/>
  <c r="H6581" i="7"/>
  <c r="H6583" i="7"/>
  <c r="H6584" i="7"/>
  <c r="H6585" i="7"/>
  <c r="H6586" i="7"/>
  <c r="H6587" i="7"/>
  <c r="H6588" i="7"/>
  <c r="H6590" i="7"/>
  <c r="H6589" i="7"/>
  <c r="H6592" i="7"/>
  <c r="H6591" i="7"/>
  <c r="H6593" i="7"/>
  <c r="H6594" i="7"/>
  <c r="H6595" i="7"/>
  <c r="H6598" i="7"/>
  <c r="H6596" i="7"/>
  <c r="H6597" i="7"/>
  <c r="H6600" i="7"/>
  <c r="H6599" i="7"/>
  <c r="H6601" i="7"/>
  <c r="H6602" i="7"/>
  <c r="H6603" i="7"/>
  <c r="H6605" i="7"/>
  <c r="H6604" i="7"/>
  <c r="H6609" i="7"/>
  <c r="H6608" i="7"/>
  <c r="H6606" i="7"/>
  <c r="H6607" i="7"/>
  <c r="H6612" i="7"/>
  <c r="H6611" i="7"/>
  <c r="H6610" i="7"/>
  <c r="H6615" i="7"/>
  <c r="H6616" i="7"/>
  <c r="H6613" i="7"/>
  <c r="H6617" i="7"/>
  <c r="H6614" i="7"/>
  <c r="H6618" i="7"/>
  <c r="H6620" i="7"/>
  <c r="H6619" i="7"/>
  <c r="H6622" i="7"/>
  <c r="H6621" i="7"/>
  <c r="H6623" i="7"/>
  <c r="H6624" i="7"/>
  <c r="H6626" i="7"/>
  <c r="H6625" i="7"/>
  <c r="H6627" i="7"/>
  <c r="H6629" i="7"/>
  <c r="H6628" i="7"/>
  <c r="H6632" i="7"/>
  <c r="H6630" i="7"/>
  <c r="H6631" i="7"/>
  <c r="H6634" i="7"/>
  <c r="H6633" i="7"/>
  <c r="H6635" i="7"/>
  <c r="H6637" i="7"/>
  <c r="H6636" i="7"/>
  <c r="H6639" i="7"/>
  <c r="H6638" i="7"/>
  <c r="H6640" i="7"/>
  <c r="H6641" i="7"/>
  <c r="H6642" i="7"/>
  <c r="H6645" i="7"/>
  <c r="H6643" i="7"/>
  <c r="H6644" i="7"/>
  <c r="H6650" i="7"/>
  <c r="H6646" i="7"/>
  <c r="H6647" i="7"/>
  <c r="H6648" i="7"/>
  <c r="H6649" i="7"/>
  <c r="H6651" i="7"/>
  <c r="H6652" i="7"/>
  <c r="H6653" i="7"/>
  <c r="H6654" i="7"/>
  <c r="H6656" i="7"/>
  <c r="H6655" i="7"/>
  <c r="H6658" i="7"/>
  <c r="H6659" i="7"/>
  <c r="H6657" i="7"/>
  <c r="H6661" i="7"/>
  <c r="H6663" i="7"/>
  <c r="H6660" i="7"/>
  <c r="H6662" i="7"/>
  <c r="H6664" i="7"/>
  <c r="H6665" i="7"/>
  <c r="H6668" i="7"/>
  <c r="H6666" i="7"/>
  <c r="H6667" i="7"/>
  <c r="H6669" i="7"/>
  <c r="H6670" i="7"/>
  <c r="H6672" i="7"/>
  <c r="H6671" i="7"/>
  <c r="H6673" i="7"/>
  <c r="H6675" i="7"/>
  <c r="H6676" i="7"/>
  <c r="H6674" i="7"/>
  <c r="H6677" i="7"/>
  <c r="H6679" i="7"/>
  <c r="H6680" i="7"/>
  <c r="H6678" i="7"/>
  <c r="H6683" i="7"/>
  <c r="H6682" i="7"/>
  <c r="H6681" i="7"/>
  <c r="H6684" i="7"/>
  <c r="H6686" i="7"/>
  <c r="H6687" i="7"/>
  <c r="H6685" i="7"/>
  <c r="H6689" i="7"/>
  <c r="H6688" i="7"/>
  <c r="H6692" i="7"/>
  <c r="H6690" i="7"/>
  <c r="H6693" i="7"/>
  <c r="H6694" i="7"/>
  <c r="H6691" i="7"/>
  <c r="H6696" i="7"/>
  <c r="H6698" i="7"/>
  <c r="H6697" i="7"/>
  <c r="H6695" i="7"/>
  <c r="H6699" i="7"/>
  <c r="H6700" i="7"/>
  <c r="H6702" i="7"/>
  <c r="H6703" i="7"/>
  <c r="H6701" i="7"/>
  <c r="H6707" i="7"/>
  <c r="H6705" i="7"/>
  <c r="H6706" i="7"/>
  <c r="H6704" i="7"/>
  <c r="H6708" i="7"/>
  <c r="H6711" i="7"/>
  <c r="H6709" i="7"/>
  <c r="H6710" i="7"/>
  <c r="H6713" i="7"/>
  <c r="H6712" i="7"/>
  <c r="H6715" i="7"/>
  <c r="H6714" i="7"/>
  <c r="H6716" i="7"/>
  <c r="H6717" i="7"/>
  <c r="H6719" i="7"/>
  <c r="H6718" i="7"/>
  <c r="H6720" i="7"/>
  <c r="H6721" i="7"/>
  <c r="H6722" i="7"/>
  <c r="H6723" i="7"/>
  <c r="H6724" i="7"/>
  <c r="H6727" i="7"/>
  <c r="H6726" i="7"/>
  <c r="H6725" i="7"/>
  <c r="H6729" i="7"/>
  <c r="H6728" i="7"/>
  <c r="H6730" i="7"/>
  <c r="H6731" i="7"/>
  <c r="H6732" i="7"/>
  <c r="H6733" i="7"/>
  <c r="H6734" i="7"/>
  <c r="H6736" i="7"/>
  <c r="H6735" i="7"/>
  <c r="H6738" i="7"/>
  <c r="H6737" i="7"/>
  <c r="H6739" i="7"/>
  <c r="H6742" i="7"/>
  <c r="H6740" i="7"/>
  <c r="H6741" i="7"/>
  <c r="H6745" i="7"/>
  <c r="H6743" i="7"/>
  <c r="H6744" i="7"/>
  <c r="H6747" i="7"/>
  <c r="H6749" i="7"/>
  <c r="H6746" i="7"/>
  <c r="H6748" i="7"/>
  <c r="H6750" i="7"/>
  <c r="H6752" i="7"/>
  <c r="H6751" i="7"/>
  <c r="H6754" i="7"/>
  <c r="H6753" i="7"/>
  <c r="H6756" i="7"/>
  <c r="H6755" i="7"/>
  <c r="H6757" i="7"/>
  <c r="H6759" i="7"/>
  <c r="H6758" i="7"/>
  <c r="H6761" i="7"/>
  <c r="H6763" i="7"/>
  <c r="H6760" i="7"/>
  <c r="H6762" i="7"/>
  <c r="H6764" i="7"/>
  <c r="H6766" i="7"/>
  <c r="H6765" i="7"/>
  <c r="H6767" i="7"/>
  <c r="H6768" i="7"/>
  <c r="H6770" i="7"/>
  <c r="H6771" i="7"/>
  <c r="H6769" i="7"/>
  <c r="H6773" i="7"/>
  <c r="H6774" i="7"/>
  <c r="H6772" i="7"/>
  <c r="H6776" i="7"/>
  <c r="H6775" i="7"/>
  <c r="H6778" i="7"/>
  <c r="H6779" i="7"/>
  <c r="H6780" i="7"/>
  <c r="H6777" i="7"/>
  <c r="H6781" i="7"/>
  <c r="H6782" i="7"/>
  <c r="H6784" i="7"/>
  <c r="H6786" i="7"/>
  <c r="H6785" i="7"/>
  <c r="H6783" i="7"/>
  <c r="H6788" i="7"/>
  <c r="H6790" i="7"/>
  <c r="H6789" i="7"/>
  <c r="H6787" i="7"/>
  <c r="H6791" i="7"/>
  <c r="H6795" i="7"/>
  <c r="H6792" i="7"/>
  <c r="H6793" i="7"/>
  <c r="H6794" i="7"/>
  <c r="H6798" i="7"/>
  <c r="H6796" i="7"/>
  <c r="H6797" i="7"/>
  <c r="H6801" i="7"/>
  <c r="H6799" i="7"/>
  <c r="H6800" i="7"/>
  <c r="H6802" i="7"/>
  <c r="H6805" i="7"/>
  <c r="H6803" i="7"/>
  <c r="H6804" i="7"/>
  <c r="H6806" i="7"/>
  <c r="H6807" i="7"/>
  <c r="H6808" i="7"/>
  <c r="H6811" i="7"/>
  <c r="H6809" i="7"/>
  <c r="H6810" i="7"/>
  <c r="H6812" i="7"/>
  <c r="H6813" i="7"/>
  <c r="H6815" i="7"/>
  <c r="H6814" i="7"/>
  <c r="H6816" i="7"/>
  <c r="H6819" i="7"/>
  <c r="H6817" i="7"/>
  <c r="H6818" i="7"/>
  <c r="H6820" i="7"/>
  <c r="H6822" i="7"/>
  <c r="H6821" i="7"/>
  <c r="H6824" i="7"/>
  <c r="H6823" i="7"/>
  <c r="H6827" i="7"/>
  <c r="H6825" i="7"/>
  <c r="H6826" i="7"/>
  <c r="H6829" i="7"/>
  <c r="H6830" i="7"/>
  <c r="H6828" i="7"/>
  <c r="H6832" i="7"/>
  <c r="H6831" i="7"/>
  <c r="H6833" i="7"/>
  <c r="H6835" i="7"/>
  <c r="H6837" i="7"/>
  <c r="H6836" i="7"/>
  <c r="H6834" i="7"/>
  <c r="H6838" i="7"/>
  <c r="H6839" i="7"/>
  <c r="H6843" i="7"/>
  <c r="H6840" i="7"/>
  <c r="H6841" i="7"/>
  <c r="H6842" i="7"/>
  <c r="H6844" i="7"/>
  <c r="H6845" i="7"/>
  <c r="H6846" i="7"/>
  <c r="H6848" i="7"/>
  <c r="H6847" i="7"/>
  <c r="H6849" i="7"/>
  <c r="H6853" i="7"/>
  <c r="H6850" i="7"/>
  <c r="H6852" i="7"/>
  <c r="H6851" i="7"/>
  <c r="H6854" i="7"/>
  <c r="H6855" i="7"/>
  <c r="H6857" i="7"/>
  <c r="H6856" i="7"/>
  <c r="H6858" i="7"/>
  <c r="H6860" i="7"/>
  <c r="H6861" i="7"/>
  <c r="H6859" i="7"/>
  <c r="H6864" i="7"/>
  <c r="H6862" i="7"/>
  <c r="H6863" i="7"/>
  <c r="H6866" i="7"/>
  <c r="H6865" i="7"/>
  <c r="H6868" i="7"/>
  <c r="H6867" i="7"/>
  <c r="H6869" i="7"/>
  <c r="H6870" i="7"/>
  <c r="H6871" i="7"/>
  <c r="H6872" i="7"/>
  <c r="H6873" i="7"/>
  <c r="H6874" i="7"/>
  <c r="H6875" i="7"/>
  <c r="H6877" i="7"/>
  <c r="H6876" i="7"/>
  <c r="H6879" i="7"/>
  <c r="H6878" i="7"/>
  <c r="H6880" i="7"/>
  <c r="H6884" i="7"/>
  <c r="H6881" i="7"/>
  <c r="H6883" i="7"/>
  <c r="H6882" i="7"/>
  <c r="H6885" i="7"/>
  <c r="H6886" i="7"/>
  <c r="H6888" i="7"/>
  <c r="H6887" i="7"/>
  <c r="H6889" i="7"/>
  <c r="H6891" i="7"/>
  <c r="H6890" i="7"/>
  <c r="H6892" i="7"/>
  <c r="H6893" i="7"/>
  <c r="H6894" i="7"/>
  <c r="H6895" i="7"/>
  <c r="H6897" i="7"/>
  <c r="H6896" i="7"/>
  <c r="H6898" i="7"/>
  <c r="H6900" i="7"/>
  <c r="H6899" i="7"/>
  <c r="H6903" i="7"/>
  <c r="H6902" i="7"/>
  <c r="H6901" i="7"/>
  <c r="H6905" i="7"/>
  <c r="H6904" i="7"/>
  <c r="H6906" i="7"/>
  <c r="H6907" i="7"/>
  <c r="H6908" i="7"/>
  <c r="H6909" i="7"/>
  <c r="H6910" i="7"/>
  <c r="H6911" i="7"/>
  <c r="H6913" i="7"/>
  <c r="H6914" i="7"/>
  <c r="H6912" i="7"/>
  <c r="H6915" i="7"/>
  <c r="H6916" i="7"/>
  <c r="H6918" i="7"/>
  <c r="H6917" i="7"/>
  <c r="H6919" i="7"/>
  <c r="H6920" i="7"/>
  <c r="H6921" i="7"/>
  <c r="H6923" i="7"/>
  <c r="H6924" i="7"/>
  <c r="H6922" i="7"/>
  <c r="H6926" i="7"/>
  <c r="H6925" i="7"/>
  <c r="H6929" i="7"/>
  <c r="H6927" i="7"/>
  <c r="H6928" i="7"/>
  <c r="H6930" i="7"/>
  <c r="H6932" i="7"/>
  <c r="H6931" i="7"/>
  <c r="H6933" i="7"/>
  <c r="H6934" i="7"/>
  <c r="H6936" i="7"/>
  <c r="H6935" i="7"/>
  <c r="H6937" i="7"/>
  <c r="H6938" i="7"/>
  <c r="H6939" i="7"/>
  <c r="H6940" i="7"/>
  <c r="H6941" i="7"/>
  <c r="H6943" i="7"/>
  <c r="H6942" i="7"/>
  <c r="H6945" i="7"/>
  <c r="H6944" i="7"/>
  <c r="H6947" i="7"/>
  <c r="H6948" i="7"/>
  <c r="H6946" i="7"/>
  <c r="H6949" i="7"/>
  <c r="H6952" i="7"/>
  <c r="H6951" i="7"/>
  <c r="H6950" i="7"/>
  <c r="H6953" i="7"/>
  <c r="H6954" i="7"/>
  <c r="H6955" i="7"/>
  <c r="H6958" i="7"/>
  <c r="H6957" i="7"/>
  <c r="H6956" i="7"/>
  <c r="H6960" i="7"/>
  <c r="H6959" i="7"/>
  <c r="H6961" i="7"/>
  <c r="H6962" i="7"/>
  <c r="H6963" i="7"/>
  <c r="H6965" i="7"/>
  <c r="H6964" i="7"/>
  <c r="H6966" i="7"/>
  <c r="H6967" i="7"/>
  <c r="H6968" i="7"/>
  <c r="H6969" i="7"/>
  <c r="H6971" i="7"/>
  <c r="H6970" i="7"/>
  <c r="H6973" i="7"/>
  <c r="H6975" i="7"/>
  <c r="H6972" i="7"/>
  <c r="H6974" i="7"/>
  <c r="H6977" i="7"/>
  <c r="H6978" i="7"/>
  <c r="H6976" i="7"/>
  <c r="H6979" i="7"/>
  <c r="H6982" i="7"/>
  <c r="H6980" i="7"/>
  <c r="H6981" i="7"/>
  <c r="H6984" i="7"/>
  <c r="H6983" i="7"/>
  <c r="H6985" i="7"/>
  <c r="H6989" i="7"/>
  <c r="H6986" i="7"/>
  <c r="H6987" i="7"/>
  <c r="H6988" i="7"/>
  <c r="H6990" i="7"/>
  <c r="H6993" i="7"/>
  <c r="H6994" i="7"/>
  <c r="H6992" i="7"/>
  <c r="H6991" i="7"/>
  <c r="H6995" i="7"/>
  <c r="H6998" i="7"/>
  <c r="H6997" i="7"/>
  <c r="H6996" i="7"/>
  <c r="H7000" i="7"/>
  <c r="H6999" i="7"/>
  <c r="H7002" i="7"/>
  <c r="H7001" i="7"/>
  <c r="H7003" i="7"/>
  <c r="H7004" i="7"/>
  <c r="H7005" i="7"/>
  <c r="H7006" i="7"/>
  <c r="H7007" i="7"/>
  <c r="H7008" i="7"/>
  <c r="H7009" i="7"/>
  <c r="H7011" i="7"/>
  <c r="H7010" i="7"/>
  <c r="H7013" i="7"/>
  <c r="H7012" i="7"/>
  <c r="H7014" i="7"/>
  <c r="H7015" i="7"/>
  <c r="H7017" i="7"/>
  <c r="H7018" i="7"/>
  <c r="H7016" i="7"/>
  <c r="H7019" i="7"/>
  <c r="H7020" i="7"/>
  <c r="H7022" i="7"/>
  <c r="H7021" i="7"/>
  <c r="H7024" i="7"/>
  <c r="H7023" i="7"/>
  <c r="H7025" i="7"/>
  <c r="H7026" i="7"/>
  <c r="H7027" i="7"/>
  <c r="H7028" i="7"/>
  <c r="H7029" i="7"/>
  <c r="H7031" i="7"/>
  <c r="H7032" i="7"/>
  <c r="H7030" i="7"/>
  <c r="H7033" i="7"/>
  <c r="H7034" i="7"/>
  <c r="H7035" i="7"/>
  <c r="H7036" i="7"/>
  <c r="H7038" i="7"/>
  <c r="H7037" i="7"/>
  <c r="H7040" i="7"/>
  <c r="H7039" i="7"/>
  <c r="H7041" i="7"/>
  <c r="H7042" i="7"/>
  <c r="H7043" i="7"/>
  <c r="H7044" i="7"/>
  <c r="H7045" i="7"/>
  <c r="H7047" i="7"/>
  <c r="H7046" i="7"/>
  <c r="H7049" i="7"/>
  <c r="H7048" i="7"/>
  <c r="H7051" i="7"/>
  <c r="H7050" i="7"/>
  <c r="G19" i="10" s="1"/>
  <c r="H7054" i="7"/>
  <c r="H7053" i="7"/>
  <c r="H7052" i="7"/>
  <c r="H7055" i="7"/>
  <c r="H7056" i="7"/>
  <c r="H7059" i="7"/>
  <c r="H7057" i="7"/>
  <c r="H7058" i="7"/>
  <c r="H7060" i="7"/>
  <c r="H7062" i="7"/>
  <c r="H7064" i="7"/>
  <c r="H7061" i="7"/>
  <c r="H7063" i="7"/>
  <c r="H7065" i="7"/>
  <c r="H7066" i="7"/>
  <c r="H7067" i="7"/>
  <c r="H7070" i="7"/>
  <c r="H7069" i="7"/>
  <c r="H7068" i="7"/>
  <c r="H7073" i="7"/>
  <c r="H7072" i="7"/>
  <c r="H7071" i="7"/>
  <c r="H7075" i="7"/>
  <c r="H7077" i="7"/>
  <c r="H7076" i="7"/>
  <c r="H7074" i="7"/>
  <c r="H7078" i="7"/>
  <c r="H7079" i="7"/>
  <c r="H7080" i="7"/>
  <c r="H7082" i="7"/>
  <c r="H7081" i="7"/>
  <c r="H7084" i="7"/>
  <c r="H7085" i="7"/>
  <c r="H7086" i="7"/>
  <c r="H7083" i="7"/>
  <c r="H7087" i="7"/>
  <c r="H7088" i="7"/>
  <c r="H7090" i="7"/>
  <c r="H7091" i="7"/>
  <c r="H7089" i="7"/>
  <c r="H7093" i="7"/>
  <c r="H7096" i="7"/>
  <c r="H7092" i="7"/>
  <c r="H7095" i="7"/>
  <c r="H7094" i="7"/>
  <c r="H7098" i="7"/>
  <c r="H7099" i="7"/>
  <c r="H7097" i="7"/>
  <c r="H7101" i="7"/>
  <c r="H7100" i="7"/>
  <c r="H7103" i="7"/>
  <c r="H7102" i="7"/>
  <c r="H7104" i="7"/>
  <c r="H7106" i="7"/>
  <c r="H7107" i="7"/>
  <c r="H7105" i="7"/>
  <c r="H7108" i="7"/>
  <c r="H7110" i="7"/>
  <c r="H7112" i="7"/>
  <c r="H7109" i="7"/>
  <c r="H7111" i="7"/>
  <c r="H7113" i="7"/>
  <c r="H7114" i="7"/>
  <c r="H7115" i="7"/>
  <c r="H7116" i="7"/>
  <c r="H7117" i="7"/>
  <c r="H7119" i="7"/>
  <c r="H7122" i="7"/>
  <c r="H7120" i="7"/>
  <c r="H7121" i="7"/>
  <c r="H7118" i="7"/>
  <c r="H7123" i="7"/>
  <c r="H7125" i="7"/>
  <c r="H7124" i="7"/>
  <c r="H7126" i="7"/>
  <c r="H7129" i="7"/>
  <c r="H7127" i="7"/>
  <c r="H7130" i="7"/>
  <c r="H7128" i="7"/>
  <c r="H7131" i="7"/>
  <c r="H7132" i="7"/>
  <c r="H7134" i="7"/>
  <c r="H7135" i="7"/>
  <c r="H7133" i="7"/>
  <c r="H7136" i="7"/>
  <c r="H7138" i="7"/>
  <c r="H7137" i="7"/>
  <c r="H7139" i="7"/>
  <c r="H7141" i="7"/>
  <c r="H7142" i="7"/>
  <c r="H7140" i="7"/>
  <c r="H7145" i="7"/>
  <c r="H7143" i="7"/>
  <c r="H7146" i="7"/>
  <c r="H7144" i="7"/>
  <c r="H7147" i="7"/>
  <c r="H7148" i="7"/>
  <c r="H7149" i="7"/>
  <c r="H7150" i="7"/>
  <c r="H7152" i="7"/>
  <c r="H7154" i="7"/>
  <c r="H7151" i="7"/>
  <c r="H7156" i="7"/>
  <c r="H7155" i="7"/>
  <c r="H7153" i="7"/>
  <c r="H7157" i="7"/>
  <c r="H7158" i="7"/>
  <c r="H7159" i="7"/>
  <c r="H7160" i="7"/>
  <c r="H7161" i="7"/>
  <c r="H7163" i="7"/>
  <c r="H7162" i="7"/>
  <c r="H7164" i="7"/>
  <c r="H7165" i="7"/>
  <c r="H7166" i="7"/>
  <c r="H7167" i="7"/>
  <c r="H7169" i="7"/>
  <c r="H7168" i="7"/>
  <c r="H7171" i="7"/>
  <c r="H7172" i="7"/>
  <c r="H7173" i="7"/>
  <c r="H7170" i="7"/>
  <c r="H7174" i="7"/>
  <c r="H7177" i="7"/>
  <c r="H7176" i="7"/>
  <c r="H7175" i="7"/>
  <c r="H7179" i="7"/>
  <c r="H7178" i="7"/>
  <c r="H7180" i="7"/>
  <c r="H7181" i="7"/>
  <c r="H7182" i="7"/>
  <c r="H7184" i="7"/>
  <c r="H7183" i="7"/>
  <c r="H7186" i="7"/>
  <c r="H7185" i="7"/>
  <c r="H7187" i="7"/>
  <c r="H7188" i="7"/>
  <c r="H7191" i="7"/>
  <c r="H7190" i="7"/>
  <c r="H7189" i="7"/>
  <c r="H7192" i="7"/>
  <c r="H7193" i="7"/>
  <c r="H7194" i="7"/>
  <c r="H7195" i="7"/>
  <c r="H7196" i="7"/>
  <c r="H7198" i="7"/>
  <c r="H7197" i="7"/>
  <c r="H7200" i="7"/>
  <c r="H7199" i="7"/>
  <c r="H7203" i="7"/>
  <c r="H7201" i="7"/>
  <c r="H7202" i="7"/>
  <c r="H7205" i="7"/>
  <c r="H7206" i="7"/>
  <c r="H7204" i="7"/>
  <c r="H7208" i="7"/>
  <c r="H7207" i="7"/>
  <c r="H7209" i="7"/>
  <c r="H7210" i="7"/>
  <c r="H7211" i="7"/>
  <c r="H7212" i="7"/>
  <c r="H7214" i="7"/>
  <c r="H7213" i="7"/>
  <c r="H7215" i="7"/>
  <c r="H7217" i="7"/>
  <c r="H7216" i="7"/>
  <c r="H7218" i="7"/>
  <c r="H7219" i="7"/>
  <c r="H7221" i="7"/>
  <c r="H7220" i="7"/>
  <c r="H7223" i="7"/>
  <c r="H7222" i="7"/>
  <c r="H7225" i="7"/>
  <c r="H7224" i="7"/>
  <c r="H7228" i="7"/>
  <c r="H7226" i="7"/>
  <c r="H7229" i="7"/>
  <c r="H7227" i="7"/>
  <c r="H7230" i="7"/>
  <c r="H7231" i="7"/>
  <c r="H7232" i="7"/>
  <c r="H7233" i="7"/>
  <c r="H7234" i="7"/>
  <c r="H7235" i="7"/>
  <c r="H7236" i="7"/>
  <c r="H7237" i="7"/>
  <c r="H7239" i="7"/>
  <c r="H7238" i="7"/>
  <c r="H7241" i="7"/>
  <c r="H7240" i="7"/>
  <c r="H7242" i="7"/>
  <c r="H7244" i="7"/>
  <c r="H7245" i="7"/>
  <c r="H7243" i="7"/>
  <c r="H7246" i="7"/>
  <c r="H7248" i="7"/>
  <c r="H7249" i="7"/>
  <c r="H7247" i="7"/>
  <c r="H7251" i="7"/>
  <c r="H7250" i="7"/>
  <c r="H7255" i="7"/>
  <c r="H7252" i="7"/>
  <c r="H7254" i="7"/>
  <c r="H7253" i="7"/>
  <c r="H7256" i="7"/>
  <c r="H7258" i="7"/>
  <c r="H7257" i="7"/>
  <c r="H7260" i="7"/>
  <c r="H7261" i="7"/>
  <c r="H7259" i="7"/>
  <c r="H7262" i="7"/>
  <c r="H7263" i="7"/>
  <c r="H7264" i="7"/>
  <c r="H7266" i="7"/>
  <c r="H7267" i="7"/>
  <c r="H7265" i="7"/>
  <c r="H7269" i="7"/>
  <c r="H7268" i="7"/>
  <c r="H7270" i="7"/>
  <c r="H7271" i="7"/>
  <c r="H7272" i="7"/>
  <c r="H7274" i="7"/>
  <c r="H7273" i="7"/>
  <c r="H7275" i="7"/>
  <c r="H7277" i="7"/>
  <c r="H7276" i="7"/>
  <c r="H7281" i="7"/>
  <c r="H7279" i="7"/>
  <c r="H7278" i="7"/>
  <c r="H7280" i="7"/>
  <c r="H7283" i="7"/>
  <c r="H7284" i="7"/>
  <c r="H7285" i="7"/>
  <c r="H7282" i="7"/>
  <c r="H7287" i="7"/>
  <c r="H7286" i="7"/>
  <c r="H7288" i="7"/>
  <c r="H7290" i="7"/>
  <c r="H7289" i="7"/>
  <c r="H7292" i="7"/>
  <c r="H7291" i="7"/>
  <c r="H7293" i="7"/>
  <c r="H7295" i="7"/>
  <c r="H7294" i="7"/>
  <c r="H7296" i="7"/>
  <c r="H7298" i="7"/>
  <c r="H7299" i="7"/>
  <c r="H7297" i="7"/>
  <c r="H7302" i="7"/>
  <c r="H7301" i="7"/>
  <c r="H7300" i="7"/>
  <c r="H7303" i="7"/>
  <c r="H7304" i="7"/>
  <c r="H7306" i="7"/>
  <c r="H7305" i="7"/>
  <c r="H7307" i="7"/>
  <c r="H7309" i="7"/>
  <c r="H7308" i="7"/>
  <c r="H7310" i="7"/>
  <c r="H7312" i="7"/>
  <c r="H7313" i="7"/>
  <c r="H7311" i="7"/>
  <c r="H7314" i="7"/>
  <c r="H7315" i="7"/>
  <c r="H7316" i="7"/>
  <c r="H7317" i="7"/>
  <c r="H7318" i="7"/>
  <c r="H7319" i="7"/>
  <c r="H7320" i="7"/>
  <c r="H7322" i="7"/>
  <c r="H7321" i="7"/>
  <c r="H7323" i="7"/>
  <c r="H7324" i="7"/>
  <c r="H7325" i="7"/>
  <c r="H7327" i="7"/>
  <c r="H7326" i="7"/>
  <c r="H7329" i="7"/>
  <c r="H7328" i="7"/>
  <c r="H7331" i="7"/>
  <c r="H7330" i="7"/>
  <c r="H7332" i="7"/>
  <c r="H7333" i="7"/>
  <c r="H7334" i="7"/>
  <c r="H7335" i="7"/>
  <c r="H7336" i="7"/>
  <c r="H7337" i="7"/>
  <c r="H7338" i="7"/>
  <c r="H7339" i="7"/>
  <c r="H7340" i="7"/>
  <c r="H7341" i="7"/>
  <c r="H7342" i="7"/>
  <c r="H7343" i="7"/>
  <c r="H7344" i="7"/>
  <c r="H7346" i="7"/>
  <c r="H7345" i="7"/>
  <c r="H7347" i="7"/>
  <c r="H7348" i="7"/>
  <c r="H7349" i="7"/>
  <c r="H7351" i="7"/>
  <c r="H7350" i="7"/>
  <c r="H7353" i="7"/>
  <c r="H7354" i="7"/>
  <c r="H7352" i="7"/>
  <c r="H7356" i="7"/>
  <c r="H7358" i="7"/>
  <c r="H7357" i="7"/>
  <c r="H7355" i="7"/>
  <c r="H7359" i="7"/>
  <c r="H7363" i="7"/>
  <c r="H7360" i="7"/>
  <c r="H7362" i="7"/>
  <c r="H7361" i="7"/>
  <c r="H7365" i="7"/>
  <c r="H7367" i="7"/>
  <c r="H7366" i="7"/>
  <c r="H7364" i="7"/>
  <c r="H7369" i="7"/>
  <c r="H7372" i="7"/>
  <c r="H7368" i="7"/>
  <c r="H7370" i="7"/>
  <c r="H7371" i="7"/>
  <c r="H7375" i="7"/>
  <c r="H7374" i="7"/>
  <c r="H7373" i="7"/>
  <c r="H7377" i="7"/>
  <c r="H7376" i="7"/>
  <c r="H7379" i="7"/>
  <c r="H7380" i="7"/>
  <c r="H7378" i="7"/>
  <c r="H7381" i="7"/>
  <c r="H7382" i="7"/>
  <c r="H7384" i="7"/>
  <c r="H7383" i="7"/>
  <c r="H7385" i="7"/>
  <c r="H7386" i="7"/>
  <c r="H7389" i="7"/>
  <c r="H7387" i="7"/>
  <c r="H7388" i="7"/>
  <c r="H7392" i="7"/>
  <c r="H7391" i="7"/>
  <c r="H7390" i="7"/>
  <c r="H7393" i="7"/>
  <c r="H7394" i="7"/>
  <c r="H7395" i="7"/>
  <c r="H7396" i="7"/>
  <c r="H7399" i="7"/>
  <c r="H7397" i="7"/>
  <c r="H7398" i="7"/>
  <c r="H7401" i="7"/>
  <c r="H7400" i="7"/>
  <c r="H7403" i="7"/>
  <c r="H7402" i="7"/>
  <c r="H7404" i="7"/>
  <c r="H7405" i="7"/>
  <c r="H7406" i="7"/>
  <c r="H7407" i="7"/>
  <c r="H7408" i="7"/>
  <c r="H7410" i="7"/>
  <c r="H7409" i="7"/>
  <c r="H7411" i="7"/>
  <c r="H7412" i="7"/>
  <c r="H7413" i="7"/>
  <c r="H7415" i="7"/>
  <c r="H7414" i="7"/>
  <c r="H7418" i="7"/>
  <c r="H7417" i="7"/>
  <c r="H7416" i="7"/>
  <c r="H7419" i="7"/>
  <c r="H7420" i="7"/>
  <c r="H7422" i="7"/>
  <c r="H7421" i="7"/>
  <c r="H7423" i="7"/>
  <c r="H7424" i="7"/>
  <c r="H7425" i="7"/>
  <c r="H7426" i="7"/>
  <c r="H7427" i="7"/>
  <c r="H7428" i="7"/>
  <c r="H7429" i="7"/>
  <c r="H7431" i="7"/>
  <c r="H7434" i="7"/>
  <c r="H7432" i="7"/>
  <c r="H7430" i="7"/>
  <c r="H7433" i="7"/>
  <c r="H7435" i="7"/>
  <c r="H7436" i="7"/>
  <c r="H7437" i="7"/>
  <c r="H7441" i="7"/>
  <c r="H7438" i="7"/>
  <c r="H7440" i="7"/>
  <c r="H7439" i="7"/>
  <c r="H7442" i="7"/>
  <c r="H7443" i="7"/>
  <c r="H7446" i="7"/>
  <c r="H7444" i="7"/>
  <c r="H7445" i="7"/>
  <c r="H7448" i="7"/>
  <c r="H7447" i="7"/>
  <c r="H7449" i="7"/>
  <c r="H7450" i="7"/>
  <c r="H7451" i="7"/>
  <c r="H7452" i="7"/>
  <c r="H7453" i="7"/>
  <c r="H7454" i="7"/>
  <c r="H7455" i="7"/>
  <c r="H7456" i="7"/>
  <c r="H7457" i="7"/>
  <c r="H7458" i="7"/>
  <c r="H7459" i="7"/>
  <c r="H7461" i="7"/>
  <c r="H7460" i="7"/>
  <c r="H7462" i="7"/>
  <c r="H7463" i="7"/>
  <c r="H7464" i="7"/>
  <c r="H7465" i="7"/>
  <c r="H7466" i="7"/>
  <c r="H7469" i="7"/>
  <c r="H7467" i="7"/>
  <c r="H7468" i="7"/>
  <c r="H7470" i="7"/>
  <c r="H7471" i="7"/>
  <c r="H7472" i="7"/>
  <c r="H7473" i="7"/>
  <c r="H7476" i="7"/>
  <c r="H7475" i="7"/>
  <c r="H7474" i="7"/>
  <c r="H7477" i="7"/>
  <c r="H7479" i="7"/>
  <c r="H7478" i="7"/>
  <c r="H7480" i="7"/>
  <c r="H7481" i="7"/>
  <c r="H7483" i="7"/>
  <c r="H7485" i="7"/>
  <c r="H7484" i="7"/>
  <c r="H7482" i="7"/>
  <c r="H7487" i="7"/>
  <c r="H7489" i="7"/>
  <c r="H7488" i="7"/>
  <c r="H7486" i="7"/>
  <c r="H7490" i="7"/>
  <c r="H7491" i="7"/>
  <c r="H7493" i="7"/>
  <c r="H7492" i="7"/>
  <c r="H7494" i="7"/>
  <c r="H7497" i="7"/>
  <c r="H7495" i="7"/>
  <c r="H7498" i="7"/>
  <c r="H7496" i="7"/>
  <c r="H7500" i="7"/>
  <c r="H7499" i="7"/>
  <c r="H7501" i="7"/>
  <c r="H7502" i="7"/>
  <c r="H7503" i="7"/>
  <c r="H7504" i="7"/>
  <c r="H7505" i="7"/>
  <c r="H7508" i="7"/>
  <c r="H7506" i="7"/>
  <c r="H7507" i="7"/>
  <c r="H7510" i="7"/>
  <c r="H7511" i="7"/>
  <c r="H7509" i="7"/>
  <c r="H7512" i="7"/>
  <c r="H7513" i="7"/>
  <c r="H7514" i="7"/>
  <c r="H7515" i="7"/>
  <c r="H7517" i="7"/>
  <c r="H7516" i="7"/>
  <c r="H7519" i="7"/>
  <c r="H7521" i="7"/>
  <c r="H7520" i="7"/>
  <c r="H7518" i="7"/>
  <c r="H7522" i="7"/>
  <c r="H7525" i="7"/>
  <c r="H7523" i="7"/>
  <c r="H7524" i="7"/>
  <c r="H7526" i="7"/>
  <c r="H7530" i="7"/>
  <c r="H7528" i="7"/>
  <c r="H7529" i="7"/>
  <c r="H7527" i="7"/>
  <c r="H7531" i="7"/>
  <c r="H7532" i="7"/>
  <c r="H7533" i="7"/>
  <c r="H7534" i="7"/>
  <c r="H7536" i="7"/>
  <c r="H7537" i="7"/>
  <c r="H7535" i="7"/>
  <c r="H7538" i="7"/>
  <c r="H7539" i="7"/>
  <c r="H7540" i="7"/>
  <c r="H7541" i="7"/>
  <c r="H7542" i="7"/>
  <c r="H7543" i="7"/>
  <c r="H7544" i="7"/>
  <c r="H7545" i="7"/>
  <c r="H7546" i="7"/>
  <c r="H7547" i="7"/>
  <c r="H7548" i="7"/>
  <c r="H7549" i="7"/>
  <c r="H7550" i="7"/>
  <c r="H7552" i="7"/>
  <c r="H7551" i="7"/>
  <c r="H7553" i="7"/>
  <c r="H7555" i="7"/>
  <c r="H7554" i="7"/>
  <c r="H7556" i="7"/>
  <c r="H7559" i="7"/>
  <c r="H7558" i="7"/>
  <c r="H7557" i="7"/>
  <c r="H7561" i="7"/>
  <c r="H7563" i="7"/>
  <c r="H7562" i="7"/>
  <c r="H7560" i="7"/>
  <c r="H7564" i="7"/>
  <c r="H7565" i="7"/>
  <c r="H7566" i="7"/>
  <c r="H7567" i="7"/>
  <c r="H7569" i="7"/>
  <c r="H7568" i="7"/>
  <c r="H7570" i="7"/>
  <c r="H7571" i="7"/>
  <c r="H7574" i="7"/>
  <c r="H7572" i="7"/>
  <c r="H7573" i="7"/>
  <c r="H7576" i="7"/>
  <c r="H7575" i="7"/>
  <c r="H7577" i="7"/>
  <c r="H7578" i="7"/>
  <c r="H7579" i="7"/>
  <c r="H7581" i="7"/>
  <c r="H7580" i="7"/>
  <c r="H7582" i="7"/>
  <c r="H7583" i="7"/>
  <c r="H7584" i="7"/>
  <c r="H7585" i="7"/>
  <c r="H7586" i="7"/>
  <c r="H7590" i="7"/>
  <c r="H7587" i="7"/>
  <c r="H7589" i="7"/>
  <c r="H7588" i="7"/>
  <c r="H7591" i="7"/>
  <c r="H7592" i="7"/>
  <c r="H7593" i="7"/>
  <c r="H7594" i="7"/>
  <c r="H7596" i="7"/>
  <c r="H7595" i="7"/>
  <c r="H7597" i="7"/>
  <c r="H7598" i="7"/>
  <c r="H7599" i="7"/>
  <c r="H7601" i="7"/>
  <c r="H7600" i="7"/>
  <c r="H7602" i="7"/>
  <c r="H7603" i="7"/>
  <c r="H7604" i="7"/>
  <c r="H7605" i="7"/>
  <c r="H7606" i="7"/>
  <c r="H7607" i="7"/>
  <c r="H7608" i="7"/>
  <c r="H7609" i="7"/>
  <c r="H7610" i="7"/>
  <c r="H7611" i="7"/>
  <c r="H7613" i="7"/>
  <c r="H7612" i="7"/>
  <c r="H7615" i="7"/>
  <c r="H7614" i="7"/>
  <c r="H7616" i="7"/>
  <c r="H7618" i="7"/>
  <c r="H7617" i="7"/>
  <c r="H7619" i="7"/>
  <c r="H7620" i="7"/>
  <c r="H7621" i="7"/>
  <c r="H7623" i="7"/>
  <c r="H7625" i="7"/>
  <c r="H7622" i="7"/>
  <c r="H7624" i="7"/>
  <c r="H7626" i="7"/>
  <c r="H7627" i="7"/>
  <c r="H7628" i="7"/>
  <c r="H7629" i="7"/>
  <c r="H7631" i="7"/>
  <c r="H7630" i="7"/>
  <c r="H7633" i="7"/>
  <c r="H7635" i="7"/>
  <c r="H7634" i="7"/>
  <c r="H7632" i="7"/>
  <c r="H7636" i="7"/>
  <c r="H7637" i="7"/>
  <c r="H7639" i="7"/>
  <c r="H7638" i="7"/>
  <c r="H7640" i="7"/>
  <c r="H7643" i="7"/>
  <c r="H7641" i="7"/>
  <c r="H7644" i="7"/>
  <c r="H7642" i="7"/>
  <c r="H7645" i="7"/>
  <c r="H7646" i="7"/>
  <c r="H7648" i="7"/>
  <c r="H7647" i="7"/>
  <c r="H7649" i="7"/>
  <c r="H7650" i="7"/>
  <c r="H7651" i="7"/>
  <c r="H7653" i="7"/>
  <c r="H7652" i="7"/>
  <c r="H7655" i="7"/>
  <c r="H7654" i="7"/>
  <c r="H7659" i="7"/>
  <c r="H7656" i="7"/>
  <c r="H7657" i="7"/>
  <c r="H7658" i="7"/>
  <c r="H7660" i="7"/>
  <c r="H7661" i="7"/>
  <c r="H7663" i="7"/>
  <c r="H7662" i="7"/>
  <c r="H7664" i="7"/>
  <c r="H7666" i="7"/>
  <c r="H7665" i="7"/>
  <c r="H7667" i="7"/>
  <c r="H7668" i="7"/>
  <c r="H7671" i="7"/>
  <c r="H7669" i="7"/>
  <c r="H7670" i="7"/>
  <c r="H7673" i="7"/>
  <c r="H7674" i="7"/>
  <c r="H7672" i="7"/>
  <c r="H7676" i="7"/>
  <c r="H7675" i="7"/>
  <c r="H7677" i="7"/>
  <c r="H7678" i="7"/>
  <c r="H7679" i="7"/>
  <c r="H7680" i="7"/>
  <c r="H7681" i="7"/>
  <c r="H7682" i="7"/>
  <c r="H7683" i="7"/>
  <c r="H7684" i="7"/>
  <c r="H7687" i="7"/>
  <c r="H7685" i="7"/>
  <c r="H7686" i="7"/>
  <c r="H7689" i="7"/>
  <c r="H7688" i="7"/>
  <c r="H7690" i="7"/>
  <c r="H7691" i="7"/>
  <c r="H7694" i="7"/>
  <c r="H7692" i="7"/>
  <c r="H7693" i="7"/>
  <c r="H7697" i="7"/>
  <c r="H7695" i="7"/>
  <c r="H7696" i="7"/>
  <c r="H7698" i="7"/>
  <c r="H7699" i="7"/>
  <c r="H7700" i="7"/>
  <c r="H7702" i="7"/>
  <c r="H7703" i="7"/>
  <c r="H7706" i="7"/>
  <c r="H7701" i="7"/>
  <c r="H7705" i="7"/>
  <c r="H7704" i="7"/>
  <c r="H7707" i="7"/>
  <c r="H7708" i="7"/>
  <c r="H7710" i="7"/>
  <c r="H7709" i="7"/>
  <c r="H7711" i="7"/>
  <c r="H7712" i="7"/>
  <c r="H7713" i="7"/>
  <c r="H7714" i="7"/>
  <c r="H7715" i="7"/>
  <c r="H7716" i="7"/>
  <c r="H7719" i="7"/>
  <c r="H7718" i="7"/>
  <c r="H7717" i="7"/>
  <c r="H7722" i="7"/>
  <c r="H7721" i="7"/>
  <c r="H7720" i="7"/>
  <c r="H7723" i="7"/>
  <c r="H7724" i="7"/>
  <c r="H7727" i="7"/>
  <c r="H7726" i="7"/>
  <c r="H7725" i="7"/>
  <c r="H7730" i="7"/>
  <c r="H7728" i="7"/>
  <c r="H7729" i="7"/>
  <c r="H7732" i="7"/>
  <c r="H7731" i="7"/>
  <c r="H7734" i="7"/>
  <c r="H7733" i="7"/>
  <c r="H7735" i="7"/>
  <c r="H7736" i="7"/>
  <c r="H7737" i="7"/>
  <c r="H7738" i="7"/>
  <c r="H7739" i="7"/>
  <c r="H7740" i="7"/>
  <c r="H7742" i="7"/>
  <c r="H7741" i="7"/>
  <c r="H7743" i="7"/>
  <c r="H7745" i="7"/>
  <c r="H7744" i="7"/>
  <c r="H7746" i="7"/>
  <c r="H7748" i="7"/>
  <c r="H7749" i="7"/>
  <c r="H7747" i="7"/>
  <c r="H7751" i="7"/>
  <c r="H7750" i="7"/>
  <c r="H7753" i="7"/>
  <c r="H7752" i="7"/>
  <c r="H7755" i="7"/>
  <c r="H7754" i="7"/>
  <c r="H7756" i="7"/>
  <c r="H7759" i="7"/>
  <c r="H7758" i="7"/>
  <c r="H7757" i="7"/>
  <c r="H7762" i="7"/>
  <c r="H7761" i="7"/>
  <c r="H7760" i="7"/>
  <c r="H7763" i="7"/>
  <c r="H7764" i="7"/>
  <c r="H7767" i="7"/>
  <c r="H7765" i="7"/>
  <c r="H7766" i="7"/>
  <c r="H7769" i="7"/>
  <c r="H7770" i="7"/>
  <c r="H7768" i="7"/>
  <c r="H7773" i="7"/>
  <c r="H7771" i="7"/>
  <c r="H7772" i="7"/>
  <c r="H7775" i="7"/>
  <c r="H7774" i="7"/>
  <c r="H7776" i="7"/>
  <c r="H7777" i="7"/>
  <c r="H7778" i="7"/>
  <c r="H7781" i="7"/>
  <c r="H7779" i="7"/>
  <c r="H7780" i="7"/>
  <c r="H7782" i="7"/>
  <c r="H7783" i="7"/>
  <c r="H7784" i="7"/>
  <c r="H7785" i="7"/>
  <c r="H7786" i="7"/>
  <c r="H7787" i="7"/>
  <c r="H7788" i="7"/>
  <c r="H7789" i="7"/>
  <c r="H7790" i="7"/>
  <c r="H7791" i="7"/>
  <c r="H7792" i="7"/>
  <c r="H7793" i="7"/>
  <c r="H7795" i="7"/>
  <c r="H7796" i="7"/>
  <c r="H7794" i="7"/>
  <c r="H7799" i="7"/>
  <c r="H7797" i="7"/>
  <c r="H7801" i="7"/>
  <c r="H7798" i="7"/>
  <c r="H7802" i="7"/>
  <c r="H7803" i="7"/>
  <c r="H7804" i="7"/>
  <c r="H7800" i="7"/>
  <c r="H7806" i="7"/>
  <c r="H7805" i="7"/>
  <c r="H7808" i="7"/>
  <c r="H7807" i="7"/>
  <c r="H7810" i="7"/>
  <c r="H7809" i="7"/>
  <c r="H7812" i="7"/>
  <c r="H7811" i="7"/>
  <c r="H7814" i="7"/>
  <c r="H7815" i="7"/>
  <c r="H7813" i="7"/>
  <c r="H7816" i="7"/>
  <c r="H7818" i="7"/>
  <c r="H7817" i="7"/>
  <c r="H7819" i="7"/>
  <c r="H7820" i="7"/>
  <c r="H7821" i="7"/>
  <c r="H7822" i="7"/>
  <c r="H7823" i="7"/>
  <c r="H7827" i="7"/>
  <c r="H7824" i="7"/>
  <c r="H7826" i="7"/>
  <c r="H7825" i="7"/>
  <c r="H7828" i="7"/>
  <c r="H7829" i="7"/>
  <c r="H7831" i="7"/>
  <c r="H7830" i="7"/>
  <c r="H7832" i="7"/>
  <c r="H7833" i="7"/>
  <c r="H7834" i="7"/>
  <c r="H7835" i="7"/>
  <c r="H7836" i="7"/>
  <c r="H7837" i="7"/>
  <c r="H7839" i="7"/>
  <c r="H7838" i="7"/>
  <c r="H7840" i="7"/>
  <c r="H7842" i="7"/>
  <c r="H7844" i="7"/>
  <c r="H7841" i="7"/>
  <c r="H7845" i="7"/>
  <c r="H7847" i="7"/>
  <c r="H7843" i="7"/>
  <c r="H7846" i="7"/>
  <c r="H7848" i="7"/>
  <c r="H7849" i="7"/>
  <c r="H7850" i="7"/>
  <c r="H7851" i="7"/>
  <c r="H7852" i="7"/>
  <c r="H7854" i="7"/>
  <c r="H7853" i="7"/>
  <c r="H7856" i="7"/>
  <c r="H7857" i="7"/>
  <c r="G20" i="10" s="1"/>
  <c r="H7855" i="7"/>
  <c r="H7858" i="7"/>
  <c r="H7859" i="7"/>
  <c r="H7860" i="7"/>
  <c r="H7861" i="7"/>
  <c r="H7863" i="7"/>
  <c r="H7862" i="7"/>
  <c r="H7864" i="7"/>
  <c r="H7865" i="7"/>
  <c r="H7867" i="7"/>
  <c r="H7866" i="7"/>
  <c r="H7868" i="7"/>
  <c r="H7871" i="7"/>
  <c r="H7869" i="7"/>
  <c r="H7872" i="7"/>
  <c r="H7870" i="7"/>
  <c r="H7874" i="7"/>
  <c r="H7873" i="7"/>
  <c r="H7875" i="7"/>
  <c r="H7876" i="7"/>
  <c r="H7877" i="7"/>
  <c r="H7879" i="7"/>
  <c r="H7878" i="7"/>
  <c r="H7881" i="7"/>
  <c r="H7880" i="7"/>
  <c r="H7883" i="7"/>
  <c r="H7882" i="7"/>
  <c r="H7884" i="7"/>
  <c r="H7885" i="7"/>
  <c r="H7888" i="7"/>
  <c r="H7886" i="7"/>
  <c r="H7887" i="7"/>
  <c r="H7889" i="7"/>
  <c r="H7890" i="7"/>
  <c r="H7891" i="7"/>
  <c r="H7894" i="7"/>
  <c r="H7892" i="7"/>
  <c r="H7897" i="7"/>
  <c r="H7893" i="7"/>
  <c r="H7895" i="7"/>
  <c r="H7896" i="7"/>
  <c r="H7898" i="7"/>
  <c r="H7899" i="7"/>
  <c r="H7900" i="7"/>
  <c r="H7901" i="7"/>
  <c r="H7903" i="7"/>
  <c r="H7902" i="7"/>
  <c r="H7904" i="7"/>
  <c r="H7906" i="7"/>
  <c r="H7905" i="7"/>
  <c r="H7908" i="7"/>
  <c r="H7907" i="7"/>
  <c r="H7909" i="7"/>
  <c r="H7910" i="7"/>
  <c r="H7912" i="7"/>
  <c r="H7914" i="7"/>
  <c r="H7911" i="7"/>
  <c r="H7916" i="7"/>
  <c r="H7915" i="7"/>
  <c r="H7913" i="7"/>
  <c r="H7918" i="7"/>
  <c r="H7920" i="7"/>
  <c r="H7919" i="7"/>
  <c r="H7917" i="7"/>
  <c r="H7921" i="7"/>
  <c r="H7922" i="7"/>
  <c r="H7924" i="7"/>
  <c r="H7923" i="7"/>
  <c r="H7925" i="7"/>
  <c r="H7926" i="7"/>
  <c r="H7927" i="7"/>
  <c r="H7928" i="7"/>
  <c r="H7929" i="7"/>
  <c r="H7931" i="7"/>
  <c r="H7930" i="7"/>
  <c r="H7933" i="7"/>
  <c r="H7934" i="7"/>
  <c r="H7932" i="7"/>
  <c r="H7936" i="7"/>
  <c r="H7935" i="7"/>
  <c r="H7938" i="7"/>
  <c r="H7937" i="7"/>
  <c r="H7941" i="7"/>
  <c r="H7940" i="7"/>
  <c r="H7939" i="7"/>
  <c r="H7943" i="7"/>
  <c r="H7942" i="7"/>
  <c r="H7944" i="7"/>
  <c r="H7945" i="7"/>
  <c r="H7947" i="7"/>
  <c r="H7946" i="7"/>
  <c r="H7949" i="7"/>
  <c r="H7951" i="7"/>
  <c r="H7948" i="7"/>
  <c r="H7950" i="7"/>
  <c r="H7952" i="7"/>
  <c r="H7953" i="7"/>
  <c r="H7954" i="7"/>
  <c r="H7956" i="7"/>
  <c r="H7955" i="7"/>
  <c r="H7958" i="7"/>
  <c r="H7957" i="7"/>
  <c r="H7959" i="7"/>
  <c r="H7960" i="7"/>
  <c r="H7961" i="7"/>
  <c r="H7962" i="7"/>
  <c r="H7963" i="7"/>
  <c r="H7964" i="7"/>
  <c r="H7965" i="7"/>
  <c r="H7967" i="7"/>
  <c r="H7968" i="7"/>
  <c r="H7966" i="7"/>
  <c r="H7969" i="7"/>
  <c r="H7970" i="7"/>
  <c r="H7971" i="7"/>
  <c r="H7972" i="7"/>
  <c r="H7974" i="7"/>
  <c r="H7973" i="7"/>
  <c r="H7975" i="7"/>
  <c r="H7976" i="7"/>
  <c r="H7977" i="7"/>
  <c r="H7978" i="7"/>
  <c r="H7979" i="7"/>
  <c r="H7981" i="7"/>
  <c r="H7980" i="7"/>
  <c r="H7982" i="7"/>
  <c r="H7983" i="7"/>
  <c r="H7985" i="7"/>
  <c r="H7984" i="7"/>
  <c r="H7987" i="7"/>
  <c r="H7986" i="7"/>
  <c r="H7988" i="7"/>
  <c r="H7989" i="7"/>
  <c r="H7991" i="7"/>
  <c r="H7990" i="7"/>
  <c r="H7992" i="7"/>
  <c r="H7993" i="7"/>
  <c r="H7995" i="7"/>
  <c r="H7994" i="7"/>
  <c r="H7996" i="7"/>
  <c r="H7997" i="7"/>
  <c r="H8000" i="7"/>
  <c r="H7998" i="7"/>
  <c r="H7999" i="7"/>
  <c r="H8002" i="7"/>
  <c r="H8003" i="7"/>
  <c r="H8001" i="7"/>
  <c r="H8006" i="7"/>
  <c r="H8004" i="7"/>
  <c r="H8005" i="7"/>
  <c r="H8009" i="7"/>
  <c r="H8007" i="7"/>
  <c r="H8008" i="7"/>
  <c r="H8011" i="7"/>
  <c r="H8010" i="7"/>
  <c r="H8012" i="7"/>
  <c r="H8013" i="7"/>
  <c r="H8015" i="7"/>
  <c r="H8014" i="7"/>
  <c r="H8016" i="7"/>
  <c r="H8019" i="7"/>
  <c r="H8017" i="7"/>
  <c r="H8018" i="7"/>
  <c r="H8020" i="7"/>
  <c r="H8022" i="7"/>
  <c r="H8021" i="7"/>
  <c r="H8023" i="7"/>
  <c r="H8026" i="7"/>
  <c r="H8025" i="7"/>
  <c r="H8024" i="7"/>
  <c r="H8029" i="7"/>
  <c r="H8027" i="7"/>
  <c r="H8028" i="7"/>
  <c r="H8030" i="7"/>
  <c r="H8032" i="7"/>
  <c r="H8031" i="7"/>
  <c r="H8033" i="7"/>
  <c r="H8035" i="7"/>
  <c r="H8034" i="7"/>
  <c r="H8036" i="7"/>
  <c r="H8039" i="7"/>
  <c r="H8037" i="7"/>
  <c r="H8038" i="7"/>
  <c r="H8041" i="7"/>
  <c r="H8040" i="7"/>
  <c r="H8043" i="7"/>
  <c r="H8044" i="7"/>
  <c r="H8042" i="7"/>
  <c r="H8045" i="7"/>
  <c r="H8048" i="7"/>
  <c r="H8047" i="7"/>
  <c r="H8049" i="7"/>
  <c r="H8046" i="7"/>
  <c r="H8051" i="7"/>
  <c r="H8050" i="7"/>
  <c r="H8052" i="7"/>
  <c r="H8053" i="7"/>
  <c r="H8054" i="7"/>
  <c r="H8055" i="7"/>
  <c r="H8056" i="7"/>
  <c r="H8057" i="7"/>
  <c r="H8058" i="7"/>
  <c r="H8059" i="7"/>
  <c r="H8060" i="7"/>
  <c r="H8063" i="7"/>
  <c r="H8061" i="7"/>
  <c r="H8062" i="7"/>
  <c r="H8066" i="7"/>
  <c r="H8065" i="7"/>
  <c r="H8064" i="7"/>
  <c r="H8068" i="7"/>
  <c r="H8067" i="7"/>
  <c r="H8069" i="7"/>
  <c r="H8072" i="7"/>
  <c r="H8071" i="7"/>
  <c r="H8070" i="7"/>
  <c r="H8073" i="7"/>
  <c r="H8074" i="7"/>
  <c r="H8076" i="7"/>
  <c r="H8075" i="7"/>
  <c r="H8078" i="7"/>
  <c r="H8077" i="7"/>
  <c r="H8080" i="7"/>
  <c r="H8079" i="7"/>
  <c r="H8082" i="7"/>
  <c r="H8083" i="7"/>
  <c r="H8081" i="7"/>
  <c r="H8085" i="7"/>
  <c r="H8084" i="7"/>
  <c r="H8086" i="7"/>
  <c r="H8087" i="7"/>
  <c r="H8089" i="7"/>
  <c r="H8088" i="7"/>
  <c r="H8090" i="7"/>
  <c r="H8094" i="7"/>
  <c r="H8092" i="7"/>
  <c r="H8091" i="7"/>
  <c r="H8093" i="7"/>
  <c r="H8096" i="7"/>
  <c r="H8095" i="7"/>
  <c r="H8097" i="7"/>
  <c r="H8099" i="7"/>
  <c r="H8098" i="7"/>
  <c r="H8100" i="7"/>
  <c r="H8101" i="7"/>
  <c r="H8104" i="7"/>
  <c r="H8102" i="7"/>
  <c r="H8103" i="7"/>
  <c r="H8105" i="7"/>
  <c r="H8106" i="7"/>
  <c r="H8108" i="7"/>
  <c r="H8107" i="7"/>
  <c r="H8110" i="7"/>
  <c r="H8109" i="7"/>
  <c r="H8111" i="7"/>
  <c r="H8113" i="7"/>
  <c r="H8114" i="7"/>
  <c r="H8112" i="7"/>
  <c r="H8118" i="7"/>
  <c r="H8116" i="7"/>
  <c r="H8115" i="7"/>
  <c r="H8120" i="7"/>
  <c r="H8117" i="7"/>
  <c r="H8119" i="7"/>
  <c r="H8121" i="7"/>
  <c r="H8123" i="7"/>
  <c r="H8122" i="7"/>
  <c r="H8124" i="7"/>
  <c r="H8126" i="7"/>
  <c r="H8127" i="7"/>
  <c r="H8125" i="7"/>
  <c r="H8128" i="7"/>
  <c r="H8129" i="7"/>
  <c r="H8130" i="7"/>
  <c r="H8132" i="7"/>
  <c r="H8134" i="7"/>
  <c r="H8131" i="7"/>
  <c r="H8135" i="7"/>
  <c r="H8133" i="7"/>
  <c r="H8136" i="7"/>
  <c r="H8138" i="7"/>
  <c r="H8139" i="7"/>
  <c r="H8137" i="7"/>
  <c r="H8141" i="7"/>
  <c r="H8140" i="7"/>
  <c r="H8144" i="7"/>
  <c r="H8142" i="7"/>
  <c r="H8143" i="7"/>
  <c r="H8146" i="7"/>
  <c r="H8145" i="7"/>
  <c r="H8147" i="7"/>
  <c r="H8149" i="7"/>
  <c r="H8148" i="7"/>
  <c r="H8152" i="7"/>
  <c r="H8151" i="7"/>
  <c r="H8150" i="7"/>
  <c r="H8154" i="7"/>
  <c r="H8153" i="7"/>
  <c r="H8156" i="7"/>
  <c r="H8155" i="7"/>
  <c r="H8157" i="7"/>
  <c r="H8159" i="7"/>
  <c r="H8161" i="7"/>
  <c r="H8158" i="7"/>
  <c r="H8160" i="7"/>
  <c r="H8162" i="7"/>
  <c r="H8164" i="7"/>
  <c r="H8163" i="7"/>
  <c r="H8166" i="7"/>
  <c r="H8168" i="7"/>
  <c r="H8165" i="7"/>
  <c r="H8167" i="7"/>
  <c r="H8169" i="7"/>
  <c r="H8171" i="7"/>
  <c r="H8170" i="7"/>
  <c r="H8173" i="7"/>
  <c r="H8172" i="7"/>
  <c r="H8174" i="7"/>
  <c r="H8177" i="7"/>
  <c r="H8178" i="7"/>
  <c r="H8175" i="7"/>
  <c r="H8176" i="7"/>
  <c r="H8180" i="7"/>
  <c r="H8179" i="7"/>
  <c r="H8181" i="7"/>
  <c r="H8182" i="7"/>
  <c r="H8183" i="7"/>
  <c r="H8185" i="7"/>
  <c r="H8184" i="7"/>
  <c r="H8187" i="7"/>
  <c r="H8188" i="7"/>
  <c r="H8186" i="7"/>
  <c r="H8189" i="7"/>
  <c r="H8192" i="7"/>
  <c r="H8191" i="7"/>
  <c r="H8190" i="7"/>
  <c r="H8194" i="7"/>
  <c r="H8197" i="7"/>
  <c r="H8195" i="7"/>
  <c r="H8193" i="7"/>
  <c r="H8196" i="7"/>
  <c r="H8200" i="7"/>
  <c r="H8199" i="7"/>
  <c r="H8201" i="7"/>
  <c r="H8198" i="7"/>
  <c r="H8202" i="7"/>
  <c r="H8203" i="7"/>
  <c r="H8204" i="7"/>
  <c r="H8205" i="7"/>
  <c r="H8207" i="7"/>
  <c r="H8209" i="7"/>
  <c r="H8206" i="7"/>
  <c r="H8208" i="7"/>
  <c r="H8212" i="7"/>
  <c r="H8210" i="7"/>
  <c r="H8211" i="7"/>
  <c r="H8214" i="7"/>
  <c r="H8213" i="7"/>
  <c r="H8216" i="7"/>
  <c r="H8218" i="7"/>
  <c r="H8215" i="7"/>
  <c r="H8217" i="7"/>
  <c r="H8219" i="7"/>
  <c r="H8220" i="7"/>
  <c r="H8221" i="7"/>
  <c r="H8222" i="7"/>
  <c r="H8223" i="7"/>
  <c r="H8224" i="7"/>
  <c r="H8225" i="7"/>
  <c r="H8226" i="7"/>
  <c r="H8227" i="7"/>
  <c r="H8228" i="7"/>
  <c r="H8229" i="7"/>
  <c r="H8230" i="7"/>
  <c r="H8231" i="7"/>
  <c r="H8232" i="7"/>
  <c r="H8233" i="7"/>
  <c r="H8234" i="7"/>
  <c r="H8236" i="7"/>
  <c r="H8235" i="7"/>
  <c r="H8237" i="7"/>
  <c r="H8238" i="7"/>
  <c r="H8240" i="7"/>
  <c r="H8239" i="7"/>
  <c r="H8241" i="7"/>
  <c r="H8242" i="7"/>
  <c r="H8244" i="7"/>
  <c r="H8243" i="7"/>
  <c r="H8245" i="7"/>
  <c r="H8247" i="7"/>
  <c r="H8246" i="7"/>
  <c r="H8248" i="7"/>
  <c r="H8249" i="7"/>
  <c r="H8250" i="7"/>
  <c r="H8251" i="7"/>
  <c r="H8253" i="7"/>
  <c r="H8252" i="7"/>
  <c r="H8255" i="7"/>
  <c r="H8254" i="7"/>
  <c r="H8256" i="7"/>
  <c r="H8257" i="7"/>
  <c r="H8259" i="7"/>
  <c r="H8260" i="7"/>
  <c r="H8258" i="7"/>
  <c r="H8262" i="7"/>
  <c r="H8265" i="7"/>
  <c r="H8263" i="7"/>
  <c r="H8261" i="7"/>
  <c r="H8264" i="7"/>
  <c r="H8268" i="7"/>
  <c r="H8269" i="7"/>
  <c r="H8266" i="7"/>
  <c r="H8267" i="7"/>
  <c r="H8271" i="7"/>
  <c r="H8272" i="7"/>
  <c r="H8270" i="7"/>
  <c r="H8275" i="7"/>
  <c r="H8273" i="7"/>
  <c r="H8274" i="7"/>
  <c r="H8277" i="7"/>
  <c r="H8278" i="7"/>
  <c r="H8276" i="7"/>
  <c r="H8281" i="7"/>
  <c r="H8280" i="7"/>
  <c r="H8279" i="7"/>
  <c r="H8282" i="7"/>
  <c r="H8284" i="7"/>
  <c r="H8285" i="7"/>
  <c r="H8283" i="7"/>
  <c r="H8287" i="7"/>
  <c r="H8286" i="7"/>
  <c r="H8288" i="7"/>
  <c r="H8289" i="7"/>
  <c r="H8290" i="7"/>
  <c r="H8291" i="7"/>
  <c r="H8292" i="7"/>
  <c r="H8294" i="7"/>
  <c r="H8293" i="7"/>
  <c r="H8296" i="7"/>
  <c r="H8295" i="7"/>
  <c r="H8297" i="7"/>
  <c r="H8299" i="7"/>
  <c r="H8298" i="7"/>
  <c r="H8301" i="7"/>
  <c r="H8300" i="7"/>
  <c r="H8302" i="7"/>
  <c r="H8303" i="7"/>
  <c r="H8304" i="7"/>
  <c r="H8305" i="7"/>
  <c r="H8306" i="7"/>
  <c r="H8307" i="7"/>
  <c r="H8309" i="7"/>
  <c r="H8308" i="7"/>
  <c r="H8310" i="7"/>
  <c r="H8312" i="7"/>
  <c r="H8311" i="7"/>
  <c r="H8314" i="7"/>
  <c r="H8313" i="7"/>
  <c r="H8317" i="7"/>
  <c r="H8315" i="7"/>
  <c r="H8316" i="7"/>
  <c r="H8318" i="7"/>
  <c r="H8320" i="7"/>
  <c r="H8321" i="7"/>
  <c r="H8319" i="7"/>
  <c r="H8323" i="7"/>
  <c r="H8322" i="7"/>
  <c r="H8325" i="7"/>
  <c r="H8324" i="7"/>
  <c r="H8326" i="7"/>
  <c r="H8327" i="7"/>
  <c r="H8328" i="7"/>
  <c r="H8331" i="7"/>
  <c r="H8329" i="7"/>
  <c r="H8330" i="7"/>
  <c r="H8334" i="7"/>
  <c r="H8332" i="7"/>
  <c r="H8335" i="7"/>
  <c r="H8333" i="7"/>
  <c r="H8336" i="7"/>
  <c r="H8337" i="7"/>
  <c r="H8338" i="7"/>
  <c r="H8340" i="7"/>
  <c r="H8339" i="7"/>
  <c r="H8341" i="7"/>
  <c r="H8342" i="7"/>
  <c r="H8343" i="7"/>
  <c r="H8345" i="7"/>
  <c r="H8344" i="7"/>
  <c r="H8346" i="7"/>
  <c r="H8347" i="7"/>
  <c r="H8350" i="7"/>
  <c r="H8349" i="7"/>
  <c r="H8348" i="7"/>
  <c r="H8351" i="7"/>
  <c r="H8352" i="7"/>
  <c r="H8353" i="7"/>
  <c r="H8354" i="7"/>
  <c r="H8355" i="7"/>
  <c r="H8359" i="7"/>
  <c r="H8358" i="7"/>
  <c r="H8356" i="7"/>
  <c r="H8360" i="7"/>
  <c r="H8357" i="7"/>
  <c r="H8361" i="7"/>
  <c r="H8365" i="7"/>
  <c r="H8362" i="7"/>
  <c r="H8364" i="7"/>
  <c r="H8363" i="7"/>
  <c r="H8369" i="7"/>
  <c r="H8368" i="7"/>
  <c r="H8366" i="7"/>
  <c r="H8367" i="7"/>
  <c r="H8372" i="7"/>
  <c r="H8370" i="7"/>
  <c r="H8371" i="7"/>
  <c r="H8373" i="7"/>
  <c r="H8375" i="7"/>
  <c r="H8374" i="7"/>
  <c r="H8376" i="7"/>
  <c r="H8379" i="7"/>
  <c r="H8377" i="7"/>
  <c r="H8380" i="7"/>
  <c r="H8378" i="7"/>
  <c r="H8381" i="7"/>
  <c r="H8384" i="7"/>
  <c r="H8383" i="7"/>
  <c r="H8382" i="7"/>
  <c r="H8386" i="7"/>
  <c r="H8389" i="7"/>
  <c r="H8385" i="7"/>
  <c r="H8387" i="7"/>
  <c r="H8388" i="7"/>
  <c r="H8391" i="7"/>
  <c r="H8390" i="7"/>
  <c r="H8393" i="7"/>
  <c r="H8394" i="7"/>
  <c r="H8392" i="7"/>
  <c r="H8395" i="7"/>
  <c r="H8396" i="7"/>
  <c r="H8398" i="7"/>
  <c r="H8397" i="7"/>
  <c r="H8399" i="7"/>
  <c r="H8400" i="7"/>
  <c r="H8401" i="7"/>
  <c r="H8402" i="7"/>
  <c r="H8403" i="7"/>
  <c r="H8404" i="7"/>
  <c r="H8406" i="7"/>
  <c r="H8405" i="7"/>
  <c r="H8407" i="7"/>
  <c r="H8408" i="7"/>
  <c r="H8409" i="7"/>
  <c r="H8411" i="7"/>
  <c r="H8410" i="7"/>
  <c r="H8412" i="7"/>
  <c r="H8415" i="7"/>
  <c r="H8413" i="7"/>
  <c r="H8416" i="7"/>
  <c r="H8414" i="7"/>
  <c r="H8417" i="7"/>
  <c r="H8418" i="7"/>
  <c r="H8420" i="7"/>
  <c r="H8419" i="7"/>
  <c r="H8421" i="7"/>
  <c r="H8423" i="7"/>
  <c r="H8424" i="7"/>
  <c r="H8422" i="7"/>
  <c r="H8425" i="7"/>
  <c r="H8427" i="7"/>
  <c r="H8430" i="7"/>
  <c r="H8429" i="7"/>
  <c r="H8426" i="7"/>
  <c r="H8431" i="7"/>
  <c r="H8428" i="7"/>
  <c r="H8432" i="7"/>
  <c r="H8434" i="7"/>
  <c r="H8433" i="7"/>
  <c r="H8438" i="7"/>
  <c r="H8436" i="7"/>
  <c r="H8435" i="7"/>
  <c r="H8437" i="7"/>
  <c r="H8440" i="7"/>
  <c r="H8441" i="7"/>
  <c r="H8439" i="7"/>
  <c r="H8443" i="7"/>
  <c r="H8442" i="7"/>
  <c r="H8445" i="7"/>
  <c r="H8444" i="7"/>
  <c r="H8446" i="7"/>
  <c r="H8447" i="7"/>
  <c r="H8448" i="7"/>
  <c r="H8449" i="7"/>
  <c r="H8450" i="7"/>
  <c r="H8451" i="7"/>
  <c r="H8452" i="7"/>
  <c r="H8453" i="7"/>
  <c r="H8454" i="7"/>
  <c r="H8455" i="7"/>
  <c r="H8456" i="7"/>
  <c r="H8457" i="7"/>
  <c r="H8458" i="7"/>
  <c r="H8460" i="7"/>
  <c r="H8459" i="7"/>
  <c r="H8461" i="7"/>
  <c r="H8464" i="7"/>
  <c r="H8462" i="7"/>
  <c r="H8463" i="7"/>
  <c r="H8465" i="7"/>
  <c r="H8466" i="7"/>
  <c r="H8467" i="7"/>
  <c r="H8468" i="7"/>
  <c r="H8470" i="7"/>
  <c r="H8469" i="7"/>
  <c r="H8471" i="7"/>
  <c r="H8472" i="7"/>
  <c r="H8473" i="7"/>
  <c r="H8474" i="7"/>
  <c r="H8475" i="7"/>
  <c r="H8476" i="7"/>
  <c r="H8477" i="7"/>
  <c r="H8478" i="7"/>
  <c r="H8479" i="7"/>
  <c r="H8481" i="7"/>
  <c r="H8480" i="7"/>
  <c r="H8482" i="7"/>
  <c r="H8483" i="7"/>
  <c r="H8484" i="7"/>
  <c r="H8485" i="7"/>
  <c r="H8486" i="7"/>
  <c r="H8487" i="7"/>
  <c r="H8489" i="7"/>
  <c r="H8490" i="7"/>
  <c r="H8488" i="7"/>
  <c r="H8492" i="7"/>
  <c r="H8491" i="7"/>
  <c r="H8493" i="7"/>
  <c r="H8494" i="7"/>
  <c r="H8495" i="7"/>
  <c r="H8496" i="7"/>
  <c r="H8497" i="7"/>
  <c r="H8498" i="7"/>
  <c r="H8500" i="7"/>
  <c r="H8499" i="7"/>
  <c r="H8501" i="7"/>
  <c r="H8502" i="7"/>
  <c r="H8504" i="7"/>
  <c r="H8503" i="7"/>
  <c r="H8505" i="7"/>
  <c r="H8506" i="7"/>
  <c r="H8508" i="7"/>
  <c r="H8507" i="7"/>
  <c r="H8509" i="7"/>
  <c r="H8511" i="7"/>
  <c r="H8510" i="7"/>
  <c r="H8513" i="7"/>
  <c r="H8512" i="7"/>
  <c r="H8515" i="7"/>
  <c r="H8514" i="7"/>
  <c r="H8517" i="7"/>
  <c r="H8516" i="7"/>
  <c r="H8518" i="7"/>
  <c r="H8520" i="7"/>
  <c r="H8519" i="7"/>
  <c r="H8522" i="7"/>
  <c r="H8521" i="7"/>
  <c r="H8523" i="7"/>
  <c r="H8525" i="7"/>
  <c r="H8524" i="7"/>
  <c r="H8527" i="7"/>
  <c r="H8526" i="7"/>
  <c r="H8528" i="7"/>
  <c r="H8529" i="7"/>
  <c r="H8530" i="7"/>
  <c r="H8531" i="7"/>
  <c r="H8532" i="7"/>
  <c r="H8533" i="7"/>
  <c r="H8535" i="7"/>
  <c r="H8534" i="7"/>
  <c r="H8536" i="7"/>
  <c r="H8537" i="7"/>
  <c r="H8538" i="7"/>
  <c r="H8540" i="7"/>
  <c r="H8539" i="7"/>
  <c r="H8542" i="7"/>
  <c r="H8543" i="7"/>
  <c r="H8541" i="7"/>
  <c r="H8544" i="7"/>
  <c r="H8545" i="7"/>
  <c r="H8546" i="7"/>
  <c r="H8547" i="7"/>
  <c r="H8548" i="7"/>
  <c r="H8551" i="7"/>
  <c r="H8550" i="7"/>
  <c r="H8549" i="7"/>
  <c r="H8552" i="7"/>
  <c r="H8555" i="7"/>
  <c r="H8553" i="7"/>
  <c r="H8554" i="7"/>
  <c r="H8556" i="7"/>
  <c r="H8557" i="7"/>
  <c r="H8560" i="7"/>
  <c r="H8559" i="7"/>
  <c r="H8558" i="7"/>
  <c r="H8561" i="7"/>
  <c r="H8563" i="7"/>
  <c r="H8564" i="7"/>
  <c r="H8562" i="7"/>
  <c r="H8565" i="7"/>
  <c r="H8566" i="7"/>
  <c r="H8568" i="7"/>
  <c r="H8567" i="7"/>
  <c r="H8569" i="7"/>
  <c r="H8570" i="7"/>
  <c r="H8571" i="7"/>
  <c r="H8572" i="7"/>
  <c r="H8573" i="7"/>
  <c r="H8574" i="7"/>
  <c r="H8575" i="7"/>
  <c r="H8576" i="7"/>
  <c r="H8577" i="7"/>
  <c r="H8579" i="7"/>
  <c r="H8581" i="7"/>
  <c r="H8578" i="7"/>
  <c r="H8580" i="7"/>
  <c r="H8582" i="7"/>
  <c r="H8584" i="7"/>
  <c r="H8583" i="7"/>
  <c r="H8586" i="7"/>
  <c r="H8585" i="7"/>
  <c r="H8588" i="7"/>
  <c r="H8587" i="7"/>
  <c r="H8590" i="7"/>
  <c r="H8591" i="7"/>
  <c r="H8589" i="7"/>
  <c r="H8593" i="7"/>
  <c r="H8592" i="7"/>
  <c r="H8595" i="7"/>
  <c r="H8594" i="7"/>
  <c r="H8596" i="7"/>
  <c r="H8597" i="7"/>
  <c r="H8598" i="7"/>
  <c r="H8600" i="7"/>
  <c r="H8599" i="7"/>
  <c r="H8601" i="7"/>
  <c r="H8602" i="7"/>
  <c r="H8605" i="7"/>
  <c r="H8603" i="7"/>
  <c r="H8608" i="7"/>
  <c r="H8604" i="7"/>
  <c r="H8607" i="7"/>
  <c r="H8606" i="7"/>
  <c r="H8609" i="7"/>
  <c r="H8610" i="7"/>
  <c r="H8612" i="7"/>
  <c r="H8611" i="7"/>
  <c r="H8613" i="7"/>
  <c r="H8615" i="7"/>
  <c r="H8614" i="7"/>
  <c r="H8616" i="7"/>
  <c r="H8617" i="7"/>
  <c r="H8621" i="7"/>
  <c r="H8619" i="7"/>
  <c r="H8618" i="7"/>
  <c r="H8620" i="7"/>
  <c r="H8623" i="7"/>
  <c r="H8624" i="7"/>
  <c r="H8622" i="7"/>
  <c r="H8625" i="7"/>
  <c r="H8628" i="7"/>
  <c r="H8627" i="7"/>
  <c r="H8626" i="7"/>
  <c r="H8629" i="7"/>
  <c r="H8630" i="7"/>
  <c r="H8631" i="7"/>
  <c r="H8632" i="7"/>
  <c r="H8633" i="7"/>
  <c r="H8634" i="7"/>
  <c r="H8636" i="7"/>
  <c r="H8635" i="7"/>
  <c r="H8639" i="7"/>
  <c r="H8637" i="7"/>
  <c r="H8638" i="7"/>
  <c r="H8641" i="7"/>
  <c r="H8640" i="7"/>
  <c r="H8643" i="7"/>
  <c r="H8642" i="7"/>
  <c r="H8644" i="7"/>
  <c r="H8645" i="7"/>
  <c r="H8648" i="7"/>
  <c r="H8647" i="7"/>
  <c r="H8646" i="7"/>
  <c r="H8650" i="7"/>
  <c r="H8649" i="7"/>
  <c r="H8651" i="7"/>
  <c r="H8652" i="7"/>
  <c r="H8654" i="7"/>
  <c r="H8653" i="7"/>
  <c r="H8655" i="7"/>
  <c r="H8656" i="7"/>
  <c r="H8657" i="7"/>
  <c r="H8658" i="7"/>
  <c r="H8659" i="7"/>
  <c r="H8660" i="7"/>
  <c r="H8661" i="7"/>
  <c r="H8662" i="7"/>
  <c r="H8663" i="7"/>
  <c r="H8664" i="7"/>
  <c r="H8665" i="7"/>
  <c r="H8668" i="7"/>
  <c r="H8667" i="7"/>
  <c r="H8666" i="7"/>
  <c r="H8669" i="7"/>
  <c r="H8671" i="7"/>
  <c r="H8670" i="7"/>
  <c r="H8672" i="7"/>
  <c r="H8674" i="7"/>
  <c r="H8675" i="7"/>
  <c r="H8673" i="7"/>
  <c r="H8677" i="7"/>
  <c r="H8676" i="7"/>
  <c r="H8679" i="7"/>
  <c r="H8678" i="7"/>
  <c r="H8680" i="7"/>
  <c r="H8681" i="7"/>
  <c r="H8682" i="7"/>
  <c r="H8685" i="7"/>
  <c r="H8684" i="7"/>
  <c r="H8686" i="7"/>
  <c r="H8683" i="7"/>
  <c r="H8687" i="7"/>
  <c r="H8688" i="7"/>
  <c r="H8689" i="7"/>
  <c r="H8690" i="7"/>
  <c r="H8692" i="7"/>
  <c r="H8691" i="7"/>
  <c r="H8693" i="7"/>
  <c r="H8695" i="7"/>
  <c r="H8696" i="7"/>
  <c r="H8694" i="7"/>
  <c r="H8698" i="7"/>
  <c r="H8700" i="7"/>
  <c r="H8697" i="7"/>
  <c r="H8701" i="7"/>
  <c r="H8699" i="7"/>
  <c r="H8702" i="7"/>
  <c r="H8703" i="7"/>
  <c r="H8705" i="7"/>
  <c r="H8704" i="7"/>
  <c r="H8706" i="7"/>
  <c r="H8707" i="7"/>
  <c r="H8708" i="7"/>
  <c r="H8709" i="7"/>
  <c r="H8710" i="7"/>
  <c r="H8711" i="7"/>
  <c r="H8713" i="7"/>
  <c r="H8712" i="7"/>
  <c r="H8716" i="7"/>
  <c r="H8714" i="7"/>
  <c r="H8715" i="7"/>
  <c r="H8717" i="7"/>
  <c r="H8719" i="7"/>
  <c r="H8718" i="7"/>
  <c r="H8720" i="7"/>
  <c r="H8721" i="7"/>
  <c r="H8723" i="7"/>
  <c r="H8726" i="7"/>
  <c r="H8725" i="7"/>
  <c r="H8722" i="7"/>
  <c r="H8724" i="7"/>
  <c r="H8727" i="7"/>
  <c r="H8729" i="7"/>
  <c r="H8728" i="7"/>
  <c r="H8730" i="7"/>
  <c r="H8732" i="7"/>
  <c r="H8733" i="7"/>
  <c r="H8731" i="7"/>
  <c r="H8734" i="7"/>
  <c r="H8735" i="7"/>
  <c r="H8736" i="7"/>
  <c r="H8737" i="7"/>
  <c r="H8738" i="7"/>
  <c r="H8740" i="7"/>
  <c r="H8739" i="7"/>
  <c r="H8741" i="7"/>
  <c r="H8742" i="7"/>
  <c r="H8744" i="7"/>
  <c r="H8743" i="7"/>
  <c r="H8745" i="7"/>
  <c r="H8746" i="7"/>
  <c r="H8747" i="7"/>
  <c r="H8748" i="7"/>
  <c r="H8749" i="7"/>
  <c r="H8754" i="7"/>
  <c r="H8750" i="7"/>
  <c r="H8751" i="7"/>
  <c r="H8753" i="7"/>
  <c r="H8752" i="7"/>
  <c r="H8756" i="7"/>
  <c r="H8757" i="7"/>
  <c r="H8755" i="7"/>
  <c r="H8759" i="7"/>
  <c r="H8758" i="7"/>
  <c r="H8760" i="7"/>
  <c r="H8761" i="7"/>
  <c r="N11" i="13"/>
  <c r="O11" i="13"/>
  <c r="N14" i="13"/>
  <c r="C11" i="10"/>
  <c r="N13" i="13"/>
  <c r="O19" i="13"/>
  <c r="O14" i="13"/>
  <c r="C16" i="10"/>
  <c r="C18" i="10"/>
  <c r="O16" i="13"/>
  <c r="C14" i="10"/>
  <c r="C12" i="10"/>
  <c r="O15" i="13"/>
  <c r="C21" i="10"/>
  <c r="O17" i="13"/>
  <c r="N18" i="13"/>
  <c r="N12" i="13"/>
  <c r="O21" i="13"/>
  <c r="O20" i="13"/>
  <c r="N22" i="13"/>
  <c r="O18" i="13"/>
  <c r="O22" i="13"/>
  <c r="C17" i="10"/>
  <c r="N20" i="13"/>
  <c r="P20" i="13" s="1"/>
  <c r="C13" i="10"/>
  <c r="C10" i="10"/>
  <c r="C20" i="10"/>
  <c r="N17" i="13"/>
  <c r="N21" i="13"/>
  <c r="N19" i="13"/>
  <c r="P19" i="13" s="1"/>
  <c r="O12" i="13"/>
  <c r="N16" i="13"/>
  <c r="P16" i="13" s="1"/>
  <c r="C19" i="10"/>
  <c r="C15" i="10"/>
  <c r="O13" i="13"/>
  <c r="N15" i="13"/>
  <c r="P15" i="13" s="1"/>
  <c r="C18" i="13" a="1"/>
  <c r="C18" i="13" s="1"/>
  <c r="E17" i="13" a="1"/>
  <c r="E17" i="13" s="1"/>
  <c r="C15" i="13" a="1"/>
  <c r="C15" i="13" s="1"/>
  <c r="E20" i="13" a="1"/>
  <c r="E20" i="13" s="1"/>
  <c r="F20" i="13" s="1"/>
  <c r="E19" i="13" a="1"/>
  <c r="E19" i="13" s="1"/>
  <c r="C22" i="13" a="1"/>
  <c r="C22" i="13" s="1"/>
  <c r="C20" i="13" a="1"/>
  <c r="C20" i="13" s="1"/>
  <c r="C17" i="13" a="1"/>
  <c r="C17" i="13" s="1"/>
  <c r="B12" i="11"/>
  <c r="C12" i="11" s="1"/>
  <c r="B13" i="11"/>
  <c r="C13" i="11" s="1"/>
  <c r="E11" i="13" a="1"/>
  <c r="E11" i="13" s="1"/>
  <c r="C13" i="13" a="1"/>
  <c r="C13" i="13" s="1"/>
  <c r="C19" i="13" a="1"/>
  <c r="C19" i="13" s="1"/>
  <c r="C12" i="13" a="1"/>
  <c r="C12" i="13" s="1"/>
  <c r="E16" i="13" a="1"/>
  <c r="E16" i="13" s="1"/>
  <c r="F16" i="13" s="1"/>
  <c r="E12" i="13" a="1"/>
  <c r="E12" i="13" s="1"/>
  <c r="E15" i="13" a="1"/>
  <c r="E15" i="13" s="1"/>
  <c r="F15" i="13" s="1"/>
  <c r="E21" i="13" a="1"/>
  <c r="E21" i="13" s="1"/>
  <c r="C21" i="13" a="1"/>
  <c r="C21" i="13" s="1"/>
  <c r="E14" i="13" a="1"/>
  <c r="E14" i="13" s="1"/>
  <c r="C16" i="13" a="1"/>
  <c r="C16" i="13" s="1"/>
  <c r="C11" i="13" a="1"/>
  <c r="C11" i="13" s="1"/>
  <c r="E13" i="13" a="1"/>
  <c r="E13" i="13" s="1"/>
  <c r="E22" i="13" a="1"/>
  <c r="E22" i="13" s="1"/>
  <c r="G21" i="10" l="1"/>
  <c r="G16" i="10"/>
  <c r="G14" i="10"/>
  <c r="P18" i="13"/>
  <c r="F18" i="13" s="1"/>
  <c r="G18" i="10"/>
  <c r="G12" i="10"/>
  <c r="G17" i="10"/>
  <c r="G13" i="10"/>
  <c r="D18" i="13"/>
  <c r="P12" i="13"/>
  <c r="D12" i="13" s="1"/>
  <c r="C25" i="10"/>
  <c r="C23" i="10"/>
  <c r="C24" i="10" s="1"/>
  <c r="D19" i="13"/>
  <c r="P21" i="13"/>
  <c r="F12" i="13"/>
  <c r="I12" i="13"/>
  <c r="K12" i="13"/>
  <c r="P14" i="13"/>
  <c r="P11" i="13"/>
  <c r="D16" i="10"/>
  <c r="C17" i="15"/>
  <c r="H17" i="15"/>
  <c r="D15" i="10"/>
  <c r="M15" i="10" s="1"/>
  <c r="J15" i="14" s="1"/>
  <c r="H16" i="15"/>
  <c r="C16" i="15"/>
  <c r="E11" i="15"/>
  <c r="K15" i="10"/>
  <c r="H15" i="14" s="1"/>
  <c r="L15" i="10"/>
  <c r="I15" i="14" s="1"/>
  <c r="I15" i="13"/>
  <c r="K15" i="13"/>
  <c r="D16" i="13"/>
  <c r="I16" i="13"/>
  <c r="K16" i="13"/>
  <c r="P17" i="13"/>
  <c r="F17" i="13" s="1"/>
  <c r="K20" i="13"/>
  <c r="I20" i="13"/>
  <c r="P22" i="13"/>
  <c r="I18" i="13"/>
  <c r="K18" i="13"/>
  <c r="D21" i="10"/>
  <c r="H22" i="15"/>
  <c r="C22" i="15"/>
  <c r="E20" i="15"/>
  <c r="D19" i="10"/>
  <c r="K19" i="10" s="1"/>
  <c r="H19" i="14" s="1"/>
  <c r="C20" i="15"/>
  <c r="H20" i="15"/>
  <c r="E19" i="15"/>
  <c r="D18" i="10"/>
  <c r="L18" i="10" s="1"/>
  <c r="I18" i="14" s="1"/>
  <c r="H19" i="15"/>
  <c r="C19" i="15"/>
  <c r="E18" i="15"/>
  <c r="D17" i="10"/>
  <c r="M17" i="10" s="1"/>
  <c r="J17" i="14" s="1"/>
  <c r="C18" i="15"/>
  <c r="H18" i="15"/>
  <c r="E16" i="15"/>
  <c r="E15" i="15"/>
  <c r="H15" i="15"/>
  <c r="D14" i="10"/>
  <c r="C15" i="15"/>
  <c r="D13" i="10"/>
  <c r="M13" i="10" s="1"/>
  <c r="J13" i="14" s="1"/>
  <c r="H14" i="15"/>
  <c r="C14" i="15"/>
  <c r="E13" i="15"/>
  <c r="C13" i="15"/>
  <c r="D12" i="10"/>
  <c r="H12" i="10" s="1"/>
  <c r="H13" i="15"/>
  <c r="D11" i="10"/>
  <c r="I11" i="10" s="1"/>
  <c r="E11" i="14" s="1"/>
  <c r="H12" i="15"/>
  <c r="C12" i="15"/>
  <c r="H11" i="15"/>
  <c r="C11" i="15"/>
  <c r="D10" i="10"/>
  <c r="H10" i="10" s="1"/>
  <c r="D21" i="13"/>
  <c r="F19" i="13"/>
  <c r="K19" i="13"/>
  <c r="I19" i="13"/>
  <c r="K14" i="10"/>
  <c r="H14" i="14" s="1"/>
  <c r="M14" i="10"/>
  <c r="J14" i="14" s="1"/>
  <c r="H11" i="10"/>
  <c r="D11" i="13"/>
  <c r="F14" i="13"/>
  <c r="F11" i="13"/>
  <c r="D20" i="13"/>
  <c r="D15" i="13"/>
  <c r="I17" i="10"/>
  <c r="E17" i="14" s="1"/>
  <c r="K17" i="10"/>
  <c r="H17" i="14" s="1"/>
  <c r="H17" i="10"/>
  <c r="L17" i="10"/>
  <c r="I17" i="14" s="1"/>
  <c r="K12" i="10"/>
  <c r="H12" i="14" s="1"/>
  <c r="I12" i="10"/>
  <c r="E12" i="14" s="1"/>
  <c r="M12" i="10"/>
  <c r="J12" i="14" s="1"/>
  <c r="M18" i="10"/>
  <c r="J18" i="14" s="1"/>
  <c r="K18" i="10"/>
  <c r="H18" i="14" s="1"/>
  <c r="I18" i="10"/>
  <c r="E18" i="14" s="1"/>
  <c r="H18" i="10"/>
  <c r="P13" i="13"/>
  <c r="D13" i="13" s="1"/>
  <c r="E22" i="15"/>
  <c r="D20" i="10"/>
  <c r="M20" i="10" s="1"/>
  <c r="J20" i="14" s="1"/>
  <c r="H21" i="15"/>
  <c r="C21" i="15"/>
  <c r="E14" i="15"/>
  <c r="E12" i="15"/>
  <c r="M16" i="10"/>
  <c r="J16" i="14" s="1"/>
  <c r="I16" i="10"/>
  <c r="E16" i="14" s="1"/>
  <c r="E21" i="15"/>
  <c r="E17" i="15"/>
  <c r="L11" i="10" l="1"/>
  <c r="I11" i="14" s="1"/>
  <c r="H16" i="10"/>
  <c r="L14" i="10"/>
  <c r="I14" i="14" s="1"/>
  <c r="L16" i="10"/>
  <c r="I16" i="14" s="1"/>
  <c r="I14" i="10"/>
  <c r="E14" i="14" s="1"/>
  <c r="K16" i="10"/>
  <c r="H16" i="14" s="1"/>
  <c r="L12" i="10"/>
  <c r="I12" i="14" s="1"/>
  <c r="H14" i="10"/>
  <c r="G25" i="10"/>
  <c r="G23" i="10"/>
  <c r="G24" i="10" s="1"/>
  <c r="D17" i="13"/>
  <c r="H15" i="10"/>
  <c r="F13" i="13"/>
  <c r="K11" i="10"/>
  <c r="H11" i="14" s="1"/>
  <c r="D10" i="14"/>
  <c r="D17" i="14"/>
  <c r="J17" i="10"/>
  <c r="I20" i="10"/>
  <c r="E20" i="14" s="1"/>
  <c r="J11" i="10"/>
  <c r="D11" i="14"/>
  <c r="H24" i="15"/>
  <c r="I12" i="15"/>
  <c r="F12" i="15"/>
  <c r="D12" i="14"/>
  <c r="J12" i="10"/>
  <c r="F18" i="15"/>
  <c r="I18" i="15"/>
  <c r="F20" i="15"/>
  <c r="I20" i="15"/>
  <c r="K22" i="13"/>
  <c r="I22" i="13"/>
  <c r="K11" i="13"/>
  <c r="I11" i="13"/>
  <c r="K21" i="10"/>
  <c r="H21" i="14" s="1"/>
  <c r="K13" i="10"/>
  <c r="H13" i="14" s="1"/>
  <c r="H19" i="10"/>
  <c r="I10" i="10"/>
  <c r="J10" i="10" s="1"/>
  <c r="K20" i="10"/>
  <c r="H20" i="14" s="1"/>
  <c r="F13" i="15"/>
  <c r="I13" i="15"/>
  <c r="E24" i="15"/>
  <c r="I14" i="13"/>
  <c r="K14" i="13"/>
  <c r="D14" i="13"/>
  <c r="L21" i="10"/>
  <c r="I21" i="14" s="1"/>
  <c r="L13" i="10"/>
  <c r="I13" i="14" s="1"/>
  <c r="F21" i="13"/>
  <c r="I21" i="13"/>
  <c r="K21" i="13"/>
  <c r="M19" i="10"/>
  <c r="J19" i="14" s="1"/>
  <c r="F22" i="13"/>
  <c r="I21" i="15"/>
  <c r="F21" i="15"/>
  <c r="K13" i="13"/>
  <c r="I13" i="13"/>
  <c r="H20" i="10"/>
  <c r="D25" i="10"/>
  <c r="D23" i="10"/>
  <c r="D24" i="10" s="1"/>
  <c r="I15" i="15"/>
  <c r="F15" i="15"/>
  <c r="D15" i="14"/>
  <c r="I16" i="15"/>
  <c r="F16" i="15"/>
  <c r="F17" i="15"/>
  <c r="I17" i="15"/>
  <c r="H21" i="10"/>
  <c r="I21" i="10"/>
  <c r="E21" i="14" s="1"/>
  <c r="I13" i="10"/>
  <c r="E13" i="14" s="1"/>
  <c r="L19" i="10"/>
  <c r="I19" i="14" s="1"/>
  <c r="M10" i="10"/>
  <c r="D16" i="14"/>
  <c r="J16" i="10"/>
  <c r="D18" i="14"/>
  <c r="J18" i="10"/>
  <c r="L20" i="10"/>
  <c r="I20" i="14" s="1"/>
  <c r="M11" i="10"/>
  <c r="J11" i="14" s="1"/>
  <c r="D14" i="14"/>
  <c r="J14" i="10"/>
  <c r="F11" i="15"/>
  <c r="I11" i="15"/>
  <c r="C24" i="15"/>
  <c r="I14" i="15"/>
  <c r="F14" i="15"/>
  <c r="I19" i="15"/>
  <c r="F19" i="15"/>
  <c r="F22" i="15"/>
  <c r="I22" i="15"/>
  <c r="K17" i="13"/>
  <c r="I17" i="13"/>
  <c r="I15" i="10"/>
  <c r="E15" i="14" s="1"/>
  <c r="M21" i="10"/>
  <c r="J21" i="14" s="1"/>
  <c r="H13" i="10"/>
  <c r="H25" i="10" s="1"/>
  <c r="I19" i="10"/>
  <c r="E19" i="14" s="1"/>
  <c r="L10" i="10"/>
  <c r="K10" i="10"/>
  <c r="D22" i="13"/>
  <c r="C10" i="14" l="1"/>
  <c r="F10" i="14"/>
  <c r="I24" i="15"/>
  <c r="F24" i="15"/>
  <c r="F14" i="14"/>
  <c r="C14" i="14"/>
  <c r="F18" i="14"/>
  <c r="C18" i="14"/>
  <c r="J21" i="10"/>
  <c r="D21" i="14"/>
  <c r="J15" i="10"/>
  <c r="H10" i="14"/>
  <c r="K25" i="10"/>
  <c r="K27" i="10" s="1"/>
  <c r="K23" i="10"/>
  <c r="K24" i="10" s="1"/>
  <c r="H23" i="14" s="1"/>
  <c r="J19" i="10"/>
  <c r="D19" i="14"/>
  <c r="C11" i="14"/>
  <c r="F11" i="14"/>
  <c r="D13" i="14"/>
  <c r="J13" i="10"/>
  <c r="L23" i="10"/>
  <c r="L24" i="10" s="1"/>
  <c r="I23" i="14" s="1"/>
  <c r="I10" i="14"/>
  <c r="L25" i="10"/>
  <c r="L27" i="10" s="1"/>
  <c r="C16" i="14"/>
  <c r="F16" i="14"/>
  <c r="J20" i="10"/>
  <c r="D20" i="14"/>
  <c r="F12" i="14"/>
  <c r="C12" i="14"/>
  <c r="M23" i="10"/>
  <c r="M24" i="10" s="1"/>
  <c r="J23" i="14" s="1"/>
  <c r="M25" i="10"/>
  <c r="M27" i="10" s="1"/>
  <c r="J10" i="14"/>
  <c r="F17" i="14"/>
  <c r="C17" i="14"/>
  <c r="H23" i="10"/>
  <c r="H24" i="10" s="1"/>
  <c r="D23" i="14" s="1"/>
  <c r="E10" i="14"/>
  <c r="I23" i="10"/>
  <c r="I24" i="10" s="1"/>
  <c r="E23" i="14" s="1"/>
  <c r="I25" i="10"/>
  <c r="C20" i="14" l="1"/>
  <c r="F20" i="14"/>
  <c r="C13" i="14"/>
  <c r="F13" i="14"/>
  <c r="F21" i="14"/>
  <c r="C21" i="14"/>
  <c r="J23" i="10"/>
  <c r="J24" i="10" s="1"/>
  <c r="F23" i="14" s="1"/>
  <c r="C19" i="14"/>
  <c r="F19" i="14"/>
  <c r="F15" i="14"/>
  <c r="C15" i="14"/>
  <c r="C23" i="14"/>
  <c r="J25" i="10"/>
</calcChain>
</file>

<file path=xl/comments1.xml><?xml version="1.0" encoding="utf-8"?>
<comments xmlns="http://schemas.openxmlformats.org/spreadsheetml/2006/main">
  <authors>
    <author>Jason Stegall</author>
  </authors>
  <commentList>
    <comment ref="D4" authorId="0">
      <text>
        <r>
          <rPr>
            <b/>
            <sz val="8"/>
            <color indexed="81"/>
            <rFont val="Tahoma"/>
            <family val="2"/>
          </rPr>
          <t>This date should match the first day of the 8760 data provided by Load Research.</t>
        </r>
        <r>
          <rPr>
            <sz val="8"/>
            <color indexed="81"/>
            <rFont val="Tahoma"/>
            <family val="2"/>
          </rPr>
          <t xml:space="preserve">
</t>
        </r>
      </text>
    </comment>
    <comment ref="D5" authorId="0">
      <text>
        <r>
          <rPr>
            <b/>
            <sz val="8"/>
            <color indexed="81"/>
            <rFont val="Tahoma"/>
            <family val="2"/>
          </rPr>
          <t>This date is the one that will appear in the report headings.  It may or may not be the same date as the start of the test year.</t>
        </r>
        <r>
          <rPr>
            <sz val="8"/>
            <color indexed="81"/>
            <rFont val="Tahoma"/>
            <family val="2"/>
          </rPr>
          <t xml:space="preserve">
</t>
        </r>
      </text>
    </comment>
  </commentList>
</comments>
</file>

<file path=xl/comments2.xml><?xml version="1.0" encoding="utf-8"?>
<comments xmlns="http://schemas.openxmlformats.org/spreadsheetml/2006/main">
  <authors>
    <author>Jason Stegall</author>
  </authors>
  <commentList>
    <comment ref="B3" authorId="0">
      <text>
        <r>
          <rPr>
            <b/>
            <sz val="8"/>
            <color indexed="81"/>
            <rFont val="Tahoma"/>
            <family val="2"/>
          </rPr>
          <t xml:space="preserve">Instructions:
</t>
        </r>
        <r>
          <rPr>
            <sz val="8"/>
            <color indexed="81"/>
            <rFont val="Tahoma"/>
            <family val="2"/>
          </rPr>
          <t>Enter as an integer value between 1 and 24.  Enter the hour as it appears in the tariff (i.e. 7 AM as a 7).</t>
        </r>
        <r>
          <rPr>
            <sz val="8"/>
            <color indexed="81"/>
            <rFont val="Tahoma"/>
            <family val="2"/>
          </rPr>
          <t xml:space="preserve">
</t>
        </r>
      </text>
    </comment>
    <comment ref="B4" authorId="0">
      <text>
        <r>
          <rPr>
            <b/>
            <sz val="8"/>
            <color indexed="81"/>
            <rFont val="Tahoma"/>
            <family val="2"/>
          </rPr>
          <t xml:space="preserve">Instructions:
</t>
        </r>
        <r>
          <rPr>
            <sz val="8"/>
            <color indexed="81"/>
            <rFont val="Tahoma"/>
            <family val="2"/>
          </rPr>
          <t>Enter as an integer value between the peak start hour and 24.  Enter the hour as it would appear in the tariff if the tariff were written as a 24 hour time (i.e. 10 PM as 22)</t>
        </r>
        <r>
          <rPr>
            <sz val="8"/>
            <color indexed="81"/>
            <rFont val="Tahoma"/>
            <family val="2"/>
          </rPr>
          <t xml:space="preserve">
</t>
        </r>
      </text>
    </comment>
    <comment ref="A7" authorId="0">
      <text>
        <r>
          <rPr>
            <b/>
            <sz val="8"/>
            <color indexed="81"/>
            <rFont val="Tahoma"/>
            <family val="2"/>
          </rPr>
          <t>NOTE:</t>
        </r>
        <r>
          <rPr>
            <sz val="8"/>
            <color indexed="81"/>
            <rFont val="Tahoma"/>
            <family val="2"/>
          </rPr>
          <t xml:space="preserve">
This is an augmentation.  It checks to ensure Load Research data sets the hour that DST begins as zero and, if not, makes that adjustment when converting the data to an 8760 x 1 format.  This augmentation was made because most Load Research data is provided in local time.</t>
        </r>
      </text>
    </comment>
  </commentList>
</comments>
</file>

<file path=xl/sharedStrings.xml><?xml version="1.0" encoding="utf-8"?>
<sst xmlns="http://schemas.openxmlformats.org/spreadsheetml/2006/main" count="1260" uniqueCount="480">
  <si>
    <t>Class</t>
  </si>
  <si>
    <t>Date/Time</t>
  </si>
  <si>
    <t>Demand</t>
  </si>
  <si>
    <t>IN</t>
  </si>
  <si>
    <t>UM</t>
  </si>
  <si>
    <t>CH</t>
  </si>
  <si>
    <t>TYP</t>
  </si>
  <si>
    <t xml:space="preserve">  KW</t>
  </si>
  <si>
    <t>Year</t>
  </si>
  <si>
    <t>Month</t>
  </si>
  <si>
    <t>NCP</t>
  </si>
  <si>
    <t>kWh</t>
  </si>
  <si>
    <t>Customers</t>
  </si>
  <si>
    <t>Expanded</t>
  </si>
  <si>
    <t>Total Sample</t>
  </si>
  <si>
    <t>Total Expanded</t>
  </si>
  <si>
    <t>On or Off Peak</t>
  </si>
  <si>
    <t>On-Peak</t>
  </si>
  <si>
    <t>Off-Peak</t>
  </si>
  <si>
    <t>Monthly Weight</t>
  </si>
  <si>
    <t>ON</t>
  </si>
  <si>
    <t>OFF</t>
  </si>
  <si>
    <t>NCP Total</t>
  </si>
  <si>
    <t>SNCP Peak</t>
  </si>
  <si>
    <t>SNCP Off-Peak</t>
  </si>
  <si>
    <t>SNCP Total</t>
  </si>
  <si>
    <t>Total</t>
  </si>
  <si>
    <t>Average</t>
  </si>
  <si>
    <t>Coincident Peak</t>
  </si>
  <si>
    <t>Coincident Peaks</t>
  </si>
  <si>
    <t>Day</t>
  </si>
  <si>
    <t>Concident Peak</t>
  </si>
  <si>
    <t>Hour Ended</t>
  </si>
  <si>
    <t>Maximum</t>
  </si>
  <si>
    <t>Off-Peak SNCP</t>
  </si>
  <si>
    <t>On-Peak SNCP</t>
  </si>
  <si>
    <t>Total SNCP</t>
  </si>
  <si>
    <t>Off-Peak Energy</t>
  </si>
  <si>
    <t>On-Peak Energy</t>
  </si>
  <si>
    <t>Total Energy</t>
  </si>
  <si>
    <t>Off-Peak SNCP LF</t>
  </si>
  <si>
    <t>On-Peak SNCP LF</t>
  </si>
  <si>
    <t>Total SNCP LF</t>
  </si>
  <si>
    <t>SNCP</t>
  </si>
  <si>
    <t>CP</t>
  </si>
  <si>
    <t>Energy</t>
  </si>
  <si>
    <t>Coincidence Ratio</t>
  </si>
  <si>
    <t>Peak LF</t>
  </si>
  <si>
    <t>Off-Peak LF</t>
  </si>
  <si>
    <t>Total LF</t>
  </si>
  <si>
    <t>TY kWh</t>
  </si>
  <si>
    <t>kWh Peak</t>
  </si>
  <si>
    <t>% Peak</t>
  </si>
  <si>
    <t>kWh Off-Peak</t>
  </si>
  <si>
    <t>% Off-Peak</t>
  </si>
  <si>
    <t>12-Month Total</t>
  </si>
  <si>
    <t>SummaryID</t>
  </si>
  <si>
    <t>NCPTotal</t>
  </si>
  <si>
    <t>NCPOnPk</t>
  </si>
  <si>
    <t>NCPOffPk</t>
  </si>
  <si>
    <t>Annual SNCP</t>
  </si>
  <si>
    <t>Company</t>
  </si>
  <si>
    <t>State/Jurisdiction</t>
  </si>
  <si>
    <t>Peak Times for TOD Tariffs</t>
  </si>
  <si>
    <t>Peak Start Hour</t>
  </si>
  <si>
    <t>Peak End Hour</t>
  </si>
  <si>
    <t>Hour</t>
  </si>
  <si>
    <t>Formatted</t>
  </si>
  <si>
    <t>Holidays</t>
  </si>
  <si>
    <t>Description</t>
  </si>
  <si>
    <t>Date</t>
  </si>
  <si>
    <t>New Year's Day</t>
  </si>
  <si>
    <t>President's Day</t>
  </si>
  <si>
    <t>Memorial Day</t>
  </si>
  <si>
    <t>Independence Day</t>
  </si>
  <si>
    <t>Labor Day</t>
  </si>
  <si>
    <t>Thanksgiving Day</t>
  </si>
  <si>
    <t>Christmas Day</t>
  </si>
  <si>
    <t>Holiday?</t>
  </si>
  <si>
    <t>Daylight Savings Time</t>
  </si>
  <si>
    <t>Starts</t>
  </si>
  <si>
    <t>Test Year Inputs from Revenue Process</t>
  </si>
  <si>
    <t>Sample Year Begins</t>
  </si>
  <si>
    <t>Customer Class</t>
  </si>
  <si>
    <t>Reporting Year Begins</t>
  </si>
  <si>
    <t>Ends</t>
  </si>
  <si>
    <t>LF</t>
  </si>
  <si>
    <t>NOTE:  The data above is not expanded but instead is the output from Load Research data.</t>
  </si>
  <si>
    <t>Monthly Summary of Sample Data</t>
  </si>
  <si>
    <t>Annual Summary of Sample Data</t>
  </si>
  <si>
    <t>NCP Off-Peak</t>
  </si>
  <si>
    <t>NCP Peak</t>
  </si>
  <si>
    <t>Load Factor Report</t>
  </si>
  <si>
    <t>On and Off Peak Energy Summary</t>
  </si>
  <si>
    <t>DST Dates</t>
  </si>
  <si>
    <t>Days in Sample Year</t>
  </si>
  <si>
    <t>Kentucky Power Co.</t>
  </si>
  <si>
    <t>Kentucky</t>
  </si>
  <si>
    <t>Load shape in local time.</t>
  </si>
  <si>
    <t>ClassID</t>
  </si>
  <si>
    <t>030116</t>
  </si>
  <si>
    <t>030216</t>
  </si>
  <si>
    <t>030316</t>
  </si>
  <si>
    <t>030416</t>
  </si>
  <si>
    <t>030516</t>
  </si>
  <si>
    <t>030616</t>
  </si>
  <si>
    <t>030716</t>
  </si>
  <si>
    <t>030816</t>
  </si>
  <si>
    <t>030916</t>
  </si>
  <si>
    <t>031016</t>
  </si>
  <si>
    <t>031116</t>
  </si>
  <si>
    <t>031216</t>
  </si>
  <si>
    <t>031316</t>
  </si>
  <si>
    <t>031416</t>
  </si>
  <si>
    <t>031516</t>
  </si>
  <si>
    <t>031616</t>
  </si>
  <si>
    <t>031716</t>
  </si>
  <si>
    <t>031816</t>
  </si>
  <si>
    <t>031916</t>
  </si>
  <si>
    <t>032016</t>
  </si>
  <si>
    <t>032116</t>
  </si>
  <si>
    <t>032216</t>
  </si>
  <si>
    <t>032316</t>
  </si>
  <si>
    <t>032416</t>
  </si>
  <si>
    <t>032516</t>
  </si>
  <si>
    <t>032616</t>
  </si>
  <si>
    <t>032716</t>
  </si>
  <si>
    <t>032816</t>
  </si>
  <si>
    <t>032916</t>
  </si>
  <si>
    <t>033016</t>
  </si>
  <si>
    <t>033116</t>
  </si>
  <si>
    <t>040116</t>
  </si>
  <si>
    <t>040216</t>
  </si>
  <si>
    <t>040316</t>
  </si>
  <si>
    <t>040416</t>
  </si>
  <si>
    <t>040516</t>
  </si>
  <si>
    <t>040616</t>
  </si>
  <si>
    <t>040716</t>
  </si>
  <si>
    <t>040816</t>
  </si>
  <si>
    <t>040916</t>
  </si>
  <si>
    <t>041016</t>
  </si>
  <si>
    <t>041116</t>
  </si>
  <si>
    <t>041216</t>
  </si>
  <si>
    <t>041316</t>
  </si>
  <si>
    <t>041416</t>
  </si>
  <si>
    <t>041516</t>
  </si>
  <si>
    <t>041616</t>
  </si>
  <si>
    <t>041716</t>
  </si>
  <si>
    <t>041816</t>
  </si>
  <si>
    <t>041916</t>
  </si>
  <si>
    <t>042016</t>
  </si>
  <si>
    <t>042116</t>
  </si>
  <si>
    <t>042216</t>
  </si>
  <si>
    <t>042316</t>
  </si>
  <si>
    <t>042416</t>
  </si>
  <si>
    <t>042516</t>
  </si>
  <si>
    <t>042616</t>
  </si>
  <si>
    <t>042716</t>
  </si>
  <si>
    <t>042816</t>
  </si>
  <si>
    <t>042916</t>
  </si>
  <si>
    <t>043016</t>
  </si>
  <si>
    <t>050116</t>
  </si>
  <si>
    <t>050216</t>
  </si>
  <si>
    <t>050316</t>
  </si>
  <si>
    <t>050416</t>
  </si>
  <si>
    <t>050516</t>
  </si>
  <si>
    <t>050616</t>
  </si>
  <si>
    <t>050716</t>
  </si>
  <si>
    <t>050816</t>
  </si>
  <si>
    <t>050916</t>
  </si>
  <si>
    <t>051016</t>
  </si>
  <si>
    <t>051116</t>
  </si>
  <si>
    <t>051216</t>
  </si>
  <si>
    <t>051316</t>
  </si>
  <si>
    <t>051416</t>
  </si>
  <si>
    <t>051516</t>
  </si>
  <si>
    <t>051616</t>
  </si>
  <si>
    <t>051716</t>
  </si>
  <si>
    <t>051816</t>
  </si>
  <si>
    <t>051916</t>
  </si>
  <si>
    <t>052016</t>
  </si>
  <si>
    <t>052116</t>
  </si>
  <si>
    <t>052216</t>
  </si>
  <si>
    <t>052316</t>
  </si>
  <si>
    <t>052416</t>
  </si>
  <si>
    <t>052516</t>
  </si>
  <si>
    <t>052616</t>
  </si>
  <si>
    <t>052716</t>
  </si>
  <si>
    <t>052816</t>
  </si>
  <si>
    <t>052916</t>
  </si>
  <si>
    <t>053016</t>
  </si>
  <si>
    <t>053116</t>
  </si>
  <si>
    <t>060116</t>
  </si>
  <si>
    <t>060216</t>
  </si>
  <si>
    <t>060316</t>
  </si>
  <si>
    <t>060416</t>
  </si>
  <si>
    <t>060516</t>
  </si>
  <si>
    <t>060616</t>
  </si>
  <si>
    <t>060716</t>
  </si>
  <si>
    <t>060816</t>
  </si>
  <si>
    <t>060916</t>
  </si>
  <si>
    <t>061016</t>
  </si>
  <si>
    <t>061116</t>
  </si>
  <si>
    <t>061216</t>
  </si>
  <si>
    <t>061316</t>
  </si>
  <si>
    <t>061416</t>
  </si>
  <si>
    <t>061516</t>
  </si>
  <si>
    <t>061616</t>
  </si>
  <si>
    <t>061716</t>
  </si>
  <si>
    <t>061816</t>
  </si>
  <si>
    <t>061916</t>
  </si>
  <si>
    <t>062016</t>
  </si>
  <si>
    <t>062116</t>
  </si>
  <si>
    <t>062216</t>
  </si>
  <si>
    <t>062316</t>
  </si>
  <si>
    <t>062416</t>
  </si>
  <si>
    <t>062516</t>
  </si>
  <si>
    <t>062616</t>
  </si>
  <si>
    <t>062716</t>
  </si>
  <si>
    <t>062816</t>
  </si>
  <si>
    <t>062916</t>
  </si>
  <si>
    <t>063016</t>
  </si>
  <si>
    <t>070116</t>
  </si>
  <si>
    <t>070216</t>
  </si>
  <si>
    <t>070316</t>
  </si>
  <si>
    <t>070416</t>
  </si>
  <si>
    <t>070516</t>
  </si>
  <si>
    <t>070616</t>
  </si>
  <si>
    <t>070716</t>
  </si>
  <si>
    <t>070816</t>
  </si>
  <si>
    <t>070916</t>
  </si>
  <si>
    <t>071016</t>
  </si>
  <si>
    <t>071116</t>
  </si>
  <si>
    <t>071216</t>
  </si>
  <si>
    <t>071316</t>
  </si>
  <si>
    <t>071416</t>
  </si>
  <si>
    <t>071516</t>
  </si>
  <si>
    <t>071616</t>
  </si>
  <si>
    <t>071716</t>
  </si>
  <si>
    <t>071816</t>
  </si>
  <si>
    <t>071916</t>
  </si>
  <si>
    <t>072016</t>
  </si>
  <si>
    <t>072116</t>
  </si>
  <si>
    <t>072216</t>
  </si>
  <si>
    <t>072316</t>
  </si>
  <si>
    <t>072416</t>
  </si>
  <si>
    <t>072516</t>
  </si>
  <si>
    <t>072616</t>
  </si>
  <si>
    <t>072716</t>
  </si>
  <si>
    <t>072816</t>
  </si>
  <si>
    <t>072916</t>
  </si>
  <si>
    <t>073016</t>
  </si>
  <si>
    <t>073116</t>
  </si>
  <si>
    <t>080116</t>
  </si>
  <si>
    <t>080216</t>
  </si>
  <si>
    <t>080316</t>
  </si>
  <si>
    <t>080416</t>
  </si>
  <si>
    <t>080516</t>
  </si>
  <si>
    <t>080616</t>
  </si>
  <si>
    <t>080716</t>
  </si>
  <si>
    <t>080816</t>
  </si>
  <si>
    <t>080916</t>
  </si>
  <si>
    <t>081016</t>
  </si>
  <si>
    <t>081116</t>
  </si>
  <si>
    <t>081216</t>
  </si>
  <si>
    <t>081316</t>
  </si>
  <si>
    <t>081416</t>
  </si>
  <si>
    <t>081516</t>
  </si>
  <si>
    <t>081616</t>
  </si>
  <si>
    <t>081716</t>
  </si>
  <si>
    <t>081816</t>
  </si>
  <si>
    <t>081916</t>
  </si>
  <si>
    <t>082016</t>
  </si>
  <si>
    <t>082116</t>
  </si>
  <si>
    <t>082216</t>
  </si>
  <si>
    <t>082316</t>
  </si>
  <si>
    <t>082416</t>
  </si>
  <si>
    <t>082516</t>
  </si>
  <si>
    <t>082616</t>
  </si>
  <si>
    <t>082716</t>
  </si>
  <si>
    <t>082816</t>
  </si>
  <si>
    <t>082916</t>
  </si>
  <si>
    <t>083016</t>
  </si>
  <si>
    <t>083116</t>
  </si>
  <si>
    <t>090116</t>
  </si>
  <si>
    <t>090216</t>
  </si>
  <si>
    <t>090316</t>
  </si>
  <si>
    <t>090416</t>
  </si>
  <si>
    <t>090516</t>
  </si>
  <si>
    <t>090616</t>
  </si>
  <si>
    <t>090716</t>
  </si>
  <si>
    <t>090816</t>
  </si>
  <si>
    <t>090916</t>
  </si>
  <si>
    <t>091016</t>
  </si>
  <si>
    <t>091116</t>
  </si>
  <si>
    <t>091216</t>
  </si>
  <si>
    <t>091316</t>
  </si>
  <si>
    <t>091416</t>
  </si>
  <si>
    <t>091516</t>
  </si>
  <si>
    <t>091616</t>
  </si>
  <si>
    <t>091716</t>
  </si>
  <si>
    <t>091816</t>
  </si>
  <si>
    <t>091916</t>
  </si>
  <si>
    <t>092016</t>
  </si>
  <si>
    <t>092116</t>
  </si>
  <si>
    <t>092216</t>
  </si>
  <si>
    <t>092316</t>
  </si>
  <si>
    <t>092416</t>
  </si>
  <si>
    <t>092516</t>
  </si>
  <si>
    <t>092616</t>
  </si>
  <si>
    <t>092716</t>
  </si>
  <si>
    <t>092816</t>
  </si>
  <si>
    <t>092916</t>
  </si>
  <si>
    <t>093016</t>
  </si>
  <si>
    <t>100116</t>
  </si>
  <si>
    <t>100216</t>
  </si>
  <si>
    <t>100316</t>
  </si>
  <si>
    <t>100416</t>
  </si>
  <si>
    <t>100516</t>
  </si>
  <si>
    <t>100616</t>
  </si>
  <si>
    <t>100716</t>
  </si>
  <si>
    <t>100816</t>
  </si>
  <si>
    <t>100916</t>
  </si>
  <si>
    <t>101016</t>
  </si>
  <si>
    <t>101116</t>
  </si>
  <si>
    <t>101216</t>
  </si>
  <si>
    <t>101316</t>
  </si>
  <si>
    <t>101416</t>
  </si>
  <si>
    <t>101516</t>
  </si>
  <si>
    <t>101616</t>
  </si>
  <si>
    <t>101716</t>
  </si>
  <si>
    <t>101816</t>
  </si>
  <si>
    <t>101916</t>
  </si>
  <si>
    <t>102016</t>
  </si>
  <si>
    <t>102116</t>
  </si>
  <si>
    <t>102216</t>
  </si>
  <si>
    <t>102316</t>
  </si>
  <si>
    <t>102416</t>
  </si>
  <si>
    <t>102516</t>
  </si>
  <si>
    <t>102616</t>
  </si>
  <si>
    <t>102716</t>
  </si>
  <si>
    <t>102816</t>
  </si>
  <si>
    <t>102916</t>
  </si>
  <si>
    <t>103016</t>
  </si>
  <si>
    <t>103116</t>
  </si>
  <si>
    <t>110116</t>
  </si>
  <si>
    <t>110216</t>
  </si>
  <si>
    <t>110316</t>
  </si>
  <si>
    <t>110416</t>
  </si>
  <si>
    <t>110516</t>
  </si>
  <si>
    <t>110616</t>
  </si>
  <si>
    <t>110716</t>
  </si>
  <si>
    <t>110816</t>
  </si>
  <si>
    <t>110916</t>
  </si>
  <si>
    <t>111016</t>
  </si>
  <si>
    <t>111116</t>
  </si>
  <si>
    <t>111216</t>
  </si>
  <si>
    <t>111316</t>
  </si>
  <si>
    <t>111416</t>
  </si>
  <si>
    <t>111516</t>
  </si>
  <si>
    <t>111616</t>
  </si>
  <si>
    <t>111716</t>
  </si>
  <si>
    <t>111816</t>
  </si>
  <si>
    <t>111916</t>
  </si>
  <si>
    <t>112016</t>
  </si>
  <si>
    <t>112116</t>
  </si>
  <si>
    <t>112216</t>
  </si>
  <si>
    <t>112316</t>
  </si>
  <si>
    <t>112416</t>
  </si>
  <si>
    <t>112516</t>
  </si>
  <si>
    <t>112616</t>
  </si>
  <si>
    <t>112716</t>
  </si>
  <si>
    <t>112816</t>
  </si>
  <si>
    <t>112916</t>
  </si>
  <si>
    <t>113016</t>
  </si>
  <si>
    <t>120116</t>
  </si>
  <si>
    <t>120216</t>
  </si>
  <si>
    <t>120316</t>
  </si>
  <si>
    <t>120416</t>
  </si>
  <si>
    <t>120516</t>
  </si>
  <si>
    <t>120616</t>
  </si>
  <si>
    <t>120716</t>
  </si>
  <si>
    <t>120816</t>
  </si>
  <si>
    <t>120916</t>
  </si>
  <si>
    <t>121016</t>
  </si>
  <si>
    <t>121116</t>
  </si>
  <si>
    <t>121216</t>
  </si>
  <si>
    <t>121316</t>
  </si>
  <si>
    <t>121416</t>
  </si>
  <si>
    <t>121516</t>
  </si>
  <si>
    <t>121616</t>
  </si>
  <si>
    <t>121716</t>
  </si>
  <si>
    <t>121816</t>
  </si>
  <si>
    <t>121916</t>
  </si>
  <si>
    <t>122016</t>
  </si>
  <si>
    <t>122116</t>
  </si>
  <si>
    <t>122216</t>
  </si>
  <si>
    <t>122316</t>
  </si>
  <si>
    <t>122416</t>
  </si>
  <si>
    <t>122516</t>
  </si>
  <si>
    <t>122616</t>
  </si>
  <si>
    <t>122716</t>
  </si>
  <si>
    <t>122816</t>
  </si>
  <si>
    <t>122916</t>
  </si>
  <si>
    <t>123016</t>
  </si>
  <si>
    <t>123116</t>
  </si>
  <si>
    <t>STATISTICID</t>
  </si>
  <si>
    <t>CNAME</t>
  </si>
  <si>
    <t>YEAR</t>
  </si>
  <si>
    <t>MONTH</t>
  </si>
  <si>
    <t>ENERGY_MPU</t>
  </si>
  <si>
    <t>NCP_ON</t>
  </si>
  <si>
    <t>NCP_OFF</t>
  </si>
  <si>
    <t>ClassPeak_Mont</t>
  </si>
  <si>
    <t>CLASS_PEAK_ON</t>
  </si>
  <si>
    <t>CLASS_PEAK_OFF</t>
  </si>
  <si>
    <t>010117</t>
  </si>
  <si>
    <t>010217</t>
  </si>
  <si>
    <t>010317</t>
  </si>
  <si>
    <t>010417</t>
  </si>
  <si>
    <t>010517</t>
  </si>
  <si>
    <t>010617</t>
  </si>
  <si>
    <t>010717</t>
  </si>
  <si>
    <t>010817</t>
  </si>
  <si>
    <t>010917</t>
  </si>
  <si>
    <t>011017</t>
  </si>
  <si>
    <t>011117</t>
  </si>
  <si>
    <t>011217</t>
  </si>
  <si>
    <t>011317</t>
  </si>
  <si>
    <t>011417</t>
  </si>
  <si>
    <t>011517</t>
  </si>
  <si>
    <t>011617</t>
  </si>
  <si>
    <t>011717</t>
  </si>
  <si>
    <t>011817</t>
  </si>
  <si>
    <t>011917</t>
  </si>
  <si>
    <t>012017</t>
  </si>
  <si>
    <t>012117</t>
  </si>
  <si>
    <t>012217</t>
  </si>
  <si>
    <t>012317</t>
  </si>
  <si>
    <t>012417</t>
  </si>
  <si>
    <t>012517</t>
  </si>
  <si>
    <t>012617</t>
  </si>
  <si>
    <t>012717</t>
  </si>
  <si>
    <t>012817</t>
  </si>
  <si>
    <t>012917</t>
  </si>
  <si>
    <t>013017</t>
  </si>
  <si>
    <t>013117</t>
  </si>
  <si>
    <t>020117</t>
  </si>
  <si>
    <t>020217</t>
  </si>
  <si>
    <t>020317</t>
  </si>
  <si>
    <t>020417</t>
  </si>
  <si>
    <t>020517</t>
  </si>
  <si>
    <t>020617</t>
  </si>
  <si>
    <t>020717</t>
  </si>
  <si>
    <t>020817</t>
  </si>
  <si>
    <t>020917</t>
  </si>
  <si>
    <t>021017</t>
  </si>
  <si>
    <t>021117</t>
  </si>
  <si>
    <t>021217</t>
  </si>
  <si>
    <t>021317</t>
  </si>
  <si>
    <t>021417</t>
  </si>
  <si>
    <t>021517</t>
  </si>
  <si>
    <t>021617</t>
  </si>
  <si>
    <t>021717</t>
  </si>
  <si>
    <t>021817</t>
  </si>
  <si>
    <t>021917</t>
  </si>
  <si>
    <t>022017</t>
  </si>
  <si>
    <t>022117</t>
  </si>
  <si>
    <t>022217</t>
  </si>
  <si>
    <t>022317</t>
  </si>
  <si>
    <t>022417</t>
  </si>
  <si>
    <t>022517</t>
  </si>
  <si>
    <t>022617</t>
  </si>
  <si>
    <t>022717</t>
  </si>
  <si>
    <t>022817</t>
  </si>
  <si>
    <t>Peak and Off-Peak Statistics (kW)</t>
  </si>
  <si>
    <t>KP PS CLASS RLW</t>
  </si>
  <si>
    <t>Public School Service - Secondary</t>
  </si>
  <si>
    <t>LRKPPS</t>
  </si>
  <si>
    <t>KPC PS CLASS RLW</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</si>
</sst>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0.000"/>
    <numFmt numFmtId="165" formatCode="m/d/yy\ h:mm;@"/>
    <numFmt numFmtId="166" formatCode="0.000%"/>
    <numFmt numFmtId="167" formatCode="0.000"/>
    <numFmt numFmtId="168" formatCode="0.00000"/>
    <numFmt numFmtId="169" formatCode="#,##0.0000"/>
    <numFmt numFmtId="170" formatCode="0.0"/>
  </numFmts>
  <fonts count="10" x14ac:knownFonts="1">
    <font>
      <sz val="10"/>
      <name val="Arial"/>
    </font>
    <font>
      <sz val="10"/>
      <name val="Arial"/>
      <family val="2"/>
    </font>
    <font>
      <sz val="10"/>
      <name val="Arial"/>
      <family val="2"/>
    </font>
    <font>
      <sz val="8"/>
      <name val="Arial"/>
      <family val="2"/>
    </font>
    <font>
      <b/>
      <sz val="10"/>
      <name val="Arial"/>
      <family val="2"/>
    </font>
    <font>
      <b/>
      <sz val="10"/>
      <name val="Arial"/>
      <family val="2"/>
    </font>
    <font>
      <sz val="10"/>
      <color indexed="12"/>
      <name val="Arial"/>
      <family val="2"/>
    </font>
    <font>
      <sz val="8"/>
      <color indexed="81"/>
      <name val="Tahoma"/>
      <family val="2"/>
    </font>
    <font>
      <b/>
      <sz val="8"/>
      <color indexed="81"/>
      <name val="Tahoma"/>
      <family val="2"/>
    </font>
    <font>
      <b/>
      <u/>
      <sz val="10"/>
      <name val="Arial"/>
      <family val="2"/>
    </font>
  </fonts>
  <fills count="3">
    <fill>
      <patternFill patternType="none"/>
    </fill>
    <fill>
      <patternFill patternType="gray125"/>
    </fill>
    <fill>
      <patternFill patternType="solid">
        <fgColor indexed="41"/>
        <bgColor indexed="64"/>
      </patternFill>
    </fill>
  </fills>
  <borders count="2">
    <border>
      <left/>
      <right/>
      <top/>
      <bottom/>
      <diagonal/>
    </border>
    <border>
      <left/>
      <right/>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54">
    <xf numFmtId="0" fontId="0" fillId="0" borderId="0" xfId="0"/>
    <xf numFmtId="20" fontId="0" fillId="0" borderId="0" xfId="0" applyNumberFormat="1"/>
    <xf numFmtId="46" fontId="0" fillId="0" borderId="0" xfId="0" applyNumberFormat="1"/>
    <xf numFmtId="14" fontId="0" fillId="0" borderId="0" xfId="0" applyNumberFormat="1"/>
    <xf numFmtId="22" fontId="0" fillId="0" borderId="0" xfId="0" applyNumberFormat="1"/>
    <xf numFmtId="0" fontId="0" fillId="0" borderId="0" xfId="0" applyAlignment="1">
      <alignment horizontal="right"/>
    </xf>
    <xf numFmtId="3" fontId="0" fillId="0" borderId="0" xfId="0" applyNumberFormat="1"/>
    <xf numFmtId="0" fontId="5" fillId="0" borderId="0" xfId="0" applyFont="1" applyAlignment="1">
      <alignment wrapText="1"/>
    </xf>
    <xf numFmtId="165" fontId="0" fillId="0" borderId="0" xfId="0" applyNumberFormat="1"/>
    <xf numFmtId="0" fontId="6" fillId="0" borderId="0" xfId="0" applyFont="1"/>
    <xf numFmtId="43" fontId="0" fillId="0" borderId="0" xfId="1" applyFont="1"/>
    <xf numFmtId="3" fontId="6" fillId="0" borderId="0" xfId="0" applyNumberFormat="1" applyFont="1"/>
    <xf numFmtId="3" fontId="0" fillId="0" borderId="0" xfId="0" applyNumberFormat="1" applyFill="1"/>
    <xf numFmtId="14" fontId="6" fillId="0" borderId="0" xfId="0" applyNumberFormat="1" applyFont="1"/>
    <xf numFmtId="0" fontId="0" fillId="0" borderId="0" xfId="0" applyFill="1"/>
    <xf numFmtId="14" fontId="0" fillId="0" borderId="0" xfId="0" applyNumberFormat="1" applyFill="1"/>
    <xf numFmtId="0" fontId="4" fillId="0" borderId="0" xfId="0" applyFont="1" applyFill="1" applyBorder="1" applyAlignment="1">
      <alignment horizontal="center"/>
    </xf>
    <xf numFmtId="0" fontId="5" fillId="0" borderId="0" xfId="0" applyFont="1" applyFill="1" applyAlignment="1">
      <alignment horizontal="center" wrapText="1"/>
    </xf>
    <xf numFmtId="0" fontId="0" fillId="0" borderId="0" xfId="0" applyFill="1" applyAlignment="1">
      <alignment horizontal="right"/>
    </xf>
    <xf numFmtId="164" fontId="0" fillId="0" borderId="0" xfId="0" applyNumberFormat="1" applyFill="1"/>
    <xf numFmtId="0" fontId="0" fillId="0" borderId="0" xfId="0" applyFill="1" applyAlignment="1">
      <alignment horizontal="center" vertical="center" wrapText="1"/>
    </xf>
    <xf numFmtId="0" fontId="5" fillId="0" borderId="0" xfId="0" applyFont="1" applyFill="1" applyAlignment="1">
      <alignment horizontal="center" vertical="center" wrapText="1"/>
    </xf>
    <xf numFmtId="168" fontId="0" fillId="0" borderId="0" xfId="0" applyNumberFormat="1" applyFill="1"/>
    <xf numFmtId="0" fontId="5" fillId="0" borderId="0" xfId="0" applyFont="1" applyFill="1" applyAlignment="1">
      <alignment vertical="center" wrapText="1"/>
    </xf>
    <xf numFmtId="0" fontId="0" fillId="0" borderId="0" xfId="0" applyFill="1" applyAlignment="1"/>
    <xf numFmtId="0" fontId="0" fillId="0" borderId="0" xfId="0" applyFill="1" applyAlignment="1">
      <alignment horizontal="center"/>
    </xf>
    <xf numFmtId="4" fontId="0" fillId="0" borderId="0" xfId="0" applyNumberFormat="1" applyFill="1"/>
    <xf numFmtId="2" fontId="0" fillId="0" borderId="0" xfId="0" applyNumberFormat="1" applyFill="1"/>
    <xf numFmtId="0" fontId="0" fillId="0" borderId="0" xfId="0" applyNumberFormat="1" applyFill="1"/>
    <xf numFmtId="0" fontId="4" fillId="0" borderId="1" xfId="0" applyFont="1" applyFill="1" applyBorder="1" applyAlignment="1">
      <alignment horizontal="center"/>
    </xf>
    <xf numFmtId="0" fontId="4" fillId="0" borderId="0" xfId="0" applyFont="1" applyFill="1" applyAlignment="1">
      <alignment horizontal="center"/>
    </xf>
    <xf numFmtId="3" fontId="1" fillId="0" borderId="0" xfId="0" applyNumberFormat="1" applyFont="1"/>
    <xf numFmtId="0" fontId="0" fillId="0" borderId="0" xfId="0" applyAlignment="1">
      <alignment horizontal="center"/>
    </xf>
    <xf numFmtId="0" fontId="6" fillId="0" borderId="0" xfId="0" applyFont="1" applyAlignment="1">
      <alignment horizontal="center"/>
    </xf>
    <xf numFmtId="0" fontId="9" fillId="0" borderId="0" xfId="0" applyFont="1" applyAlignment="1">
      <alignment horizontal="center"/>
    </xf>
    <xf numFmtId="166" fontId="0" fillId="0" borderId="0" xfId="2" applyNumberFormat="1" applyFont="1" applyFill="1"/>
    <xf numFmtId="166" fontId="0" fillId="0" borderId="0" xfId="0" applyNumberFormat="1" applyFill="1"/>
    <xf numFmtId="167" fontId="0" fillId="0" borderId="0" xfId="0" applyNumberFormat="1" applyFill="1"/>
    <xf numFmtId="169" fontId="0" fillId="0" borderId="0" xfId="0" applyNumberFormat="1"/>
    <xf numFmtId="164" fontId="0" fillId="0" borderId="0" xfId="0" applyNumberFormat="1"/>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1" fillId="0" borderId="0" xfId="0" applyFont="1"/>
    <xf numFmtId="22" fontId="4" fillId="0" borderId="0" xfId="0" applyNumberFormat="1" applyFont="1"/>
    <xf numFmtId="1" fontId="0" fillId="0" borderId="0" xfId="0" applyNumberFormat="1"/>
    <xf numFmtId="4" fontId="0" fillId="0" borderId="0" xfId="0" applyNumberFormat="1"/>
    <xf numFmtId="2" fontId="6" fillId="0" borderId="0" xfId="0" applyNumberFormat="1" applyFont="1"/>
    <xf numFmtId="2" fontId="0" fillId="0" borderId="0" xfId="0" applyNumberFormat="1"/>
    <xf numFmtId="0" fontId="4" fillId="0" borderId="0" xfId="0" applyFont="1" applyFill="1"/>
    <xf numFmtId="170" fontId="0" fillId="0" borderId="0" xfId="0" applyNumberFormat="1"/>
    <xf numFmtId="0" fontId="0" fillId="2" borderId="0" xfId="0" applyFill="1" applyAlignment="1">
      <alignment horizontal="left" wrapText="1"/>
    </xf>
    <xf numFmtId="0" fontId="4" fillId="0" borderId="1" xfId="0" applyFont="1" applyBorder="1" applyAlignment="1">
      <alignment horizont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200025</xdr:colOff>
      <xdr:row>1</xdr:row>
      <xdr:rowOff>104775</xdr:rowOff>
    </xdr:from>
    <xdr:ext cx="3648075" cy="542925"/>
    <xdr:sp macro="" textlink="">
      <xdr:nvSpPr>
        <xdr:cNvPr id="4103" name="Text Box 7"/>
        <xdr:cNvSpPr txBox="1">
          <a:spLocks noChangeArrowheads="1"/>
        </xdr:cNvSpPr>
      </xdr:nvSpPr>
      <xdr:spPr bwMode="auto">
        <a:xfrm>
          <a:off x="4724400" y="266700"/>
          <a:ext cx="3648075" cy="5429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27432" tIns="32004" rIns="0" bIns="0" anchor="t" upright="1">
          <a:spAutoFit/>
        </a:bodyPr>
        <a:lstStyle/>
        <a:p>
          <a:pPr algn="l" rtl="0">
            <a:defRPr sz="1000"/>
          </a:pPr>
          <a:r>
            <a:rPr lang="en-US" sz="1600" b="1" i="0" u="none" strike="noStrike" baseline="0">
              <a:solidFill>
                <a:srgbClr val="000000"/>
              </a:solidFill>
              <a:latin typeface="Arial"/>
              <a:cs typeface="Arial"/>
            </a:rPr>
            <a:t>Turn off the automatic recalculation</a:t>
          </a:r>
        </a:p>
        <a:p>
          <a:pPr algn="l" rtl="0">
            <a:defRPr sz="1000"/>
          </a:pPr>
          <a:r>
            <a:rPr lang="en-US" sz="1600" b="1" i="0" u="none" strike="noStrike" baseline="0">
              <a:solidFill>
                <a:srgbClr val="000000"/>
              </a:solidFill>
              <a:latin typeface="Arial"/>
              <a:cs typeface="Arial"/>
            </a:rPr>
            <a:t>feature before updating these inputs.</a:t>
          </a:r>
          <a:endParaRPr lang="en-US"/>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8</xdr:col>
      <xdr:colOff>276225</xdr:colOff>
      <xdr:row>3</xdr:row>
      <xdr:rowOff>9525</xdr:rowOff>
    </xdr:from>
    <xdr:to>
      <xdr:col>13</xdr:col>
      <xdr:colOff>209550</xdr:colOff>
      <xdr:row>8</xdr:row>
      <xdr:rowOff>66675</xdr:rowOff>
    </xdr:to>
    <xdr:sp macro="" textlink="">
      <xdr:nvSpPr>
        <xdr:cNvPr id="2057" name="Text Box 9"/>
        <xdr:cNvSpPr txBox="1">
          <a:spLocks noChangeArrowheads="1"/>
        </xdr:cNvSpPr>
      </xdr:nvSpPr>
      <xdr:spPr bwMode="auto">
        <a:xfrm>
          <a:off x="5981700" y="657225"/>
          <a:ext cx="3333750" cy="866775"/>
        </a:xfrm>
        <a:prstGeom prst="rect">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US" sz="1400" b="0" i="0" u="none" strike="noStrike" baseline="0">
              <a:solidFill>
                <a:srgbClr val="000000"/>
              </a:solidFill>
              <a:latin typeface="Arial"/>
              <a:cs typeface="Arial"/>
            </a:rPr>
            <a:t>Run the WriteOutData macro to write the data from the LR 8760 Loads worksheet into column F.</a:t>
          </a: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12"/>
    <pageSetUpPr fitToPage="1"/>
  </sheetPr>
  <dimension ref="A1:I41"/>
  <sheetViews>
    <sheetView zoomScaleNormal="100" workbookViewId="0"/>
  </sheetViews>
  <sheetFormatPr defaultRowHeight="12.75" x14ac:dyDescent="0.2"/>
  <cols>
    <col min="1" max="1" width="9.28515625" bestFit="1" customWidth="1"/>
    <col min="2" max="2" width="6.28515625" bestFit="1" customWidth="1"/>
    <col min="3" max="3" width="14.140625" bestFit="1" customWidth="1"/>
    <col min="4" max="4" width="11.42578125" customWidth="1"/>
    <col min="5" max="5" width="14.42578125" bestFit="1" customWidth="1"/>
    <col min="6" max="6" width="12.28515625" bestFit="1" customWidth="1"/>
    <col min="7" max="9" width="9.28515625" bestFit="1" customWidth="1"/>
    <col min="10" max="10" width="10.7109375" bestFit="1" customWidth="1"/>
    <col min="11" max="11" width="14.28515625" bestFit="1" customWidth="1"/>
  </cols>
  <sheetData>
    <row r="1" spans="1:9" x14ac:dyDescent="0.2">
      <c r="B1" t="s">
        <v>61</v>
      </c>
      <c r="D1" s="9" t="s">
        <v>96</v>
      </c>
    </row>
    <row r="2" spans="1:9" x14ac:dyDescent="0.2">
      <c r="B2" t="s">
        <v>62</v>
      </c>
      <c r="D2" s="9" t="s">
        <v>97</v>
      </c>
    </row>
    <row r="3" spans="1:9" x14ac:dyDescent="0.2">
      <c r="B3" t="s">
        <v>83</v>
      </c>
      <c r="D3" s="9" t="s">
        <v>477</v>
      </c>
    </row>
    <row r="4" spans="1:9" x14ac:dyDescent="0.2">
      <c r="B4" t="s">
        <v>82</v>
      </c>
      <c r="D4" s="13">
        <v>42430</v>
      </c>
      <c r="E4" s="8">
        <f>+D4+0/24</f>
        <v>42430</v>
      </c>
    </row>
    <row r="5" spans="1:9" x14ac:dyDescent="0.2">
      <c r="B5" t="s">
        <v>84</v>
      </c>
      <c r="D5" s="13">
        <v>42430</v>
      </c>
      <c r="E5" s="8">
        <f>+D5+0/24</f>
        <v>42430</v>
      </c>
      <c r="F5" s="8"/>
    </row>
    <row r="6" spans="1:9" x14ac:dyDescent="0.2">
      <c r="B6" t="s">
        <v>95</v>
      </c>
      <c r="D6" s="44">
        <f>DATE(YEAR(TYBegin)+1,MONTH(TYBegin),DAY(TYBegin))-TYBegin</f>
        <v>365</v>
      </c>
    </row>
    <row r="9" spans="1:9" x14ac:dyDescent="0.2">
      <c r="A9" t="s">
        <v>81</v>
      </c>
    </row>
    <row r="10" spans="1:9" x14ac:dyDescent="0.2">
      <c r="A10" s="5" t="s">
        <v>8</v>
      </c>
      <c r="B10" s="5" t="s">
        <v>9</v>
      </c>
      <c r="C10" s="5" t="s">
        <v>11</v>
      </c>
      <c r="D10" s="5" t="s">
        <v>12</v>
      </c>
      <c r="F10" t="s">
        <v>56</v>
      </c>
      <c r="G10" t="s">
        <v>57</v>
      </c>
      <c r="H10" t="s">
        <v>58</v>
      </c>
      <c r="I10" t="s">
        <v>59</v>
      </c>
    </row>
    <row r="11" spans="1:9" x14ac:dyDescent="0.2">
      <c r="A11">
        <f>YEAR(D5)</f>
        <v>2016</v>
      </c>
      <c r="B11">
        <f>MONTH(D4)</f>
        <v>3</v>
      </c>
      <c r="C11" s="11">
        <v>8314521</v>
      </c>
      <c r="D11" s="11">
        <v>161</v>
      </c>
      <c r="E11" s="6"/>
      <c r="F11" s="9" t="s">
        <v>476</v>
      </c>
      <c r="G11" s="46">
        <v>267.8420126063989</v>
      </c>
      <c r="H11" s="46">
        <v>264.37448258989599</v>
      </c>
      <c r="I11" s="46">
        <v>210.0277432384855</v>
      </c>
    </row>
    <row r="12" spans="1:9" x14ac:dyDescent="0.2">
      <c r="A12">
        <f>IF(B12=1,A11+1,A11)</f>
        <v>2016</v>
      </c>
      <c r="B12">
        <f>IF(B11=12,1,B11+1)</f>
        <v>4</v>
      </c>
      <c r="C12" s="11">
        <v>8854833</v>
      </c>
      <c r="D12" s="11">
        <v>161</v>
      </c>
      <c r="E12" s="6"/>
    </row>
    <row r="13" spans="1:9" x14ac:dyDescent="0.2">
      <c r="A13">
        <f t="shared" ref="A13:A22" si="0">IF(B13=1,A12+1,A12)</f>
        <v>2016</v>
      </c>
      <c r="B13">
        <f t="shared" ref="B13:B22" si="1">IF(B12=12,1,B12+1)</f>
        <v>5</v>
      </c>
      <c r="C13" s="11">
        <v>9483509</v>
      </c>
      <c r="D13" s="11">
        <v>161</v>
      </c>
      <c r="E13" s="6"/>
    </row>
    <row r="14" spans="1:9" x14ac:dyDescent="0.2">
      <c r="A14">
        <f t="shared" si="0"/>
        <v>2016</v>
      </c>
      <c r="B14">
        <f t="shared" si="1"/>
        <v>6</v>
      </c>
      <c r="C14" s="11">
        <v>7995092</v>
      </c>
      <c r="D14" s="11">
        <v>161</v>
      </c>
      <c r="E14" s="6"/>
    </row>
    <row r="15" spans="1:9" x14ac:dyDescent="0.2">
      <c r="A15">
        <f t="shared" si="0"/>
        <v>2016</v>
      </c>
      <c r="B15">
        <f t="shared" si="1"/>
        <v>7</v>
      </c>
      <c r="C15" s="11">
        <v>7511715</v>
      </c>
      <c r="D15" s="11">
        <v>161</v>
      </c>
      <c r="E15" s="6"/>
    </row>
    <row r="16" spans="1:9" x14ac:dyDescent="0.2">
      <c r="A16">
        <f t="shared" si="0"/>
        <v>2016</v>
      </c>
      <c r="B16">
        <f t="shared" si="1"/>
        <v>8</v>
      </c>
      <c r="C16" s="11">
        <v>10189183</v>
      </c>
      <c r="D16" s="11">
        <v>161</v>
      </c>
      <c r="E16" s="6"/>
    </row>
    <row r="17" spans="1:8" x14ac:dyDescent="0.2">
      <c r="A17">
        <f t="shared" si="0"/>
        <v>2016</v>
      </c>
      <c r="B17">
        <f t="shared" si="1"/>
        <v>9</v>
      </c>
      <c r="C17" s="11">
        <v>11720326</v>
      </c>
      <c r="D17" s="11">
        <v>161</v>
      </c>
      <c r="E17" s="6"/>
    </row>
    <row r="18" spans="1:8" x14ac:dyDescent="0.2">
      <c r="A18">
        <f t="shared" si="0"/>
        <v>2016</v>
      </c>
      <c r="B18">
        <f t="shared" si="1"/>
        <v>10</v>
      </c>
      <c r="C18" s="11">
        <v>9280101</v>
      </c>
      <c r="D18" s="11">
        <v>161</v>
      </c>
      <c r="E18" s="6"/>
    </row>
    <row r="19" spans="1:8" x14ac:dyDescent="0.2">
      <c r="A19">
        <f t="shared" si="0"/>
        <v>2016</v>
      </c>
      <c r="B19">
        <f t="shared" si="1"/>
        <v>11</v>
      </c>
      <c r="C19" s="11">
        <v>9871720</v>
      </c>
      <c r="D19" s="11">
        <v>161</v>
      </c>
      <c r="E19" s="6"/>
    </row>
    <row r="20" spans="1:8" x14ac:dyDescent="0.2">
      <c r="A20">
        <f t="shared" si="0"/>
        <v>2016</v>
      </c>
      <c r="B20">
        <f t="shared" si="1"/>
        <v>12</v>
      </c>
      <c r="C20" s="11">
        <v>9000199</v>
      </c>
      <c r="D20" s="11">
        <v>161</v>
      </c>
      <c r="E20" s="6"/>
    </row>
    <row r="21" spans="1:8" x14ac:dyDescent="0.2">
      <c r="A21">
        <f t="shared" si="0"/>
        <v>2017</v>
      </c>
      <c r="B21">
        <f t="shared" si="1"/>
        <v>1</v>
      </c>
      <c r="C21" s="11">
        <v>8383684</v>
      </c>
      <c r="D21" s="11">
        <v>161</v>
      </c>
      <c r="E21" s="6"/>
    </row>
    <row r="22" spans="1:8" x14ac:dyDescent="0.2">
      <c r="A22">
        <f t="shared" si="0"/>
        <v>2017</v>
      </c>
      <c r="B22">
        <f t="shared" si="1"/>
        <v>2</v>
      </c>
      <c r="C22" s="11">
        <v>9107377</v>
      </c>
      <c r="D22" s="11">
        <v>161</v>
      </c>
      <c r="E22" s="6"/>
    </row>
    <row r="23" spans="1:8" x14ac:dyDescent="0.2">
      <c r="C23" s="31">
        <f>SUM(C11:C22)</f>
        <v>109712260</v>
      </c>
      <c r="D23" s="31">
        <f>SUM(D11:D22)</f>
        <v>1932</v>
      </c>
      <c r="E23" s="6"/>
    </row>
    <row r="25" spans="1:8" x14ac:dyDescent="0.2">
      <c r="A25" t="s">
        <v>29</v>
      </c>
    </row>
    <row r="26" spans="1:8" x14ac:dyDescent="0.2">
      <c r="A26" t="s">
        <v>8</v>
      </c>
      <c r="B26" t="s">
        <v>9</v>
      </c>
      <c r="C26" t="s">
        <v>30</v>
      </c>
      <c r="D26" t="s">
        <v>32</v>
      </c>
      <c r="E26" t="s">
        <v>31</v>
      </c>
      <c r="G26" s="9"/>
      <c r="H26" s="9"/>
    </row>
    <row r="27" spans="1:8" x14ac:dyDescent="0.2">
      <c r="A27" s="42">
        <f>YEAR(TYBegin)</f>
        <v>2016</v>
      </c>
      <c r="B27" s="42">
        <f>MONTH(TYBegin)</f>
        <v>3</v>
      </c>
      <c r="C27" s="9">
        <v>3</v>
      </c>
      <c r="D27" s="9">
        <v>8</v>
      </c>
      <c r="E27" s="8">
        <f>DATEVALUE(B27&amp;"/"&amp;C27&amp;"/"&amp;A27)+(D27-1)/24</f>
        <v>42432.291666666664</v>
      </c>
      <c r="G27" s="9"/>
      <c r="H27" s="9"/>
    </row>
    <row r="28" spans="1:8" x14ac:dyDescent="0.2">
      <c r="A28" s="42">
        <f>IF(B28=1,A27+1,A27)</f>
        <v>2016</v>
      </c>
      <c r="B28" s="42">
        <f>IF(B27=12,1,B27+1)</f>
        <v>4</v>
      </c>
      <c r="C28" s="9">
        <v>10</v>
      </c>
      <c r="D28" s="9">
        <v>9</v>
      </c>
      <c r="E28" s="8">
        <f t="shared" ref="E28:E38" si="2">DATEVALUE(B28&amp;"/"&amp;C28&amp;"/"&amp;A28)+(D28-1)/24</f>
        <v>42470.333333333336</v>
      </c>
      <c r="G28" s="9"/>
      <c r="H28" s="9"/>
    </row>
    <row r="29" spans="1:8" x14ac:dyDescent="0.2">
      <c r="A29" s="42">
        <f t="shared" ref="A29:A38" si="3">IF(B29=1,A28+1,A28)</f>
        <v>2016</v>
      </c>
      <c r="B29" s="42">
        <f t="shared" ref="B29:B38" si="4">IF(B28=12,1,B28+1)</f>
        <v>5</v>
      </c>
      <c r="C29" s="9">
        <v>31</v>
      </c>
      <c r="D29" s="9">
        <v>17</v>
      </c>
      <c r="E29" s="8">
        <f t="shared" si="2"/>
        <v>42521.666666666664</v>
      </c>
      <c r="G29" s="9"/>
      <c r="H29" s="9"/>
    </row>
    <row r="30" spans="1:8" x14ac:dyDescent="0.2">
      <c r="A30" s="42">
        <f t="shared" si="3"/>
        <v>2016</v>
      </c>
      <c r="B30" s="42">
        <f t="shared" si="4"/>
        <v>6</v>
      </c>
      <c r="C30" s="9">
        <v>16</v>
      </c>
      <c r="D30" s="9">
        <v>17</v>
      </c>
      <c r="E30" s="8">
        <f t="shared" si="2"/>
        <v>42537.666666666664</v>
      </c>
      <c r="G30" s="9"/>
      <c r="H30" s="9"/>
    </row>
    <row r="31" spans="1:8" x14ac:dyDescent="0.2">
      <c r="A31" s="42">
        <f t="shared" si="3"/>
        <v>2016</v>
      </c>
      <c r="B31" s="42">
        <f t="shared" si="4"/>
        <v>7</v>
      </c>
      <c r="C31" s="9">
        <v>25</v>
      </c>
      <c r="D31" s="9">
        <v>15</v>
      </c>
      <c r="E31" s="8">
        <f t="shared" si="2"/>
        <v>42576.583333333336</v>
      </c>
      <c r="G31" s="9"/>
      <c r="H31" s="9"/>
    </row>
    <row r="32" spans="1:8" x14ac:dyDescent="0.2">
      <c r="A32" s="42">
        <f t="shared" si="3"/>
        <v>2016</v>
      </c>
      <c r="B32" s="42">
        <f t="shared" si="4"/>
        <v>8</v>
      </c>
      <c r="C32" s="9">
        <v>9</v>
      </c>
      <c r="D32" s="9">
        <v>17</v>
      </c>
      <c r="E32" s="8">
        <f t="shared" si="2"/>
        <v>42591.666666666664</v>
      </c>
      <c r="G32" s="9"/>
      <c r="H32" s="9"/>
    </row>
    <row r="33" spans="1:8" x14ac:dyDescent="0.2">
      <c r="A33" s="42">
        <f t="shared" si="3"/>
        <v>2016</v>
      </c>
      <c r="B33" s="42">
        <f t="shared" si="4"/>
        <v>9</v>
      </c>
      <c r="C33" s="9">
        <v>8</v>
      </c>
      <c r="D33" s="9">
        <v>17</v>
      </c>
      <c r="E33" s="8">
        <f t="shared" si="2"/>
        <v>42621.666666666664</v>
      </c>
      <c r="G33" s="9"/>
      <c r="H33" s="9"/>
    </row>
    <row r="34" spans="1:8" x14ac:dyDescent="0.2">
      <c r="A34" s="42">
        <f t="shared" si="3"/>
        <v>2016</v>
      </c>
      <c r="B34" s="42">
        <f t="shared" si="4"/>
        <v>10</v>
      </c>
      <c r="C34" s="9">
        <v>19</v>
      </c>
      <c r="D34" s="9">
        <v>17</v>
      </c>
      <c r="E34" s="8">
        <f t="shared" si="2"/>
        <v>42662.666666666664</v>
      </c>
      <c r="G34" s="9"/>
      <c r="H34" s="9"/>
    </row>
    <row r="35" spans="1:8" x14ac:dyDescent="0.2">
      <c r="A35" s="42">
        <f t="shared" si="3"/>
        <v>2016</v>
      </c>
      <c r="B35" s="42">
        <f t="shared" si="4"/>
        <v>11</v>
      </c>
      <c r="C35" s="9">
        <v>22</v>
      </c>
      <c r="D35" s="9">
        <v>8</v>
      </c>
      <c r="E35" s="8">
        <f t="shared" si="2"/>
        <v>42696.291666666664</v>
      </c>
      <c r="G35" s="9"/>
      <c r="H35" s="9"/>
    </row>
    <row r="36" spans="1:8" x14ac:dyDescent="0.2">
      <c r="A36" s="42">
        <f t="shared" si="3"/>
        <v>2016</v>
      </c>
      <c r="B36" s="42">
        <f t="shared" si="4"/>
        <v>12</v>
      </c>
      <c r="C36" s="9">
        <v>16</v>
      </c>
      <c r="D36" s="9">
        <v>8</v>
      </c>
      <c r="E36" s="8">
        <f t="shared" si="2"/>
        <v>42720.291666666664</v>
      </c>
      <c r="G36" s="9"/>
      <c r="H36" s="9"/>
    </row>
    <row r="37" spans="1:8" x14ac:dyDescent="0.2">
      <c r="A37" s="42">
        <f t="shared" si="3"/>
        <v>2017</v>
      </c>
      <c r="B37" s="42">
        <f t="shared" si="4"/>
        <v>1</v>
      </c>
      <c r="C37" s="9">
        <v>9</v>
      </c>
      <c r="D37" s="9">
        <v>8</v>
      </c>
      <c r="E37" s="8">
        <f t="shared" si="2"/>
        <v>42744.291666666664</v>
      </c>
      <c r="G37" s="9"/>
      <c r="H37" s="9"/>
    </row>
    <row r="38" spans="1:8" x14ac:dyDescent="0.2">
      <c r="A38" s="42">
        <f t="shared" si="3"/>
        <v>2017</v>
      </c>
      <c r="B38" s="42">
        <f t="shared" si="4"/>
        <v>2</v>
      </c>
      <c r="C38" s="9">
        <v>4</v>
      </c>
      <c r="D38" s="9">
        <v>9</v>
      </c>
      <c r="E38" s="8">
        <f t="shared" si="2"/>
        <v>42770.333333333336</v>
      </c>
    </row>
    <row r="40" spans="1:8" x14ac:dyDescent="0.2">
      <c r="A40" s="50"/>
      <c r="B40" s="50"/>
      <c r="C40" s="50"/>
      <c r="D40" s="50"/>
      <c r="E40" s="50"/>
    </row>
    <row r="41" spans="1:8" x14ac:dyDescent="0.2">
      <c r="A41" s="50"/>
      <c r="B41" s="50"/>
      <c r="C41" s="50"/>
      <c r="D41" s="50"/>
      <c r="E41" s="50"/>
    </row>
  </sheetData>
  <mergeCells count="1">
    <mergeCell ref="A40:E41"/>
  </mergeCells>
  <phoneticPr fontId="3" type="noConversion"/>
  <printOptions horizontalCentered="1"/>
  <pageMargins left="0.25" right="0.25" top="1" bottom="1" header="0.5" footer="0.5"/>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0"/>
    <pageSetUpPr fitToPage="1"/>
  </sheetPr>
  <dimension ref="A1:K24"/>
  <sheetViews>
    <sheetView tabSelected="1" workbookViewId="0">
      <selection activeCell="A4" sqref="A4"/>
    </sheetView>
  </sheetViews>
  <sheetFormatPr defaultRowHeight="12.75" x14ac:dyDescent="0.2"/>
  <cols>
    <col min="1" max="1" width="13.42578125" style="14" bestFit="1" customWidth="1"/>
    <col min="2" max="2" width="9.140625" style="14"/>
    <col min="3" max="3" width="12.7109375" style="14" bestFit="1" customWidth="1"/>
    <col min="4" max="4" width="2.7109375" style="14" customWidth="1"/>
    <col min="5" max="5" width="12.7109375" style="14" bestFit="1" customWidth="1"/>
    <col min="6" max="6" width="9.140625" style="14"/>
    <col min="7" max="7" width="2.7109375" style="14" customWidth="1"/>
    <col min="8" max="8" width="13.42578125" style="14" bestFit="1" customWidth="1"/>
    <col min="9" max="9" width="10.7109375" style="14" bestFit="1" customWidth="1"/>
    <col min="10" max="10" width="9.140625" style="14"/>
    <col min="11" max="11" width="10.140625" style="14" bestFit="1" customWidth="1"/>
    <col min="12" max="16384" width="9.140625" style="14"/>
  </cols>
  <sheetData>
    <row r="1" spans="1:11" x14ac:dyDescent="0.2">
      <c r="A1" s="14" t="str">
        <f>'Manual Inputs'!D1</f>
        <v>Kentucky Power Co.</v>
      </c>
    </row>
    <row r="2" spans="1:11" x14ac:dyDescent="0.2">
      <c r="A2" s="14" t="str">
        <f>+'Manual Inputs'!D2</f>
        <v>Kentucky</v>
      </c>
    </row>
    <row r="3" spans="1:11" x14ac:dyDescent="0.2">
      <c r="A3" s="14" t="s">
        <v>93</v>
      </c>
    </row>
    <row r="4" spans="1:11" x14ac:dyDescent="0.2">
      <c r="A4" s="48" t="str">
        <f>CustClass &amp; " Customers"</f>
        <v>Public School Service - Secondary Customers</v>
      </c>
    </row>
    <row r="5" spans="1:11" x14ac:dyDescent="0.2">
      <c r="A5" s="15" t="str">
        <f>+'Monthly Data'!A5</f>
        <v>For the Test Year Ended February 28, 2017</v>
      </c>
    </row>
    <row r="6" spans="1:11" x14ac:dyDescent="0.2">
      <c r="A6" s="15" t="str">
        <f>+'Monthly Data'!A6</f>
        <v>Based on Sample Period Ended February 28, 2017</v>
      </c>
    </row>
    <row r="10" spans="1:11" s="24" customFormat="1" x14ac:dyDescent="0.2">
      <c r="A10" s="23"/>
      <c r="B10" s="23"/>
      <c r="C10" s="30" t="s">
        <v>50</v>
      </c>
      <c r="D10" s="30"/>
      <c r="E10" s="30" t="s">
        <v>51</v>
      </c>
      <c r="F10" s="30" t="s">
        <v>52</v>
      </c>
      <c r="G10" s="30"/>
      <c r="H10" s="30" t="s">
        <v>53</v>
      </c>
      <c r="I10" s="30" t="s">
        <v>54</v>
      </c>
    </row>
    <row r="11" spans="1:11" x14ac:dyDescent="0.2">
      <c r="A11" s="18">
        <f>+'Manual Inputs'!A11</f>
        <v>2016</v>
      </c>
      <c r="B11" s="18">
        <f>+'Manual Inputs'!B11</f>
        <v>3</v>
      </c>
      <c r="C11" s="12">
        <f>SUMIF('Expanded kW'!$A$2:$A$8785,B11,'Expanded kW'!$H$2:$H$8785)</f>
        <v>8314520.9999999944</v>
      </c>
      <c r="D11" s="12"/>
      <c r="E11" s="12">
        <f>SUMIFS('Expanded kW'!$H$2:$H$8785,'Expanded kW'!$A$2:$A$8785,$B11,'Expanded kW'!$C$2:$C$8785,"ON")</f>
        <v>4717212.1790343309</v>
      </c>
      <c r="F11" s="35">
        <f>IF(C11=0,0,+E11/C11)</f>
        <v>0.56734623426103969</v>
      </c>
      <c r="H11" s="12">
        <f>SUMIFS('Expanded kW'!$H$2:$H$8785,'Expanded kW'!$A$2:$A$8785,$B11,'Expanded kW'!$C$2:$C$8785,"OFF")</f>
        <v>3597308.8209656691</v>
      </c>
      <c r="I11" s="35">
        <f>IF(C11=0,0,+H11/C11)</f>
        <v>0.43265376573896097</v>
      </c>
      <c r="K11" s="12"/>
    </row>
    <row r="12" spans="1:11" x14ac:dyDescent="0.2">
      <c r="A12" s="18">
        <f>+'Manual Inputs'!A12</f>
        <v>2016</v>
      </c>
      <c r="B12" s="18">
        <f>+'Manual Inputs'!B12</f>
        <v>4</v>
      </c>
      <c r="C12" s="12">
        <f>SUMIF('Expanded kW'!$A$2:$A$8785,B12,'Expanded kW'!$H$2:$H$8785)</f>
        <v>8854832.9999999925</v>
      </c>
      <c r="D12" s="12"/>
      <c r="E12" s="12">
        <f>SUMIFS('Expanded kW'!$H$2:$H$8785,'Expanded kW'!$A$2:$A$8785,$B12,'Expanded kW'!$C$2:$C$8785,"ON")</f>
        <v>4914506.1003908627</v>
      </c>
      <c r="F12" s="35">
        <f t="shared" ref="F12:F24" si="0">IF(C12=0,0,+E12/C12)</f>
        <v>0.5550083327817551</v>
      </c>
      <c r="H12" s="12">
        <f>SUMIFS('Expanded kW'!$H$2:$H$8785,'Expanded kW'!$A$2:$A$8785,$B12,'Expanded kW'!$C$2:$C$8785,"OFF")</f>
        <v>3940326.8996091345</v>
      </c>
      <c r="I12" s="35">
        <f t="shared" ref="I12:I24" si="1">IF(C12=0,0,+H12/C12)</f>
        <v>0.44499166721824546</v>
      </c>
      <c r="K12" s="12"/>
    </row>
    <row r="13" spans="1:11" x14ac:dyDescent="0.2">
      <c r="A13" s="18">
        <f>+'Manual Inputs'!A13</f>
        <v>2016</v>
      </c>
      <c r="B13" s="18">
        <f>+'Manual Inputs'!B13</f>
        <v>5</v>
      </c>
      <c r="C13" s="12">
        <f>SUMIF('Expanded kW'!$A$2:$A$8785,B13,'Expanded kW'!$H$2:$H$8785)</f>
        <v>9483509</v>
      </c>
      <c r="D13" s="12"/>
      <c r="E13" s="12">
        <f>SUMIFS('Expanded kW'!$H$2:$H$8785,'Expanded kW'!$A$2:$A$8785,$B13,'Expanded kW'!$C$2:$C$8785,"ON")</f>
        <v>5296405.575341397</v>
      </c>
      <c r="F13" s="35">
        <f t="shared" si="0"/>
        <v>0.55848584899760167</v>
      </c>
      <c r="H13" s="12">
        <f>SUMIFS('Expanded kW'!$H$2:$H$8785,'Expanded kW'!$A$2:$A$8785,$B13,'Expanded kW'!$C$2:$C$8785,"OFF")</f>
        <v>4187103.4246585993</v>
      </c>
      <c r="I13" s="35">
        <f t="shared" si="1"/>
        <v>0.44151415100239788</v>
      </c>
      <c r="K13" s="12"/>
    </row>
    <row r="14" spans="1:11" x14ac:dyDescent="0.2">
      <c r="A14" s="18">
        <f>+'Manual Inputs'!A14</f>
        <v>2016</v>
      </c>
      <c r="B14" s="18">
        <f>+'Manual Inputs'!B14</f>
        <v>6</v>
      </c>
      <c r="C14" s="12">
        <f>SUMIF('Expanded kW'!$A$2:$A$8785,B14,'Expanded kW'!$H$2:$H$8785)</f>
        <v>7995092.0000000093</v>
      </c>
      <c r="D14" s="12"/>
      <c r="E14" s="12">
        <f>SUMIFS('Expanded kW'!$H$2:$H$8785,'Expanded kW'!$A$2:$A$8785,$B14,'Expanded kW'!$C$2:$C$8785,"ON")</f>
        <v>3948269.8546620104</v>
      </c>
      <c r="F14" s="35">
        <f t="shared" si="0"/>
        <v>0.49383670064859864</v>
      </c>
      <c r="H14" s="12">
        <f>SUMIFS('Expanded kW'!$H$2:$H$8785,'Expanded kW'!$A$2:$A$8785,$B14,'Expanded kW'!$C$2:$C$8785,"OFF")</f>
        <v>4046822.1453379937</v>
      </c>
      <c r="I14" s="35">
        <f t="shared" si="1"/>
        <v>0.5061632993514007</v>
      </c>
      <c r="K14" s="12"/>
    </row>
    <row r="15" spans="1:11" x14ac:dyDescent="0.2">
      <c r="A15" s="18">
        <f>+'Manual Inputs'!A15</f>
        <v>2016</v>
      </c>
      <c r="B15" s="18">
        <f>+'Manual Inputs'!B15</f>
        <v>7</v>
      </c>
      <c r="C15" s="12">
        <f>SUMIF('Expanded kW'!$A$2:$A$8785,B15,'Expanded kW'!$H$2:$H$8785)</f>
        <v>7511714.9999999981</v>
      </c>
      <c r="D15" s="12"/>
      <c r="E15" s="12">
        <f>SUMIFS('Expanded kW'!$H$2:$H$8785,'Expanded kW'!$A$2:$A$8785,$B15,'Expanded kW'!$C$2:$C$8785,"ON")</f>
        <v>3493388.9701140164</v>
      </c>
      <c r="F15" s="35">
        <f t="shared" si="0"/>
        <v>0.46505877420988645</v>
      </c>
      <c r="H15" s="12">
        <f>SUMIFS('Expanded kW'!$H$2:$H$8785,'Expanded kW'!$A$2:$A$8785,$B15,'Expanded kW'!$C$2:$C$8785,"OFF")</f>
        <v>4018326.0298859873</v>
      </c>
      <c r="I15" s="35">
        <f t="shared" si="1"/>
        <v>0.53494122579011427</v>
      </c>
      <c r="K15" s="12"/>
    </row>
    <row r="16" spans="1:11" x14ac:dyDescent="0.2">
      <c r="A16" s="18">
        <f>+'Manual Inputs'!A16</f>
        <v>2016</v>
      </c>
      <c r="B16" s="18">
        <f>+'Manual Inputs'!B16</f>
        <v>8</v>
      </c>
      <c r="C16" s="12">
        <f>SUMIF('Expanded kW'!$A$2:$A$8785,B16,'Expanded kW'!$H$2:$H$8785)</f>
        <v>10189182.999999996</v>
      </c>
      <c r="D16" s="12"/>
      <c r="E16" s="12">
        <f>SUMIFS('Expanded kW'!$H$2:$H$8785,'Expanded kW'!$A$2:$A$8785,$B16,'Expanded kW'!$C$2:$C$8785,"ON")</f>
        <v>5894508.8399626873</v>
      </c>
      <c r="F16" s="35">
        <f t="shared" si="0"/>
        <v>0.57850652402284752</v>
      </c>
      <c r="H16" s="12">
        <f>SUMIFS('Expanded kW'!$H$2:$H$8785,'Expanded kW'!$A$2:$A$8785,$B16,'Expanded kW'!$C$2:$C$8785,"OFF")</f>
        <v>4294674.1600373145</v>
      </c>
      <c r="I16" s="35">
        <f t="shared" si="1"/>
        <v>0.42149347597715303</v>
      </c>
      <c r="K16" s="12"/>
    </row>
    <row r="17" spans="1:11" x14ac:dyDescent="0.2">
      <c r="A17" s="18">
        <f>+'Manual Inputs'!A17</f>
        <v>2016</v>
      </c>
      <c r="B17" s="18">
        <f>+'Manual Inputs'!B17</f>
        <v>9</v>
      </c>
      <c r="C17" s="12">
        <f>SUMIF('Expanded kW'!$A$2:$A$8785,B17,'Expanded kW'!$H$2:$H$8785)</f>
        <v>11720326.000000004</v>
      </c>
      <c r="D17" s="12"/>
      <c r="E17" s="12">
        <f>SUMIFS('Expanded kW'!$H$2:$H$8785,'Expanded kW'!$A$2:$A$8785,$B17,'Expanded kW'!$C$2:$C$8785,"ON")</f>
        <v>6945274.6941805929</v>
      </c>
      <c r="F17" s="35">
        <f t="shared" si="0"/>
        <v>0.5925837467473678</v>
      </c>
      <c r="H17" s="12">
        <f>SUMIFS('Expanded kW'!$H$2:$H$8785,'Expanded kW'!$A$2:$A$8785,$B17,'Expanded kW'!$C$2:$C$8785,"OFF")</f>
        <v>4775051.3058194052</v>
      </c>
      <c r="I17" s="35">
        <f t="shared" si="1"/>
        <v>0.4074162532526317</v>
      </c>
      <c r="K17" s="12"/>
    </row>
    <row r="18" spans="1:11" x14ac:dyDescent="0.2">
      <c r="A18" s="18">
        <f>+'Manual Inputs'!A18</f>
        <v>2016</v>
      </c>
      <c r="B18" s="18">
        <f>+'Manual Inputs'!B18</f>
        <v>10</v>
      </c>
      <c r="C18" s="12">
        <f>SUMIF('Expanded kW'!$A$2:$A$8785,B18,'Expanded kW'!$H$2:$H$8785)</f>
        <v>9280101.0000000019</v>
      </c>
      <c r="D18" s="12"/>
      <c r="E18" s="12">
        <f>SUMIFS('Expanded kW'!$H$2:$H$8785,'Expanded kW'!$A$2:$A$8785,$B18,'Expanded kW'!$C$2:$C$8785,"ON")</f>
        <v>5263007.969817156</v>
      </c>
      <c r="F18" s="35">
        <f t="shared" si="0"/>
        <v>0.56712830709678208</v>
      </c>
      <c r="H18" s="12">
        <f>SUMIFS('Expanded kW'!$H$2:$H$8785,'Expanded kW'!$A$2:$A$8785,$B18,'Expanded kW'!$C$2:$C$8785,"OFF")</f>
        <v>4017093.0301828417</v>
      </c>
      <c r="I18" s="35">
        <f t="shared" si="1"/>
        <v>0.43287169290321742</v>
      </c>
      <c r="K18" s="12"/>
    </row>
    <row r="19" spans="1:11" x14ac:dyDescent="0.2">
      <c r="A19" s="18">
        <f>+'Manual Inputs'!A19</f>
        <v>2016</v>
      </c>
      <c r="B19" s="18">
        <f>+'Manual Inputs'!B19</f>
        <v>11</v>
      </c>
      <c r="C19" s="12">
        <f>SUMIF('Expanded kW'!$A$2:$A$8785,B19,'Expanded kW'!$H$2:$H$8785)</f>
        <v>9871720.0000000019</v>
      </c>
      <c r="D19" s="12"/>
      <c r="E19" s="12">
        <f>SUMIFS('Expanded kW'!$H$2:$H$8785,'Expanded kW'!$A$2:$A$8785,$B19,'Expanded kW'!$C$2:$C$8785,"ON")</f>
        <v>5451478.4908220964</v>
      </c>
      <c r="F19" s="35">
        <f t="shared" si="0"/>
        <v>0.55223187963415654</v>
      </c>
      <c r="H19" s="12">
        <f>SUMIFS('Expanded kW'!$H$2:$H$8785,'Expanded kW'!$A$2:$A$8785,$B19,'Expanded kW'!$C$2:$C$8785,"OFF")</f>
        <v>4420241.5091779009</v>
      </c>
      <c r="I19" s="35">
        <f t="shared" si="1"/>
        <v>0.44776812036584301</v>
      </c>
      <c r="K19" s="12"/>
    </row>
    <row r="20" spans="1:11" x14ac:dyDescent="0.2">
      <c r="A20" s="18">
        <f>+'Manual Inputs'!A20</f>
        <v>2016</v>
      </c>
      <c r="B20" s="18">
        <f>+'Manual Inputs'!B20</f>
        <v>12</v>
      </c>
      <c r="C20" s="12">
        <f>SUMIF('Expanded kW'!$A$2:$A$8785,B20,'Expanded kW'!$H$2:$H$8785)</f>
        <v>9000199.0000000056</v>
      </c>
      <c r="D20" s="12"/>
      <c r="E20" s="12">
        <f>SUMIFS('Expanded kW'!$H$2:$H$8785,'Expanded kW'!$A$2:$A$8785,$B20,'Expanded kW'!$C$2:$C$8785,"ON")</f>
        <v>4404014.4017949505</v>
      </c>
      <c r="F20" s="35">
        <f t="shared" si="0"/>
        <v>0.48932411403291726</v>
      </c>
      <c r="H20" s="12">
        <f>SUMIFS('Expanded kW'!$H$2:$H$8785,'Expanded kW'!$A$2:$A$8785,$B20,'Expanded kW'!$C$2:$C$8785,"OFF")</f>
        <v>4596184.5982050505</v>
      </c>
      <c r="I20" s="35">
        <f t="shared" si="1"/>
        <v>0.51067588596708224</v>
      </c>
      <c r="K20" s="12"/>
    </row>
    <row r="21" spans="1:11" x14ac:dyDescent="0.2">
      <c r="A21" s="18">
        <f>+'Manual Inputs'!A21</f>
        <v>2017</v>
      </c>
      <c r="B21" s="18">
        <f>+'Manual Inputs'!B21</f>
        <v>1</v>
      </c>
      <c r="C21" s="12">
        <f>SUMIF('Expanded kW'!$A$2:$A$8785,B21,'Expanded kW'!$H$2:$H$8785)</f>
        <v>8383683.9999999953</v>
      </c>
      <c r="D21" s="12"/>
      <c r="E21" s="12">
        <f>SUMIFS('Expanded kW'!$H$2:$H$8785,'Expanded kW'!$A$2:$A$8785,$B21,'Expanded kW'!$C$2:$C$8785,"ON")</f>
        <v>4261809.3588356525</v>
      </c>
      <c r="F21" s="35">
        <f t="shared" si="0"/>
        <v>0.50834565792742847</v>
      </c>
      <c r="H21" s="12">
        <f>SUMIFS('Expanded kW'!$H$2:$H$8785,'Expanded kW'!$A$2:$A$8785,$B21,'Expanded kW'!$C$2:$C$8785,"OFF")</f>
        <v>4121874.6411643471</v>
      </c>
      <c r="I21" s="35">
        <f t="shared" si="1"/>
        <v>0.49165434207257208</v>
      </c>
      <c r="K21" s="12"/>
    </row>
    <row r="22" spans="1:11" x14ac:dyDescent="0.2">
      <c r="A22" s="18">
        <f>+'Manual Inputs'!A22</f>
        <v>2017</v>
      </c>
      <c r="B22" s="18">
        <f>+'Manual Inputs'!B22</f>
        <v>2</v>
      </c>
      <c r="C22" s="12">
        <f>SUMIF('Expanded kW'!$A$2:$A$8785,B22,'Expanded kW'!$H$2:$H$8785)</f>
        <v>9107377.0000000019</v>
      </c>
      <c r="D22" s="12"/>
      <c r="E22" s="12">
        <f>SUMIFS('Expanded kW'!$H$2:$H$8785,'Expanded kW'!$A$2:$A$8785,$B22,'Expanded kW'!$C$2:$C$8785,"ON")</f>
        <v>4934797.0671557589</v>
      </c>
      <c r="F22" s="35">
        <f t="shared" si="0"/>
        <v>0.54184613936106496</v>
      </c>
      <c r="H22" s="12">
        <f>SUMIFS('Expanded kW'!$H$2:$H$8785,'Expanded kW'!$A$2:$A$8785,$B22,'Expanded kW'!$C$2:$C$8785,"OFF")</f>
        <v>4172579.9328442411</v>
      </c>
      <c r="I22" s="35">
        <f t="shared" si="1"/>
        <v>0.45815386063893482</v>
      </c>
      <c r="K22" s="12"/>
    </row>
    <row r="24" spans="1:11" x14ac:dyDescent="0.2">
      <c r="A24" s="14" t="s">
        <v>55</v>
      </c>
      <c r="C24" s="12">
        <f>SUM(C11:C22)</f>
        <v>109712259.99999999</v>
      </c>
      <c r="E24" s="12">
        <f>SUM(E11:E22)</f>
        <v>59524673.502111509</v>
      </c>
      <c r="F24" s="35">
        <f t="shared" si="0"/>
        <v>0.54255261446725755</v>
      </c>
      <c r="H24" s="12">
        <f>SUM(H11:H22)</f>
        <v>50187586.497888491</v>
      </c>
      <c r="I24" s="35">
        <f t="shared" si="1"/>
        <v>0.45744738553274261</v>
      </c>
    </row>
  </sheetData>
  <phoneticPr fontId="3" type="noConversion"/>
  <printOptions horizontalCentered="1"/>
  <pageMargins left="0.25" right="0.25" top="1" bottom="1" header="0.5" footer="0.5"/>
  <pageSetup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indexed="12"/>
  </sheetPr>
  <dimension ref="A1:G26"/>
  <sheetViews>
    <sheetView workbookViewId="0">
      <selection activeCell="E37" sqref="E37"/>
    </sheetView>
  </sheetViews>
  <sheetFormatPr defaultRowHeight="12.75" x14ac:dyDescent="0.2"/>
  <cols>
    <col min="1" max="1" width="14.5703125" customWidth="1"/>
    <col min="6" max="6" width="16.42578125" bestFit="1" customWidth="1"/>
    <col min="7" max="7" width="10.140625" bestFit="1" customWidth="1"/>
  </cols>
  <sheetData>
    <row r="1" spans="1:7" x14ac:dyDescent="0.2">
      <c r="A1" s="51" t="s">
        <v>63</v>
      </c>
      <c r="B1" s="51"/>
      <c r="C1" s="51"/>
      <c r="F1" s="51" t="s">
        <v>68</v>
      </c>
      <c r="G1" s="51"/>
    </row>
    <row r="2" spans="1:7" x14ac:dyDescent="0.2">
      <c r="B2" s="32" t="s">
        <v>66</v>
      </c>
      <c r="C2" s="32" t="s">
        <v>67</v>
      </c>
      <c r="F2" s="34" t="s">
        <v>69</v>
      </c>
      <c r="G2" s="34" t="s">
        <v>70</v>
      </c>
    </row>
    <row r="3" spans="1:7" x14ac:dyDescent="0.2">
      <c r="A3" t="s">
        <v>64</v>
      </c>
      <c r="B3" s="33">
        <v>7</v>
      </c>
      <c r="C3" s="32" t="str">
        <f>TEXT(B3/24,"h:mm AM/PM")</f>
        <v>7:00 AM</v>
      </c>
      <c r="F3" s="9" t="s">
        <v>71</v>
      </c>
      <c r="G3" s="13"/>
    </row>
    <row r="4" spans="1:7" x14ac:dyDescent="0.2">
      <c r="A4" t="s">
        <v>65</v>
      </c>
      <c r="B4" s="33">
        <v>21</v>
      </c>
      <c r="C4" s="32" t="str">
        <f>TEXT(B4/24,"h:mm AM/PM")</f>
        <v>9:00 PM</v>
      </c>
      <c r="F4" s="9" t="s">
        <v>72</v>
      </c>
      <c r="G4" s="13"/>
    </row>
    <row r="5" spans="1:7" x14ac:dyDescent="0.2">
      <c r="F5" s="9" t="s">
        <v>73</v>
      </c>
      <c r="G5" s="13"/>
    </row>
    <row r="6" spans="1:7" x14ac:dyDescent="0.2">
      <c r="F6" s="9" t="s">
        <v>74</v>
      </c>
      <c r="G6" s="13"/>
    </row>
    <row r="7" spans="1:7" x14ac:dyDescent="0.2">
      <c r="A7" s="51" t="s">
        <v>79</v>
      </c>
      <c r="B7" s="51"/>
      <c r="F7" s="9" t="s">
        <v>75</v>
      </c>
      <c r="G7" s="13"/>
    </row>
    <row r="8" spans="1:7" x14ac:dyDescent="0.2">
      <c r="A8" t="s">
        <v>80</v>
      </c>
      <c r="B8" s="13">
        <v>42442</v>
      </c>
      <c r="F8" s="9" t="s">
        <v>76</v>
      </c>
      <c r="G8" s="13"/>
    </row>
    <row r="9" spans="1:7" x14ac:dyDescent="0.2">
      <c r="A9" t="s">
        <v>85</v>
      </c>
      <c r="B9" s="13">
        <v>42680</v>
      </c>
      <c r="F9" s="9" t="s">
        <v>77</v>
      </c>
      <c r="G9" s="13"/>
    </row>
    <row r="19" spans="1:5" x14ac:dyDescent="0.2">
      <c r="A19" t="s">
        <v>94</v>
      </c>
    </row>
    <row r="20" spans="1:5" x14ac:dyDescent="0.2">
      <c r="B20">
        <v>2011</v>
      </c>
      <c r="C20">
        <v>2012</v>
      </c>
      <c r="D20">
        <v>2013</v>
      </c>
      <c r="E20">
        <v>2014</v>
      </c>
    </row>
    <row r="21" spans="1:5" x14ac:dyDescent="0.2">
      <c r="A21" t="s">
        <v>80</v>
      </c>
      <c r="B21" s="13">
        <v>40615</v>
      </c>
      <c r="C21" s="13">
        <v>40979</v>
      </c>
      <c r="D21" s="13">
        <v>41343</v>
      </c>
      <c r="E21" s="13">
        <v>41707</v>
      </c>
    </row>
    <row r="22" spans="1:5" x14ac:dyDescent="0.2">
      <c r="A22" t="s">
        <v>85</v>
      </c>
      <c r="B22" s="13">
        <v>40853</v>
      </c>
      <c r="C22" s="13">
        <v>41217</v>
      </c>
      <c r="D22" s="13">
        <v>41581</v>
      </c>
      <c r="E22" s="13">
        <v>41945</v>
      </c>
    </row>
    <row r="24" spans="1:5" x14ac:dyDescent="0.2">
      <c r="B24">
        <v>2015</v>
      </c>
      <c r="C24">
        <v>2016</v>
      </c>
    </row>
    <row r="25" spans="1:5" x14ac:dyDescent="0.2">
      <c r="B25" s="13">
        <v>42071</v>
      </c>
      <c r="C25" s="13">
        <v>42442</v>
      </c>
    </row>
    <row r="26" spans="1:5" x14ac:dyDescent="0.2">
      <c r="B26" s="13">
        <v>42309</v>
      </c>
      <c r="C26" s="13">
        <v>42680</v>
      </c>
    </row>
  </sheetData>
  <mergeCells count="3">
    <mergeCell ref="F1:G1"/>
    <mergeCell ref="A1:C1"/>
    <mergeCell ref="A7:B7"/>
  </mergeCells>
  <phoneticPr fontId="3"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3"/>
  </sheetPr>
  <dimension ref="A1:N13"/>
  <sheetViews>
    <sheetView workbookViewId="0">
      <selection activeCell="D24" sqref="D24"/>
    </sheetView>
  </sheetViews>
  <sheetFormatPr defaultRowHeight="12.75" x14ac:dyDescent="0.2"/>
  <sheetData>
    <row r="1" spans="1:14" x14ac:dyDescent="0.2">
      <c r="A1" t="s">
        <v>406</v>
      </c>
      <c r="B1" t="s">
        <v>407</v>
      </c>
      <c r="C1" t="s">
        <v>408</v>
      </c>
      <c r="D1" t="s">
        <v>409</v>
      </c>
      <c r="E1" t="s">
        <v>410</v>
      </c>
      <c r="F1" s="47" t="s">
        <v>10</v>
      </c>
      <c r="G1" s="47" t="s">
        <v>411</v>
      </c>
      <c r="H1" s="47" t="s">
        <v>412</v>
      </c>
      <c r="I1" s="47" t="s">
        <v>413</v>
      </c>
      <c r="J1" s="47" t="s">
        <v>414</v>
      </c>
      <c r="K1" s="47" t="s">
        <v>415</v>
      </c>
    </row>
    <row r="2" spans="1:14" x14ac:dyDescent="0.2">
      <c r="A2" t="s">
        <v>478</v>
      </c>
      <c r="B2" t="s">
        <v>479</v>
      </c>
      <c r="C2">
        <v>2016</v>
      </c>
      <c r="D2">
        <v>3</v>
      </c>
      <c r="E2" s="49">
        <v>57082.462115705435</v>
      </c>
      <c r="F2" s="47">
        <v>207.1554297205287</v>
      </c>
      <c r="G2" s="47">
        <v>203.25942469276484</v>
      </c>
      <c r="H2" s="47">
        <v>159.06701638345862</v>
      </c>
      <c r="I2" s="47">
        <v>164.91912728156311</v>
      </c>
      <c r="J2" s="47">
        <v>164.91912728156311</v>
      </c>
      <c r="K2" s="47">
        <v>124.36498355246017</v>
      </c>
      <c r="M2" s="45"/>
      <c r="N2" s="45"/>
    </row>
    <row r="3" spans="1:14" x14ac:dyDescent="0.2">
      <c r="A3" t="s">
        <v>478</v>
      </c>
      <c r="B3" t="s">
        <v>479</v>
      </c>
      <c r="C3">
        <v>2016</v>
      </c>
      <c r="D3">
        <v>4</v>
      </c>
      <c r="E3" s="49">
        <v>49705.092795363271</v>
      </c>
      <c r="F3" s="47">
        <v>180.23835561257741</v>
      </c>
      <c r="G3" s="47">
        <v>179.12856401335949</v>
      </c>
      <c r="H3" s="47">
        <v>120.6235423687358</v>
      </c>
      <c r="I3" s="47">
        <v>145.05060487493716</v>
      </c>
      <c r="J3" s="47">
        <v>145.05060487493716</v>
      </c>
      <c r="K3" s="47">
        <v>90.541205675730922</v>
      </c>
      <c r="M3" s="45"/>
      <c r="N3" s="45"/>
    </row>
    <row r="4" spans="1:14" x14ac:dyDescent="0.2">
      <c r="A4" t="s">
        <v>478</v>
      </c>
      <c r="B4" t="s">
        <v>479</v>
      </c>
      <c r="C4">
        <v>2016</v>
      </c>
      <c r="D4">
        <v>5</v>
      </c>
      <c r="E4" s="49">
        <v>53706.667709047921</v>
      </c>
      <c r="F4" s="47">
        <v>172.7097190134815</v>
      </c>
      <c r="G4" s="47">
        <v>172.19345049845043</v>
      </c>
      <c r="H4" s="47">
        <v>115.47096466190308</v>
      </c>
      <c r="I4" s="47">
        <v>154.04514204702917</v>
      </c>
      <c r="J4" s="47">
        <v>154.04514204702917</v>
      </c>
      <c r="K4" s="47">
        <v>84.06509027639774</v>
      </c>
      <c r="M4" s="45"/>
      <c r="N4" s="45"/>
    </row>
    <row r="5" spans="1:14" x14ac:dyDescent="0.2">
      <c r="A5" t="s">
        <v>478</v>
      </c>
      <c r="B5" t="s">
        <v>479</v>
      </c>
      <c r="C5">
        <v>2016</v>
      </c>
      <c r="D5">
        <v>6</v>
      </c>
      <c r="E5" s="49">
        <v>47529.411933148695</v>
      </c>
      <c r="F5" s="47">
        <v>121.35141512882777</v>
      </c>
      <c r="G5" s="47">
        <v>121.19542032572485</v>
      </c>
      <c r="H5" s="47">
        <v>98.10711716791549</v>
      </c>
      <c r="I5" s="47">
        <v>101.35732428411455</v>
      </c>
      <c r="J5" s="47">
        <v>101.35732428411455</v>
      </c>
      <c r="K5" s="47">
        <v>77.046596744526482</v>
      </c>
      <c r="M5" s="45"/>
      <c r="N5" s="45"/>
    </row>
    <row r="6" spans="1:14" x14ac:dyDescent="0.2">
      <c r="A6" t="s">
        <v>478</v>
      </c>
      <c r="B6" t="s">
        <v>479</v>
      </c>
      <c r="C6">
        <v>2016</v>
      </c>
      <c r="D6">
        <v>7</v>
      </c>
      <c r="E6" s="49">
        <v>53563.452966483164</v>
      </c>
      <c r="F6" s="47">
        <v>138.41633078281507</v>
      </c>
      <c r="G6" s="47">
        <v>138.41633078281507</v>
      </c>
      <c r="H6" s="47">
        <v>114.18823947861036</v>
      </c>
      <c r="I6" s="47">
        <v>119.81711903973807</v>
      </c>
      <c r="J6" s="47">
        <v>119.81711903973807</v>
      </c>
      <c r="K6" s="47">
        <v>88.964110335432977</v>
      </c>
      <c r="M6" s="45"/>
      <c r="N6" s="45"/>
    </row>
    <row r="7" spans="1:14" x14ac:dyDescent="0.2">
      <c r="A7" t="s">
        <v>478</v>
      </c>
      <c r="B7" t="s">
        <v>479</v>
      </c>
      <c r="C7">
        <v>2016</v>
      </c>
      <c r="D7">
        <v>8</v>
      </c>
      <c r="E7" s="49">
        <v>74530.660531561749</v>
      </c>
      <c r="F7" s="47">
        <v>210.21485272599887</v>
      </c>
      <c r="G7" s="47">
        <v>210.21485272599887</v>
      </c>
      <c r="H7" s="47">
        <v>137.01735192366954</v>
      </c>
      <c r="I7" s="47">
        <v>194.91895134156599</v>
      </c>
      <c r="J7" s="47">
        <v>194.91895134156599</v>
      </c>
      <c r="K7" s="47">
        <v>115.13759270939033</v>
      </c>
      <c r="M7" s="45"/>
      <c r="N7" s="45"/>
    </row>
    <row r="8" spans="1:14" x14ac:dyDescent="0.2">
      <c r="A8" t="s">
        <v>478</v>
      </c>
      <c r="B8" t="s">
        <v>479</v>
      </c>
      <c r="C8">
        <v>2016</v>
      </c>
      <c r="D8">
        <v>9</v>
      </c>
      <c r="E8" s="49">
        <v>65835.337388992586</v>
      </c>
      <c r="F8" s="47">
        <v>197.81894632529773</v>
      </c>
      <c r="G8" s="47">
        <v>197.81894632529773</v>
      </c>
      <c r="H8" s="47">
        <v>123.8532503324589</v>
      </c>
      <c r="I8" s="47">
        <v>182.51498367813426</v>
      </c>
      <c r="J8" s="47">
        <v>182.51498367813426</v>
      </c>
      <c r="K8" s="47">
        <v>110.74637621827917</v>
      </c>
      <c r="M8" s="45"/>
      <c r="N8" s="45"/>
    </row>
    <row r="9" spans="1:14" x14ac:dyDescent="0.2">
      <c r="A9" t="s">
        <v>478</v>
      </c>
      <c r="B9" t="s">
        <v>479</v>
      </c>
      <c r="C9">
        <v>2016</v>
      </c>
      <c r="D9">
        <v>10</v>
      </c>
      <c r="E9" s="49">
        <v>52991.994547761264</v>
      </c>
      <c r="F9" s="47">
        <v>179.03059782528547</v>
      </c>
      <c r="G9" s="47">
        <v>179.03059782528547</v>
      </c>
      <c r="H9" s="47">
        <v>108.41510960888647</v>
      </c>
      <c r="I9" s="47">
        <v>159.05954515088095</v>
      </c>
      <c r="J9" s="47">
        <v>159.05954515088095</v>
      </c>
      <c r="K9" s="47">
        <v>86.802697894848109</v>
      </c>
      <c r="M9" s="45"/>
      <c r="N9" s="45"/>
    </row>
    <row r="10" spans="1:14" x14ac:dyDescent="0.2">
      <c r="A10" t="s">
        <v>478</v>
      </c>
      <c r="B10" t="s">
        <v>479</v>
      </c>
      <c r="C10">
        <v>2016</v>
      </c>
      <c r="D10">
        <v>11</v>
      </c>
      <c r="E10" s="49">
        <v>53951.383384910274</v>
      </c>
      <c r="F10" s="47">
        <v>214.63164382218898</v>
      </c>
      <c r="G10" s="47">
        <v>211.92179124257265</v>
      </c>
      <c r="H10" s="47">
        <v>153.90515488354276</v>
      </c>
      <c r="I10" s="47">
        <v>163.37505883495609</v>
      </c>
      <c r="J10" s="47">
        <v>163.37505883495609</v>
      </c>
      <c r="K10" s="47">
        <v>120.28300472400723</v>
      </c>
      <c r="M10" s="45"/>
      <c r="N10" s="45"/>
    </row>
    <row r="11" spans="1:14" x14ac:dyDescent="0.2">
      <c r="A11" t="s">
        <v>478</v>
      </c>
      <c r="B11" t="s">
        <v>479</v>
      </c>
      <c r="C11">
        <v>2016</v>
      </c>
      <c r="D11">
        <v>12</v>
      </c>
      <c r="E11" s="49">
        <v>62185.511211460776</v>
      </c>
      <c r="F11" s="47">
        <v>217.10098396178986</v>
      </c>
      <c r="G11" s="47">
        <v>214.32501929895372</v>
      </c>
      <c r="H11" s="47">
        <v>167.79121721387969</v>
      </c>
      <c r="I11" s="47">
        <v>177.37940857687943</v>
      </c>
      <c r="J11" s="47">
        <v>177.37940857687943</v>
      </c>
      <c r="K11" s="47">
        <v>137.73192087770144</v>
      </c>
      <c r="M11" s="45"/>
      <c r="N11" s="45"/>
    </row>
    <row r="12" spans="1:14" x14ac:dyDescent="0.2">
      <c r="A12" t="s">
        <v>478</v>
      </c>
      <c r="B12" t="s">
        <v>479</v>
      </c>
      <c r="C12">
        <v>2017</v>
      </c>
      <c r="D12">
        <v>1</v>
      </c>
      <c r="E12" s="49">
        <v>63103.696493058502</v>
      </c>
      <c r="F12" s="47">
        <v>216.51781277391683</v>
      </c>
      <c r="G12" s="47">
        <v>211.12903961991248</v>
      </c>
      <c r="H12" s="47">
        <v>172.7280550445808</v>
      </c>
      <c r="I12" s="47">
        <v>168.65964263765784</v>
      </c>
      <c r="J12" s="47">
        <v>168.65964263765784</v>
      </c>
      <c r="K12" s="47">
        <v>141.67235459041854</v>
      </c>
      <c r="M12" s="45"/>
      <c r="N12" s="45"/>
    </row>
    <row r="13" spans="1:14" x14ac:dyDescent="0.2">
      <c r="A13" t="s">
        <v>478</v>
      </c>
      <c r="B13" t="s">
        <v>479</v>
      </c>
      <c r="C13">
        <v>2017</v>
      </c>
      <c r="D13">
        <v>2</v>
      </c>
      <c r="E13" s="49">
        <v>54484.493960875749</v>
      </c>
      <c r="F13" s="47">
        <v>211.65998920044265</v>
      </c>
      <c r="G13" s="47">
        <v>199.16436441516419</v>
      </c>
      <c r="H13" s="47">
        <v>162.09133931196581</v>
      </c>
      <c r="I13" s="47">
        <v>164.85299279316885</v>
      </c>
      <c r="J13" s="47">
        <v>164.85299279316885</v>
      </c>
      <c r="K13" s="47">
        <v>125.85532259651838</v>
      </c>
      <c r="M13" s="45"/>
      <c r="N13" s="45"/>
    </row>
  </sheetData>
  <phoneticPr fontId="3" type="noConversion"/>
  <pageMargins left="0.75" right="0.75" top="1" bottom="1" header="0.5" footer="0.5"/>
  <pageSetup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pageSetUpPr fitToPage="1"/>
  </sheetPr>
  <dimension ref="A1:AF370"/>
  <sheetViews>
    <sheetView topLeftCell="A335" workbookViewId="0">
      <selection activeCell="A367" sqref="A367"/>
    </sheetView>
  </sheetViews>
  <sheetFormatPr defaultRowHeight="12.75" x14ac:dyDescent="0.2"/>
  <cols>
    <col min="6" max="6" width="8.140625" bestFit="1" customWidth="1"/>
  </cols>
  <sheetData>
    <row r="1" spans="1:32" x14ac:dyDescent="0.2">
      <c r="A1" t="s">
        <v>99</v>
      </c>
      <c r="B1" t="s">
        <v>70</v>
      </c>
      <c r="E1" t="s">
        <v>3</v>
      </c>
      <c r="F1" t="s">
        <v>4</v>
      </c>
      <c r="G1" t="s">
        <v>5</v>
      </c>
      <c r="H1" t="s">
        <v>6</v>
      </c>
      <c r="I1" s="1">
        <v>4.1666666666666664E-2</v>
      </c>
      <c r="J1" s="1">
        <v>8.3333333333333329E-2</v>
      </c>
      <c r="K1" s="1">
        <v>0.125</v>
      </c>
      <c r="L1" s="1">
        <v>0.16666666666666666</v>
      </c>
      <c r="M1" s="1">
        <v>0.20833333333333334</v>
      </c>
      <c r="N1" s="1">
        <v>0.25</v>
      </c>
      <c r="O1" s="1">
        <v>0.29166666666666669</v>
      </c>
      <c r="P1" s="1">
        <v>0.33333333333333331</v>
      </c>
      <c r="Q1" s="1">
        <v>0.375</v>
      </c>
      <c r="R1" s="1">
        <v>0.41666666666666669</v>
      </c>
      <c r="S1" s="1">
        <v>0.45833333333333331</v>
      </c>
      <c r="T1" s="1">
        <v>0.5</v>
      </c>
      <c r="U1" s="1">
        <v>0.54166666666666663</v>
      </c>
      <c r="V1" s="1">
        <v>0.58333333333333337</v>
      </c>
      <c r="W1" s="1">
        <v>0.625</v>
      </c>
      <c r="X1" s="1">
        <v>0.66666666666666663</v>
      </c>
      <c r="Y1" s="1">
        <v>0.70833333333333337</v>
      </c>
      <c r="Z1" s="1">
        <v>0.75</v>
      </c>
      <c r="AA1" s="1">
        <v>0.79166666666666663</v>
      </c>
      <c r="AB1" s="1">
        <v>0.83333333333333337</v>
      </c>
      <c r="AC1" s="1">
        <v>0.875</v>
      </c>
      <c r="AD1" s="1">
        <v>0.91666666666666663</v>
      </c>
      <c r="AE1" s="1">
        <v>0.95833333333333337</v>
      </c>
      <c r="AF1" s="2">
        <v>1</v>
      </c>
    </row>
    <row r="2" spans="1:32" x14ac:dyDescent="0.2">
      <c r="A2" t="s">
        <v>478</v>
      </c>
      <c r="B2" t="s">
        <v>100</v>
      </c>
      <c r="C2">
        <v>1</v>
      </c>
      <c r="D2">
        <v>2400</v>
      </c>
      <c r="E2">
        <v>60</v>
      </c>
      <c r="F2">
        <v>1</v>
      </c>
      <c r="G2">
        <v>1</v>
      </c>
      <c r="H2" t="s">
        <v>7</v>
      </c>
      <c r="I2">
        <v>59.333381093513196</v>
      </c>
      <c r="J2">
        <v>60.423054764528921</v>
      </c>
      <c r="K2">
        <v>62.390793898128656</v>
      </c>
      <c r="L2">
        <v>67.751022505240414</v>
      </c>
      <c r="M2">
        <v>74.669065158919025</v>
      </c>
      <c r="N2">
        <v>86.106766371773872</v>
      </c>
      <c r="O2">
        <v>106.75402015725744</v>
      </c>
      <c r="P2">
        <v>123.44151797608055</v>
      </c>
      <c r="Q2">
        <v>138.68428275588499</v>
      </c>
      <c r="R2">
        <v>134.75356414467066</v>
      </c>
      <c r="S2">
        <v>130.85499579825222</v>
      </c>
      <c r="T2">
        <v>134.90003403596413</v>
      </c>
      <c r="U2">
        <v>129.40679013655995</v>
      </c>
      <c r="V2">
        <v>116.8465702680744</v>
      </c>
      <c r="W2">
        <v>108.66080891401288</v>
      </c>
      <c r="X2">
        <v>91.937837694800606</v>
      </c>
      <c r="Y2">
        <v>80.518323954119737</v>
      </c>
      <c r="Z2">
        <v>74.852239514219477</v>
      </c>
      <c r="AA2">
        <v>73.510641173958419</v>
      </c>
      <c r="AB2">
        <v>71.636729894684592</v>
      </c>
      <c r="AC2">
        <v>66.958873660940355</v>
      </c>
      <c r="AD2">
        <v>64.487327071720358</v>
      </c>
      <c r="AE2">
        <v>62.628448803758701</v>
      </c>
      <c r="AF2">
        <v>60.191009239421632</v>
      </c>
    </row>
    <row r="3" spans="1:32" x14ac:dyDescent="0.2">
      <c r="A3" t="s">
        <v>478</v>
      </c>
      <c r="B3" t="s">
        <v>101</v>
      </c>
      <c r="C3">
        <v>1</v>
      </c>
      <c r="D3">
        <v>2400</v>
      </c>
      <c r="E3">
        <v>60</v>
      </c>
      <c r="F3">
        <v>1</v>
      </c>
      <c r="G3">
        <v>1</v>
      </c>
      <c r="H3" t="s">
        <v>7</v>
      </c>
      <c r="I3">
        <v>59.503433574123981</v>
      </c>
      <c r="J3">
        <v>60.858510205920453</v>
      </c>
      <c r="K3">
        <v>61.212892120633491</v>
      </c>
      <c r="L3">
        <v>65.991030182814782</v>
      </c>
      <c r="M3">
        <v>71.955709863252508</v>
      </c>
      <c r="N3">
        <v>81.192355582632644</v>
      </c>
      <c r="O3">
        <v>103.56078346458442</v>
      </c>
      <c r="P3">
        <v>123.28753959821468</v>
      </c>
      <c r="Q3">
        <v>147.50017698030976</v>
      </c>
      <c r="R3">
        <v>149.0557742136977</v>
      </c>
      <c r="S3">
        <v>142.8968361956604</v>
      </c>
      <c r="T3">
        <v>146.99879852983622</v>
      </c>
      <c r="U3">
        <v>138.39962970821111</v>
      </c>
      <c r="V3">
        <v>126.70603793663437</v>
      </c>
      <c r="W3">
        <v>121.64169789369855</v>
      </c>
      <c r="X3">
        <v>102.79712232857322</v>
      </c>
      <c r="Y3">
        <v>88.196958451868625</v>
      </c>
      <c r="Z3">
        <v>82.206115287635058</v>
      </c>
      <c r="AA3">
        <v>80.83125195441049</v>
      </c>
      <c r="AB3">
        <v>84.340086167087151</v>
      </c>
      <c r="AC3">
        <v>81.805710676994323</v>
      </c>
      <c r="AD3">
        <v>78.61612518212246</v>
      </c>
      <c r="AE3">
        <v>75.608230153968861</v>
      </c>
      <c r="AF3">
        <v>74.666646185382504</v>
      </c>
    </row>
    <row r="4" spans="1:32" x14ac:dyDescent="0.2">
      <c r="A4" t="s">
        <v>478</v>
      </c>
      <c r="B4" t="s">
        <v>102</v>
      </c>
      <c r="C4">
        <v>1</v>
      </c>
      <c r="D4">
        <v>2400</v>
      </c>
      <c r="E4">
        <v>60</v>
      </c>
      <c r="F4">
        <v>1</v>
      </c>
      <c r="G4">
        <v>1</v>
      </c>
      <c r="H4" t="s">
        <v>7</v>
      </c>
      <c r="I4">
        <v>75.090291158406956</v>
      </c>
      <c r="J4">
        <v>75.791033581936489</v>
      </c>
      <c r="K4">
        <v>76.198993788167954</v>
      </c>
      <c r="L4">
        <v>81.680437022344776</v>
      </c>
      <c r="M4">
        <v>90.160365788668301</v>
      </c>
      <c r="N4">
        <v>115.75575113174598</v>
      </c>
      <c r="O4">
        <v>124.36498355246017</v>
      </c>
      <c r="P4">
        <v>142.44192787841484</v>
      </c>
      <c r="Q4">
        <v>164.91912728156311</v>
      </c>
      <c r="R4">
        <v>159.5559298245791</v>
      </c>
      <c r="S4">
        <v>151.72187772560241</v>
      </c>
      <c r="T4">
        <v>154.69753647560091</v>
      </c>
      <c r="U4">
        <v>146.66423961560773</v>
      </c>
      <c r="V4">
        <v>131.21883523023294</v>
      </c>
      <c r="W4">
        <v>121.13600477514929</v>
      </c>
      <c r="X4">
        <v>104.23761921529965</v>
      </c>
      <c r="Y4">
        <v>93.759752187442402</v>
      </c>
      <c r="Z4">
        <v>102.27182184385848</v>
      </c>
      <c r="AA4">
        <v>89.546837434364434</v>
      </c>
      <c r="AB4">
        <v>90.074748310575643</v>
      </c>
      <c r="AC4">
        <v>82.591976239893256</v>
      </c>
      <c r="AD4">
        <v>81.056260961436195</v>
      </c>
      <c r="AE4">
        <v>79.159608371800175</v>
      </c>
      <c r="AF4">
        <v>75.060809256212181</v>
      </c>
    </row>
    <row r="5" spans="1:32" x14ac:dyDescent="0.2">
      <c r="A5" t="s">
        <v>478</v>
      </c>
      <c r="B5" t="s">
        <v>103</v>
      </c>
      <c r="C5">
        <v>1</v>
      </c>
      <c r="D5">
        <v>2400</v>
      </c>
      <c r="E5">
        <v>60</v>
      </c>
      <c r="F5">
        <v>1</v>
      </c>
      <c r="G5">
        <v>1</v>
      </c>
      <c r="H5" t="s">
        <v>7</v>
      </c>
      <c r="I5">
        <v>74.790426506215908</v>
      </c>
      <c r="J5">
        <v>73.854641794079129</v>
      </c>
      <c r="K5">
        <v>74.711880121807724</v>
      </c>
      <c r="L5">
        <v>79.107481175657924</v>
      </c>
      <c r="M5">
        <v>85.838275287728678</v>
      </c>
      <c r="N5">
        <v>86.024699050842756</v>
      </c>
      <c r="O5">
        <v>106.09159120841566</v>
      </c>
      <c r="P5">
        <v>117.61275464414753</v>
      </c>
      <c r="Q5">
        <v>126.79873330782392</v>
      </c>
      <c r="R5">
        <v>128.24547287497376</v>
      </c>
      <c r="S5">
        <v>124.20990552807851</v>
      </c>
      <c r="T5">
        <v>129.19149382801592</v>
      </c>
      <c r="U5">
        <v>125.46992366028083</v>
      </c>
      <c r="V5">
        <v>109.43688674604682</v>
      </c>
      <c r="W5">
        <v>104.58029216983149</v>
      </c>
      <c r="X5">
        <v>93.474045731246434</v>
      </c>
      <c r="Y5">
        <v>83.989837586503157</v>
      </c>
      <c r="Z5">
        <v>82.894561725080592</v>
      </c>
      <c r="AA5">
        <v>78.825367541682127</v>
      </c>
      <c r="AB5">
        <v>79.491715069337715</v>
      </c>
      <c r="AC5">
        <v>77.545428128133906</v>
      </c>
      <c r="AD5">
        <v>74.096137971925472</v>
      </c>
      <c r="AE5">
        <v>73.67262002788091</v>
      </c>
      <c r="AF5">
        <v>73.054026778750355</v>
      </c>
    </row>
    <row r="6" spans="1:32" x14ac:dyDescent="0.2">
      <c r="A6" t="s">
        <v>478</v>
      </c>
      <c r="B6" t="s">
        <v>104</v>
      </c>
      <c r="C6">
        <v>1</v>
      </c>
      <c r="D6">
        <v>2400</v>
      </c>
      <c r="E6">
        <v>60</v>
      </c>
      <c r="F6">
        <v>1</v>
      </c>
      <c r="G6">
        <v>1</v>
      </c>
      <c r="H6" t="s">
        <v>7</v>
      </c>
      <c r="I6">
        <v>72.17980879658424</v>
      </c>
      <c r="J6">
        <v>73.380677899527868</v>
      </c>
      <c r="K6">
        <v>73.59887240299517</v>
      </c>
      <c r="L6">
        <v>73.465464490718546</v>
      </c>
      <c r="M6">
        <v>73.475454440827718</v>
      </c>
      <c r="N6">
        <v>73.40166368429621</v>
      </c>
      <c r="O6">
        <v>74.387897465482311</v>
      </c>
      <c r="P6">
        <v>75.130311752935782</v>
      </c>
      <c r="Q6">
        <v>75.884798386572655</v>
      </c>
      <c r="R6">
        <v>75.504980880027162</v>
      </c>
      <c r="S6">
        <v>72.389792729065974</v>
      </c>
      <c r="T6">
        <v>70.08626601318042</v>
      </c>
      <c r="U6">
        <v>68.440289606481883</v>
      </c>
      <c r="V6">
        <v>70.018108440205324</v>
      </c>
      <c r="W6">
        <v>69.264414042039718</v>
      </c>
      <c r="X6">
        <v>67.319258481371349</v>
      </c>
      <c r="Y6">
        <v>67.700131399756614</v>
      </c>
      <c r="Z6">
        <v>69.454347408837904</v>
      </c>
      <c r="AA6">
        <v>70.614579863266755</v>
      </c>
      <c r="AB6">
        <v>73.754999213674836</v>
      </c>
      <c r="AC6">
        <v>71.648773588907332</v>
      </c>
      <c r="AD6">
        <v>71.784594173277256</v>
      </c>
      <c r="AE6">
        <v>71.62136389357704</v>
      </c>
      <c r="AF6">
        <v>69.118352634798853</v>
      </c>
    </row>
    <row r="7" spans="1:32" x14ac:dyDescent="0.2">
      <c r="A7" t="s">
        <v>478</v>
      </c>
      <c r="B7" t="s">
        <v>105</v>
      </c>
      <c r="C7">
        <v>1</v>
      </c>
      <c r="D7">
        <v>2400</v>
      </c>
      <c r="E7">
        <v>60</v>
      </c>
      <c r="F7">
        <v>1</v>
      </c>
      <c r="G7">
        <v>1</v>
      </c>
      <c r="H7" t="s">
        <v>7</v>
      </c>
      <c r="I7">
        <v>70.968136632491294</v>
      </c>
      <c r="J7">
        <v>69.637576089758511</v>
      </c>
      <c r="K7">
        <v>67.710212898789919</v>
      </c>
      <c r="L7">
        <v>70.527337955059181</v>
      </c>
      <c r="M7">
        <v>69.616326872946033</v>
      </c>
      <c r="N7">
        <v>70.856779290907212</v>
      </c>
      <c r="O7">
        <v>71.557698666244477</v>
      </c>
      <c r="P7">
        <v>72.403158993224508</v>
      </c>
      <c r="Q7">
        <v>71.458936580270432</v>
      </c>
      <c r="R7">
        <v>70.119875243086298</v>
      </c>
      <c r="S7">
        <v>66.479908545210534</v>
      </c>
      <c r="T7">
        <v>65.659912628472355</v>
      </c>
      <c r="U7">
        <v>62.781224386674339</v>
      </c>
      <c r="V7">
        <v>60.114573812722952</v>
      </c>
      <c r="W7">
        <v>58.367974855344627</v>
      </c>
      <c r="X7">
        <v>58.791522214021946</v>
      </c>
      <c r="Y7">
        <v>58.986627889687597</v>
      </c>
      <c r="Z7">
        <v>59.045829404641999</v>
      </c>
      <c r="AA7">
        <v>60.138425254365842</v>
      </c>
      <c r="AB7">
        <v>64.918943393783508</v>
      </c>
      <c r="AC7">
        <v>66.824658833440907</v>
      </c>
      <c r="AD7">
        <v>65.48111551464234</v>
      </c>
      <c r="AE7">
        <v>67.826699590836029</v>
      </c>
      <c r="AF7">
        <v>68.215525072079757</v>
      </c>
    </row>
    <row r="8" spans="1:32" x14ac:dyDescent="0.2">
      <c r="A8" t="s">
        <v>478</v>
      </c>
      <c r="B8" t="s">
        <v>106</v>
      </c>
      <c r="C8">
        <v>1</v>
      </c>
      <c r="D8">
        <v>2400</v>
      </c>
      <c r="E8">
        <v>60</v>
      </c>
      <c r="F8">
        <v>1</v>
      </c>
      <c r="G8">
        <v>1</v>
      </c>
      <c r="H8" t="s">
        <v>7</v>
      </c>
      <c r="I8">
        <v>69.141454223666614</v>
      </c>
      <c r="J8">
        <v>73.107159993851667</v>
      </c>
      <c r="K8">
        <v>73.837602941664116</v>
      </c>
      <c r="L8">
        <v>80.504997308864475</v>
      </c>
      <c r="M8">
        <v>93.72785693099938</v>
      </c>
      <c r="N8">
        <v>112.17407038651547</v>
      </c>
      <c r="O8">
        <v>116.31098997568093</v>
      </c>
      <c r="P8">
        <v>134.98271324496781</v>
      </c>
      <c r="Q8">
        <v>151.88400145021347</v>
      </c>
      <c r="R8">
        <v>144.02517628162198</v>
      </c>
      <c r="S8">
        <v>139.25647945415102</v>
      </c>
      <c r="T8">
        <v>139.38283744237822</v>
      </c>
      <c r="U8">
        <v>128.86341956938409</v>
      </c>
      <c r="V8">
        <v>118.51730733601383</v>
      </c>
      <c r="W8">
        <v>111.38689172696911</v>
      </c>
      <c r="X8">
        <v>95.112004990105021</v>
      </c>
      <c r="Y8">
        <v>79.917863287637914</v>
      </c>
      <c r="Z8">
        <v>74.051412539787123</v>
      </c>
      <c r="AA8">
        <v>73.624784612658686</v>
      </c>
      <c r="AB8">
        <v>72.502325978740217</v>
      </c>
      <c r="AC8">
        <v>70.152955204934969</v>
      </c>
      <c r="AD8">
        <v>64.505191332470204</v>
      </c>
      <c r="AE8">
        <v>61.391174965951663</v>
      </c>
      <c r="AF8">
        <v>60.584330195416996</v>
      </c>
    </row>
    <row r="9" spans="1:32" x14ac:dyDescent="0.2">
      <c r="A9" t="s">
        <v>478</v>
      </c>
      <c r="B9" t="s">
        <v>107</v>
      </c>
      <c r="C9">
        <v>1</v>
      </c>
      <c r="D9">
        <v>2400</v>
      </c>
      <c r="E9">
        <v>60</v>
      </c>
      <c r="F9">
        <v>1</v>
      </c>
      <c r="G9">
        <v>1</v>
      </c>
      <c r="H9" t="s">
        <v>7</v>
      </c>
      <c r="I9">
        <v>59.601084211568811</v>
      </c>
      <c r="J9">
        <v>59.796391147354903</v>
      </c>
      <c r="K9">
        <v>60.229509967544402</v>
      </c>
      <c r="L9">
        <v>60.66440124212501</v>
      </c>
      <c r="M9">
        <v>67.811723141186619</v>
      </c>
      <c r="N9">
        <v>80.878810298276889</v>
      </c>
      <c r="O9">
        <v>95.802968735600658</v>
      </c>
      <c r="P9">
        <v>115.97286136274847</v>
      </c>
      <c r="Q9">
        <v>136.5907343455815</v>
      </c>
      <c r="R9">
        <v>130.88879276745658</v>
      </c>
      <c r="S9">
        <v>122.78799929081315</v>
      </c>
      <c r="T9">
        <v>125.05684878114197</v>
      </c>
      <c r="U9">
        <v>121.5079163400342</v>
      </c>
      <c r="V9">
        <v>110.45032397800827</v>
      </c>
      <c r="W9">
        <v>106.399679355572</v>
      </c>
      <c r="X9">
        <v>92.671146523603156</v>
      </c>
      <c r="Y9">
        <v>80.21754842113873</v>
      </c>
      <c r="Z9">
        <v>72.731614727024038</v>
      </c>
      <c r="AA9">
        <v>69.015784643867704</v>
      </c>
      <c r="AB9">
        <v>67.016170245176482</v>
      </c>
      <c r="AC9">
        <v>61.791447517415811</v>
      </c>
      <c r="AD9">
        <v>58.607068923993324</v>
      </c>
      <c r="AE9">
        <v>57.327764853832811</v>
      </c>
      <c r="AF9">
        <v>54.326209578976943</v>
      </c>
    </row>
    <row r="10" spans="1:32" x14ac:dyDescent="0.2">
      <c r="A10" t="s">
        <v>478</v>
      </c>
      <c r="B10" t="s">
        <v>108</v>
      </c>
      <c r="C10">
        <v>1</v>
      </c>
      <c r="D10">
        <v>2400</v>
      </c>
      <c r="E10">
        <v>60</v>
      </c>
      <c r="F10">
        <v>1</v>
      </c>
      <c r="G10">
        <v>1</v>
      </c>
      <c r="H10" t="s">
        <v>7</v>
      </c>
      <c r="I10">
        <v>53.375820843041666</v>
      </c>
      <c r="J10">
        <v>53.55310657597775</v>
      </c>
      <c r="K10">
        <v>53.606299944144844</v>
      </c>
      <c r="L10">
        <v>57.692473235054685</v>
      </c>
      <c r="M10">
        <v>56.798799428676709</v>
      </c>
      <c r="N10">
        <v>68.656563251423378</v>
      </c>
      <c r="O10">
        <v>88.353146233655679</v>
      </c>
      <c r="P10">
        <v>101.96875750853351</v>
      </c>
      <c r="Q10">
        <v>121.72569993888007</v>
      </c>
      <c r="R10">
        <v>123.15881069620261</v>
      </c>
      <c r="S10">
        <v>119.37016862463575</v>
      </c>
      <c r="T10">
        <v>124.06474108890313</v>
      </c>
      <c r="U10">
        <v>120.85829920632813</v>
      </c>
      <c r="V10">
        <v>109.94018928600627</v>
      </c>
      <c r="W10">
        <v>105.02352237692652</v>
      </c>
      <c r="X10">
        <v>92.314217526723525</v>
      </c>
      <c r="Y10">
        <v>78.552634614087054</v>
      </c>
      <c r="Z10">
        <v>72.223090137598021</v>
      </c>
      <c r="AA10">
        <v>68.971623871574465</v>
      </c>
      <c r="AB10">
        <v>66.466254420248362</v>
      </c>
      <c r="AC10">
        <v>61.895224665184244</v>
      </c>
      <c r="AD10">
        <v>57.820407406342028</v>
      </c>
      <c r="AE10">
        <v>55.424436146506309</v>
      </c>
      <c r="AF10">
        <v>52.848688859883431</v>
      </c>
    </row>
    <row r="11" spans="1:32" x14ac:dyDescent="0.2">
      <c r="A11" t="s">
        <v>478</v>
      </c>
      <c r="B11" t="s">
        <v>109</v>
      </c>
      <c r="C11">
        <v>1</v>
      </c>
      <c r="D11">
        <v>2400</v>
      </c>
      <c r="E11">
        <v>60</v>
      </c>
      <c r="F11">
        <v>1</v>
      </c>
      <c r="G11">
        <v>1</v>
      </c>
      <c r="H11" t="s">
        <v>7</v>
      </c>
      <c r="I11">
        <v>50.997521828384066</v>
      </c>
      <c r="J11">
        <v>50.73114586442663</v>
      </c>
      <c r="K11">
        <v>50.104099352467053</v>
      </c>
      <c r="L11">
        <v>52.752560496209355</v>
      </c>
      <c r="M11">
        <v>53.020684276263935</v>
      </c>
      <c r="N11">
        <v>67.061725878387421</v>
      </c>
      <c r="O11">
        <v>81.673504026433747</v>
      </c>
      <c r="P11">
        <v>97.630891082201273</v>
      </c>
      <c r="Q11">
        <v>120.46716047919888</v>
      </c>
      <c r="R11">
        <v>121.54695250238966</v>
      </c>
      <c r="S11">
        <v>124.19842755173853</v>
      </c>
      <c r="T11">
        <v>127.82007312019201</v>
      </c>
      <c r="U11">
        <v>124.60041972212213</v>
      </c>
      <c r="V11">
        <v>116.33656977221752</v>
      </c>
      <c r="W11">
        <v>113.03270010455721</v>
      </c>
      <c r="X11">
        <v>93.469787551487101</v>
      </c>
      <c r="Y11">
        <v>79.509239589759162</v>
      </c>
      <c r="Z11">
        <v>75.303940488270996</v>
      </c>
      <c r="AA11">
        <v>71.225002526211227</v>
      </c>
      <c r="AB11">
        <v>66.590642351782563</v>
      </c>
      <c r="AC11">
        <v>63.051879806092785</v>
      </c>
      <c r="AD11">
        <v>58.308419797457447</v>
      </c>
      <c r="AE11">
        <v>55.232684128541024</v>
      </c>
      <c r="AF11">
        <v>52.152854678462816</v>
      </c>
    </row>
    <row r="12" spans="1:32" x14ac:dyDescent="0.2">
      <c r="A12" t="s">
        <v>478</v>
      </c>
      <c r="B12" t="s">
        <v>110</v>
      </c>
      <c r="C12">
        <v>1</v>
      </c>
      <c r="D12">
        <v>2400</v>
      </c>
      <c r="E12">
        <v>60</v>
      </c>
      <c r="F12">
        <v>1</v>
      </c>
      <c r="G12">
        <v>1</v>
      </c>
      <c r="H12" t="s">
        <v>7</v>
      </c>
      <c r="I12">
        <v>49.980441001154048</v>
      </c>
      <c r="J12">
        <v>49.406529487373241</v>
      </c>
      <c r="K12">
        <v>49.235799601191779</v>
      </c>
      <c r="L12">
        <v>50.545757221283246</v>
      </c>
      <c r="M12">
        <v>51.66666254591501</v>
      </c>
      <c r="N12">
        <v>62.376530140691521</v>
      </c>
      <c r="O12">
        <v>81.561368009410657</v>
      </c>
      <c r="P12">
        <v>96.220007513143329</v>
      </c>
      <c r="Q12">
        <v>118.27313961060818</v>
      </c>
      <c r="R12">
        <v>123.86303321090834</v>
      </c>
      <c r="S12">
        <v>121.93122113142996</v>
      </c>
      <c r="T12">
        <v>123.05751009467131</v>
      </c>
      <c r="U12">
        <v>107.6581158782212</v>
      </c>
      <c r="V12">
        <v>98.781856820256138</v>
      </c>
      <c r="W12">
        <v>93.059093884983426</v>
      </c>
      <c r="X12">
        <v>81.769639284239332</v>
      </c>
      <c r="Y12">
        <v>77.345830848364884</v>
      </c>
      <c r="Z12">
        <v>69.362984754427529</v>
      </c>
      <c r="AA12">
        <v>64.256551621624894</v>
      </c>
      <c r="AB12">
        <v>61.862429505181687</v>
      </c>
      <c r="AC12">
        <v>58.835373949224163</v>
      </c>
      <c r="AD12">
        <v>56.568700062409235</v>
      </c>
      <c r="AE12">
        <v>54.306486074132366</v>
      </c>
      <c r="AF12">
        <v>49.917884219141733</v>
      </c>
    </row>
    <row r="13" spans="1:32" x14ac:dyDescent="0.2">
      <c r="A13" t="s">
        <v>478</v>
      </c>
      <c r="B13" t="s">
        <v>111</v>
      </c>
      <c r="C13">
        <v>1</v>
      </c>
      <c r="D13">
        <v>2400</v>
      </c>
      <c r="E13">
        <v>60</v>
      </c>
      <c r="F13">
        <v>1</v>
      </c>
      <c r="G13">
        <v>1</v>
      </c>
      <c r="H13" t="s">
        <v>7</v>
      </c>
      <c r="I13">
        <v>49.589791082805313</v>
      </c>
      <c r="J13">
        <v>49.474663808874418</v>
      </c>
      <c r="K13">
        <v>49.759149143217002</v>
      </c>
      <c r="L13">
        <v>49.663585974169671</v>
      </c>
      <c r="M13">
        <v>49.772919667847908</v>
      </c>
      <c r="N13">
        <v>49.34557894360065</v>
      </c>
      <c r="O13">
        <v>49.051272657070093</v>
      </c>
      <c r="P13">
        <v>48.462947612634565</v>
      </c>
      <c r="Q13">
        <v>48.119054127738714</v>
      </c>
      <c r="R13">
        <v>48.69408795184502</v>
      </c>
      <c r="S13">
        <v>48.812671742667625</v>
      </c>
      <c r="T13">
        <v>48.720453139258431</v>
      </c>
      <c r="U13">
        <v>48.567450356220235</v>
      </c>
      <c r="V13">
        <v>50.092732789443026</v>
      </c>
      <c r="W13">
        <v>50.450242234592459</v>
      </c>
      <c r="X13">
        <v>49.435306506266684</v>
      </c>
      <c r="Y13">
        <v>48.934392489126076</v>
      </c>
      <c r="Z13">
        <v>49.576079966784796</v>
      </c>
      <c r="AA13">
        <v>51.669609132729242</v>
      </c>
      <c r="AB13">
        <v>52.42658372667853</v>
      </c>
      <c r="AC13">
        <v>51.664967470469861</v>
      </c>
      <c r="AD13">
        <v>51.144798326771429</v>
      </c>
      <c r="AE13">
        <v>50.303188949247271</v>
      </c>
      <c r="AF13">
        <v>49.763413934226996</v>
      </c>
    </row>
    <row r="14" spans="1:32" x14ac:dyDescent="0.2">
      <c r="A14" t="s">
        <v>478</v>
      </c>
      <c r="B14" t="s">
        <v>112</v>
      </c>
      <c r="C14">
        <v>1</v>
      </c>
      <c r="D14">
        <v>2400</v>
      </c>
      <c r="E14">
        <v>60</v>
      </c>
      <c r="F14">
        <v>1</v>
      </c>
      <c r="G14">
        <v>1</v>
      </c>
      <c r="H14" t="s">
        <v>7</v>
      </c>
      <c r="I14">
        <v>49.440447109089305</v>
      </c>
      <c r="J14">
        <v>49.497673642060512</v>
      </c>
      <c r="K14">
        <v>0</v>
      </c>
      <c r="L14">
        <v>49.231465522548092</v>
      </c>
      <c r="M14">
        <v>49.219893321519152</v>
      </c>
      <c r="N14">
        <v>49.94018157280599</v>
      </c>
      <c r="O14">
        <v>50.17410351725264</v>
      </c>
      <c r="P14">
        <v>51.158789932929331</v>
      </c>
      <c r="Q14">
        <v>48.834038185320267</v>
      </c>
      <c r="R14">
        <v>48.314413857109649</v>
      </c>
      <c r="S14">
        <v>48.147134341539555</v>
      </c>
      <c r="T14">
        <v>47.8446257510127</v>
      </c>
      <c r="U14">
        <v>47.873605048134579</v>
      </c>
      <c r="V14">
        <v>50.140296402303314</v>
      </c>
      <c r="W14">
        <v>51.460424036542307</v>
      </c>
      <c r="X14">
        <v>50.859948656551971</v>
      </c>
      <c r="Y14">
        <v>50.426481423559139</v>
      </c>
      <c r="Z14">
        <v>50.080358957965217</v>
      </c>
      <c r="AA14">
        <v>49.376080189725634</v>
      </c>
      <c r="AB14">
        <v>50.664339192355172</v>
      </c>
      <c r="AC14">
        <v>52.163099969543651</v>
      </c>
      <c r="AD14">
        <v>51.150181356773352</v>
      </c>
      <c r="AE14">
        <v>51.434260141907863</v>
      </c>
      <c r="AF14">
        <v>50.909678407178113</v>
      </c>
    </row>
    <row r="15" spans="1:32" x14ac:dyDescent="0.2">
      <c r="A15" t="s">
        <v>478</v>
      </c>
      <c r="B15" t="s">
        <v>113</v>
      </c>
      <c r="C15">
        <v>1</v>
      </c>
      <c r="D15">
        <v>2400</v>
      </c>
      <c r="E15">
        <v>60</v>
      </c>
      <c r="F15">
        <v>1</v>
      </c>
      <c r="G15">
        <v>1</v>
      </c>
      <c r="H15" t="s">
        <v>7</v>
      </c>
      <c r="I15">
        <v>49.360669002060035</v>
      </c>
      <c r="J15">
        <v>48.091277151229207</v>
      </c>
      <c r="K15">
        <v>47.26961646406869</v>
      </c>
      <c r="L15">
        <v>50.125406981154676</v>
      </c>
      <c r="M15">
        <v>51.537794418520271</v>
      </c>
      <c r="N15">
        <v>65.545451670804468</v>
      </c>
      <c r="O15">
        <v>81.743059819484145</v>
      </c>
      <c r="P15">
        <v>96.891348503562639</v>
      </c>
      <c r="Q15">
        <v>120.88684653749584</v>
      </c>
      <c r="R15">
        <v>121.55675155009446</v>
      </c>
      <c r="S15">
        <v>124.84288329422247</v>
      </c>
      <c r="T15">
        <v>127.48622712558661</v>
      </c>
      <c r="U15">
        <v>123.96264637424322</v>
      </c>
      <c r="V15">
        <v>114.90304671336669</v>
      </c>
      <c r="W15">
        <v>109.3067463121924</v>
      </c>
      <c r="X15">
        <v>94.904894906701969</v>
      </c>
      <c r="Y15">
        <v>79.179516203713447</v>
      </c>
      <c r="Z15">
        <v>71.570281111730978</v>
      </c>
      <c r="AA15">
        <v>66.614508386866234</v>
      </c>
      <c r="AB15">
        <v>64.808138313239084</v>
      </c>
      <c r="AC15">
        <v>63.025226311841458</v>
      </c>
      <c r="AD15">
        <v>59.81878875665479</v>
      </c>
      <c r="AE15">
        <v>54.888183355754933</v>
      </c>
      <c r="AF15">
        <v>50.787479183308733</v>
      </c>
    </row>
    <row r="16" spans="1:32" x14ac:dyDescent="0.2">
      <c r="A16" t="s">
        <v>478</v>
      </c>
      <c r="B16" t="s">
        <v>114</v>
      </c>
      <c r="C16">
        <v>1</v>
      </c>
      <c r="D16">
        <v>2400</v>
      </c>
      <c r="E16">
        <v>60</v>
      </c>
      <c r="F16">
        <v>1</v>
      </c>
      <c r="G16">
        <v>1</v>
      </c>
      <c r="H16" t="s">
        <v>7</v>
      </c>
      <c r="I16">
        <v>48.847122531733028</v>
      </c>
      <c r="J16">
        <v>48.756097897693799</v>
      </c>
      <c r="K16">
        <v>48.43875771137786</v>
      </c>
      <c r="L16">
        <v>49.831758461017039</v>
      </c>
      <c r="M16">
        <v>49.993294152713602</v>
      </c>
      <c r="N16">
        <v>61.904245552096789</v>
      </c>
      <c r="O16">
        <v>78.810143807038358</v>
      </c>
      <c r="P16">
        <v>97.29945247004197</v>
      </c>
      <c r="Q16">
        <v>121.05062032829926</v>
      </c>
      <c r="R16">
        <v>124.50184255240883</v>
      </c>
      <c r="S16">
        <v>122.83001176054768</v>
      </c>
      <c r="T16">
        <v>130.44959813554703</v>
      </c>
      <c r="U16">
        <v>124.90930837976836</v>
      </c>
      <c r="V16">
        <v>117.3010112086418</v>
      </c>
      <c r="W16">
        <v>113.4476243945296</v>
      </c>
      <c r="X16">
        <v>97.667879019659367</v>
      </c>
      <c r="Y16">
        <v>84.166247934485028</v>
      </c>
      <c r="Z16">
        <v>79.097230574036686</v>
      </c>
      <c r="AA16">
        <v>71.367801959185428</v>
      </c>
      <c r="AB16">
        <v>68.553303295717271</v>
      </c>
      <c r="AC16">
        <v>63.944548076598259</v>
      </c>
      <c r="AD16">
        <v>60.430159999988199</v>
      </c>
      <c r="AE16">
        <v>55.779364668773106</v>
      </c>
      <c r="AF16">
        <v>51.763684621686167</v>
      </c>
    </row>
    <row r="17" spans="1:32" x14ac:dyDescent="0.2">
      <c r="A17" t="s">
        <v>478</v>
      </c>
      <c r="B17" t="s">
        <v>115</v>
      </c>
      <c r="C17">
        <v>1</v>
      </c>
      <c r="D17">
        <v>2400</v>
      </c>
      <c r="E17">
        <v>60</v>
      </c>
      <c r="F17">
        <v>1</v>
      </c>
      <c r="G17">
        <v>1</v>
      </c>
      <c r="H17" t="s">
        <v>7</v>
      </c>
      <c r="I17">
        <v>50.424297495628906</v>
      </c>
      <c r="J17">
        <v>50.036730546644634</v>
      </c>
      <c r="K17">
        <v>49.183496540542244</v>
      </c>
      <c r="L17">
        <v>51.337583296418551</v>
      </c>
      <c r="M17">
        <v>50.100051861802498</v>
      </c>
      <c r="N17">
        <v>61.373891115599491</v>
      </c>
      <c r="O17">
        <v>76.025535638839273</v>
      </c>
      <c r="P17">
        <v>97.633449773535773</v>
      </c>
      <c r="Q17">
        <v>120.44580901447914</v>
      </c>
      <c r="R17">
        <v>121.87486500481087</v>
      </c>
      <c r="S17">
        <v>119.88795829569075</v>
      </c>
      <c r="T17">
        <v>124.09212914938823</v>
      </c>
      <c r="U17">
        <v>120.17165316659347</v>
      </c>
      <c r="V17">
        <v>116.89907134913557</v>
      </c>
      <c r="W17">
        <v>110.12086816357355</v>
      </c>
      <c r="X17">
        <v>91.990967063643055</v>
      </c>
      <c r="Y17">
        <v>78.650683015708225</v>
      </c>
      <c r="Z17">
        <v>73.161271335428651</v>
      </c>
      <c r="AA17">
        <v>67.319179746925684</v>
      </c>
      <c r="AB17">
        <v>64.107701856696536</v>
      </c>
      <c r="AC17">
        <v>61.664095622518509</v>
      </c>
      <c r="AD17">
        <v>57.15876019587261</v>
      </c>
      <c r="AE17">
        <v>55.119903742723295</v>
      </c>
      <c r="AF17">
        <v>51.020339412175041</v>
      </c>
    </row>
    <row r="18" spans="1:32" x14ac:dyDescent="0.2">
      <c r="A18" t="s">
        <v>478</v>
      </c>
      <c r="B18" t="s">
        <v>116</v>
      </c>
      <c r="C18">
        <v>1</v>
      </c>
      <c r="D18">
        <v>2400</v>
      </c>
      <c r="E18">
        <v>60</v>
      </c>
      <c r="F18">
        <v>1</v>
      </c>
      <c r="G18">
        <v>1</v>
      </c>
      <c r="H18" t="s">
        <v>7</v>
      </c>
      <c r="I18">
        <v>49.920052748113115</v>
      </c>
      <c r="J18">
        <v>49.849932455114498</v>
      </c>
      <c r="K18">
        <v>49.842905956877772</v>
      </c>
      <c r="L18">
        <v>51.840708697127901</v>
      </c>
      <c r="M18">
        <v>50.641278349520348</v>
      </c>
      <c r="N18">
        <v>60.471210141998441</v>
      </c>
      <c r="O18">
        <v>78.839415855537965</v>
      </c>
      <c r="P18">
        <v>97.368602182389779</v>
      </c>
      <c r="Q18">
        <v>118.2888788150597</v>
      </c>
      <c r="R18">
        <v>117.46545998067224</v>
      </c>
      <c r="S18">
        <v>115.72947082822594</v>
      </c>
      <c r="T18">
        <v>119.15233298832528</v>
      </c>
      <c r="U18">
        <v>114.5677199138664</v>
      </c>
      <c r="V18">
        <v>106.52125372755994</v>
      </c>
      <c r="W18">
        <v>101.91407884115483</v>
      </c>
      <c r="X18">
        <v>88.459850724598653</v>
      </c>
      <c r="Y18">
        <v>76.767768956563842</v>
      </c>
      <c r="Z18">
        <v>69.99457723675971</v>
      </c>
      <c r="AA18">
        <v>64.599909016819794</v>
      </c>
      <c r="AB18">
        <v>63.390332186503279</v>
      </c>
      <c r="AC18">
        <v>60.618613014616798</v>
      </c>
      <c r="AD18">
        <v>55.46890081715177</v>
      </c>
      <c r="AE18">
        <v>53.26050018833152</v>
      </c>
      <c r="AF18">
        <v>51.210762171353039</v>
      </c>
    </row>
    <row r="19" spans="1:32" x14ac:dyDescent="0.2">
      <c r="A19" t="s">
        <v>478</v>
      </c>
      <c r="B19" t="s">
        <v>117</v>
      </c>
      <c r="C19">
        <v>1</v>
      </c>
      <c r="D19">
        <v>2400</v>
      </c>
      <c r="E19">
        <v>60</v>
      </c>
      <c r="F19">
        <v>1</v>
      </c>
      <c r="G19">
        <v>1</v>
      </c>
      <c r="H19" t="s">
        <v>7</v>
      </c>
      <c r="I19">
        <v>50.600694805875385</v>
      </c>
      <c r="J19">
        <v>50.688734927328284</v>
      </c>
      <c r="K19">
        <v>51.094335205274504</v>
      </c>
      <c r="L19">
        <v>53.275225421175179</v>
      </c>
      <c r="M19">
        <v>53.588043357097909</v>
      </c>
      <c r="N19">
        <v>64.929851035659453</v>
      </c>
      <c r="O19">
        <v>81.883537059346793</v>
      </c>
      <c r="P19">
        <v>99.712422795741816</v>
      </c>
      <c r="Q19">
        <v>123.28336261477648</v>
      </c>
      <c r="R19">
        <v>122.89410623704143</v>
      </c>
      <c r="S19">
        <v>115.90261546861815</v>
      </c>
      <c r="T19">
        <v>115.11627355640684</v>
      </c>
      <c r="U19">
        <v>111.25523647000888</v>
      </c>
      <c r="V19">
        <v>104.86471738898042</v>
      </c>
      <c r="W19">
        <v>99.147644348118035</v>
      </c>
      <c r="X19">
        <v>83.266690799505085</v>
      </c>
      <c r="Y19">
        <v>68.002217744175027</v>
      </c>
      <c r="Z19">
        <v>63.519715633416148</v>
      </c>
      <c r="AA19">
        <v>61.594651498939264</v>
      </c>
      <c r="AB19">
        <v>60.427659348660796</v>
      </c>
      <c r="AC19">
        <v>59.229757975680691</v>
      </c>
      <c r="AD19">
        <v>54.288467935314181</v>
      </c>
      <c r="AE19">
        <v>52.533471018147104</v>
      </c>
      <c r="AF19">
        <v>51.381239339773991</v>
      </c>
    </row>
    <row r="20" spans="1:32" x14ac:dyDescent="0.2">
      <c r="A20" t="s">
        <v>478</v>
      </c>
      <c r="B20" t="s">
        <v>118</v>
      </c>
      <c r="C20">
        <v>1</v>
      </c>
      <c r="D20">
        <v>2400</v>
      </c>
      <c r="E20">
        <v>60</v>
      </c>
      <c r="F20">
        <v>1</v>
      </c>
      <c r="G20">
        <v>1</v>
      </c>
      <c r="H20" t="s">
        <v>7</v>
      </c>
      <c r="I20">
        <v>50.286304270405495</v>
      </c>
      <c r="J20">
        <v>48.957449473457132</v>
      </c>
      <c r="K20">
        <v>48.623326505711383</v>
      </c>
      <c r="L20">
        <v>48.814077452858051</v>
      </c>
      <c r="M20">
        <v>47.873194634590249</v>
      </c>
      <c r="N20">
        <v>48.492033647246323</v>
      </c>
      <c r="O20">
        <v>50.296232552910922</v>
      </c>
      <c r="P20">
        <v>52.77843764067039</v>
      </c>
      <c r="Q20">
        <v>52.226491412948427</v>
      </c>
      <c r="R20">
        <v>52.188810145747674</v>
      </c>
      <c r="S20">
        <v>52.119502798678738</v>
      </c>
      <c r="T20">
        <v>51.169089113164574</v>
      </c>
      <c r="U20">
        <v>51.693963557385274</v>
      </c>
      <c r="V20">
        <v>50.887415385686069</v>
      </c>
      <c r="W20">
        <v>51.710587338886398</v>
      </c>
      <c r="X20">
        <v>51.655574149816367</v>
      </c>
      <c r="Y20">
        <v>51.148054029956057</v>
      </c>
      <c r="Z20">
        <v>51.171353035361847</v>
      </c>
      <c r="AA20">
        <v>51.534136129298133</v>
      </c>
      <c r="AB20">
        <v>52.895871274485096</v>
      </c>
      <c r="AC20">
        <v>54.717136596366267</v>
      </c>
      <c r="AD20">
        <v>53.183978088361386</v>
      </c>
      <c r="AE20">
        <v>54.042109211450487</v>
      </c>
      <c r="AF20">
        <v>52.571389612039596</v>
      </c>
    </row>
    <row r="21" spans="1:32" x14ac:dyDescent="0.2">
      <c r="A21" t="s">
        <v>478</v>
      </c>
      <c r="B21" t="s">
        <v>119</v>
      </c>
      <c r="C21">
        <v>1</v>
      </c>
      <c r="D21">
        <v>2400</v>
      </c>
      <c r="E21">
        <v>60</v>
      </c>
      <c r="F21">
        <v>1</v>
      </c>
      <c r="G21">
        <v>1</v>
      </c>
      <c r="H21" t="s">
        <v>7</v>
      </c>
      <c r="I21">
        <v>51.902808713177421</v>
      </c>
      <c r="J21">
        <v>52.340825447502098</v>
      </c>
      <c r="K21">
        <v>52.48085880435351</v>
      </c>
      <c r="L21">
        <v>54.476964325498848</v>
      </c>
      <c r="M21">
        <v>55.218992834785709</v>
      </c>
      <c r="N21">
        <v>55.380413176481639</v>
      </c>
      <c r="O21">
        <v>57.420362106355284</v>
      </c>
      <c r="P21">
        <v>58.477647867087533</v>
      </c>
      <c r="Q21">
        <v>56.922128370071754</v>
      </c>
      <c r="R21">
        <v>55.039759405041586</v>
      </c>
      <c r="S21">
        <v>52.539109416805431</v>
      </c>
      <c r="T21">
        <v>50.350120430024504</v>
      </c>
      <c r="U21">
        <v>50.061919473275736</v>
      </c>
      <c r="V21">
        <v>50.326805686690214</v>
      </c>
      <c r="W21">
        <v>49.236521404062088</v>
      </c>
      <c r="X21">
        <v>48.979855052802691</v>
      </c>
      <c r="Y21">
        <v>48.556045244614438</v>
      </c>
      <c r="Z21">
        <v>50.073635870639222</v>
      </c>
      <c r="AA21">
        <v>48.865414913036858</v>
      </c>
      <c r="AB21">
        <v>49.691667660381896</v>
      </c>
      <c r="AC21">
        <v>53.831483264706407</v>
      </c>
      <c r="AD21">
        <v>53.031400083458706</v>
      </c>
      <c r="AE21">
        <v>54.860880374244431</v>
      </c>
      <c r="AF21">
        <v>55.223487498666437</v>
      </c>
    </row>
    <row r="22" spans="1:32" x14ac:dyDescent="0.2">
      <c r="A22" t="s">
        <v>478</v>
      </c>
      <c r="B22" t="s">
        <v>120</v>
      </c>
      <c r="C22">
        <v>1</v>
      </c>
      <c r="D22">
        <v>2400</v>
      </c>
      <c r="E22">
        <v>60</v>
      </c>
      <c r="F22">
        <v>1</v>
      </c>
      <c r="G22">
        <v>1</v>
      </c>
      <c r="H22" t="s">
        <v>7</v>
      </c>
      <c r="I22">
        <v>53.97261272721704</v>
      </c>
      <c r="J22">
        <v>54.46625876384249</v>
      </c>
      <c r="K22">
        <v>56.362364652683141</v>
      </c>
      <c r="L22">
        <v>60.262147970799262</v>
      </c>
      <c r="M22">
        <v>68.531442850454482</v>
      </c>
      <c r="N22">
        <v>84.181693174497525</v>
      </c>
      <c r="O22">
        <v>95.686916545550403</v>
      </c>
      <c r="P22">
        <v>120.55380101149363</v>
      </c>
      <c r="Q22">
        <v>150.14940680259693</v>
      </c>
      <c r="R22">
        <v>143.93681390942589</v>
      </c>
      <c r="S22">
        <v>135.20601946934903</v>
      </c>
      <c r="T22">
        <v>136.0861967973907</v>
      </c>
      <c r="U22">
        <v>130.05756779082245</v>
      </c>
      <c r="V22">
        <v>114.88874473455211</v>
      </c>
      <c r="W22">
        <v>105.26363771598042</v>
      </c>
      <c r="X22">
        <v>91.487119287889158</v>
      </c>
      <c r="Y22">
        <v>78.200909780111985</v>
      </c>
      <c r="Z22">
        <v>70.887283410945173</v>
      </c>
      <c r="AA22">
        <v>67.057262904392417</v>
      </c>
      <c r="AB22">
        <v>66.069646032451871</v>
      </c>
      <c r="AC22">
        <v>65.444988314047492</v>
      </c>
      <c r="AD22">
        <v>63.121288201351092</v>
      </c>
      <c r="AE22">
        <v>60.681764434671827</v>
      </c>
      <c r="AF22">
        <v>58.398344172927217</v>
      </c>
    </row>
    <row r="23" spans="1:32" x14ac:dyDescent="0.2">
      <c r="A23" t="s">
        <v>478</v>
      </c>
      <c r="B23" t="s">
        <v>121</v>
      </c>
      <c r="C23">
        <v>1</v>
      </c>
      <c r="D23">
        <v>2400</v>
      </c>
      <c r="E23">
        <v>60</v>
      </c>
      <c r="F23">
        <v>1</v>
      </c>
      <c r="G23">
        <v>1</v>
      </c>
      <c r="H23" t="s">
        <v>7</v>
      </c>
      <c r="I23">
        <v>57.883997485317884</v>
      </c>
      <c r="J23">
        <v>59.265118970652225</v>
      </c>
      <c r="K23">
        <v>58.672287432208492</v>
      </c>
      <c r="L23">
        <v>65.676415708543615</v>
      </c>
      <c r="M23">
        <v>69.827625794443449</v>
      </c>
      <c r="N23">
        <v>80.950213453939725</v>
      </c>
      <c r="O23">
        <v>99.592841560119197</v>
      </c>
      <c r="P23">
        <v>122.90613334129731</v>
      </c>
      <c r="Q23">
        <v>147.81336875768662</v>
      </c>
      <c r="R23">
        <v>141.59519588987683</v>
      </c>
      <c r="S23">
        <v>133.48348066148282</v>
      </c>
      <c r="T23">
        <v>136.48801116990001</v>
      </c>
      <c r="U23">
        <v>126.97332620473568</v>
      </c>
      <c r="V23">
        <v>115.01536689296682</v>
      </c>
      <c r="W23">
        <v>107.70089825939546</v>
      </c>
      <c r="X23">
        <v>90.337171848691156</v>
      </c>
      <c r="Y23">
        <v>76.069862704985212</v>
      </c>
      <c r="Z23">
        <v>71.191814924338146</v>
      </c>
      <c r="AA23">
        <v>66.761805162541549</v>
      </c>
      <c r="AB23">
        <v>64.587614563111373</v>
      </c>
      <c r="AC23">
        <v>64.936160743485416</v>
      </c>
      <c r="AD23">
        <v>59.473610811641855</v>
      </c>
      <c r="AE23">
        <v>54.741428739218208</v>
      </c>
      <c r="AF23">
        <v>51.088385474237676</v>
      </c>
    </row>
    <row r="24" spans="1:32" x14ac:dyDescent="0.2">
      <c r="A24" t="s">
        <v>478</v>
      </c>
      <c r="B24" t="s">
        <v>122</v>
      </c>
      <c r="C24">
        <v>1</v>
      </c>
      <c r="D24">
        <v>2400</v>
      </c>
      <c r="E24">
        <v>60</v>
      </c>
      <c r="F24">
        <v>1</v>
      </c>
      <c r="G24">
        <v>1</v>
      </c>
      <c r="H24" t="s">
        <v>7</v>
      </c>
      <c r="I24">
        <v>50.399161612804996</v>
      </c>
      <c r="J24">
        <v>49.98769130526054</v>
      </c>
      <c r="K24">
        <v>49.262066132480001</v>
      </c>
      <c r="L24">
        <v>52.319747761496536</v>
      </c>
      <c r="M24">
        <v>53.084139344448886</v>
      </c>
      <c r="N24">
        <v>65.887904762842368</v>
      </c>
      <c r="O24">
        <v>85.320382154807561</v>
      </c>
      <c r="P24">
        <v>103.99822060545455</v>
      </c>
      <c r="Q24">
        <v>124.55638051677987</v>
      </c>
      <c r="R24">
        <v>124.98432979820683</v>
      </c>
      <c r="S24">
        <v>124.98295542377123</v>
      </c>
      <c r="T24">
        <v>126.09170351919626</v>
      </c>
      <c r="U24">
        <v>119.78303737369464</v>
      </c>
      <c r="V24">
        <v>110.01759557987222</v>
      </c>
      <c r="W24">
        <v>108.38495392068678</v>
      </c>
      <c r="X24">
        <v>88.65918484062324</v>
      </c>
      <c r="Y24">
        <v>74.572592596894054</v>
      </c>
      <c r="Z24">
        <v>70.192655915397424</v>
      </c>
      <c r="AA24">
        <v>64.607276458258809</v>
      </c>
      <c r="AB24">
        <v>62.097129145929891</v>
      </c>
      <c r="AC24">
        <v>59.574693675503312</v>
      </c>
      <c r="AD24">
        <v>55.656299308752665</v>
      </c>
      <c r="AE24">
        <v>51.538048952016815</v>
      </c>
      <c r="AF24">
        <v>49.244296908148698</v>
      </c>
    </row>
    <row r="25" spans="1:32" x14ac:dyDescent="0.2">
      <c r="A25" t="s">
        <v>478</v>
      </c>
      <c r="B25" t="s">
        <v>123</v>
      </c>
      <c r="C25">
        <v>1</v>
      </c>
      <c r="D25">
        <v>2400</v>
      </c>
      <c r="E25">
        <v>60</v>
      </c>
      <c r="F25">
        <v>1</v>
      </c>
      <c r="G25">
        <v>1</v>
      </c>
      <c r="H25" t="s">
        <v>7</v>
      </c>
      <c r="I25">
        <v>47.57924783171422</v>
      </c>
      <c r="J25">
        <v>47.121604664939781</v>
      </c>
      <c r="K25">
        <v>47.309288021166743</v>
      </c>
      <c r="L25">
        <v>50.027867519427481</v>
      </c>
      <c r="M25">
        <v>49.166486093640465</v>
      </c>
      <c r="N25">
        <v>62.602086693859825</v>
      </c>
      <c r="O25">
        <v>79.397697499221735</v>
      </c>
      <c r="P25">
        <v>99.089432782735415</v>
      </c>
      <c r="Q25">
        <v>122.60638495426548</v>
      </c>
      <c r="R25">
        <v>125.15204788189281</v>
      </c>
      <c r="S25">
        <v>121.68358166585078</v>
      </c>
      <c r="T25">
        <v>124.4485996082736</v>
      </c>
      <c r="U25">
        <v>123.10041667313948</v>
      </c>
      <c r="V25">
        <v>113.27567233123398</v>
      </c>
      <c r="W25">
        <v>110.69692602053976</v>
      </c>
      <c r="X25">
        <v>95.521652114293587</v>
      </c>
      <c r="Y25">
        <v>81.244215308535303</v>
      </c>
      <c r="Z25">
        <v>74.231208245202211</v>
      </c>
      <c r="AA25">
        <v>67.323673945456989</v>
      </c>
      <c r="AB25">
        <v>64.468277555482686</v>
      </c>
      <c r="AC25">
        <v>62.308114790975985</v>
      </c>
      <c r="AD25">
        <v>57.921549035250358</v>
      </c>
      <c r="AE25">
        <v>53.67880824933026</v>
      </c>
      <c r="AF25">
        <v>50.716264374213786</v>
      </c>
    </row>
    <row r="26" spans="1:32" x14ac:dyDescent="0.2">
      <c r="A26" t="s">
        <v>478</v>
      </c>
      <c r="B26" t="s">
        <v>124</v>
      </c>
      <c r="C26">
        <v>1</v>
      </c>
      <c r="D26">
        <v>2400</v>
      </c>
      <c r="E26">
        <v>60</v>
      </c>
      <c r="F26">
        <v>1</v>
      </c>
      <c r="G26">
        <v>1</v>
      </c>
      <c r="H26" t="s">
        <v>7</v>
      </c>
      <c r="I26">
        <v>49.060523190301133</v>
      </c>
      <c r="J26">
        <v>48.199195418746676</v>
      </c>
      <c r="K26">
        <v>48.810954917043595</v>
      </c>
      <c r="L26">
        <v>49.185225168609001</v>
      </c>
      <c r="M26">
        <v>49.327369182931015</v>
      </c>
      <c r="N26">
        <v>60.400861628092812</v>
      </c>
      <c r="O26">
        <v>78.603790416170426</v>
      </c>
      <c r="P26">
        <v>93.065663924666922</v>
      </c>
      <c r="Q26">
        <v>115.60177325859054</v>
      </c>
      <c r="R26">
        <v>118.50155874155853</v>
      </c>
      <c r="S26">
        <v>118.82919041754911</v>
      </c>
      <c r="T26">
        <v>120.37330902811735</v>
      </c>
      <c r="U26">
        <v>114.12758988623598</v>
      </c>
      <c r="V26">
        <v>106.17764509466616</v>
      </c>
      <c r="W26">
        <v>98.236345574086627</v>
      </c>
      <c r="X26">
        <v>83.117373649629442</v>
      </c>
      <c r="Y26">
        <v>71.659657737456627</v>
      </c>
      <c r="Z26">
        <v>66.705915821730088</v>
      </c>
      <c r="AA26">
        <v>61.470965681800344</v>
      </c>
      <c r="AB26">
        <v>59.521088987621788</v>
      </c>
      <c r="AC26">
        <v>58.164887215051607</v>
      </c>
      <c r="AD26">
        <v>54.553104038159404</v>
      </c>
      <c r="AE26">
        <v>52.283360692475291</v>
      </c>
      <c r="AF26">
        <v>49.212432395831854</v>
      </c>
    </row>
    <row r="27" spans="1:32" x14ac:dyDescent="0.2">
      <c r="A27" t="s">
        <v>478</v>
      </c>
      <c r="B27" t="s">
        <v>125</v>
      </c>
      <c r="C27">
        <v>1</v>
      </c>
      <c r="D27">
        <v>2400</v>
      </c>
      <c r="E27">
        <v>60</v>
      </c>
      <c r="F27">
        <v>1</v>
      </c>
      <c r="G27">
        <v>1</v>
      </c>
      <c r="H27" t="s">
        <v>7</v>
      </c>
      <c r="I27">
        <v>47.705238381301974</v>
      </c>
      <c r="J27">
        <v>48.267758231331626</v>
      </c>
      <c r="K27">
        <v>48.130809624624774</v>
      </c>
      <c r="L27">
        <v>47.653573567455709</v>
      </c>
      <c r="M27">
        <v>49.200381281305312</v>
      </c>
      <c r="N27">
        <v>50.735981721731982</v>
      </c>
      <c r="O27">
        <v>52.773368293943705</v>
      </c>
      <c r="P27">
        <v>55.001547557888053</v>
      </c>
      <c r="Q27">
        <v>53.817267112717595</v>
      </c>
      <c r="R27">
        <v>50.973163493869443</v>
      </c>
      <c r="S27">
        <v>48.898953991025749</v>
      </c>
      <c r="T27">
        <v>46.937294504219523</v>
      </c>
      <c r="U27">
        <v>48.957747748305501</v>
      </c>
      <c r="V27">
        <v>47.344278101769746</v>
      </c>
      <c r="W27">
        <v>47.104566353997527</v>
      </c>
      <c r="X27">
        <v>47.098396506369092</v>
      </c>
      <c r="Y27">
        <v>46.49973856846043</v>
      </c>
      <c r="Z27">
        <v>46.647073797897896</v>
      </c>
      <c r="AA27">
        <v>45.867616367302794</v>
      </c>
      <c r="AB27">
        <v>45.676629610918575</v>
      </c>
      <c r="AC27">
        <v>46.868116847213699</v>
      </c>
      <c r="AD27">
        <v>46.047170839083734</v>
      </c>
      <c r="AE27">
        <v>46.393966433735265</v>
      </c>
      <c r="AF27">
        <v>46.192996535302463</v>
      </c>
    </row>
    <row r="28" spans="1:32" x14ac:dyDescent="0.2">
      <c r="A28" t="s">
        <v>478</v>
      </c>
      <c r="B28" t="s">
        <v>126</v>
      </c>
      <c r="C28">
        <v>1</v>
      </c>
      <c r="D28">
        <v>2400</v>
      </c>
      <c r="E28">
        <v>60</v>
      </c>
      <c r="F28">
        <v>1</v>
      </c>
      <c r="G28">
        <v>1</v>
      </c>
      <c r="H28" t="s">
        <v>7</v>
      </c>
      <c r="I28">
        <v>45.366250294741526</v>
      </c>
      <c r="J28">
        <v>45.338044602553119</v>
      </c>
      <c r="K28">
        <v>45.512874606295476</v>
      </c>
      <c r="L28">
        <v>45.343905613536009</v>
      </c>
      <c r="M28">
        <v>45.528256567629342</v>
      </c>
      <c r="N28">
        <v>46.98395214144503</v>
      </c>
      <c r="O28">
        <v>47.395337765552959</v>
      </c>
      <c r="P28">
        <v>47.411889258887925</v>
      </c>
      <c r="Q28">
        <v>45.150721490834975</v>
      </c>
      <c r="R28">
        <v>43.830279775106213</v>
      </c>
      <c r="S28">
        <v>42.537808316014114</v>
      </c>
      <c r="T28">
        <v>42.147995938424188</v>
      </c>
      <c r="U28">
        <v>42.258606009037052</v>
      </c>
      <c r="V28">
        <v>42.386406795769567</v>
      </c>
      <c r="W28">
        <v>42.845580207559337</v>
      </c>
      <c r="X28">
        <v>43.157363522718256</v>
      </c>
      <c r="Y28">
        <v>43.79403354398125</v>
      </c>
      <c r="Z28">
        <v>43.764967483502296</v>
      </c>
      <c r="AA28">
        <v>43.083650830103466</v>
      </c>
      <c r="AB28">
        <v>44.926855594678763</v>
      </c>
      <c r="AC28">
        <v>45.795468749024863</v>
      </c>
      <c r="AD28">
        <v>45.49206470229403</v>
      </c>
      <c r="AE28">
        <v>46.749484880346579</v>
      </c>
      <c r="AF28">
        <v>47.307119186742867</v>
      </c>
    </row>
    <row r="29" spans="1:32" x14ac:dyDescent="0.2">
      <c r="A29" t="s">
        <v>478</v>
      </c>
      <c r="B29" t="s">
        <v>127</v>
      </c>
      <c r="C29">
        <v>1</v>
      </c>
      <c r="D29">
        <v>2400</v>
      </c>
      <c r="E29">
        <v>60</v>
      </c>
      <c r="F29">
        <v>1</v>
      </c>
      <c r="G29">
        <v>1</v>
      </c>
      <c r="H29" t="s">
        <v>7</v>
      </c>
      <c r="I29">
        <v>45.992851251212102</v>
      </c>
      <c r="J29">
        <v>45.456630652369071</v>
      </c>
      <c r="K29">
        <v>45.036097778163644</v>
      </c>
      <c r="L29">
        <v>49.639199758256524</v>
      </c>
      <c r="M29">
        <v>50.564580177805823</v>
      </c>
      <c r="N29">
        <v>62.172444551417847</v>
      </c>
      <c r="O29">
        <v>76.690734073117298</v>
      </c>
      <c r="P29">
        <v>93.946574377371704</v>
      </c>
      <c r="Q29">
        <v>115.26097055344769</v>
      </c>
      <c r="R29">
        <v>116.73604916128645</v>
      </c>
      <c r="S29">
        <v>115.86490191359098</v>
      </c>
      <c r="T29">
        <v>118.47503758243373</v>
      </c>
      <c r="U29">
        <v>113.83735311831664</v>
      </c>
      <c r="V29">
        <v>104.53581477125805</v>
      </c>
      <c r="W29">
        <v>101.59370900025777</v>
      </c>
      <c r="X29">
        <v>88.147956904490812</v>
      </c>
      <c r="Y29">
        <v>73.681535422064272</v>
      </c>
      <c r="Z29">
        <v>68.82448726035004</v>
      </c>
      <c r="AA29">
        <v>64.49588056020292</v>
      </c>
      <c r="AB29">
        <v>60.516929270034694</v>
      </c>
      <c r="AC29">
        <v>59.521674146913305</v>
      </c>
      <c r="AD29">
        <v>56.360159753265975</v>
      </c>
      <c r="AE29">
        <v>54.112931732120501</v>
      </c>
      <c r="AF29">
        <v>52.151210046804216</v>
      </c>
    </row>
    <row r="30" spans="1:32" x14ac:dyDescent="0.2">
      <c r="A30" t="s">
        <v>478</v>
      </c>
      <c r="B30" t="s">
        <v>128</v>
      </c>
      <c r="C30">
        <v>1</v>
      </c>
      <c r="D30">
        <v>2400</v>
      </c>
      <c r="E30">
        <v>60</v>
      </c>
      <c r="F30">
        <v>1</v>
      </c>
      <c r="G30">
        <v>1</v>
      </c>
      <c r="H30" t="s">
        <v>7</v>
      </c>
      <c r="I30">
        <v>49.126346268375791</v>
      </c>
      <c r="J30">
        <v>48.446866646459583</v>
      </c>
      <c r="K30">
        <v>49.159232529311119</v>
      </c>
      <c r="L30">
        <v>52.11549082206669</v>
      </c>
      <c r="M30">
        <v>52.410121502760312</v>
      </c>
      <c r="N30">
        <v>66.555575985505797</v>
      </c>
      <c r="O30">
        <v>81.590611733254391</v>
      </c>
      <c r="P30">
        <v>101.17507362030767</v>
      </c>
      <c r="Q30">
        <v>122.73843110408194</v>
      </c>
      <c r="R30">
        <v>121.77994104798175</v>
      </c>
      <c r="S30">
        <v>118.0034851404631</v>
      </c>
      <c r="T30">
        <v>125.63115859899388</v>
      </c>
      <c r="U30">
        <v>115.99423892359242</v>
      </c>
      <c r="V30">
        <v>105.20976759819044</v>
      </c>
      <c r="W30">
        <v>99.539693030072428</v>
      </c>
      <c r="X30">
        <v>86.613602843865124</v>
      </c>
      <c r="Y30">
        <v>74.272793421652622</v>
      </c>
      <c r="Z30">
        <v>68.136786633608835</v>
      </c>
      <c r="AA30">
        <v>64.194592291224978</v>
      </c>
      <c r="AB30">
        <v>61.966145493541703</v>
      </c>
      <c r="AC30">
        <v>63.911723679457722</v>
      </c>
      <c r="AD30">
        <v>60.061254498142418</v>
      </c>
      <c r="AE30">
        <v>55.583448955327341</v>
      </c>
      <c r="AF30">
        <v>52.154062816232972</v>
      </c>
    </row>
    <row r="31" spans="1:32" x14ac:dyDescent="0.2">
      <c r="A31" t="s">
        <v>478</v>
      </c>
      <c r="B31" t="s">
        <v>129</v>
      </c>
      <c r="C31">
        <v>1</v>
      </c>
      <c r="D31">
        <v>2400</v>
      </c>
      <c r="E31">
        <v>60</v>
      </c>
      <c r="F31">
        <v>1</v>
      </c>
      <c r="G31">
        <v>1</v>
      </c>
      <c r="H31" t="s">
        <v>7</v>
      </c>
      <c r="I31">
        <v>50.762795900534222</v>
      </c>
      <c r="J31">
        <v>50.138958034095737</v>
      </c>
      <c r="K31">
        <v>50.695160320249229</v>
      </c>
      <c r="L31">
        <v>55.961874608318084</v>
      </c>
      <c r="M31">
        <v>56.402391757470312</v>
      </c>
      <c r="N31">
        <v>70.566770273811429</v>
      </c>
      <c r="O31">
        <v>91.082773332824189</v>
      </c>
      <c r="P31">
        <v>109.80443002166106</v>
      </c>
      <c r="Q31">
        <v>133.37116491465707</v>
      </c>
      <c r="R31">
        <v>130.14010132027391</v>
      </c>
      <c r="S31">
        <v>120.52829090745752</v>
      </c>
      <c r="T31">
        <v>125.01854197842725</v>
      </c>
      <c r="U31">
        <v>118.88534831068705</v>
      </c>
      <c r="V31">
        <v>107.52462367393103</v>
      </c>
      <c r="W31">
        <v>102.98563896009198</v>
      </c>
      <c r="X31">
        <v>89.28648450800803</v>
      </c>
      <c r="Y31">
        <v>76.298823449107147</v>
      </c>
      <c r="Z31">
        <v>71.051242978038161</v>
      </c>
      <c r="AA31">
        <v>65.35064506517854</v>
      </c>
      <c r="AB31">
        <v>62.288416929909324</v>
      </c>
      <c r="AC31">
        <v>60.972242929978819</v>
      </c>
      <c r="AD31">
        <v>56.570929718849825</v>
      </c>
      <c r="AE31">
        <v>53.293840182757954</v>
      </c>
      <c r="AF31">
        <v>51.643901071541009</v>
      </c>
    </row>
    <row r="32" spans="1:32" x14ac:dyDescent="0.2">
      <c r="A32" t="s">
        <v>478</v>
      </c>
      <c r="B32" t="s">
        <v>130</v>
      </c>
      <c r="C32">
        <v>1</v>
      </c>
      <c r="D32">
        <v>2400</v>
      </c>
      <c r="E32">
        <v>60</v>
      </c>
      <c r="F32">
        <v>1</v>
      </c>
      <c r="G32">
        <v>1</v>
      </c>
      <c r="H32" t="s">
        <v>7</v>
      </c>
      <c r="I32">
        <v>50.319299851493248</v>
      </c>
      <c r="J32">
        <v>49.360484376570199</v>
      </c>
      <c r="K32">
        <v>48.768189248340597</v>
      </c>
      <c r="L32">
        <v>50.906851854560131</v>
      </c>
      <c r="M32">
        <v>50.054303279544065</v>
      </c>
      <c r="N32">
        <v>61.683688392605667</v>
      </c>
      <c r="O32">
        <v>77.95769233258136</v>
      </c>
      <c r="P32">
        <v>92.679711546228745</v>
      </c>
      <c r="Q32">
        <v>115.72248418878809</v>
      </c>
      <c r="R32">
        <v>117.12467258841728</v>
      </c>
      <c r="S32">
        <v>116.93772723116791</v>
      </c>
      <c r="T32">
        <v>123.90446833465613</v>
      </c>
      <c r="U32">
        <v>118.35782627600514</v>
      </c>
      <c r="V32">
        <v>108.71842728655901</v>
      </c>
      <c r="W32">
        <v>103.38387067420351</v>
      </c>
      <c r="X32">
        <v>89.540089380631287</v>
      </c>
      <c r="Y32">
        <v>76.832262494068786</v>
      </c>
      <c r="Z32">
        <v>71.055840349961997</v>
      </c>
      <c r="AA32">
        <v>66.345678910581867</v>
      </c>
      <c r="AB32">
        <v>62.202492592521338</v>
      </c>
      <c r="AC32">
        <v>59.978700107324094</v>
      </c>
      <c r="AD32">
        <v>57.761871221342538</v>
      </c>
      <c r="AE32">
        <v>55.305880017700666</v>
      </c>
      <c r="AF32">
        <v>54.40134664813452</v>
      </c>
    </row>
    <row r="33" spans="1:32" x14ac:dyDescent="0.2">
      <c r="A33" t="s">
        <v>478</v>
      </c>
      <c r="B33" t="s">
        <v>131</v>
      </c>
      <c r="C33">
        <v>1</v>
      </c>
      <c r="D33">
        <v>2400</v>
      </c>
      <c r="E33">
        <v>60</v>
      </c>
      <c r="F33">
        <v>1</v>
      </c>
      <c r="G33">
        <v>1</v>
      </c>
      <c r="H33" t="s">
        <v>7</v>
      </c>
      <c r="I33">
        <v>50.578432422114417</v>
      </c>
      <c r="J33">
        <v>49.252128315993218</v>
      </c>
      <c r="K33">
        <v>48.2419839868503</v>
      </c>
      <c r="L33">
        <v>48.818414612651807</v>
      </c>
      <c r="M33">
        <v>49.61272593771902</v>
      </c>
      <c r="N33">
        <v>59.515289443077805</v>
      </c>
      <c r="O33">
        <v>79.423142344591369</v>
      </c>
      <c r="P33">
        <v>94.082994373446667</v>
      </c>
      <c r="Q33">
        <v>115.13661403632882</v>
      </c>
      <c r="R33">
        <v>120.4600557990353</v>
      </c>
      <c r="S33">
        <v>119.11009702969908</v>
      </c>
      <c r="T33">
        <v>123.51923989218143</v>
      </c>
      <c r="U33">
        <v>120.04053662971597</v>
      </c>
      <c r="V33">
        <v>111.47658418398458</v>
      </c>
      <c r="W33">
        <v>103.9373049462337</v>
      </c>
      <c r="X33">
        <v>87.000806831887814</v>
      </c>
      <c r="Y33">
        <v>70.942058495111112</v>
      </c>
      <c r="Z33">
        <v>65.491993156089322</v>
      </c>
      <c r="AA33">
        <v>60.259806464097416</v>
      </c>
      <c r="AB33">
        <v>57.390416643480535</v>
      </c>
      <c r="AC33">
        <v>57.140534975042179</v>
      </c>
      <c r="AD33">
        <v>53.344624056619267</v>
      </c>
      <c r="AE33">
        <v>50.026371067408959</v>
      </c>
      <c r="AF33">
        <v>46.953394549882802</v>
      </c>
    </row>
    <row r="34" spans="1:32" x14ac:dyDescent="0.2">
      <c r="A34" t="s">
        <v>478</v>
      </c>
      <c r="B34" t="s">
        <v>132</v>
      </c>
      <c r="C34">
        <v>1</v>
      </c>
      <c r="D34">
        <v>2400</v>
      </c>
      <c r="E34">
        <v>60</v>
      </c>
      <c r="F34">
        <v>1</v>
      </c>
      <c r="G34">
        <v>1</v>
      </c>
      <c r="H34" t="s">
        <v>7</v>
      </c>
      <c r="I34">
        <v>45.164633386565804</v>
      </c>
      <c r="J34">
        <v>44.902722377449891</v>
      </c>
      <c r="K34">
        <v>44.832861465436189</v>
      </c>
      <c r="L34">
        <v>44.986568680628295</v>
      </c>
      <c r="M34">
        <v>44.263341577032193</v>
      </c>
      <c r="N34">
        <v>44.179213211271822</v>
      </c>
      <c r="O34">
        <v>44.60183984972533</v>
      </c>
      <c r="P34">
        <v>43.456219755655759</v>
      </c>
      <c r="Q34">
        <v>42.155326014499948</v>
      </c>
      <c r="R34">
        <v>41.683145300528118</v>
      </c>
      <c r="S34">
        <v>42.90413892482546</v>
      </c>
      <c r="T34">
        <v>42.479577277662663</v>
      </c>
      <c r="U34">
        <v>42.715296251055285</v>
      </c>
      <c r="V34">
        <v>41.654647140322403</v>
      </c>
      <c r="W34">
        <v>41.95381560234047</v>
      </c>
      <c r="X34">
        <v>45.042855453337523</v>
      </c>
      <c r="Y34">
        <v>43.537063566684012</v>
      </c>
      <c r="Z34">
        <v>42.593292696940587</v>
      </c>
      <c r="AA34">
        <v>43.440657138794194</v>
      </c>
      <c r="AB34">
        <v>43.260690176704351</v>
      </c>
      <c r="AC34">
        <v>45.268554954544562</v>
      </c>
      <c r="AD34">
        <v>45.490778849044901</v>
      </c>
      <c r="AE34">
        <v>45.599355103914831</v>
      </c>
      <c r="AF34">
        <v>45.561277201245417</v>
      </c>
    </row>
    <row r="35" spans="1:32" x14ac:dyDescent="0.2">
      <c r="A35" t="s">
        <v>478</v>
      </c>
      <c r="B35" t="s">
        <v>133</v>
      </c>
      <c r="C35">
        <v>1</v>
      </c>
      <c r="D35">
        <v>2400</v>
      </c>
      <c r="E35">
        <v>60</v>
      </c>
      <c r="F35">
        <v>1</v>
      </c>
      <c r="G35">
        <v>1</v>
      </c>
      <c r="H35" t="s">
        <v>7</v>
      </c>
      <c r="I35">
        <v>44.539840136790922</v>
      </c>
      <c r="J35">
        <v>44.601210780096089</v>
      </c>
      <c r="K35">
        <v>45.911496647401073</v>
      </c>
      <c r="L35">
        <v>46.750798623742909</v>
      </c>
      <c r="M35">
        <v>48.16691429998437</v>
      </c>
      <c r="N35">
        <v>48.744957097236394</v>
      </c>
      <c r="O35">
        <v>50.066511860285459</v>
      </c>
      <c r="P35">
        <v>50.728864566539173</v>
      </c>
      <c r="Q35">
        <v>48.778426812566707</v>
      </c>
      <c r="R35">
        <v>46.489154906033619</v>
      </c>
      <c r="S35">
        <v>44.674707657880418</v>
      </c>
      <c r="T35">
        <v>44.153069035094518</v>
      </c>
      <c r="U35">
        <v>43.588746690075311</v>
      </c>
      <c r="V35">
        <v>42.784258985438491</v>
      </c>
      <c r="W35">
        <v>42.740960576004781</v>
      </c>
      <c r="X35">
        <v>45.051900959847721</v>
      </c>
      <c r="Y35">
        <v>43.829082832029819</v>
      </c>
      <c r="Z35">
        <v>41.928344780914372</v>
      </c>
      <c r="AA35">
        <v>41.183509993860817</v>
      </c>
      <c r="AB35">
        <v>42.513387640210809</v>
      </c>
      <c r="AC35">
        <v>44.041928400308933</v>
      </c>
      <c r="AD35">
        <v>43.931215071810598</v>
      </c>
      <c r="AE35">
        <v>44.910252923908118</v>
      </c>
      <c r="AF35">
        <v>44.637246433824366</v>
      </c>
    </row>
    <row r="36" spans="1:32" x14ac:dyDescent="0.2">
      <c r="A36" t="s">
        <v>478</v>
      </c>
      <c r="B36" t="s">
        <v>134</v>
      </c>
      <c r="C36">
        <v>1</v>
      </c>
      <c r="D36">
        <v>2400</v>
      </c>
      <c r="E36">
        <v>60</v>
      </c>
      <c r="F36">
        <v>1</v>
      </c>
      <c r="G36">
        <v>1</v>
      </c>
      <c r="H36" t="s">
        <v>7</v>
      </c>
      <c r="I36">
        <v>44.630548529660871</v>
      </c>
      <c r="J36">
        <v>42.923541298885802</v>
      </c>
      <c r="K36">
        <v>43.110172286790743</v>
      </c>
      <c r="L36">
        <v>42.596060896208947</v>
      </c>
      <c r="M36">
        <v>42.782685024698488</v>
      </c>
      <c r="N36">
        <v>47.255094503651598</v>
      </c>
      <c r="O36">
        <v>56.648326717052008</v>
      </c>
      <c r="P36">
        <v>64.44011926428243</v>
      </c>
      <c r="Q36">
        <v>73.988134888620024</v>
      </c>
      <c r="R36">
        <v>74.494485428280441</v>
      </c>
      <c r="S36">
        <v>73.194174099981311</v>
      </c>
      <c r="T36">
        <v>74.312148718985569</v>
      </c>
      <c r="U36">
        <v>73.150933780331513</v>
      </c>
      <c r="V36">
        <v>68.137328753637547</v>
      </c>
      <c r="W36">
        <v>66.466128576784357</v>
      </c>
      <c r="X36">
        <v>60.408342268702157</v>
      </c>
      <c r="Y36">
        <v>55.871137254499878</v>
      </c>
      <c r="Z36">
        <v>51.480270115500232</v>
      </c>
      <c r="AA36">
        <v>50.574909760900184</v>
      </c>
      <c r="AB36">
        <v>49.791845322566488</v>
      </c>
      <c r="AC36">
        <v>50.603893033816661</v>
      </c>
      <c r="AD36">
        <v>49.609197378868771</v>
      </c>
      <c r="AE36">
        <v>48.386315100098415</v>
      </c>
      <c r="AF36">
        <v>46.917488786423341</v>
      </c>
    </row>
    <row r="37" spans="1:32" x14ac:dyDescent="0.2">
      <c r="A37" t="s">
        <v>478</v>
      </c>
      <c r="B37" t="s">
        <v>135</v>
      </c>
      <c r="C37">
        <v>1</v>
      </c>
      <c r="D37">
        <v>2400</v>
      </c>
      <c r="E37">
        <v>60</v>
      </c>
      <c r="F37">
        <v>1</v>
      </c>
      <c r="G37">
        <v>1</v>
      </c>
      <c r="H37" t="s">
        <v>7</v>
      </c>
      <c r="I37">
        <v>45.690925199442084</v>
      </c>
      <c r="J37">
        <v>45.863926701537444</v>
      </c>
      <c r="K37">
        <v>46.591818650153982</v>
      </c>
      <c r="L37">
        <v>46.936342294176384</v>
      </c>
      <c r="M37">
        <v>48.357032086613309</v>
      </c>
      <c r="N37">
        <v>54.471419692871208</v>
      </c>
      <c r="O37">
        <v>63.56848140153852</v>
      </c>
      <c r="P37">
        <v>70.011479294927241</v>
      </c>
      <c r="Q37">
        <v>81.153161011938337</v>
      </c>
      <c r="R37">
        <v>80.094380942607415</v>
      </c>
      <c r="S37">
        <v>79.926982333007928</v>
      </c>
      <c r="T37">
        <v>78.475764042408983</v>
      </c>
      <c r="U37">
        <v>74.807930034257254</v>
      </c>
      <c r="V37">
        <v>70.851472942356892</v>
      </c>
      <c r="W37">
        <v>66.454377073050921</v>
      </c>
      <c r="X37">
        <v>59.596845884776116</v>
      </c>
      <c r="Y37">
        <v>56.157372322905694</v>
      </c>
      <c r="Z37">
        <v>53.822697839692154</v>
      </c>
      <c r="AA37">
        <v>52.168565828994858</v>
      </c>
      <c r="AB37">
        <v>54.562036252358155</v>
      </c>
      <c r="AC37">
        <v>55.847093342981857</v>
      </c>
      <c r="AD37">
        <v>51.488753946198422</v>
      </c>
      <c r="AE37">
        <v>50.017358955580555</v>
      </c>
      <c r="AF37">
        <v>49.904792300178485</v>
      </c>
    </row>
    <row r="38" spans="1:32" x14ac:dyDescent="0.2">
      <c r="A38" t="s">
        <v>478</v>
      </c>
      <c r="B38" t="s">
        <v>136</v>
      </c>
      <c r="C38">
        <v>1</v>
      </c>
      <c r="D38">
        <v>2400</v>
      </c>
      <c r="E38">
        <v>60</v>
      </c>
      <c r="F38">
        <v>1</v>
      </c>
      <c r="G38">
        <v>1</v>
      </c>
      <c r="H38" t="s">
        <v>7</v>
      </c>
      <c r="I38">
        <v>48.727044847404812</v>
      </c>
      <c r="J38">
        <v>49.362504575952187</v>
      </c>
      <c r="K38">
        <v>51.646791087603525</v>
      </c>
      <c r="L38">
        <v>53.247002738028428</v>
      </c>
      <c r="M38">
        <v>54.197831407526877</v>
      </c>
      <c r="N38">
        <v>59.660143434672051</v>
      </c>
      <c r="O38">
        <v>67.721455168942228</v>
      </c>
      <c r="P38">
        <v>75.738379093230662</v>
      </c>
      <c r="Q38">
        <v>82.209071050145795</v>
      </c>
      <c r="R38">
        <v>80.305875675539767</v>
      </c>
      <c r="S38">
        <v>75.406104103016972</v>
      </c>
      <c r="T38">
        <v>75.981006727016435</v>
      </c>
      <c r="U38">
        <v>74.984424229077092</v>
      </c>
      <c r="V38">
        <v>69.566543801085217</v>
      </c>
      <c r="W38">
        <v>64.682841285570376</v>
      </c>
      <c r="X38">
        <v>58.105169803291751</v>
      </c>
      <c r="Y38">
        <v>55.233968633700911</v>
      </c>
      <c r="Z38">
        <v>53.707191566152687</v>
      </c>
      <c r="AA38">
        <v>50.777423802012116</v>
      </c>
      <c r="AB38">
        <v>50.588038781660998</v>
      </c>
      <c r="AC38">
        <v>51.757043856573233</v>
      </c>
      <c r="AD38">
        <v>49.002444538910353</v>
      </c>
      <c r="AE38">
        <v>47.49212482340257</v>
      </c>
      <c r="AF38">
        <v>46.366013797418425</v>
      </c>
    </row>
    <row r="39" spans="1:32" x14ac:dyDescent="0.2">
      <c r="A39" t="s">
        <v>478</v>
      </c>
      <c r="B39" t="s">
        <v>137</v>
      </c>
      <c r="C39">
        <v>1</v>
      </c>
      <c r="D39">
        <v>2400</v>
      </c>
      <c r="E39">
        <v>60</v>
      </c>
      <c r="F39">
        <v>1</v>
      </c>
      <c r="G39">
        <v>1</v>
      </c>
      <c r="H39" t="s">
        <v>7</v>
      </c>
      <c r="I39">
        <v>44.149793661172012</v>
      </c>
      <c r="J39">
        <v>43.676358146345471</v>
      </c>
      <c r="K39">
        <v>44.066819646737017</v>
      </c>
      <c r="L39">
        <v>44.390644109510461</v>
      </c>
      <c r="M39">
        <v>43.901871102518584</v>
      </c>
      <c r="N39">
        <v>46.666643272427429</v>
      </c>
      <c r="O39">
        <v>52.580971477029998</v>
      </c>
      <c r="P39">
        <v>56.906096409129397</v>
      </c>
      <c r="Q39">
        <v>64.029924832748421</v>
      </c>
      <c r="R39">
        <v>66.380190580050183</v>
      </c>
      <c r="S39">
        <v>67.862876625851612</v>
      </c>
      <c r="T39">
        <v>68.345060404649985</v>
      </c>
      <c r="U39">
        <v>67.205755863009131</v>
      </c>
      <c r="V39">
        <v>63.310363939122887</v>
      </c>
      <c r="W39">
        <v>60.860188754039342</v>
      </c>
      <c r="X39">
        <v>55.276438407715034</v>
      </c>
      <c r="Y39">
        <v>52.107028706691956</v>
      </c>
      <c r="Z39">
        <v>51.429035481854235</v>
      </c>
      <c r="AA39">
        <v>51.554369826687413</v>
      </c>
      <c r="AB39">
        <v>52.342165053678791</v>
      </c>
      <c r="AC39">
        <v>54.82415774113489</v>
      </c>
      <c r="AD39">
        <v>51.652573127640942</v>
      </c>
      <c r="AE39">
        <v>49.87347381655006</v>
      </c>
      <c r="AF39">
        <v>48.969830104007045</v>
      </c>
    </row>
    <row r="40" spans="1:32" x14ac:dyDescent="0.2">
      <c r="A40" t="s">
        <v>478</v>
      </c>
      <c r="B40" t="s">
        <v>138</v>
      </c>
      <c r="C40">
        <v>1</v>
      </c>
      <c r="D40">
        <v>2400</v>
      </c>
      <c r="E40">
        <v>60</v>
      </c>
      <c r="F40">
        <v>1</v>
      </c>
      <c r="G40">
        <v>1</v>
      </c>
      <c r="H40" t="s">
        <v>7</v>
      </c>
      <c r="I40">
        <v>47.538236766654904</v>
      </c>
      <c r="J40">
        <v>48.000166832523988</v>
      </c>
      <c r="K40">
        <v>48.927042603788244</v>
      </c>
      <c r="L40">
        <v>50.224712235386825</v>
      </c>
      <c r="M40">
        <v>48.824040508596163</v>
      </c>
      <c r="N40">
        <v>53.926330169894356</v>
      </c>
      <c r="O40">
        <v>60.32903629187841</v>
      </c>
      <c r="P40">
        <v>65.684158181307552</v>
      </c>
      <c r="Q40">
        <v>70.712339814892275</v>
      </c>
      <c r="R40">
        <v>72.459849404416246</v>
      </c>
      <c r="S40">
        <v>70.512212798460141</v>
      </c>
      <c r="T40">
        <v>69.83016392231383</v>
      </c>
      <c r="U40">
        <v>66.278529317238522</v>
      </c>
      <c r="V40">
        <v>62.861464688178138</v>
      </c>
      <c r="W40">
        <v>60.930489607266459</v>
      </c>
      <c r="X40">
        <v>55.142113796291731</v>
      </c>
      <c r="Y40">
        <v>51.146832514622162</v>
      </c>
      <c r="Z40">
        <v>49.569615354753154</v>
      </c>
      <c r="AA40">
        <v>47.753052987231527</v>
      </c>
      <c r="AB40">
        <v>49.883709860165972</v>
      </c>
      <c r="AC40">
        <v>51.915650937863361</v>
      </c>
      <c r="AD40">
        <v>51.313016416229004</v>
      </c>
      <c r="AE40">
        <v>52.375383338275157</v>
      </c>
      <c r="AF40">
        <v>51.143884647952</v>
      </c>
    </row>
    <row r="41" spans="1:32" x14ac:dyDescent="0.2">
      <c r="A41" t="s">
        <v>478</v>
      </c>
      <c r="B41" t="s">
        <v>139</v>
      </c>
      <c r="C41">
        <v>1</v>
      </c>
      <c r="D41">
        <v>2400</v>
      </c>
      <c r="E41">
        <v>60</v>
      </c>
      <c r="F41">
        <v>1</v>
      </c>
      <c r="G41">
        <v>1</v>
      </c>
      <c r="H41" t="s">
        <v>7</v>
      </c>
      <c r="I41">
        <v>51.218313040861354</v>
      </c>
      <c r="J41">
        <v>53.205300106888288</v>
      </c>
      <c r="K41">
        <v>52.170322625835226</v>
      </c>
      <c r="L41">
        <v>53.976310838564864</v>
      </c>
      <c r="M41">
        <v>57.652430258548776</v>
      </c>
      <c r="N41">
        <v>60.014958955537587</v>
      </c>
      <c r="O41">
        <v>60.911464023977246</v>
      </c>
      <c r="P41">
        <v>61.579966765441306</v>
      </c>
      <c r="Q41">
        <v>61.168950756530805</v>
      </c>
      <c r="R41">
        <v>61.312166305352946</v>
      </c>
      <c r="S41">
        <v>60.832835484284303</v>
      </c>
      <c r="T41">
        <v>57.537245889751453</v>
      </c>
      <c r="U41">
        <v>55.210352399858607</v>
      </c>
      <c r="V41">
        <v>54.493902308557466</v>
      </c>
      <c r="W41">
        <v>53.151664147470555</v>
      </c>
      <c r="X41">
        <v>51.330110875319008</v>
      </c>
      <c r="Y41">
        <v>50.526748935603777</v>
      </c>
      <c r="Z41">
        <v>49.402008664348593</v>
      </c>
      <c r="AA41">
        <v>49.274420533595112</v>
      </c>
      <c r="AB41">
        <v>50.023539658933039</v>
      </c>
      <c r="AC41">
        <v>53.817342991087884</v>
      </c>
      <c r="AD41">
        <v>55.020382628617895</v>
      </c>
      <c r="AE41">
        <v>57.022979143955922</v>
      </c>
      <c r="AF41">
        <v>57.847872434454942</v>
      </c>
    </row>
    <row r="42" spans="1:32" x14ac:dyDescent="0.2">
      <c r="A42" t="s">
        <v>478</v>
      </c>
      <c r="B42" t="s">
        <v>140</v>
      </c>
      <c r="C42">
        <v>1</v>
      </c>
      <c r="D42">
        <v>2400</v>
      </c>
      <c r="E42">
        <v>60</v>
      </c>
      <c r="F42">
        <v>1</v>
      </c>
      <c r="G42">
        <v>1</v>
      </c>
      <c r="H42" t="s">
        <v>7</v>
      </c>
      <c r="I42">
        <v>57.514500362121062</v>
      </c>
      <c r="J42">
        <v>58.562838789041493</v>
      </c>
      <c r="K42">
        <v>59.910842445141256</v>
      </c>
      <c r="L42">
        <v>59.868579763326743</v>
      </c>
      <c r="M42">
        <v>61.257136503744377</v>
      </c>
      <c r="N42">
        <v>62.272895985285267</v>
      </c>
      <c r="O42">
        <v>62.594697787180316</v>
      </c>
      <c r="P42">
        <v>65.08491302326216</v>
      </c>
      <c r="Q42">
        <v>61.967877660836834</v>
      </c>
      <c r="R42">
        <v>58.789057302920192</v>
      </c>
      <c r="S42">
        <v>56.80414384659754</v>
      </c>
      <c r="T42">
        <v>52.598303050840649</v>
      </c>
      <c r="U42">
        <v>48.529743507162863</v>
      </c>
      <c r="V42">
        <v>47.349970298638233</v>
      </c>
      <c r="W42">
        <v>47.716092825066504</v>
      </c>
      <c r="X42">
        <v>47.734600101308196</v>
      </c>
      <c r="Y42">
        <v>47.594943808981</v>
      </c>
      <c r="Z42">
        <v>46.138150986596393</v>
      </c>
      <c r="AA42">
        <v>46.420058639582891</v>
      </c>
      <c r="AB42">
        <v>47.607330276104307</v>
      </c>
      <c r="AC42">
        <v>49.655250724861183</v>
      </c>
      <c r="AD42">
        <v>50.786168542195419</v>
      </c>
      <c r="AE42">
        <v>51.067201114721108</v>
      </c>
      <c r="AF42">
        <v>50.630155015558088</v>
      </c>
    </row>
    <row r="43" spans="1:32" x14ac:dyDescent="0.2">
      <c r="A43" t="s">
        <v>478</v>
      </c>
      <c r="B43" t="s">
        <v>141</v>
      </c>
      <c r="C43">
        <v>1</v>
      </c>
      <c r="D43">
        <v>2400</v>
      </c>
      <c r="E43">
        <v>60</v>
      </c>
      <c r="F43">
        <v>1</v>
      </c>
      <c r="G43">
        <v>1</v>
      </c>
      <c r="H43" t="s">
        <v>7</v>
      </c>
      <c r="I43">
        <v>50.24012229118874</v>
      </c>
      <c r="J43">
        <v>49.744718398586784</v>
      </c>
      <c r="K43">
        <v>49.323556531355024</v>
      </c>
      <c r="L43">
        <v>53.987988316097436</v>
      </c>
      <c r="M43">
        <v>62.695786531459063</v>
      </c>
      <c r="N43">
        <v>69.50632614197967</v>
      </c>
      <c r="O43">
        <v>85.621818082126609</v>
      </c>
      <c r="P43">
        <v>108.45788889442839</v>
      </c>
      <c r="Q43">
        <v>131.56633196367738</v>
      </c>
      <c r="R43">
        <v>133.18113170851524</v>
      </c>
      <c r="S43">
        <v>128.47908317599672</v>
      </c>
      <c r="T43">
        <v>131.01240256770097</v>
      </c>
      <c r="U43">
        <v>122.42938039959355</v>
      </c>
      <c r="V43">
        <v>111.01311581602444</v>
      </c>
      <c r="W43">
        <v>104.22122246431636</v>
      </c>
      <c r="X43">
        <v>91.198273468213145</v>
      </c>
      <c r="Y43">
        <v>75.432081246239065</v>
      </c>
      <c r="Z43">
        <v>69.57322097962917</v>
      </c>
      <c r="AA43">
        <v>66.217612611884633</v>
      </c>
      <c r="AB43">
        <v>64.505516548790013</v>
      </c>
      <c r="AC43">
        <v>63.284327858851391</v>
      </c>
      <c r="AD43">
        <v>58.294536089436292</v>
      </c>
      <c r="AE43">
        <v>53.762405032330349</v>
      </c>
      <c r="AF43">
        <v>50.869218750779886</v>
      </c>
    </row>
    <row r="44" spans="1:32" x14ac:dyDescent="0.2">
      <c r="A44" t="s">
        <v>478</v>
      </c>
      <c r="B44" t="s">
        <v>142</v>
      </c>
      <c r="C44">
        <v>1</v>
      </c>
      <c r="D44">
        <v>2400</v>
      </c>
      <c r="E44">
        <v>60</v>
      </c>
      <c r="F44">
        <v>1</v>
      </c>
      <c r="G44">
        <v>1</v>
      </c>
      <c r="H44" t="s">
        <v>7</v>
      </c>
      <c r="I44">
        <v>49.771659987944744</v>
      </c>
      <c r="J44">
        <v>49.926927314411891</v>
      </c>
      <c r="K44">
        <v>48.999706740582873</v>
      </c>
      <c r="L44">
        <v>51.659626922477941</v>
      </c>
      <c r="M44">
        <v>51.733189230591051</v>
      </c>
      <c r="N44">
        <v>61.780446192083865</v>
      </c>
      <c r="O44">
        <v>80.298509956015081</v>
      </c>
      <c r="P44">
        <v>97.826808403906199</v>
      </c>
      <c r="Q44">
        <v>117.91899560824379</v>
      </c>
      <c r="R44">
        <v>122.72036551340031</v>
      </c>
      <c r="S44">
        <v>118.54509205563768</v>
      </c>
      <c r="T44">
        <v>127.73971558615693</v>
      </c>
      <c r="U44">
        <v>119.42461070686187</v>
      </c>
      <c r="V44">
        <v>107.9398514648998</v>
      </c>
      <c r="W44">
        <v>101.86605824878266</v>
      </c>
      <c r="X44">
        <v>87.238404847111624</v>
      </c>
      <c r="Y44">
        <v>74.863793752563083</v>
      </c>
      <c r="Z44">
        <v>71.21715683864754</v>
      </c>
      <c r="AA44">
        <v>67.125049569690091</v>
      </c>
      <c r="AB44">
        <v>62.513084990576715</v>
      </c>
      <c r="AC44">
        <v>61.054795900839018</v>
      </c>
      <c r="AD44">
        <v>56.971276662449895</v>
      </c>
      <c r="AE44">
        <v>54.606340201679039</v>
      </c>
      <c r="AF44">
        <v>52.52913787445673</v>
      </c>
    </row>
    <row r="45" spans="1:32" x14ac:dyDescent="0.2">
      <c r="A45" t="s">
        <v>478</v>
      </c>
      <c r="B45" t="s">
        <v>143</v>
      </c>
      <c r="C45">
        <v>1</v>
      </c>
      <c r="D45">
        <v>2400</v>
      </c>
      <c r="E45">
        <v>60</v>
      </c>
      <c r="F45">
        <v>1</v>
      </c>
      <c r="G45">
        <v>1</v>
      </c>
      <c r="H45" t="s">
        <v>7</v>
      </c>
      <c r="I45">
        <v>50.849047767266647</v>
      </c>
      <c r="J45">
        <v>51.161241206057653</v>
      </c>
      <c r="K45">
        <v>52.458973257125827</v>
      </c>
      <c r="L45">
        <v>57.584927878052731</v>
      </c>
      <c r="M45">
        <v>60.158265632977241</v>
      </c>
      <c r="N45">
        <v>74.858498003720925</v>
      </c>
      <c r="O45">
        <v>90.541205675730922</v>
      </c>
      <c r="P45">
        <v>105.97277237757945</v>
      </c>
      <c r="Q45">
        <v>131.24591530343437</v>
      </c>
      <c r="R45">
        <v>127.1896728597271</v>
      </c>
      <c r="S45">
        <v>121.65754888051825</v>
      </c>
      <c r="T45">
        <v>125.85781664640344</v>
      </c>
      <c r="U45">
        <v>119.47364174026175</v>
      </c>
      <c r="V45">
        <v>110.52870825001739</v>
      </c>
      <c r="W45">
        <v>104.17268690401974</v>
      </c>
      <c r="X45">
        <v>89.087507751533224</v>
      </c>
      <c r="Y45">
        <v>74.943208893656987</v>
      </c>
      <c r="Z45">
        <v>69.742886973672313</v>
      </c>
      <c r="AA45">
        <v>64.069969201667021</v>
      </c>
      <c r="AB45">
        <v>58.674230445300452</v>
      </c>
      <c r="AC45">
        <v>57.815937790735163</v>
      </c>
      <c r="AD45">
        <v>54.579299187691312</v>
      </c>
      <c r="AE45">
        <v>51.230415340713613</v>
      </c>
      <c r="AF45">
        <v>48.808621577437123</v>
      </c>
    </row>
    <row r="46" spans="1:32" x14ac:dyDescent="0.2">
      <c r="A46" t="s">
        <v>478</v>
      </c>
      <c r="B46" t="s">
        <v>144</v>
      </c>
      <c r="C46">
        <v>1</v>
      </c>
      <c r="D46">
        <v>2400</v>
      </c>
      <c r="E46">
        <v>60</v>
      </c>
      <c r="F46">
        <v>1</v>
      </c>
      <c r="G46">
        <v>1</v>
      </c>
      <c r="H46" t="s">
        <v>7</v>
      </c>
      <c r="I46">
        <v>48.409011265309779</v>
      </c>
      <c r="J46">
        <v>48.571124901653157</v>
      </c>
      <c r="K46">
        <v>47.925198485817219</v>
      </c>
      <c r="L46">
        <v>51.22369560637253</v>
      </c>
      <c r="M46">
        <v>51.407593547999831</v>
      </c>
      <c r="N46">
        <v>64.673167146755361</v>
      </c>
      <c r="O46">
        <v>83.837106990558752</v>
      </c>
      <c r="P46">
        <v>100.27068850057201</v>
      </c>
      <c r="Q46">
        <v>120.80800482306206</v>
      </c>
      <c r="R46">
        <v>121.6577692615342</v>
      </c>
      <c r="S46">
        <v>117.55966084105262</v>
      </c>
      <c r="T46">
        <v>122.68692168963358</v>
      </c>
      <c r="U46">
        <v>119.10197092410667</v>
      </c>
      <c r="V46">
        <v>109.87117961039166</v>
      </c>
      <c r="W46">
        <v>104.16541053267274</v>
      </c>
      <c r="X46">
        <v>92.612271352098219</v>
      </c>
      <c r="Y46">
        <v>79.054020686887853</v>
      </c>
      <c r="Z46">
        <v>73.703561804032219</v>
      </c>
      <c r="AA46">
        <v>70.104279534937859</v>
      </c>
      <c r="AB46">
        <v>65.158718397384092</v>
      </c>
      <c r="AC46">
        <v>65.027283583361125</v>
      </c>
      <c r="AD46">
        <v>60.432347572153759</v>
      </c>
      <c r="AE46">
        <v>55.362217094094234</v>
      </c>
      <c r="AF46">
        <v>51.724080717616147</v>
      </c>
    </row>
    <row r="47" spans="1:32" x14ac:dyDescent="0.2">
      <c r="A47" t="s">
        <v>478</v>
      </c>
      <c r="B47" t="s">
        <v>145</v>
      </c>
      <c r="C47">
        <v>1</v>
      </c>
      <c r="D47">
        <v>2400</v>
      </c>
      <c r="E47">
        <v>60</v>
      </c>
      <c r="F47">
        <v>1</v>
      </c>
      <c r="G47">
        <v>1</v>
      </c>
      <c r="H47" t="s">
        <v>7</v>
      </c>
      <c r="I47">
        <v>49.047830530017691</v>
      </c>
      <c r="J47">
        <v>48.607963138861003</v>
      </c>
      <c r="K47">
        <v>48.959142837693697</v>
      </c>
      <c r="L47">
        <v>50.157692853923947</v>
      </c>
      <c r="M47">
        <v>50.579204710897869</v>
      </c>
      <c r="N47">
        <v>62.344864931078874</v>
      </c>
      <c r="O47">
        <v>79.272824506331617</v>
      </c>
      <c r="P47">
        <v>92.655310265213345</v>
      </c>
      <c r="Q47">
        <v>115.33758415414314</v>
      </c>
      <c r="R47">
        <v>119.96999623986127</v>
      </c>
      <c r="S47">
        <v>118.43169992232922</v>
      </c>
      <c r="T47">
        <v>124.40213769531361</v>
      </c>
      <c r="U47">
        <v>118.67302406299105</v>
      </c>
      <c r="V47">
        <v>114.43634329343544</v>
      </c>
      <c r="W47">
        <v>109.15036024011597</v>
      </c>
      <c r="X47">
        <v>92.386660122953757</v>
      </c>
      <c r="Y47">
        <v>80.388247513277875</v>
      </c>
      <c r="Z47">
        <v>75.477376599326377</v>
      </c>
      <c r="AA47">
        <v>70.636986317941677</v>
      </c>
      <c r="AB47">
        <v>65.336986830770911</v>
      </c>
      <c r="AC47">
        <v>63.752224061778094</v>
      </c>
      <c r="AD47">
        <v>57.338398940251452</v>
      </c>
      <c r="AE47">
        <v>51.738500530398952</v>
      </c>
      <c r="AF47">
        <v>49.509020028448681</v>
      </c>
    </row>
    <row r="48" spans="1:32" x14ac:dyDescent="0.2">
      <c r="A48" t="s">
        <v>478</v>
      </c>
      <c r="B48" t="s">
        <v>146</v>
      </c>
      <c r="C48">
        <v>1</v>
      </c>
      <c r="D48">
        <v>2400</v>
      </c>
      <c r="E48">
        <v>60</v>
      </c>
      <c r="F48">
        <v>1</v>
      </c>
      <c r="G48">
        <v>1</v>
      </c>
      <c r="H48" t="s">
        <v>7</v>
      </c>
      <c r="I48">
        <v>46.55873030426504</v>
      </c>
      <c r="J48">
        <v>46.547119027143822</v>
      </c>
      <c r="K48">
        <v>46.249061115135092</v>
      </c>
      <c r="L48">
        <v>45.129028801849827</v>
      </c>
      <c r="M48">
        <v>44.431976997974985</v>
      </c>
      <c r="N48">
        <v>45.213099678543898</v>
      </c>
      <c r="O48">
        <v>45.381326738417989</v>
      </c>
      <c r="P48">
        <v>45.634824762711908</v>
      </c>
      <c r="Q48">
        <v>47.185496993460163</v>
      </c>
      <c r="R48">
        <v>47.309408627916319</v>
      </c>
      <c r="S48">
        <v>46.604295412692039</v>
      </c>
      <c r="T48">
        <v>49.836865303741156</v>
      </c>
      <c r="U48">
        <v>48.193988421758334</v>
      </c>
      <c r="V48">
        <v>49.037347025869757</v>
      </c>
      <c r="W48">
        <v>49.490593619745816</v>
      </c>
      <c r="X48">
        <v>48.039915609769494</v>
      </c>
      <c r="Y48">
        <v>48.570580371103759</v>
      </c>
      <c r="Z48">
        <v>49.092466111816421</v>
      </c>
      <c r="AA48">
        <v>50.439067724053174</v>
      </c>
      <c r="AB48">
        <v>50.468905188139104</v>
      </c>
      <c r="AC48">
        <v>49.942718764183915</v>
      </c>
      <c r="AD48">
        <v>50.622006451385722</v>
      </c>
      <c r="AE48">
        <v>50.512415377124043</v>
      </c>
      <c r="AF48">
        <v>48.911222748023434</v>
      </c>
    </row>
    <row r="49" spans="1:32" x14ac:dyDescent="0.2">
      <c r="A49" t="s">
        <v>478</v>
      </c>
      <c r="B49" t="s">
        <v>147</v>
      </c>
      <c r="C49">
        <v>1</v>
      </c>
      <c r="D49">
        <v>2400</v>
      </c>
      <c r="E49">
        <v>60</v>
      </c>
      <c r="F49">
        <v>1</v>
      </c>
      <c r="G49">
        <v>1</v>
      </c>
      <c r="H49" t="s">
        <v>7</v>
      </c>
      <c r="I49">
        <v>48.326754143855872</v>
      </c>
      <c r="J49">
        <v>47.383220375350398</v>
      </c>
      <c r="K49">
        <v>47.127039703522591</v>
      </c>
      <c r="L49">
        <v>46.863162902701134</v>
      </c>
      <c r="M49">
        <v>46.092836867363289</v>
      </c>
      <c r="N49">
        <v>46.845208006607699</v>
      </c>
      <c r="O49">
        <v>47.766275755086959</v>
      </c>
      <c r="P49">
        <v>46.85398870845578</v>
      </c>
      <c r="Q49">
        <v>45.152255957852546</v>
      </c>
      <c r="R49">
        <v>43.965117115495055</v>
      </c>
      <c r="S49">
        <v>43.584027543244105</v>
      </c>
      <c r="T49">
        <v>44.09378703575512</v>
      </c>
      <c r="U49">
        <v>47.339007182059682</v>
      </c>
      <c r="V49">
        <v>49.092841177517194</v>
      </c>
      <c r="W49">
        <v>51.217703232709418</v>
      </c>
      <c r="X49">
        <v>51.613599307912366</v>
      </c>
      <c r="Y49">
        <v>54.643827571156514</v>
      </c>
      <c r="Z49">
        <v>53.12097830268182</v>
      </c>
      <c r="AA49">
        <v>52.895145755270754</v>
      </c>
      <c r="AB49">
        <v>52.189519102200308</v>
      </c>
      <c r="AC49">
        <v>51.011439840413125</v>
      </c>
      <c r="AD49">
        <v>51.268331280554207</v>
      </c>
      <c r="AE49">
        <v>51.372736015592878</v>
      </c>
      <c r="AF49">
        <v>49.492389663242314</v>
      </c>
    </row>
    <row r="50" spans="1:32" x14ac:dyDescent="0.2">
      <c r="A50" t="s">
        <v>478</v>
      </c>
      <c r="B50" t="s">
        <v>148</v>
      </c>
      <c r="C50">
        <v>1</v>
      </c>
      <c r="D50">
        <v>2400</v>
      </c>
      <c r="E50">
        <v>60</v>
      </c>
      <c r="F50">
        <v>1</v>
      </c>
      <c r="G50">
        <v>1</v>
      </c>
      <c r="H50" t="s">
        <v>7</v>
      </c>
      <c r="I50">
        <v>47.484794438718303</v>
      </c>
      <c r="J50">
        <v>47.310037847115773</v>
      </c>
      <c r="K50">
        <v>46.681364672734752</v>
      </c>
      <c r="L50">
        <v>49.407531098086629</v>
      </c>
      <c r="M50">
        <v>48.952462169597744</v>
      </c>
      <c r="N50">
        <v>59.411242252733899</v>
      </c>
      <c r="O50">
        <v>76.67122094608257</v>
      </c>
      <c r="P50">
        <v>93.512769602600073</v>
      </c>
      <c r="Q50">
        <v>116.74185393465486</v>
      </c>
      <c r="R50">
        <v>122.15643731285084</v>
      </c>
      <c r="S50">
        <v>124.9427010319319</v>
      </c>
      <c r="T50">
        <v>132.86927328564863</v>
      </c>
      <c r="U50">
        <v>132.03374083349144</v>
      </c>
      <c r="V50">
        <v>126.99604081959427</v>
      </c>
      <c r="W50">
        <v>121.62082558127354</v>
      </c>
      <c r="X50">
        <v>107.88444425410418</v>
      </c>
      <c r="Y50">
        <v>91.831577932935431</v>
      </c>
      <c r="Z50">
        <v>86.330251028743817</v>
      </c>
      <c r="AA50">
        <v>77.338747395363924</v>
      </c>
      <c r="AB50">
        <v>70.77214729006127</v>
      </c>
      <c r="AC50">
        <v>67.047048462104499</v>
      </c>
      <c r="AD50">
        <v>59.861752020728801</v>
      </c>
      <c r="AE50">
        <v>54.198579657256452</v>
      </c>
      <c r="AF50">
        <v>51.603614191808845</v>
      </c>
    </row>
    <row r="51" spans="1:32" x14ac:dyDescent="0.2">
      <c r="A51" t="s">
        <v>478</v>
      </c>
      <c r="B51" t="s">
        <v>149</v>
      </c>
      <c r="C51">
        <v>1</v>
      </c>
      <c r="D51">
        <v>2400</v>
      </c>
      <c r="E51">
        <v>60</v>
      </c>
      <c r="F51">
        <v>1</v>
      </c>
      <c r="G51">
        <v>1</v>
      </c>
      <c r="H51" t="s">
        <v>7</v>
      </c>
      <c r="I51">
        <v>49.802583889918331</v>
      </c>
      <c r="J51">
        <v>48.790908218132962</v>
      </c>
      <c r="K51">
        <v>48.73697226003425</v>
      </c>
      <c r="L51">
        <v>49.118818707528689</v>
      </c>
      <c r="M51">
        <v>48.700148566490398</v>
      </c>
      <c r="N51">
        <v>58.274627484044665</v>
      </c>
      <c r="O51">
        <v>72.861795033020755</v>
      </c>
      <c r="P51">
        <v>89.404427254237703</v>
      </c>
      <c r="Q51">
        <v>119.45777808160288</v>
      </c>
      <c r="R51">
        <v>122.62170512233521</v>
      </c>
      <c r="S51">
        <v>127.66501944681825</v>
      </c>
      <c r="T51">
        <v>136.57304337260928</v>
      </c>
      <c r="U51">
        <v>135.2221358552365</v>
      </c>
      <c r="V51">
        <v>126.90611928963339</v>
      </c>
      <c r="W51">
        <v>127.3201133246813</v>
      </c>
      <c r="X51">
        <v>112.20742607641498</v>
      </c>
      <c r="Y51">
        <v>99.201896895823751</v>
      </c>
      <c r="Z51">
        <v>89.59613398269552</v>
      </c>
      <c r="AA51">
        <v>80.479490409441937</v>
      </c>
      <c r="AB51">
        <v>73.81069403103713</v>
      </c>
      <c r="AC51">
        <v>72.537263496665545</v>
      </c>
      <c r="AD51">
        <v>63.966953568294898</v>
      </c>
      <c r="AE51">
        <v>60.03037262363565</v>
      </c>
      <c r="AF51">
        <v>55.41358115897166</v>
      </c>
    </row>
    <row r="52" spans="1:32" x14ac:dyDescent="0.2">
      <c r="A52" t="s">
        <v>478</v>
      </c>
      <c r="B52" t="s">
        <v>150</v>
      </c>
      <c r="C52">
        <v>1</v>
      </c>
      <c r="D52">
        <v>2400</v>
      </c>
      <c r="E52">
        <v>60</v>
      </c>
      <c r="F52">
        <v>1</v>
      </c>
      <c r="G52">
        <v>1</v>
      </c>
      <c r="H52" t="s">
        <v>7</v>
      </c>
      <c r="I52">
        <v>56.286652366377538</v>
      </c>
      <c r="J52">
        <v>55.629443299053712</v>
      </c>
      <c r="K52">
        <v>54.676801524809534</v>
      </c>
      <c r="L52">
        <v>55.023447099177162</v>
      </c>
      <c r="M52">
        <v>52.887047462363981</v>
      </c>
      <c r="N52">
        <v>62.293550653661121</v>
      </c>
      <c r="O52">
        <v>80.188780873585998</v>
      </c>
      <c r="P52">
        <v>95.938118035432097</v>
      </c>
      <c r="Q52">
        <v>118.81112077848466</v>
      </c>
      <c r="R52">
        <v>121.99562409842889</v>
      </c>
      <c r="S52">
        <v>126.97695104246783</v>
      </c>
      <c r="T52">
        <v>136.5544510908399</v>
      </c>
      <c r="U52">
        <v>136.48239370289937</v>
      </c>
      <c r="V52">
        <v>130.99543103517675</v>
      </c>
      <c r="W52">
        <v>126.95846542244409</v>
      </c>
      <c r="X52">
        <v>110.76362487145649</v>
      </c>
      <c r="Y52">
        <v>95.318510199394979</v>
      </c>
      <c r="Z52">
        <v>87.460398358109217</v>
      </c>
      <c r="AA52">
        <v>80.324535738674001</v>
      </c>
      <c r="AB52">
        <v>75.28812621048769</v>
      </c>
      <c r="AC52">
        <v>68.596242473776357</v>
      </c>
      <c r="AD52">
        <v>62.435038093418108</v>
      </c>
      <c r="AE52">
        <v>58.822014466779699</v>
      </c>
      <c r="AF52">
        <v>54.259361814391937</v>
      </c>
    </row>
    <row r="53" spans="1:32" x14ac:dyDescent="0.2">
      <c r="A53" t="s">
        <v>478</v>
      </c>
      <c r="B53" t="s">
        <v>151</v>
      </c>
      <c r="C53">
        <v>1</v>
      </c>
      <c r="D53">
        <v>2400</v>
      </c>
      <c r="E53">
        <v>60</v>
      </c>
      <c r="F53">
        <v>1</v>
      </c>
      <c r="G53">
        <v>1</v>
      </c>
      <c r="H53" t="s">
        <v>7</v>
      </c>
      <c r="I53">
        <v>51.219043984232506</v>
      </c>
      <c r="J53">
        <v>52.162406808686391</v>
      </c>
      <c r="K53">
        <v>52.163145962478389</v>
      </c>
      <c r="L53">
        <v>51.755978505506214</v>
      </c>
      <c r="M53">
        <v>51.530101351980427</v>
      </c>
      <c r="N53">
        <v>62.154470916004712</v>
      </c>
      <c r="O53">
        <v>79.950361683075599</v>
      </c>
      <c r="P53">
        <v>95.68617281658446</v>
      </c>
      <c r="Q53">
        <v>124.73985715829804</v>
      </c>
      <c r="R53">
        <v>127.72738917704001</v>
      </c>
      <c r="S53">
        <v>130.26268967491569</v>
      </c>
      <c r="T53">
        <v>135.67693640961298</v>
      </c>
      <c r="U53">
        <v>132.30896143220605</v>
      </c>
      <c r="V53">
        <v>126.36545770055785</v>
      </c>
      <c r="W53">
        <v>121.7358314231421</v>
      </c>
      <c r="X53">
        <v>106.49469568845581</v>
      </c>
      <c r="Y53">
        <v>92.124399251813614</v>
      </c>
      <c r="Z53">
        <v>85.982244553043301</v>
      </c>
      <c r="AA53">
        <v>78.055362969407085</v>
      </c>
      <c r="AB53">
        <v>72.958387120768037</v>
      </c>
      <c r="AC53">
        <v>69.481321125746234</v>
      </c>
      <c r="AD53">
        <v>64.065776218173283</v>
      </c>
      <c r="AE53">
        <v>59.341484164816329</v>
      </c>
      <c r="AF53">
        <v>55.616743401654389</v>
      </c>
    </row>
    <row r="54" spans="1:32" x14ac:dyDescent="0.2">
      <c r="A54" t="s">
        <v>478</v>
      </c>
      <c r="B54" t="s">
        <v>152</v>
      </c>
      <c r="C54">
        <v>1</v>
      </c>
      <c r="D54">
        <v>2400</v>
      </c>
      <c r="E54">
        <v>60</v>
      </c>
      <c r="F54">
        <v>1</v>
      </c>
      <c r="G54">
        <v>1</v>
      </c>
      <c r="H54" t="s">
        <v>7</v>
      </c>
      <c r="I54">
        <v>53.414685297335225</v>
      </c>
      <c r="J54">
        <v>53.380393197153296</v>
      </c>
      <c r="K54">
        <v>53.61904633999778</v>
      </c>
      <c r="L54">
        <v>54.799697418403333</v>
      </c>
      <c r="M54">
        <v>53.224631578743796</v>
      </c>
      <c r="N54">
        <v>63.73654830413242</v>
      </c>
      <c r="O54">
        <v>79.638932315236687</v>
      </c>
      <c r="P54">
        <v>97.325109607172863</v>
      </c>
      <c r="Q54">
        <v>122.35835470629038</v>
      </c>
      <c r="R54">
        <v>125.69915538944244</v>
      </c>
      <c r="S54">
        <v>127.47402261727724</v>
      </c>
      <c r="T54">
        <v>133.00678509714729</v>
      </c>
      <c r="U54">
        <v>129.54448358162526</v>
      </c>
      <c r="V54">
        <v>119.20595867609784</v>
      </c>
      <c r="W54">
        <v>114.73528287520288</v>
      </c>
      <c r="X54">
        <v>100.23180922896185</v>
      </c>
      <c r="Y54">
        <v>82.70316939910532</v>
      </c>
      <c r="Z54">
        <v>74.868403607406194</v>
      </c>
      <c r="AA54">
        <v>68.642861876621282</v>
      </c>
      <c r="AB54">
        <v>64.113820673303493</v>
      </c>
      <c r="AC54">
        <v>60.962619244758649</v>
      </c>
      <c r="AD54">
        <v>57.631110197438076</v>
      </c>
      <c r="AE54">
        <v>55.595156878704266</v>
      </c>
      <c r="AF54">
        <v>51.057449575687883</v>
      </c>
    </row>
    <row r="55" spans="1:32" x14ac:dyDescent="0.2">
      <c r="A55" t="s">
        <v>478</v>
      </c>
      <c r="B55" t="s">
        <v>153</v>
      </c>
      <c r="C55">
        <v>1</v>
      </c>
      <c r="D55">
        <v>2400</v>
      </c>
      <c r="E55">
        <v>60</v>
      </c>
      <c r="F55">
        <v>1</v>
      </c>
      <c r="G55">
        <v>1</v>
      </c>
      <c r="H55" t="s">
        <v>7</v>
      </c>
      <c r="I55">
        <v>48.936701979457247</v>
      </c>
      <c r="J55">
        <v>48.228988613011133</v>
      </c>
      <c r="K55">
        <v>49.095147829989671</v>
      </c>
      <c r="L55">
        <v>47.224940562136339</v>
      </c>
      <c r="M55">
        <v>47.495906887693756</v>
      </c>
      <c r="N55">
        <v>47.11741806580423</v>
      </c>
      <c r="O55">
        <v>47.81326847575086</v>
      </c>
      <c r="P55">
        <v>47.278649223714844</v>
      </c>
      <c r="Q55">
        <v>47.596435348433857</v>
      </c>
      <c r="R55">
        <v>46.77247363230471</v>
      </c>
      <c r="S55">
        <v>46.892111187977164</v>
      </c>
      <c r="T55">
        <v>46.606994713792588</v>
      </c>
      <c r="U55">
        <v>46.50619868144144</v>
      </c>
      <c r="V55">
        <v>46.201300484670654</v>
      </c>
      <c r="W55">
        <v>46.023166473741419</v>
      </c>
      <c r="X55">
        <v>47.377369122943982</v>
      </c>
      <c r="Y55">
        <v>48.301350630895428</v>
      </c>
      <c r="Z55">
        <v>49.651172515179233</v>
      </c>
      <c r="AA55">
        <v>49.444935831869216</v>
      </c>
      <c r="AB55">
        <v>47.477895847946797</v>
      </c>
      <c r="AC55">
        <v>48.604352925031279</v>
      </c>
      <c r="AD55">
        <v>49.958534188032957</v>
      </c>
      <c r="AE55">
        <v>49.723992918331497</v>
      </c>
      <c r="AF55">
        <v>47.699972256626985</v>
      </c>
    </row>
    <row r="56" spans="1:32" x14ac:dyDescent="0.2">
      <c r="A56" t="s">
        <v>478</v>
      </c>
      <c r="B56" t="s">
        <v>154</v>
      </c>
      <c r="C56">
        <v>1</v>
      </c>
      <c r="D56">
        <v>2400</v>
      </c>
      <c r="E56">
        <v>60</v>
      </c>
      <c r="F56">
        <v>1</v>
      </c>
      <c r="G56">
        <v>1</v>
      </c>
      <c r="H56" t="s">
        <v>7</v>
      </c>
      <c r="I56">
        <v>46.16737159481395</v>
      </c>
      <c r="J56">
        <v>45.767790342569612</v>
      </c>
      <c r="K56">
        <v>45.726026320874119</v>
      </c>
      <c r="L56">
        <v>45.323051805508875</v>
      </c>
      <c r="M56">
        <v>45.212393565163516</v>
      </c>
      <c r="N56">
        <v>45.724162174060893</v>
      </c>
      <c r="O56">
        <v>46.299958119832901</v>
      </c>
      <c r="P56">
        <v>45.503739659564907</v>
      </c>
      <c r="Q56">
        <v>44.80484547823157</v>
      </c>
      <c r="R56">
        <v>44.644933651646369</v>
      </c>
      <c r="S56">
        <v>44.022519015684935</v>
      </c>
      <c r="T56">
        <v>44.241799670763257</v>
      </c>
      <c r="U56">
        <v>45.133618215632694</v>
      </c>
      <c r="V56">
        <v>45.817691189973594</v>
      </c>
      <c r="W56">
        <v>45.81966328068571</v>
      </c>
      <c r="X56">
        <v>50.029595816414577</v>
      </c>
      <c r="Y56">
        <v>50.118654755385684</v>
      </c>
      <c r="Z56">
        <v>52.165839742784712</v>
      </c>
      <c r="AA56">
        <v>51.79601304905367</v>
      </c>
      <c r="AB56">
        <v>50.150638481320065</v>
      </c>
      <c r="AC56">
        <v>49.451397212082092</v>
      </c>
      <c r="AD56">
        <v>49.319955471508841</v>
      </c>
      <c r="AE56">
        <v>49.200891635324965</v>
      </c>
      <c r="AF56">
        <v>47.285658579844984</v>
      </c>
    </row>
    <row r="57" spans="1:32" x14ac:dyDescent="0.2">
      <c r="A57" t="s">
        <v>478</v>
      </c>
      <c r="B57" t="s">
        <v>155</v>
      </c>
      <c r="C57">
        <v>1</v>
      </c>
      <c r="D57">
        <v>2400</v>
      </c>
      <c r="E57">
        <v>60</v>
      </c>
      <c r="F57">
        <v>1</v>
      </c>
      <c r="G57">
        <v>1</v>
      </c>
      <c r="H57" t="s">
        <v>7</v>
      </c>
      <c r="I57">
        <v>46.100530536918107</v>
      </c>
      <c r="J57">
        <v>46.064223715542262</v>
      </c>
      <c r="K57">
        <v>44.976978736330771</v>
      </c>
      <c r="L57">
        <v>46.921061193210448</v>
      </c>
      <c r="M57">
        <v>48.21348712313921</v>
      </c>
      <c r="N57">
        <v>60.501059875454544</v>
      </c>
      <c r="O57">
        <v>74.961924058527387</v>
      </c>
      <c r="P57">
        <v>90.114004032749463</v>
      </c>
      <c r="Q57">
        <v>116.35518615348452</v>
      </c>
      <c r="R57">
        <v>124.7360052857936</v>
      </c>
      <c r="S57">
        <v>126.94232191477469</v>
      </c>
      <c r="T57">
        <v>132.66625904730807</v>
      </c>
      <c r="U57">
        <v>129.92656226077722</v>
      </c>
      <c r="V57">
        <v>123.18495855448742</v>
      </c>
      <c r="W57">
        <v>118.96546466669723</v>
      </c>
      <c r="X57">
        <v>106.31084624496421</v>
      </c>
      <c r="Y57">
        <v>91.766336468991028</v>
      </c>
      <c r="Z57">
        <v>84.477088191766526</v>
      </c>
      <c r="AA57">
        <v>77.78053027564026</v>
      </c>
      <c r="AB57">
        <v>71.273961082045489</v>
      </c>
      <c r="AC57">
        <v>67.312625908942138</v>
      </c>
      <c r="AD57">
        <v>62.295130392449032</v>
      </c>
      <c r="AE57">
        <v>57.919001760048737</v>
      </c>
      <c r="AF57">
        <v>52.298178743772354</v>
      </c>
    </row>
    <row r="58" spans="1:32" x14ac:dyDescent="0.2">
      <c r="A58" t="s">
        <v>478</v>
      </c>
      <c r="B58" t="s">
        <v>156</v>
      </c>
      <c r="C58">
        <v>1</v>
      </c>
      <c r="D58">
        <v>2400</v>
      </c>
      <c r="E58">
        <v>60</v>
      </c>
      <c r="F58">
        <v>1</v>
      </c>
      <c r="G58">
        <v>1</v>
      </c>
      <c r="H58" t="s">
        <v>7</v>
      </c>
      <c r="I58">
        <v>50.107695326747049</v>
      </c>
      <c r="J58">
        <v>49.001083749275615</v>
      </c>
      <c r="K58">
        <v>48.939058817603936</v>
      </c>
      <c r="L58">
        <v>48.658033988571674</v>
      </c>
      <c r="M58">
        <v>47.971176781049465</v>
      </c>
      <c r="N58">
        <v>58.475096923980487</v>
      </c>
      <c r="O58">
        <v>76.349411740383147</v>
      </c>
      <c r="P58">
        <v>95.337698789008428</v>
      </c>
      <c r="Q58">
        <v>122.28130864746524</v>
      </c>
      <c r="R58">
        <v>130.19751125119302</v>
      </c>
      <c r="S58">
        <v>133.58135923002294</v>
      </c>
      <c r="T58">
        <v>139.77735462004577</v>
      </c>
      <c r="U58">
        <v>142.6372383360324</v>
      </c>
      <c r="V58">
        <v>133.88789996045432</v>
      </c>
      <c r="W58">
        <v>129.32996433758464</v>
      </c>
      <c r="X58">
        <v>114.21972888570266</v>
      </c>
      <c r="Y58">
        <v>100.65417502774156</v>
      </c>
      <c r="Z58">
        <v>91.932796894168902</v>
      </c>
      <c r="AA58">
        <v>83.574575042815795</v>
      </c>
      <c r="AB58">
        <v>76.034674794568915</v>
      </c>
      <c r="AC58">
        <v>74.893625975680123</v>
      </c>
      <c r="AD58">
        <v>68.190908959246684</v>
      </c>
      <c r="AE58">
        <v>62.112501165120236</v>
      </c>
      <c r="AF58">
        <v>58.889225208106325</v>
      </c>
    </row>
    <row r="59" spans="1:32" x14ac:dyDescent="0.2">
      <c r="A59" t="s">
        <v>478</v>
      </c>
      <c r="B59" t="s">
        <v>157</v>
      </c>
      <c r="C59">
        <v>1</v>
      </c>
      <c r="D59">
        <v>2400</v>
      </c>
      <c r="E59">
        <v>60</v>
      </c>
      <c r="F59">
        <v>1</v>
      </c>
      <c r="G59">
        <v>1</v>
      </c>
      <c r="H59" t="s">
        <v>7</v>
      </c>
      <c r="I59">
        <v>54.886764250642699</v>
      </c>
      <c r="J59">
        <v>53.728403298872443</v>
      </c>
      <c r="K59">
        <v>53.389690193642288</v>
      </c>
      <c r="L59">
        <v>53.196737360614108</v>
      </c>
      <c r="M59">
        <v>54.98018673897905</v>
      </c>
      <c r="N59">
        <v>64.896474848761571</v>
      </c>
      <c r="O59">
        <v>82.539922620142704</v>
      </c>
      <c r="P59">
        <v>101.60437197403846</v>
      </c>
      <c r="Q59">
        <v>129.91294313134551</v>
      </c>
      <c r="R59">
        <v>135.87586112752481</v>
      </c>
      <c r="S59">
        <v>135.10176787070026</v>
      </c>
      <c r="T59">
        <v>140.72760567961262</v>
      </c>
      <c r="U59">
        <v>140.29833605420566</v>
      </c>
      <c r="V59">
        <v>133.11755330048922</v>
      </c>
      <c r="W59">
        <v>123.54996066694375</v>
      </c>
      <c r="X59">
        <v>106.90922782828768</v>
      </c>
      <c r="Y59">
        <v>93.491339754169701</v>
      </c>
      <c r="Z59">
        <v>84.710709684806844</v>
      </c>
      <c r="AA59">
        <v>76.470100786611624</v>
      </c>
      <c r="AB59">
        <v>69.524470075304876</v>
      </c>
      <c r="AC59">
        <v>66.041262056146564</v>
      </c>
      <c r="AD59">
        <v>62.05992692128288</v>
      </c>
      <c r="AE59">
        <v>59.302658085005589</v>
      </c>
      <c r="AF59">
        <v>56.735753858877501</v>
      </c>
    </row>
    <row r="60" spans="1:32" x14ac:dyDescent="0.2">
      <c r="A60" t="s">
        <v>478</v>
      </c>
      <c r="B60" t="s">
        <v>158</v>
      </c>
      <c r="C60">
        <v>1</v>
      </c>
      <c r="D60">
        <v>2400</v>
      </c>
      <c r="E60">
        <v>60</v>
      </c>
      <c r="F60">
        <v>1</v>
      </c>
      <c r="G60">
        <v>1</v>
      </c>
      <c r="H60" t="s">
        <v>7</v>
      </c>
      <c r="I60">
        <v>53.1191162968518</v>
      </c>
      <c r="J60">
        <v>51.700769712478156</v>
      </c>
      <c r="K60">
        <v>51.148367559406616</v>
      </c>
      <c r="L60">
        <v>50.112161590947011</v>
      </c>
      <c r="M60">
        <v>52.171979367825692</v>
      </c>
      <c r="N60">
        <v>64.257648296441602</v>
      </c>
      <c r="O60">
        <v>79.682416770118365</v>
      </c>
      <c r="P60">
        <v>98.852986539330445</v>
      </c>
      <c r="Q60">
        <v>125.73844717101689</v>
      </c>
      <c r="R60">
        <v>135.04689796280618</v>
      </c>
      <c r="S60">
        <v>140.63055803934296</v>
      </c>
      <c r="T60">
        <v>145.05060487493716</v>
      </c>
      <c r="U60">
        <v>141.90041734225588</v>
      </c>
      <c r="V60">
        <v>134.32508350895392</v>
      </c>
      <c r="W60">
        <v>129.56427673722288</v>
      </c>
      <c r="X60">
        <v>113.19863235992389</v>
      </c>
      <c r="Y60">
        <v>95.895851392504611</v>
      </c>
      <c r="Z60">
        <v>89.408010394484293</v>
      </c>
      <c r="AA60">
        <v>80.911850061877431</v>
      </c>
      <c r="AB60">
        <v>74.085075447216582</v>
      </c>
      <c r="AC60">
        <v>70.96728031645894</v>
      </c>
      <c r="AD60">
        <v>66.328224099299604</v>
      </c>
      <c r="AE60">
        <v>61.770221458356069</v>
      </c>
      <c r="AF60">
        <v>57.634992918495676</v>
      </c>
    </row>
    <row r="61" spans="1:32" x14ac:dyDescent="0.2">
      <c r="A61" t="s">
        <v>478</v>
      </c>
      <c r="B61" t="s">
        <v>159</v>
      </c>
      <c r="C61">
        <v>1</v>
      </c>
      <c r="D61">
        <v>2400</v>
      </c>
      <c r="E61">
        <v>60</v>
      </c>
      <c r="F61">
        <v>1</v>
      </c>
      <c r="G61">
        <v>1</v>
      </c>
      <c r="H61" t="s">
        <v>7</v>
      </c>
      <c r="I61">
        <v>53.830034942970265</v>
      </c>
      <c r="J61">
        <v>52.602493403952572</v>
      </c>
      <c r="K61">
        <v>51.228263295224579</v>
      </c>
      <c r="L61">
        <v>50.192326120325305</v>
      </c>
      <c r="M61">
        <v>52.408636904059755</v>
      </c>
      <c r="N61">
        <v>59.115079093279682</v>
      </c>
      <c r="O61">
        <v>76.4335033572779</v>
      </c>
      <c r="P61">
        <v>94.119478807312049</v>
      </c>
      <c r="Q61">
        <v>119.06059956366326</v>
      </c>
      <c r="R61">
        <v>127.65323943132685</v>
      </c>
      <c r="S61">
        <v>133.45981808698738</v>
      </c>
      <c r="T61">
        <v>136.57209818938938</v>
      </c>
      <c r="U61">
        <v>131.76091543550163</v>
      </c>
      <c r="V61">
        <v>127.78461067058628</v>
      </c>
      <c r="W61">
        <v>123.60913236225927</v>
      </c>
      <c r="X61">
        <v>105.67706851343867</v>
      </c>
      <c r="Y61">
        <v>88.032964990747686</v>
      </c>
      <c r="Z61">
        <v>81.944449027332439</v>
      </c>
      <c r="AA61">
        <v>74.525934016825232</v>
      </c>
      <c r="AB61">
        <v>70.272058899538621</v>
      </c>
      <c r="AC61">
        <v>66.383597274766117</v>
      </c>
      <c r="AD61">
        <v>60.694147545654218</v>
      </c>
      <c r="AE61">
        <v>56.217951099931156</v>
      </c>
      <c r="AF61">
        <v>53.659223438962108</v>
      </c>
    </row>
    <row r="62" spans="1:32" x14ac:dyDescent="0.2">
      <c r="A62" t="s">
        <v>478</v>
      </c>
      <c r="B62" t="s">
        <v>160</v>
      </c>
      <c r="C62">
        <v>1</v>
      </c>
      <c r="D62">
        <v>2400</v>
      </c>
      <c r="E62">
        <v>60</v>
      </c>
      <c r="F62">
        <v>1</v>
      </c>
      <c r="G62">
        <v>1</v>
      </c>
      <c r="H62" t="s">
        <v>7</v>
      </c>
      <c r="I62">
        <v>50.724263983310621</v>
      </c>
      <c r="J62">
        <v>50.001032730679626</v>
      </c>
      <c r="K62">
        <v>49.029685474637077</v>
      </c>
      <c r="L62">
        <v>47.457895139534216</v>
      </c>
      <c r="M62">
        <v>47.754092580525182</v>
      </c>
      <c r="N62">
        <v>48.145779230159278</v>
      </c>
      <c r="O62">
        <v>48.925981520485593</v>
      </c>
      <c r="P62">
        <v>48.24462952555524</v>
      </c>
      <c r="Q62">
        <v>48.511422365116509</v>
      </c>
      <c r="R62">
        <v>48.112955137751889</v>
      </c>
      <c r="S62">
        <v>47.313325666804772</v>
      </c>
      <c r="T62">
        <v>48.31563365454388</v>
      </c>
      <c r="U62">
        <v>48.696655925360538</v>
      </c>
      <c r="V62">
        <v>49.896654204561678</v>
      </c>
      <c r="W62">
        <v>50.567605040507907</v>
      </c>
      <c r="X62">
        <v>51.687562810029391</v>
      </c>
      <c r="Y62">
        <v>52.079698796813631</v>
      </c>
      <c r="Z62">
        <v>52.247802973586737</v>
      </c>
      <c r="AA62">
        <v>51.89393682710255</v>
      </c>
      <c r="AB62">
        <v>50.126062808208765</v>
      </c>
      <c r="AC62">
        <v>51.654980606484571</v>
      </c>
      <c r="AD62">
        <v>51.235962331269349</v>
      </c>
      <c r="AE62">
        <v>51.359979680373357</v>
      </c>
      <c r="AF62">
        <v>50.311415509103028</v>
      </c>
    </row>
    <row r="63" spans="1:32" x14ac:dyDescent="0.2">
      <c r="A63" t="s">
        <v>478</v>
      </c>
      <c r="B63" t="s">
        <v>161</v>
      </c>
      <c r="C63">
        <v>1</v>
      </c>
      <c r="D63">
        <v>2400</v>
      </c>
      <c r="E63">
        <v>60</v>
      </c>
      <c r="F63">
        <v>1</v>
      </c>
      <c r="G63">
        <v>1</v>
      </c>
      <c r="H63" t="s">
        <v>7</v>
      </c>
      <c r="I63">
        <v>49.71195612856696</v>
      </c>
      <c r="J63">
        <v>49.008521291756367</v>
      </c>
      <c r="K63">
        <v>49.363839329906511</v>
      </c>
      <c r="L63">
        <v>48.91300620369416</v>
      </c>
      <c r="M63">
        <v>47.835533601932006</v>
      </c>
      <c r="N63">
        <v>47.463756572401742</v>
      </c>
      <c r="O63">
        <v>47.520357870577442</v>
      </c>
      <c r="P63">
        <v>48.042732723465519</v>
      </c>
      <c r="Q63">
        <v>47.780281964633254</v>
      </c>
      <c r="R63">
        <v>48.167736911009129</v>
      </c>
      <c r="S63">
        <v>48.460698097634641</v>
      </c>
      <c r="T63">
        <v>49.890878485622913</v>
      </c>
      <c r="U63">
        <v>52.868652787011634</v>
      </c>
      <c r="V63">
        <v>55.340521844538607</v>
      </c>
      <c r="W63">
        <v>60.023859933774908</v>
      </c>
      <c r="X63">
        <v>61.866312286582577</v>
      </c>
      <c r="Y63">
        <v>64.328764172602746</v>
      </c>
      <c r="Z63">
        <v>59.936636228148274</v>
      </c>
      <c r="AA63">
        <v>57.952373896606687</v>
      </c>
      <c r="AB63">
        <v>51.743978836715073</v>
      </c>
      <c r="AC63">
        <v>51.550032175197707</v>
      </c>
      <c r="AD63">
        <v>52.423584063398579</v>
      </c>
      <c r="AE63">
        <v>53.295029520865114</v>
      </c>
      <c r="AF63">
        <v>52.042755456721572</v>
      </c>
    </row>
    <row r="64" spans="1:32" x14ac:dyDescent="0.2">
      <c r="A64" t="s">
        <v>478</v>
      </c>
      <c r="B64" t="s">
        <v>162</v>
      </c>
      <c r="C64">
        <v>1</v>
      </c>
      <c r="D64">
        <v>2400</v>
      </c>
      <c r="E64">
        <v>60</v>
      </c>
      <c r="F64">
        <v>1</v>
      </c>
      <c r="G64">
        <v>1</v>
      </c>
      <c r="H64" t="s">
        <v>7</v>
      </c>
      <c r="I64">
        <v>48.455643662185508</v>
      </c>
      <c r="J64">
        <v>48.235293152495302</v>
      </c>
      <c r="K64">
        <v>47.780201609304434</v>
      </c>
      <c r="L64">
        <v>47.449829894929081</v>
      </c>
      <c r="M64">
        <v>50.12924859937204</v>
      </c>
      <c r="N64">
        <v>61.280286441896969</v>
      </c>
      <c r="O64">
        <v>76.446293300349225</v>
      </c>
      <c r="P64">
        <v>94.204881793755703</v>
      </c>
      <c r="Q64">
        <v>125.88673826262287</v>
      </c>
      <c r="R64">
        <v>130.65169775064683</v>
      </c>
      <c r="S64">
        <v>140.25181603993616</v>
      </c>
      <c r="T64">
        <v>147.4251382661798</v>
      </c>
      <c r="U64">
        <v>145.43687707905559</v>
      </c>
      <c r="V64">
        <v>132.60869714328359</v>
      </c>
      <c r="W64">
        <v>126.44690891275248</v>
      </c>
      <c r="X64">
        <v>105.24948155400446</v>
      </c>
      <c r="Y64">
        <v>87.714270257714745</v>
      </c>
      <c r="Z64">
        <v>77.819752921108346</v>
      </c>
      <c r="AA64">
        <v>70.951514884150612</v>
      </c>
      <c r="AB64">
        <v>65.638845765392986</v>
      </c>
      <c r="AC64">
        <v>64.750282286077564</v>
      </c>
      <c r="AD64">
        <v>61.715810644131061</v>
      </c>
      <c r="AE64">
        <v>57.565535375465871</v>
      </c>
      <c r="AF64">
        <v>54.891708084985048</v>
      </c>
    </row>
    <row r="65" spans="1:32" x14ac:dyDescent="0.2">
      <c r="A65" t="s">
        <v>478</v>
      </c>
      <c r="B65" t="s">
        <v>163</v>
      </c>
      <c r="C65">
        <v>1</v>
      </c>
      <c r="D65">
        <v>2400</v>
      </c>
      <c r="E65">
        <v>60</v>
      </c>
      <c r="F65">
        <v>1</v>
      </c>
      <c r="G65">
        <v>1</v>
      </c>
      <c r="H65" t="s">
        <v>7</v>
      </c>
      <c r="I65">
        <v>52.723327933542159</v>
      </c>
      <c r="J65">
        <v>51.25476600943616</v>
      </c>
      <c r="K65">
        <v>49.400015100505975</v>
      </c>
      <c r="L65">
        <v>49.499010952949739</v>
      </c>
      <c r="M65">
        <v>51.027864768539629</v>
      </c>
      <c r="N65">
        <v>62.055088027630475</v>
      </c>
      <c r="O65">
        <v>79.54239666760698</v>
      </c>
      <c r="P65">
        <v>96.340602782295065</v>
      </c>
      <c r="Q65">
        <v>125.89193288681204</v>
      </c>
      <c r="R65">
        <v>126.80539028238752</v>
      </c>
      <c r="S65">
        <v>127.78456504478551</v>
      </c>
      <c r="T65">
        <v>131.76376384684059</v>
      </c>
      <c r="U65">
        <v>127.52287870921845</v>
      </c>
      <c r="V65">
        <v>116.60816775164471</v>
      </c>
      <c r="W65">
        <v>113.54721876695018</v>
      </c>
      <c r="X65">
        <v>96.638568580236822</v>
      </c>
      <c r="Y65">
        <v>81.526782756480472</v>
      </c>
      <c r="Z65">
        <v>75.674056874321764</v>
      </c>
      <c r="AA65">
        <v>71.771549721098808</v>
      </c>
      <c r="AB65">
        <v>66.789393139312324</v>
      </c>
      <c r="AC65">
        <v>63.483213215972285</v>
      </c>
      <c r="AD65">
        <v>58.526535131490881</v>
      </c>
      <c r="AE65">
        <v>55.956350211571156</v>
      </c>
      <c r="AF65">
        <v>52.623937004112037</v>
      </c>
    </row>
    <row r="66" spans="1:32" x14ac:dyDescent="0.2">
      <c r="A66" t="s">
        <v>478</v>
      </c>
      <c r="B66" t="s">
        <v>164</v>
      </c>
      <c r="C66">
        <v>1</v>
      </c>
      <c r="D66">
        <v>2400</v>
      </c>
      <c r="E66">
        <v>60</v>
      </c>
      <c r="F66">
        <v>1</v>
      </c>
      <c r="G66">
        <v>1</v>
      </c>
      <c r="H66" t="s">
        <v>7</v>
      </c>
      <c r="I66">
        <v>50.527170089298679</v>
      </c>
      <c r="J66">
        <v>49.940869494651466</v>
      </c>
      <c r="K66">
        <v>49.91369718707552</v>
      </c>
      <c r="L66">
        <v>48.668471239375208</v>
      </c>
      <c r="M66">
        <v>51.045139156299797</v>
      </c>
      <c r="N66">
        <v>60.812896402926903</v>
      </c>
      <c r="O66">
        <v>75.827627601098001</v>
      </c>
      <c r="P66">
        <v>94.243399978665792</v>
      </c>
      <c r="Q66">
        <v>120.00500087249787</v>
      </c>
      <c r="R66">
        <v>124.9994106339698</v>
      </c>
      <c r="S66">
        <v>123.98001317047681</v>
      </c>
      <c r="T66">
        <v>129.28260568187363</v>
      </c>
      <c r="U66">
        <v>124.80850779227774</v>
      </c>
      <c r="V66">
        <v>114.35498293596594</v>
      </c>
      <c r="W66">
        <v>109.63628195869985</v>
      </c>
      <c r="X66">
        <v>92.763867717264304</v>
      </c>
      <c r="Y66">
        <v>78.804709961142066</v>
      </c>
      <c r="Z66">
        <v>70.744406238442849</v>
      </c>
      <c r="AA66">
        <v>64.720514400875757</v>
      </c>
      <c r="AB66">
        <v>63.111231831449018</v>
      </c>
      <c r="AC66">
        <v>59.566803139492592</v>
      </c>
      <c r="AD66">
        <v>57.161291062137202</v>
      </c>
      <c r="AE66">
        <v>55.185862590246316</v>
      </c>
      <c r="AF66">
        <v>51.652227432868351</v>
      </c>
    </row>
    <row r="67" spans="1:32" x14ac:dyDescent="0.2">
      <c r="A67" t="s">
        <v>478</v>
      </c>
      <c r="B67" t="s">
        <v>165</v>
      </c>
      <c r="C67">
        <v>1</v>
      </c>
      <c r="D67">
        <v>2400</v>
      </c>
      <c r="E67">
        <v>60</v>
      </c>
      <c r="F67">
        <v>1</v>
      </c>
      <c r="G67">
        <v>1</v>
      </c>
      <c r="H67" t="s">
        <v>7</v>
      </c>
      <c r="I67">
        <v>48.933163901926122</v>
      </c>
      <c r="J67">
        <v>49.165482897618659</v>
      </c>
      <c r="K67">
        <v>48.853230235602055</v>
      </c>
      <c r="L67">
        <v>49.161365039910024</v>
      </c>
      <c r="M67">
        <v>50.888546903167693</v>
      </c>
      <c r="N67">
        <v>61.61762380093225</v>
      </c>
      <c r="O67">
        <v>75.918164075273154</v>
      </c>
      <c r="P67">
        <v>96.108793903403011</v>
      </c>
      <c r="Q67">
        <v>119.22796331869314</v>
      </c>
      <c r="R67">
        <v>124.68207563774747</v>
      </c>
      <c r="S67">
        <v>122.96966595086226</v>
      </c>
      <c r="T67">
        <v>123.85835165197798</v>
      </c>
      <c r="U67">
        <v>119.19660264626228</v>
      </c>
      <c r="V67">
        <v>110.66566082850414</v>
      </c>
      <c r="W67">
        <v>105.19600729384986</v>
      </c>
      <c r="X67">
        <v>89.979308947058996</v>
      </c>
      <c r="Y67">
        <v>75.606812133240823</v>
      </c>
      <c r="Z67">
        <v>69.890825036992169</v>
      </c>
      <c r="AA67">
        <v>66.598818107169109</v>
      </c>
      <c r="AB67">
        <v>64.913586231295952</v>
      </c>
      <c r="AC67">
        <v>61.192320995561339</v>
      </c>
      <c r="AD67">
        <v>55.306435119035697</v>
      </c>
      <c r="AE67">
        <v>51.331551601553969</v>
      </c>
      <c r="AF67">
        <v>49.292010243730402</v>
      </c>
    </row>
    <row r="68" spans="1:32" x14ac:dyDescent="0.2">
      <c r="A68" t="s">
        <v>478</v>
      </c>
      <c r="B68" t="s">
        <v>166</v>
      </c>
      <c r="C68">
        <v>1</v>
      </c>
      <c r="D68">
        <v>2400</v>
      </c>
      <c r="E68">
        <v>60</v>
      </c>
      <c r="F68">
        <v>1</v>
      </c>
      <c r="G68">
        <v>1</v>
      </c>
      <c r="H68" t="s">
        <v>7</v>
      </c>
      <c r="I68">
        <v>48.130569889369468</v>
      </c>
      <c r="J68">
        <v>47.758851939806583</v>
      </c>
      <c r="K68">
        <v>47.49614164119096</v>
      </c>
      <c r="L68">
        <v>51.93572851411033</v>
      </c>
      <c r="M68">
        <v>50.226022527582842</v>
      </c>
      <c r="N68">
        <v>63.556430037168752</v>
      </c>
      <c r="O68">
        <v>80.389673460207703</v>
      </c>
      <c r="P68">
        <v>94.241898171582434</v>
      </c>
      <c r="Q68">
        <v>120.17205141773177</v>
      </c>
      <c r="R68">
        <v>123.66227218072123</v>
      </c>
      <c r="S68">
        <v>124.65409033288705</v>
      </c>
      <c r="T68">
        <v>127.11442487526156</v>
      </c>
      <c r="U68">
        <v>122.64230418293762</v>
      </c>
      <c r="V68">
        <v>112.12309869494635</v>
      </c>
      <c r="W68">
        <v>106.03518998628324</v>
      </c>
      <c r="X68">
        <v>89.756078470413854</v>
      </c>
      <c r="Y68">
        <v>76.86575043650879</v>
      </c>
      <c r="Z68">
        <v>71.83356520438052</v>
      </c>
      <c r="AA68">
        <v>66.327966488288567</v>
      </c>
      <c r="AB68">
        <v>61.912584241180447</v>
      </c>
      <c r="AC68">
        <v>60.833681932679653</v>
      </c>
      <c r="AD68">
        <v>55.183075923972652</v>
      </c>
      <c r="AE68">
        <v>51.924556025685469</v>
      </c>
      <c r="AF68">
        <v>50.37690446915424</v>
      </c>
    </row>
    <row r="69" spans="1:32" x14ac:dyDescent="0.2">
      <c r="A69" t="s">
        <v>478</v>
      </c>
      <c r="B69" t="s">
        <v>167</v>
      </c>
      <c r="C69">
        <v>1</v>
      </c>
      <c r="D69">
        <v>2400</v>
      </c>
      <c r="E69">
        <v>60</v>
      </c>
      <c r="F69">
        <v>1</v>
      </c>
      <c r="G69">
        <v>1</v>
      </c>
      <c r="H69" t="s">
        <v>7</v>
      </c>
      <c r="I69">
        <v>47.267646221511328</v>
      </c>
      <c r="J69">
        <v>47.317362102398207</v>
      </c>
      <c r="K69">
        <v>46.51170550702647</v>
      </c>
      <c r="L69">
        <v>46.361974662010951</v>
      </c>
      <c r="M69">
        <v>46.5483439475368</v>
      </c>
      <c r="N69">
        <v>46.036209915941662</v>
      </c>
      <c r="O69">
        <v>45.634529100028622</v>
      </c>
      <c r="P69">
        <v>46.218275924276604</v>
      </c>
      <c r="Q69">
        <v>47.258714092903965</v>
      </c>
      <c r="R69">
        <v>49.614339204739103</v>
      </c>
      <c r="S69">
        <v>50.22446211133488</v>
      </c>
      <c r="T69">
        <v>50.312044655714267</v>
      </c>
      <c r="U69">
        <v>50.186335249914343</v>
      </c>
      <c r="V69">
        <v>48.856469544531272</v>
      </c>
      <c r="W69">
        <v>49.896537579439148</v>
      </c>
      <c r="X69">
        <v>50.558806755732547</v>
      </c>
      <c r="Y69">
        <v>50.430368692105944</v>
      </c>
      <c r="Z69">
        <v>51.75080810987081</v>
      </c>
      <c r="AA69">
        <v>50.9853988183132</v>
      </c>
      <c r="AB69">
        <v>52.869766179613649</v>
      </c>
      <c r="AC69">
        <v>54.062244317791894</v>
      </c>
      <c r="AD69">
        <v>51.065079695487441</v>
      </c>
      <c r="AE69">
        <v>50.241654419074955</v>
      </c>
      <c r="AF69">
        <v>49.044299813545514</v>
      </c>
    </row>
    <row r="70" spans="1:32" x14ac:dyDescent="0.2">
      <c r="A70" t="s">
        <v>478</v>
      </c>
      <c r="B70" t="s">
        <v>168</v>
      </c>
      <c r="C70">
        <v>1</v>
      </c>
      <c r="D70">
        <v>2400</v>
      </c>
      <c r="E70">
        <v>60</v>
      </c>
      <c r="F70">
        <v>1</v>
      </c>
      <c r="G70">
        <v>1</v>
      </c>
      <c r="H70" t="s">
        <v>7</v>
      </c>
      <c r="I70">
        <v>48.037721714068617</v>
      </c>
      <c r="J70">
        <v>46.535024869718896</v>
      </c>
      <c r="K70">
        <v>46.930384642151353</v>
      </c>
      <c r="L70">
        <v>46.987122997041787</v>
      </c>
      <c r="M70">
        <v>46.397106709937262</v>
      </c>
      <c r="N70">
        <v>46.582108141233441</v>
      </c>
      <c r="O70">
        <v>47.194196917236127</v>
      </c>
      <c r="P70">
        <v>47.847467946499783</v>
      </c>
      <c r="Q70">
        <v>46.487244026804049</v>
      </c>
      <c r="R70">
        <v>46.544921002202763</v>
      </c>
      <c r="S70">
        <v>47.065040310242722</v>
      </c>
      <c r="T70">
        <v>48.94948404452559</v>
      </c>
      <c r="U70">
        <v>47.413503250089114</v>
      </c>
      <c r="V70">
        <v>48.358395066528516</v>
      </c>
      <c r="W70">
        <v>48.224945473404986</v>
      </c>
      <c r="X70">
        <v>47.331033743632346</v>
      </c>
      <c r="Y70">
        <v>46.039374299531303</v>
      </c>
      <c r="Z70">
        <v>46.181160371802633</v>
      </c>
      <c r="AA70">
        <v>47.214975670867517</v>
      </c>
      <c r="AB70">
        <v>48.494457981680121</v>
      </c>
      <c r="AC70">
        <v>48.583300104591245</v>
      </c>
      <c r="AD70">
        <v>49.599443539814054</v>
      </c>
      <c r="AE70">
        <v>49.949772127289158</v>
      </c>
      <c r="AF70">
        <v>48.972112527446171</v>
      </c>
    </row>
    <row r="71" spans="1:32" x14ac:dyDescent="0.2">
      <c r="A71" t="s">
        <v>478</v>
      </c>
      <c r="B71" t="s">
        <v>169</v>
      </c>
      <c r="C71">
        <v>1</v>
      </c>
      <c r="D71">
        <v>2400</v>
      </c>
      <c r="E71">
        <v>60</v>
      </c>
      <c r="F71">
        <v>1</v>
      </c>
      <c r="G71">
        <v>1</v>
      </c>
      <c r="H71" t="s">
        <v>7</v>
      </c>
      <c r="I71">
        <v>47.428298615534622</v>
      </c>
      <c r="J71">
        <v>47.53737485566208</v>
      </c>
      <c r="K71">
        <v>47.021885211247749</v>
      </c>
      <c r="L71">
        <v>49.098001039519744</v>
      </c>
      <c r="M71">
        <v>49.795799712995262</v>
      </c>
      <c r="N71">
        <v>61.33440263339898</v>
      </c>
      <c r="O71">
        <v>78.226228903183753</v>
      </c>
      <c r="P71">
        <v>93.36813757259614</v>
      </c>
      <c r="Q71">
        <v>119.92204518654398</v>
      </c>
      <c r="R71">
        <v>124.482593491274</v>
      </c>
      <c r="S71">
        <v>126.19327372320173</v>
      </c>
      <c r="T71">
        <v>130.85685237165637</v>
      </c>
      <c r="U71">
        <v>129.02086563526584</v>
      </c>
      <c r="V71">
        <v>119.4660404301229</v>
      </c>
      <c r="W71">
        <v>117.50155282432634</v>
      </c>
      <c r="X71">
        <v>103.71623300869716</v>
      </c>
      <c r="Y71">
        <v>90.468289278256051</v>
      </c>
      <c r="Z71">
        <v>83.117315723617821</v>
      </c>
      <c r="AA71">
        <v>74.506027190875486</v>
      </c>
      <c r="AB71">
        <v>68.488246784327686</v>
      </c>
      <c r="AC71">
        <v>66.35149136150774</v>
      </c>
      <c r="AD71">
        <v>62.521593483958277</v>
      </c>
      <c r="AE71">
        <v>59.438837273206424</v>
      </c>
      <c r="AF71">
        <v>56.994774182260635</v>
      </c>
    </row>
    <row r="72" spans="1:32" x14ac:dyDescent="0.2">
      <c r="A72" t="s">
        <v>478</v>
      </c>
      <c r="B72" t="s">
        <v>170</v>
      </c>
      <c r="C72">
        <v>1</v>
      </c>
      <c r="D72">
        <v>2400</v>
      </c>
      <c r="E72">
        <v>60</v>
      </c>
      <c r="F72">
        <v>1</v>
      </c>
      <c r="G72">
        <v>1</v>
      </c>
      <c r="H72" t="s">
        <v>7</v>
      </c>
      <c r="I72">
        <v>56.149002305098534</v>
      </c>
      <c r="J72">
        <v>55.195864112370614</v>
      </c>
      <c r="K72">
        <v>54.244160683164324</v>
      </c>
      <c r="L72">
        <v>53.714214164478385</v>
      </c>
      <c r="M72">
        <v>54.134998188733775</v>
      </c>
      <c r="N72">
        <v>66.436261474329186</v>
      </c>
      <c r="O72">
        <v>80.437909377292399</v>
      </c>
      <c r="P72">
        <v>101.08539341358697</v>
      </c>
      <c r="Q72">
        <v>126.90350275204622</v>
      </c>
      <c r="R72">
        <v>134.62602912715656</v>
      </c>
      <c r="S72">
        <v>137.59175218654062</v>
      </c>
      <c r="T72">
        <v>142.73746421614831</v>
      </c>
      <c r="U72">
        <v>138.4797681107249</v>
      </c>
      <c r="V72">
        <v>128.27046842542026</v>
      </c>
      <c r="W72">
        <v>121.28239936546032</v>
      </c>
      <c r="X72">
        <v>107.96172072325818</v>
      </c>
      <c r="Y72">
        <v>96.128012728227901</v>
      </c>
      <c r="Z72">
        <v>89.203442211423308</v>
      </c>
      <c r="AA72">
        <v>82.66085927016141</v>
      </c>
      <c r="AB72">
        <v>73.82856277467846</v>
      </c>
      <c r="AC72">
        <v>68.131859565730167</v>
      </c>
      <c r="AD72">
        <v>64.560014748323113</v>
      </c>
      <c r="AE72">
        <v>61.791047885289991</v>
      </c>
      <c r="AF72">
        <v>57.957848888668686</v>
      </c>
    </row>
    <row r="73" spans="1:32" x14ac:dyDescent="0.2">
      <c r="A73" t="s">
        <v>478</v>
      </c>
      <c r="B73" t="s">
        <v>171</v>
      </c>
      <c r="C73">
        <v>1</v>
      </c>
      <c r="D73">
        <v>2400</v>
      </c>
      <c r="E73">
        <v>60</v>
      </c>
      <c r="F73">
        <v>1</v>
      </c>
      <c r="G73">
        <v>1</v>
      </c>
      <c r="H73" t="s">
        <v>7</v>
      </c>
      <c r="I73">
        <v>55.349436498760809</v>
      </c>
      <c r="J73">
        <v>54.665042714388704</v>
      </c>
      <c r="K73">
        <v>52.764275293683291</v>
      </c>
      <c r="L73">
        <v>50.825257131481308</v>
      </c>
      <c r="M73">
        <v>53.471023943976498</v>
      </c>
      <c r="N73">
        <v>65.396683465656849</v>
      </c>
      <c r="O73">
        <v>81.67678330232485</v>
      </c>
      <c r="P73">
        <v>100.77150231013647</v>
      </c>
      <c r="Q73">
        <v>127.23741583611468</v>
      </c>
      <c r="R73">
        <v>133.22713922654407</v>
      </c>
      <c r="S73">
        <v>138.42362120867921</v>
      </c>
      <c r="T73">
        <v>144.47549857436366</v>
      </c>
      <c r="U73">
        <v>139.65008293406308</v>
      </c>
      <c r="V73">
        <v>132.43694583688685</v>
      </c>
      <c r="W73">
        <v>130.55893919587692</v>
      </c>
      <c r="X73">
        <v>114.60827039185168</v>
      </c>
      <c r="Y73">
        <v>101.08301877944346</v>
      </c>
      <c r="Z73">
        <v>93.823960818914031</v>
      </c>
      <c r="AA73">
        <v>89.873457168562069</v>
      </c>
      <c r="AB73">
        <v>81.385521999522936</v>
      </c>
      <c r="AC73">
        <v>75.607786641108333</v>
      </c>
      <c r="AD73">
        <v>71.789872233806037</v>
      </c>
      <c r="AE73">
        <v>66.828302433304202</v>
      </c>
      <c r="AF73">
        <v>61.389493689096248</v>
      </c>
    </row>
    <row r="74" spans="1:32" x14ac:dyDescent="0.2">
      <c r="A74" t="s">
        <v>478</v>
      </c>
      <c r="B74" t="s">
        <v>172</v>
      </c>
      <c r="C74">
        <v>1</v>
      </c>
      <c r="D74">
        <v>2400</v>
      </c>
      <c r="E74">
        <v>60</v>
      </c>
      <c r="F74">
        <v>1</v>
      </c>
      <c r="G74">
        <v>1</v>
      </c>
      <c r="H74" t="s">
        <v>7</v>
      </c>
      <c r="I74">
        <v>56.63993872551351</v>
      </c>
      <c r="J74">
        <v>55.862828857435865</v>
      </c>
      <c r="K74">
        <v>55.202569861398963</v>
      </c>
      <c r="L74">
        <v>54.449866799145603</v>
      </c>
      <c r="M74">
        <v>56.837251352832148</v>
      </c>
      <c r="N74">
        <v>67.869655260986846</v>
      </c>
      <c r="O74">
        <v>83.094433989353973</v>
      </c>
      <c r="P74">
        <v>104.799717738015</v>
      </c>
      <c r="Q74">
        <v>136.89751278849604</v>
      </c>
      <c r="R74">
        <v>144.40276501226984</v>
      </c>
      <c r="S74">
        <v>147.72172853778778</v>
      </c>
      <c r="T74">
        <v>154.04514204702917</v>
      </c>
      <c r="U74">
        <v>152.23934460606972</v>
      </c>
      <c r="V74">
        <v>144.54363834612838</v>
      </c>
      <c r="W74">
        <v>139.07948531620025</v>
      </c>
      <c r="X74">
        <v>121.7843132564786</v>
      </c>
      <c r="Y74">
        <v>107.35438063036517</v>
      </c>
      <c r="Z74">
        <v>99.232309124811891</v>
      </c>
      <c r="AA74">
        <v>92.182938903414424</v>
      </c>
      <c r="AB74">
        <v>82.368611404390322</v>
      </c>
      <c r="AC74">
        <v>76.719271734076827</v>
      </c>
      <c r="AD74">
        <v>71.252970973903501</v>
      </c>
      <c r="AE74">
        <v>66.277574626523133</v>
      </c>
      <c r="AF74">
        <v>61.461047697766169</v>
      </c>
    </row>
    <row r="75" spans="1:32" x14ac:dyDescent="0.2">
      <c r="A75" t="s">
        <v>478</v>
      </c>
      <c r="B75" t="s">
        <v>173</v>
      </c>
      <c r="C75">
        <v>1</v>
      </c>
      <c r="D75">
        <v>2400</v>
      </c>
      <c r="E75">
        <v>60</v>
      </c>
      <c r="F75">
        <v>1</v>
      </c>
      <c r="G75">
        <v>1</v>
      </c>
      <c r="H75" t="s">
        <v>7</v>
      </c>
      <c r="I75">
        <v>57.803370917447801</v>
      </c>
      <c r="J75">
        <v>58.381087320375094</v>
      </c>
      <c r="K75">
        <v>55.690248781349801</v>
      </c>
      <c r="L75">
        <v>54.143044998752373</v>
      </c>
      <c r="M75">
        <v>56.341550733916549</v>
      </c>
      <c r="N75">
        <v>67.13211986293085</v>
      </c>
      <c r="O75">
        <v>84.06509027639774</v>
      </c>
      <c r="P75">
        <v>103.5933941980651</v>
      </c>
      <c r="Q75">
        <v>129.85610814755742</v>
      </c>
      <c r="R75">
        <v>133.98578612133957</v>
      </c>
      <c r="S75">
        <v>134.08929129192776</v>
      </c>
      <c r="T75">
        <v>138.61467262774633</v>
      </c>
      <c r="U75">
        <v>134.20027784977754</v>
      </c>
      <c r="V75">
        <v>127.3436038882999</v>
      </c>
      <c r="W75">
        <v>119.99353950032686</v>
      </c>
      <c r="X75">
        <v>104.45014403437041</v>
      </c>
      <c r="Y75">
        <v>89.412144039898251</v>
      </c>
      <c r="Z75">
        <v>81.755857478843723</v>
      </c>
      <c r="AA75">
        <v>77.55684072426213</v>
      </c>
      <c r="AB75">
        <v>71.279777975933158</v>
      </c>
      <c r="AC75">
        <v>65.658548600327734</v>
      </c>
      <c r="AD75">
        <v>60.761965335215237</v>
      </c>
      <c r="AE75">
        <v>55.793095550590891</v>
      </c>
      <c r="AF75">
        <v>53.095715746107345</v>
      </c>
    </row>
    <row r="76" spans="1:32" x14ac:dyDescent="0.2">
      <c r="A76" t="s">
        <v>478</v>
      </c>
      <c r="B76" t="s">
        <v>174</v>
      </c>
      <c r="C76">
        <v>1</v>
      </c>
      <c r="D76">
        <v>2400</v>
      </c>
      <c r="E76">
        <v>60</v>
      </c>
      <c r="F76">
        <v>1</v>
      </c>
      <c r="G76">
        <v>1</v>
      </c>
      <c r="H76" t="s">
        <v>7</v>
      </c>
      <c r="I76">
        <v>51.592239321726552</v>
      </c>
      <c r="J76">
        <v>50.989802761258986</v>
      </c>
      <c r="K76">
        <v>50.706487902240383</v>
      </c>
      <c r="L76">
        <v>50.390220175051169</v>
      </c>
      <c r="M76">
        <v>49.213714833455427</v>
      </c>
      <c r="N76">
        <v>48.696851249114175</v>
      </c>
      <c r="O76">
        <v>47.415801757218048</v>
      </c>
      <c r="P76">
        <v>46.677234189328182</v>
      </c>
      <c r="Q76">
        <v>47.586130034062769</v>
      </c>
      <c r="R76">
        <v>47.70033123548194</v>
      </c>
      <c r="S76">
        <v>47.885239849044112</v>
      </c>
      <c r="T76">
        <v>47.726351885234514</v>
      </c>
      <c r="U76">
        <v>47.758066828654634</v>
      </c>
      <c r="V76">
        <v>49.212424294432658</v>
      </c>
      <c r="W76">
        <v>48.142391655619541</v>
      </c>
      <c r="X76">
        <v>47.591681414407695</v>
      </c>
      <c r="Y76">
        <v>47.724822883780966</v>
      </c>
      <c r="Z76">
        <v>47.750779026253355</v>
      </c>
      <c r="AA76">
        <v>49.276036820942444</v>
      </c>
      <c r="AB76">
        <v>48.959179779594336</v>
      </c>
      <c r="AC76">
        <v>49.336898337630608</v>
      </c>
      <c r="AD76">
        <v>50.483682785512315</v>
      </c>
      <c r="AE76">
        <v>50.343772607746345</v>
      </c>
      <c r="AF76">
        <v>48.702769155616451</v>
      </c>
    </row>
    <row r="77" spans="1:32" x14ac:dyDescent="0.2">
      <c r="A77" t="s">
        <v>478</v>
      </c>
      <c r="B77" t="s">
        <v>175</v>
      </c>
      <c r="C77">
        <v>1</v>
      </c>
      <c r="D77">
        <v>2400</v>
      </c>
      <c r="E77">
        <v>60</v>
      </c>
      <c r="F77">
        <v>1</v>
      </c>
      <c r="G77">
        <v>1</v>
      </c>
      <c r="H77" t="s">
        <v>7</v>
      </c>
      <c r="I77">
        <v>48.154442596905774</v>
      </c>
      <c r="J77">
        <v>47.361712897032433</v>
      </c>
      <c r="K77">
        <v>46.30983198834987</v>
      </c>
      <c r="L77">
        <v>46.335757031807013</v>
      </c>
      <c r="M77">
        <v>46.462645556522212</v>
      </c>
      <c r="N77">
        <v>46.223612479974534</v>
      </c>
      <c r="O77">
        <v>46.523400569064322</v>
      </c>
      <c r="P77">
        <v>46.157616270244262</v>
      </c>
      <c r="Q77">
        <v>45.486221622436361</v>
      </c>
      <c r="R77">
        <v>45.716482646799498</v>
      </c>
      <c r="S77">
        <v>46.734657070473055</v>
      </c>
      <c r="T77">
        <v>45.915618583853735</v>
      </c>
      <c r="U77">
        <v>45.958836717237965</v>
      </c>
      <c r="V77">
        <v>46.708445817456614</v>
      </c>
      <c r="W77">
        <v>46.707454185559918</v>
      </c>
      <c r="X77">
        <v>46.041873910898417</v>
      </c>
      <c r="Y77">
        <v>47.166663927486695</v>
      </c>
      <c r="Z77">
        <v>46.132553952765988</v>
      </c>
      <c r="AA77">
        <v>46.383122923396122</v>
      </c>
      <c r="AB77">
        <v>46.534734161967627</v>
      </c>
      <c r="AC77">
        <v>47.606683379637502</v>
      </c>
      <c r="AD77">
        <v>49.442864691071804</v>
      </c>
      <c r="AE77">
        <v>50.455743685797486</v>
      </c>
      <c r="AF77">
        <v>49.565975360874013</v>
      </c>
    </row>
    <row r="78" spans="1:32" x14ac:dyDescent="0.2">
      <c r="A78" t="s">
        <v>478</v>
      </c>
      <c r="B78" t="s">
        <v>176</v>
      </c>
      <c r="C78">
        <v>1</v>
      </c>
      <c r="D78">
        <v>2400</v>
      </c>
      <c r="E78">
        <v>60</v>
      </c>
      <c r="F78">
        <v>1</v>
      </c>
      <c r="G78">
        <v>1</v>
      </c>
      <c r="H78" t="s">
        <v>7</v>
      </c>
      <c r="I78">
        <v>47.550310417462718</v>
      </c>
      <c r="J78">
        <v>47.004142537962899</v>
      </c>
      <c r="K78">
        <v>46.718579748533436</v>
      </c>
      <c r="L78">
        <v>51.593178716571856</v>
      </c>
      <c r="M78">
        <v>56.248783196106025</v>
      </c>
      <c r="N78">
        <v>64.130117467791635</v>
      </c>
      <c r="O78">
        <v>79.43434643755036</v>
      </c>
      <c r="P78">
        <v>94.650054200294846</v>
      </c>
      <c r="Q78">
        <v>117.24067474394151</v>
      </c>
      <c r="R78">
        <v>118.67296887977871</v>
      </c>
      <c r="S78">
        <v>120.69408786867288</v>
      </c>
      <c r="T78">
        <v>122.07504885957509</v>
      </c>
      <c r="U78">
        <v>114.15179697851744</v>
      </c>
      <c r="V78">
        <v>104.40878688421395</v>
      </c>
      <c r="W78">
        <v>99.889787910322639</v>
      </c>
      <c r="X78">
        <v>86.035989490727559</v>
      </c>
      <c r="Y78">
        <v>72.91370268087023</v>
      </c>
      <c r="Z78">
        <v>68.350852163953078</v>
      </c>
      <c r="AA78">
        <v>63.676410467113207</v>
      </c>
      <c r="AB78">
        <v>60.34789013276869</v>
      </c>
      <c r="AC78">
        <v>56.856659742538653</v>
      </c>
      <c r="AD78">
        <v>54.835916609462359</v>
      </c>
      <c r="AE78">
        <v>52.641259318553061</v>
      </c>
      <c r="AF78">
        <v>50.542882687473579</v>
      </c>
    </row>
    <row r="79" spans="1:32" x14ac:dyDescent="0.2">
      <c r="A79" t="s">
        <v>478</v>
      </c>
      <c r="B79" t="s">
        <v>177</v>
      </c>
      <c r="C79">
        <v>1</v>
      </c>
      <c r="D79">
        <v>2400</v>
      </c>
      <c r="E79">
        <v>60</v>
      </c>
      <c r="F79">
        <v>1</v>
      </c>
      <c r="G79">
        <v>1</v>
      </c>
      <c r="H79" t="s">
        <v>7</v>
      </c>
      <c r="I79">
        <v>48.708887346257733</v>
      </c>
      <c r="J79">
        <v>48.696342087781062</v>
      </c>
      <c r="K79">
        <v>47.476313070614964</v>
      </c>
      <c r="L79">
        <v>51.578935876590407</v>
      </c>
      <c r="M79">
        <v>48.979605763051964</v>
      </c>
      <c r="N79">
        <v>52.278092905889011</v>
      </c>
      <c r="O79">
        <v>55.75577301082388</v>
      </c>
      <c r="P79">
        <v>58.534185147002553</v>
      </c>
      <c r="Q79">
        <v>64.369165337127171</v>
      </c>
      <c r="R79">
        <v>65.973118729033189</v>
      </c>
      <c r="S79">
        <v>68.03477393742682</v>
      </c>
      <c r="T79">
        <v>67.39598289198868</v>
      </c>
      <c r="U79">
        <v>65.251661953286799</v>
      </c>
      <c r="V79">
        <v>66.749956216981985</v>
      </c>
      <c r="W79">
        <v>68.111703311884582</v>
      </c>
      <c r="X79">
        <v>62.002708083366507</v>
      </c>
      <c r="Y79">
        <v>58.197310920071544</v>
      </c>
      <c r="Z79">
        <v>55.579092908221646</v>
      </c>
      <c r="AA79">
        <v>55.532149453339379</v>
      </c>
      <c r="AB79">
        <v>54.326124989021835</v>
      </c>
      <c r="AC79">
        <v>52.585715468912682</v>
      </c>
      <c r="AD79">
        <v>51.905595702261628</v>
      </c>
      <c r="AE79">
        <v>52.40739067832326</v>
      </c>
      <c r="AF79">
        <v>51.408519178832229</v>
      </c>
    </row>
    <row r="80" spans="1:32" x14ac:dyDescent="0.2">
      <c r="A80" t="s">
        <v>478</v>
      </c>
      <c r="B80" t="s">
        <v>178</v>
      </c>
      <c r="C80">
        <v>1</v>
      </c>
      <c r="D80">
        <v>2400</v>
      </c>
      <c r="E80">
        <v>60</v>
      </c>
      <c r="F80">
        <v>1</v>
      </c>
      <c r="G80">
        <v>1</v>
      </c>
      <c r="H80" t="s">
        <v>7</v>
      </c>
      <c r="I80">
        <v>50.97705312569726</v>
      </c>
      <c r="J80">
        <v>49.573709109088817</v>
      </c>
      <c r="K80">
        <v>48.128136808634721</v>
      </c>
      <c r="L80">
        <v>51.237222266987509</v>
      </c>
      <c r="M80">
        <v>50.200267341596195</v>
      </c>
      <c r="N80">
        <v>62.009551967321109</v>
      </c>
      <c r="O80">
        <v>73.608062141035589</v>
      </c>
      <c r="P80">
        <v>88.944709874364932</v>
      </c>
      <c r="Q80">
        <v>115.01578777033271</v>
      </c>
      <c r="R80">
        <v>116.59035897592415</v>
      </c>
      <c r="S80">
        <v>115.81102803393456</v>
      </c>
      <c r="T80">
        <v>119.93476871541506</v>
      </c>
      <c r="U80">
        <v>111.75496346799987</v>
      </c>
      <c r="V80">
        <v>104.30709156603869</v>
      </c>
      <c r="W80">
        <v>100.35912322491312</v>
      </c>
      <c r="X80">
        <v>86.664350336234619</v>
      </c>
      <c r="Y80">
        <v>74.322189588557393</v>
      </c>
      <c r="Z80">
        <v>66.413937777954004</v>
      </c>
      <c r="AA80">
        <v>61.632970419875917</v>
      </c>
      <c r="AB80">
        <v>59.957062042240942</v>
      </c>
      <c r="AC80">
        <v>58.282074627641641</v>
      </c>
      <c r="AD80">
        <v>57.206581391339846</v>
      </c>
      <c r="AE80">
        <v>52.991323332892065</v>
      </c>
      <c r="AF80">
        <v>51.275363551385468</v>
      </c>
    </row>
    <row r="81" spans="1:32" x14ac:dyDescent="0.2">
      <c r="A81" t="s">
        <v>478</v>
      </c>
      <c r="B81" t="s">
        <v>179</v>
      </c>
      <c r="C81">
        <v>1</v>
      </c>
      <c r="D81">
        <v>2400</v>
      </c>
      <c r="E81">
        <v>60</v>
      </c>
      <c r="F81">
        <v>1</v>
      </c>
      <c r="G81">
        <v>1</v>
      </c>
      <c r="H81" t="s">
        <v>7</v>
      </c>
      <c r="I81">
        <v>50.993569065529591</v>
      </c>
      <c r="J81">
        <v>49.667187972844502</v>
      </c>
      <c r="K81">
        <v>49.367059143055471</v>
      </c>
      <c r="L81">
        <v>52.177349736934048</v>
      </c>
      <c r="M81">
        <v>51.326640183235547</v>
      </c>
      <c r="N81">
        <v>61.112289684188717</v>
      </c>
      <c r="O81">
        <v>77.255075650730134</v>
      </c>
      <c r="P81">
        <v>91.232138603135084</v>
      </c>
      <c r="Q81">
        <v>112.18060987655788</v>
      </c>
      <c r="R81">
        <v>114.48745242975779</v>
      </c>
      <c r="S81">
        <v>117.73684091069568</v>
      </c>
      <c r="T81">
        <v>122.17373090915547</v>
      </c>
      <c r="U81">
        <v>117.33933785169916</v>
      </c>
      <c r="V81">
        <v>112.09947332447858</v>
      </c>
      <c r="W81">
        <v>108.45609157858692</v>
      </c>
      <c r="X81">
        <v>97.328494236410265</v>
      </c>
      <c r="Y81">
        <v>84.238673950595484</v>
      </c>
      <c r="Z81">
        <v>78.235833584659858</v>
      </c>
      <c r="AA81">
        <v>74.157050855069699</v>
      </c>
      <c r="AB81">
        <v>68.787642226367453</v>
      </c>
      <c r="AC81">
        <v>62.975737573170527</v>
      </c>
      <c r="AD81">
        <v>60.371227379965525</v>
      </c>
      <c r="AE81">
        <v>57.439494505694391</v>
      </c>
      <c r="AF81">
        <v>53.905339068412879</v>
      </c>
    </row>
    <row r="82" spans="1:32" x14ac:dyDescent="0.2">
      <c r="A82" t="s">
        <v>478</v>
      </c>
      <c r="B82" t="s">
        <v>180</v>
      </c>
      <c r="C82">
        <v>1</v>
      </c>
      <c r="D82">
        <v>2400</v>
      </c>
      <c r="E82">
        <v>60</v>
      </c>
      <c r="F82">
        <v>1</v>
      </c>
      <c r="G82">
        <v>1</v>
      </c>
      <c r="H82" t="s">
        <v>7</v>
      </c>
      <c r="I82">
        <v>51.990532911537571</v>
      </c>
      <c r="J82">
        <v>50.655132279789406</v>
      </c>
      <c r="K82">
        <v>50.319147852420429</v>
      </c>
      <c r="L82">
        <v>53.781829281131536</v>
      </c>
      <c r="M82">
        <v>53.816786169076252</v>
      </c>
      <c r="N82">
        <v>62.892349808365438</v>
      </c>
      <c r="O82">
        <v>75.831581308373799</v>
      </c>
      <c r="P82">
        <v>89.076530685936049</v>
      </c>
      <c r="Q82">
        <v>110.15000495579396</v>
      </c>
      <c r="R82">
        <v>113.26823380560111</v>
      </c>
      <c r="S82">
        <v>113.64013855405581</v>
      </c>
      <c r="T82">
        <v>119.6530723939884</v>
      </c>
      <c r="U82">
        <v>119.21127756667295</v>
      </c>
      <c r="V82">
        <v>113.89131454585447</v>
      </c>
      <c r="W82">
        <v>110.60652006733316</v>
      </c>
      <c r="X82">
        <v>97.350046221289318</v>
      </c>
      <c r="Y82">
        <v>81.487033850178776</v>
      </c>
      <c r="Z82">
        <v>74.811992391535682</v>
      </c>
      <c r="AA82">
        <v>73.518480087698109</v>
      </c>
      <c r="AB82">
        <v>73.759679433125356</v>
      </c>
      <c r="AC82">
        <v>71.004167244837532</v>
      </c>
      <c r="AD82">
        <v>65.23324743940961</v>
      </c>
      <c r="AE82">
        <v>56.794925023766297</v>
      </c>
      <c r="AF82">
        <v>52.167206626246518</v>
      </c>
    </row>
    <row r="83" spans="1:32" x14ac:dyDescent="0.2">
      <c r="A83" t="s">
        <v>478</v>
      </c>
      <c r="B83" t="s">
        <v>181</v>
      </c>
      <c r="C83">
        <v>1</v>
      </c>
      <c r="D83">
        <v>2400</v>
      </c>
      <c r="E83">
        <v>60</v>
      </c>
      <c r="F83">
        <v>1</v>
      </c>
      <c r="G83">
        <v>1</v>
      </c>
      <c r="H83" t="s">
        <v>7</v>
      </c>
      <c r="I83">
        <v>49.752876262298237</v>
      </c>
      <c r="J83">
        <v>48.384862195298268</v>
      </c>
      <c r="K83">
        <v>48.635976605803911</v>
      </c>
      <c r="L83">
        <v>48.627444190899062</v>
      </c>
      <c r="M83">
        <v>47.461274579536678</v>
      </c>
      <c r="N83">
        <v>47.647633860997736</v>
      </c>
      <c r="O83">
        <v>46.813371710884176</v>
      </c>
      <c r="P83">
        <v>46.9499353023363</v>
      </c>
      <c r="Q83">
        <v>46.894733925976453</v>
      </c>
      <c r="R83">
        <v>48.053923393578174</v>
      </c>
      <c r="S83">
        <v>48.01132152323472</v>
      </c>
      <c r="T83">
        <v>48.004115761264089</v>
      </c>
      <c r="U83">
        <v>49.087309066539589</v>
      </c>
      <c r="V83">
        <v>49.999721166517716</v>
      </c>
      <c r="W83">
        <v>51.541688416327894</v>
      </c>
      <c r="X83">
        <v>51.297118210750398</v>
      </c>
      <c r="Y83">
        <v>50.603233590931303</v>
      </c>
      <c r="Z83">
        <v>50.463331804236965</v>
      </c>
      <c r="AA83">
        <v>52.09730408583917</v>
      </c>
      <c r="AB83">
        <v>51.33390684090957</v>
      </c>
      <c r="AC83">
        <v>50.329922965755721</v>
      </c>
      <c r="AD83">
        <v>49.86907196323267</v>
      </c>
      <c r="AE83">
        <v>49.696315475713199</v>
      </c>
      <c r="AF83">
        <v>48.094204145486493</v>
      </c>
    </row>
    <row r="84" spans="1:32" x14ac:dyDescent="0.2">
      <c r="A84" t="s">
        <v>478</v>
      </c>
      <c r="B84" t="s">
        <v>182</v>
      </c>
      <c r="C84">
        <v>1</v>
      </c>
      <c r="D84">
        <v>2400</v>
      </c>
      <c r="E84">
        <v>60</v>
      </c>
      <c r="F84">
        <v>1</v>
      </c>
      <c r="G84">
        <v>1</v>
      </c>
      <c r="H84" t="s">
        <v>7</v>
      </c>
      <c r="I84">
        <v>47.554636564791515</v>
      </c>
      <c r="J84">
        <v>47.553977732091795</v>
      </c>
      <c r="K84">
        <v>47.111533655834748</v>
      </c>
      <c r="L84">
        <v>46.982373396715957</v>
      </c>
      <c r="M84">
        <v>46.553961231449946</v>
      </c>
      <c r="N84">
        <v>46.287600687824082</v>
      </c>
      <c r="O84">
        <v>45.066936742842856</v>
      </c>
      <c r="P84">
        <v>44.855963281575519</v>
      </c>
      <c r="Q84">
        <v>44.253131603812818</v>
      </c>
      <c r="R84">
        <v>43.412744821032959</v>
      </c>
      <c r="S84">
        <v>43.905812919323623</v>
      </c>
      <c r="T84">
        <v>45.286437200071816</v>
      </c>
      <c r="U84">
        <v>46.140847276837718</v>
      </c>
      <c r="V84">
        <v>48.031167546962465</v>
      </c>
      <c r="W84">
        <v>50.129503286453463</v>
      </c>
      <c r="X84">
        <v>51.077482954222035</v>
      </c>
      <c r="Y84">
        <v>50.295994005608144</v>
      </c>
      <c r="Z84">
        <v>54.603336448609021</v>
      </c>
      <c r="AA84">
        <v>51.962092900360624</v>
      </c>
      <c r="AB84">
        <v>51.087287167251972</v>
      </c>
      <c r="AC84">
        <v>51.748002239786707</v>
      </c>
      <c r="AD84">
        <v>51.521213816005066</v>
      </c>
      <c r="AE84">
        <v>52.376142475667976</v>
      </c>
      <c r="AF84">
        <v>50.823556648518085</v>
      </c>
    </row>
    <row r="85" spans="1:32" x14ac:dyDescent="0.2">
      <c r="A85" t="s">
        <v>478</v>
      </c>
      <c r="B85" t="s">
        <v>183</v>
      </c>
      <c r="C85">
        <v>1</v>
      </c>
      <c r="D85">
        <v>2400</v>
      </c>
      <c r="E85">
        <v>60</v>
      </c>
      <c r="F85">
        <v>1</v>
      </c>
      <c r="G85">
        <v>1</v>
      </c>
      <c r="H85" t="s">
        <v>7</v>
      </c>
      <c r="I85">
        <v>49.153612341982431</v>
      </c>
      <c r="J85">
        <v>48.490735666307259</v>
      </c>
      <c r="K85">
        <v>47.970264781878505</v>
      </c>
      <c r="L85">
        <v>50.682550693016566</v>
      </c>
      <c r="M85">
        <v>53.106181442732854</v>
      </c>
      <c r="N85">
        <v>60.656655108107906</v>
      </c>
      <c r="O85">
        <v>73.852659972335928</v>
      </c>
      <c r="P85">
        <v>87.098214795945722</v>
      </c>
      <c r="Q85">
        <v>109.09117250056079</v>
      </c>
      <c r="R85">
        <v>114.76752494579749</v>
      </c>
      <c r="S85">
        <v>118.20350220130909</v>
      </c>
      <c r="T85">
        <v>123.59157318174192</v>
      </c>
      <c r="U85">
        <v>120.79388604940006</v>
      </c>
      <c r="V85">
        <v>115.70068991525393</v>
      </c>
      <c r="W85">
        <v>111.29838696384779</v>
      </c>
      <c r="X85">
        <v>100.62668302354157</v>
      </c>
      <c r="Y85">
        <v>84.063032531241475</v>
      </c>
      <c r="Z85">
        <v>76.527921631279852</v>
      </c>
      <c r="AA85">
        <v>70.984856553491511</v>
      </c>
      <c r="AB85">
        <v>65.18827257584033</v>
      </c>
      <c r="AC85">
        <v>60.944968261219486</v>
      </c>
      <c r="AD85">
        <v>57.455853694024924</v>
      </c>
      <c r="AE85">
        <v>56.501110509775074</v>
      </c>
      <c r="AF85">
        <v>53.651598727539309</v>
      </c>
    </row>
    <row r="86" spans="1:32" x14ac:dyDescent="0.2">
      <c r="A86" t="s">
        <v>478</v>
      </c>
      <c r="B86" t="s">
        <v>184</v>
      </c>
      <c r="C86">
        <v>1</v>
      </c>
      <c r="D86">
        <v>2400</v>
      </c>
      <c r="E86">
        <v>60</v>
      </c>
      <c r="F86">
        <v>1</v>
      </c>
      <c r="G86">
        <v>1</v>
      </c>
      <c r="H86" t="s">
        <v>7</v>
      </c>
      <c r="I86">
        <v>51.875773767768692</v>
      </c>
      <c r="J86">
        <v>50.337600241434224</v>
      </c>
      <c r="K86">
        <v>49.885806492015035</v>
      </c>
      <c r="L86">
        <v>50.913425455184985</v>
      </c>
      <c r="M86">
        <v>49.210655105857079</v>
      </c>
      <c r="N86">
        <v>56.89907841609908</v>
      </c>
      <c r="O86">
        <v>67.864624465278609</v>
      </c>
      <c r="P86">
        <v>84.57373375735007</v>
      </c>
      <c r="Q86">
        <v>105.41873119412178</v>
      </c>
      <c r="R86">
        <v>116.19789858235282</v>
      </c>
      <c r="S86">
        <v>117.92747554290628</v>
      </c>
      <c r="T86">
        <v>119.2238980741584</v>
      </c>
      <c r="U86">
        <v>117.16327511377952</v>
      </c>
      <c r="V86">
        <v>113.7715451909356</v>
      </c>
      <c r="W86">
        <v>110.86679963137675</v>
      </c>
      <c r="X86">
        <v>99.399234733610527</v>
      </c>
      <c r="Y86">
        <v>88.261197238792832</v>
      </c>
      <c r="Z86">
        <v>82.81675758374432</v>
      </c>
      <c r="AA86">
        <v>76.71448019722844</v>
      </c>
      <c r="AB86">
        <v>71.284903751251804</v>
      </c>
      <c r="AC86">
        <v>65.839867951033071</v>
      </c>
      <c r="AD86">
        <v>61.892683184669217</v>
      </c>
      <c r="AE86">
        <v>60.999885124546992</v>
      </c>
      <c r="AF86">
        <v>57.440913097018594</v>
      </c>
    </row>
    <row r="87" spans="1:32" x14ac:dyDescent="0.2">
      <c r="A87" t="s">
        <v>478</v>
      </c>
      <c r="B87" t="s">
        <v>185</v>
      </c>
      <c r="C87">
        <v>1</v>
      </c>
      <c r="D87">
        <v>2400</v>
      </c>
      <c r="E87">
        <v>60</v>
      </c>
      <c r="F87">
        <v>1</v>
      </c>
      <c r="G87">
        <v>1</v>
      </c>
      <c r="H87" t="s">
        <v>7</v>
      </c>
      <c r="I87">
        <v>54.158545899811386</v>
      </c>
      <c r="J87">
        <v>52.86795018407642</v>
      </c>
      <c r="K87">
        <v>52.916681617729211</v>
      </c>
      <c r="L87">
        <v>52.56232278598381</v>
      </c>
      <c r="M87">
        <v>51.342134578770249</v>
      </c>
      <c r="N87">
        <v>59.969654725515149</v>
      </c>
      <c r="O87">
        <v>68.284057369728359</v>
      </c>
      <c r="P87">
        <v>84.30142061484662</v>
      </c>
      <c r="Q87">
        <v>105.61446743234211</v>
      </c>
      <c r="R87">
        <v>113.65444632478008</v>
      </c>
      <c r="S87">
        <v>116.99508406754387</v>
      </c>
      <c r="T87">
        <v>119.70252503452795</v>
      </c>
      <c r="U87">
        <v>115.93987572342509</v>
      </c>
      <c r="V87">
        <v>114.25041562160078</v>
      </c>
      <c r="W87">
        <v>112.79499531942477</v>
      </c>
      <c r="X87">
        <v>100.53476665777222</v>
      </c>
      <c r="Y87">
        <v>87.971520985319259</v>
      </c>
      <c r="Z87">
        <v>84.924544300742085</v>
      </c>
      <c r="AA87">
        <v>79.871254301993716</v>
      </c>
      <c r="AB87">
        <v>72.039076124565895</v>
      </c>
      <c r="AC87">
        <v>70.828706449930692</v>
      </c>
      <c r="AD87">
        <v>67.602644368115861</v>
      </c>
      <c r="AE87">
        <v>64.334646296373705</v>
      </c>
      <c r="AF87">
        <v>60.211064806518721</v>
      </c>
    </row>
    <row r="88" spans="1:32" x14ac:dyDescent="0.2">
      <c r="A88" t="s">
        <v>478</v>
      </c>
      <c r="B88" t="s">
        <v>186</v>
      </c>
      <c r="C88">
        <v>1</v>
      </c>
      <c r="D88">
        <v>2400</v>
      </c>
      <c r="E88">
        <v>60</v>
      </c>
      <c r="F88">
        <v>1</v>
      </c>
      <c r="G88">
        <v>1</v>
      </c>
      <c r="H88" t="s">
        <v>7</v>
      </c>
      <c r="I88">
        <v>56.893586448000129</v>
      </c>
      <c r="J88">
        <v>57.71674559279419</v>
      </c>
      <c r="K88">
        <v>56.625905825917002</v>
      </c>
      <c r="L88">
        <v>56.962711755397791</v>
      </c>
      <c r="M88">
        <v>56.939198909216465</v>
      </c>
      <c r="N88">
        <v>63.441859348509887</v>
      </c>
      <c r="O88">
        <v>73.695430785394592</v>
      </c>
      <c r="P88">
        <v>90.171136340652595</v>
      </c>
      <c r="Q88">
        <v>110.22107599383477</v>
      </c>
      <c r="R88">
        <v>116.46355597525867</v>
      </c>
      <c r="S88">
        <v>117.55353969406299</v>
      </c>
      <c r="T88">
        <v>118.54468624323471</v>
      </c>
      <c r="U88">
        <v>113.64175283808544</v>
      </c>
      <c r="V88">
        <v>111.21422129111036</v>
      </c>
      <c r="W88">
        <v>109.05415890268607</v>
      </c>
      <c r="X88">
        <v>100.28141360305139</v>
      </c>
      <c r="Y88">
        <v>87.508377674880421</v>
      </c>
      <c r="Z88">
        <v>84.238421201274875</v>
      </c>
      <c r="AA88">
        <v>83.539672617058329</v>
      </c>
      <c r="AB88">
        <v>77.442083927514645</v>
      </c>
      <c r="AC88">
        <v>71.901441571166941</v>
      </c>
      <c r="AD88">
        <v>65.233773842402954</v>
      </c>
      <c r="AE88">
        <v>61.998228328326668</v>
      </c>
      <c r="AF88">
        <v>60.284407529186289</v>
      </c>
    </row>
    <row r="89" spans="1:32" x14ac:dyDescent="0.2">
      <c r="A89" t="s">
        <v>478</v>
      </c>
      <c r="B89" t="s">
        <v>187</v>
      </c>
      <c r="C89">
        <v>1</v>
      </c>
      <c r="D89">
        <v>2400</v>
      </c>
      <c r="E89">
        <v>60</v>
      </c>
      <c r="F89">
        <v>1</v>
      </c>
      <c r="G89">
        <v>1</v>
      </c>
      <c r="H89" t="s">
        <v>7</v>
      </c>
      <c r="I89">
        <v>57.026728440629441</v>
      </c>
      <c r="J89">
        <v>55.679727837293271</v>
      </c>
      <c r="K89">
        <v>58.190212572431747</v>
      </c>
      <c r="L89">
        <v>55.701151499134497</v>
      </c>
      <c r="M89">
        <v>54.977364863386043</v>
      </c>
      <c r="N89">
        <v>58.59152707210098</v>
      </c>
      <c r="O89">
        <v>66.275436789743082</v>
      </c>
      <c r="P89">
        <v>77.706127830383281</v>
      </c>
      <c r="Q89">
        <v>92.536590356984206</v>
      </c>
      <c r="R89">
        <v>103.25995788177696</v>
      </c>
      <c r="S89">
        <v>109.70507659052572</v>
      </c>
      <c r="T89">
        <v>110.85527938647543</v>
      </c>
      <c r="U89">
        <v>108.80028689138247</v>
      </c>
      <c r="V89">
        <v>106.93237378677033</v>
      </c>
      <c r="W89">
        <v>101.25803489213308</v>
      </c>
      <c r="X89">
        <v>92.938664823613465</v>
      </c>
      <c r="Y89">
        <v>83.914676754860537</v>
      </c>
      <c r="Z89">
        <v>79.773704957367883</v>
      </c>
      <c r="AA89">
        <v>78.03199977929188</v>
      </c>
      <c r="AB89">
        <v>75.925046888526708</v>
      </c>
      <c r="AC89">
        <v>72.020497648556884</v>
      </c>
      <c r="AD89">
        <v>68.692179455494639</v>
      </c>
      <c r="AE89">
        <v>64.799082935974738</v>
      </c>
      <c r="AF89">
        <v>62.196461680603143</v>
      </c>
    </row>
    <row r="90" spans="1:32" x14ac:dyDescent="0.2">
      <c r="A90" t="s">
        <v>478</v>
      </c>
      <c r="B90" t="s">
        <v>188</v>
      </c>
      <c r="C90">
        <v>1</v>
      </c>
      <c r="D90">
        <v>2400</v>
      </c>
      <c r="E90">
        <v>60</v>
      </c>
      <c r="F90">
        <v>1</v>
      </c>
      <c r="G90">
        <v>1</v>
      </c>
      <c r="H90" t="s">
        <v>7</v>
      </c>
      <c r="I90">
        <v>58.879161217454964</v>
      </c>
      <c r="J90">
        <v>57.496244955855985</v>
      </c>
      <c r="K90">
        <v>56.789799296166919</v>
      </c>
      <c r="L90">
        <v>56.644133990092641</v>
      </c>
      <c r="M90">
        <v>55.542930010865966</v>
      </c>
      <c r="N90">
        <v>54.985896397368876</v>
      </c>
      <c r="O90">
        <v>53.518660213714966</v>
      </c>
      <c r="P90">
        <v>55.802891498689142</v>
      </c>
      <c r="Q90">
        <v>56.679510434519173</v>
      </c>
      <c r="R90">
        <v>60.300839350724964</v>
      </c>
      <c r="S90">
        <v>63.112951369031556</v>
      </c>
      <c r="T90">
        <v>64.494663232155133</v>
      </c>
      <c r="U90">
        <v>65.540990977894879</v>
      </c>
      <c r="V90">
        <v>69.109340975316741</v>
      </c>
      <c r="W90">
        <v>69.780307832551912</v>
      </c>
      <c r="X90">
        <v>69.122351436350229</v>
      </c>
      <c r="Y90">
        <v>69.784932491228901</v>
      </c>
      <c r="Z90">
        <v>70.566375608383012</v>
      </c>
      <c r="AA90">
        <v>71.579272052006019</v>
      </c>
      <c r="AB90">
        <v>69.735706518087866</v>
      </c>
      <c r="AC90">
        <v>67.138140950336592</v>
      </c>
      <c r="AD90">
        <v>65.783681174408471</v>
      </c>
      <c r="AE90">
        <v>64.236159671918386</v>
      </c>
      <c r="AF90">
        <v>61.367262369634396</v>
      </c>
    </row>
    <row r="91" spans="1:32" x14ac:dyDescent="0.2">
      <c r="A91" t="s">
        <v>478</v>
      </c>
      <c r="B91" t="s">
        <v>189</v>
      </c>
      <c r="C91">
        <v>1</v>
      </c>
      <c r="D91">
        <v>2400</v>
      </c>
      <c r="E91">
        <v>60</v>
      </c>
      <c r="F91">
        <v>1</v>
      </c>
      <c r="G91">
        <v>1</v>
      </c>
      <c r="H91" t="s">
        <v>7</v>
      </c>
      <c r="I91">
        <v>59.241463633752254</v>
      </c>
      <c r="J91">
        <v>58.134998363616489</v>
      </c>
      <c r="K91">
        <v>56.917310326600841</v>
      </c>
      <c r="L91">
        <v>56.53054773762176</v>
      </c>
      <c r="M91">
        <v>55.788977285199685</v>
      </c>
      <c r="N91">
        <v>55.163969360587821</v>
      </c>
      <c r="O91">
        <v>54.799569774983368</v>
      </c>
      <c r="P91">
        <v>54.91375302002924</v>
      </c>
      <c r="Q91">
        <v>54.429437809562799</v>
      </c>
      <c r="R91">
        <v>57.162684900073579</v>
      </c>
      <c r="S91">
        <v>59.761261242709146</v>
      </c>
      <c r="T91">
        <v>62.797803372661292</v>
      </c>
      <c r="U91">
        <v>64.15524646982746</v>
      </c>
      <c r="V91">
        <v>66.234262061692405</v>
      </c>
      <c r="W91">
        <v>68.086069432060086</v>
      </c>
      <c r="X91">
        <v>68.651891019716814</v>
      </c>
      <c r="Y91">
        <v>65.000396826720248</v>
      </c>
      <c r="Z91">
        <v>63.086921911056756</v>
      </c>
      <c r="AA91">
        <v>64.023862834818146</v>
      </c>
      <c r="AB91">
        <v>64.198932906953075</v>
      </c>
      <c r="AC91">
        <v>61.456205538298228</v>
      </c>
      <c r="AD91">
        <v>60.480325871915426</v>
      </c>
      <c r="AE91">
        <v>59.840158733422676</v>
      </c>
      <c r="AF91">
        <v>56.364967812327507</v>
      </c>
    </row>
    <row r="92" spans="1:32" x14ac:dyDescent="0.2">
      <c r="A92" t="s">
        <v>478</v>
      </c>
      <c r="B92" t="s">
        <v>190</v>
      </c>
      <c r="C92">
        <v>1</v>
      </c>
      <c r="D92">
        <v>2400</v>
      </c>
      <c r="E92">
        <v>60</v>
      </c>
      <c r="F92">
        <v>1</v>
      </c>
      <c r="G92">
        <v>1</v>
      </c>
      <c r="H92" t="s">
        <v>7</v>
      </c>
      <c r="I92">
        <v>54.111142626220307</v>
      </c>
      <c r="J92">
        <v>53.406600672144208</v>
      </c>
      <c r="K92">
        <v>52.494422721789675</v>
      </c>
      <c r="L92">
        <v>52.103243509656075</v>
      </c>
      <c r="M92">
        <v>54.227241175001012</v>
      </c>
      <c r="N92">
        <v>54.765911763101784</v>
      </c>
      <c r="O92">
        <v>61.096383577756413</v>
      </c>
      <c r="P92">
        <v>65.274061619935637</v>
      </c>
      <c r="Q92">
        <v>69.416543160560536</v>
      </c>
      <c r="R92">
        <v>71.676951686933009</v>
      </c>
      <c r="S92">
        <v>72.972031475249025</v>
      </c>
      <c r="T92">
        <v>74.167438930177184</v>
      </c>
      <c r="U92">
        <v>76.457313801466654</v>
      </c>
      <c r="V92">
        <v>76.906058138877015</v>
      </c>
      <c r="W92">
        <v>76.958426958258556</v>
      </c>
      <c r="X92">
        <v>74.733028739141574</v>
      </c>
      <c r="Y92">
        <v>73.501333649289961</v>
      </c>
      <c r="Z92">
        <v>72.308649830980229</v>
      </c>
      <c r="AA92">
        <v>70.969834548572024</v>
      </c>
      <c r="AB92">
        <v>67.449583009430242</v>
      </c>
      <c r="AC92">
        <v>64.353057705051626</v>
      </c>
      <c r="AD92">
        <v>62.295184419268971</v>
      </c>
      <c r="AE92">
        <v>60.089395043362465</v>
      </c>
      <c r="AF92">
        <v>57.815276383262912</v>
      </c>
    </row>
    <row r="93" spans="1:32" x14ac:dyDescent="0.2">
      <c r="A93" t="s">
        <v>478</v>
      </c>
      <c r="B93" t="s">
        <v>191</v>
      </c>
      <c r="C93">
        <v>1</v>
      </c>
      <c r="D93">
        <v>2400</v>
      </c>
      <c r="E93">
        <v>60</v>
      </c>
      <c r="F93">
        <v>1</v>
      </c>
      <c r="G93">
        <v>1</v>
      </c>
      <c r="H93" t="s">
        <v>7</v>
      </c>
      <c r="I93">
        <v>53.059745667544078</v>
      </c>
      <c r="J93">
        <v>53.212445417851576</v>
      </c>
      <c r="K93">
        <v>52.800142942350291</v>
      </c>
      <c r="L93">
        <v>52.203756925328449</v>
      </c>
      <c r="M93">
        <v>52.419122293515237</v>
      </c>
      <c r="N93">
        <v>54.377738752910574</v>
      </c>
      <c r="O93">
        <v>59.788675027829498</v>
      </c>
      <c r="P93">
        <v>70.195759560743923</v>
      </c>
      <c r="Q93">
        <v>80.38648565783673</v>
      </c>
      <c r="R93">
        <v>87.244357472815281</v>
      </c>
      <c r="S93">
        <v>94.894817935123356</v>
      </c>
      <c r="T93">
        <v>98.092279015757867</v>
      </c>
      <c r="U93">
        <v>100.44001795368675</v>
      </c>
      <c r="V93">
        <v>99.007269804154035</v>
      </c>
      <c r="W93">
        <v>95.459474062731445</v>
      </c>
      <c r="X93">
        <v>88.690830047698967</v>
      </c>
      <c r="Y93">
        <v>85.209964947171244</v>
      </c>
      <c r="Z93">
        <v>78.962792526324392</v>
      </c>
      <c r="AA93">
        <v>78.062491163890954</v>
      </c>
      <c r="AB93">
        <v>72.852987692477299</v>
      </c>
      <c r="AC93">
        <v>67.973303194228947</v>
      </c>
      <c r="AD93">
        <v>65.515513137156461</v>
      </c>
      <c r="AE93">
        <v>63.293628827120287</v>
      </c>
      <c r="AF93">
        <v>60.753959511604748</v>
      </c>
    </row>
    <row r="94" spans="1:32" x14ac:dyDescent="0.2">
      <c r="A94" t="s">
        <v>478</v>
      </c>
      <c r="B94" t="s">
        <v>192</v>
      </c>
      <c r="C94">
        <v>1</v>
      </c>
      <c r="D94">
        <v>2400</v>
      </c>
      <c r="E94">
        <v>60</v>
      </c>
      <c r="F94">
        <v>1</v>
      </c>
      <c r="G94">
        <v>1</v>
      </c>
      <c r="H94" t="s">
        <v>7</v>
      </c>
      <c r="I94">
        <v>57.182846159246886</v>
      </c>
      <c r="J94">
        <v>55.945372672734557</v>
      </c>
      <c r="K94">
        <v>54.540150842076663</v>
      </c>
      <c r="L94">
        <v>53.513320730931433</v>
      </c>
      <c r="M94">
        <v>54.217705694708542</v>
      </c>
      <c r="N94">
        <v>55.364254252495378</v>
      </c>
      <c r="O94">
        <v>59.356855365485558</v>
      </c>
      <c r="P94">
        <v>69.8399361123208</v>
      </c>
      <c r="Q94">
        <v>81.424385682295252</v>
      </c>
      <c r="R94">
        <v>90.343596779178895</v>
      </c>
      <c r="S94">
        <v>96.37252455434907</v>
      </c>
      <c r="T94">
        <v>101.35732428411455</v>
      </c>
      <c r="U94">
        <v>100.47508604976788</v>
      </c>
      <c r="V94">
        <v>97.984432143719175</v>
      </c>
      <c r="W94">
        <v>96.702911833892188</v>
      </c>
      <c r="X94">
        <v>88.447108335241737</v>
      </c>
      <c r="Y94">
        <v>85.004489165395455</v>
      </c>
      <c r="Z94">
        <v>82.53444888182986</v>
      </c>
      <c r="AA94">
        <v>78.721433340115425</v>
      </c>
      <c r="AB94">
        <v>77.631216970925053</v>
      </c>
      <c r="AC94">
        <v>73.884429974646281</v>
      </c>
      <c r="AD94">
        <v>73.052658286650313</v>
      </c>
      <c r="AE94">
        <v>66.401912961575135</v>
      </c>
      <c r="AF94">
        <v>62.413619439681497</v>
      </c>
    </row>
    <row r="95" spans="1:32" x14ac:dyDescent="0.2">
      <c r="A95" t="s">
        <v>478</v>
      </c>
      <c r="B95" t="s">
        <v>193</v>
      </c>
      <c r="C95">
        <v>1</v>
      </c>
      <c r="D95">
        <v>2400</v>
      </c>
      <c r="E95">
        <v>60</v>
      </c>
      <c r="F95">
        <v>1</v>
      </c>
      <c r="G95">
        <v>1</v>
      </c>
      <c r="H95" t="s">
        <v>7</v>
      </c>
      <c r="I95">
        <v>57.808668759213681</v>
      </c>
      <c r="J95">
        <v>55.969863894414942</v>
      </c>
      <c r="K95">
        <v>54.680081829854657</v>
      </c>
      <c r="L95">
        <v>55.212953396427707</v>
      </c>
      <c r="M95">
        <v>55.965051329990764</v>
      </c>
      <c r="N95">
        <v>57.542759068853897</v>
      </c>
      <c r="O95">
        <v>64.096728879311414</v>
      </c>
      <c r="P95">
        <v>73.059989511947805</v>
      </c>
      <c r="Q95">
        <v>86.421529402526929</v>
      </c>
      <c r="R95">
        <v>90.654569431071579</v>
      </c>
      <c r="S95">
        <v>92.866050243850921</v>
      </c>
      <c r="T95">
        <v>95.462215863200043</v>
      </c>
      <c r="U95">
        <v>96.504598400179262</v>
      </c>
      <c r="V95">
        <v>96.110472000513823</v>
      </c>
      <c r="W95">
        <v>91.750933402380014</v>
      </c>
      <c r="X95">
        <v>80.858641028749133</v>
      </c>
      <c r="Y95">
        <v>78.643038710869803</v>
      </c>
      <c r="Z95">
        <v>79.909574427761399</v>
      </c>
      <c r="AA95">
        <v>75.3779044352234</v>
      </c>
      <c r="AB95">
        <v>70.949768053502922</v>
      </c>
      <c r="AC95">
        <v>68.673775611477168</v>
      </c>
      <c r="AD95">
        <v>67.203953007816466</v>
      </c>
      <c r="AE95">
        <v>64.479626907687248</v>
      </c>
      <c r="AF95">
        <v>59.703522802449541</v>
      </c>
    </row>
    <row r="96" spans="1:32" x14ac:dyDescent="0.2">
      <c r="A96" t="s">
        <v>478</v>
      </c>
      <c r="B96" t="s">
        <v>194</v>
      </c>
      <c r="C96">
        <v>1</v>
      </c>
      <c r="D96">
        <v>2400</v>
      </c>
      <c r="E96">
        <v>60</v>
      </c>
      <c r="F96">
        <v>1</v>
      </c>
      <c r="G96">
        <v>1</v>
      </c>
      <c r="H96" t="s">
        <v>7</v>
      </c>
      <c r="I96">
        <v>56.273433665361416</v>
      </c>
      <c r="J96">
        <v>54.765660427906823</v>
      </c>
      <c r="K96">
        <v>55.000642205782299</v>
      </c>
      <c r="L96">
        <v>54.626912344959649</v>
      </c>
      <c r="M96">
        <v>55.739104678438189</v>
      </c>
      <c r="N96">
        <v>58.12309987364889</v>
      </c>
      <c r="O96">
        <v>61.774716391395174</v>
      </c>
      <c r="P96">
        <v>72.663660421362394</v>
      </c>
      <c r="Q96">
        <v>81.359154969787227</v>
      </c>
      <c r="R96">
        <v>86.193308475555241</v>
      </c>
      <c r="S96">
        <v>92.750684839048489</v>
      </c>
      <c r="T96">
        <v>94.515596492890722</v>
      </c>
      <c r="U96">
        <v>92.331737125490406</v>
      </c>
      <c r="V96">
        <v>92.176127662035967</v>
      </c>
      <c r="W96">
        <v>86.279385238634703</v>
      </c>
      <c r="X96">
        <v>79.439828577601759</v>
      </c>
      <c r="Y96">
        <v>76.52215443051179</v>
      </c>
      <c r="Z96">
        <v>72.212342875300067</v>
      </c>
      <c r="AA96">
        <v>69.645996767678227</v>
      </c>
      <c r="AB96">
        <v>68.451483794071066</v>
      </c>
      <c r="AC96">
        <v>66.150394530013145</v>
      </c>
      <c r="AD96">
        <v>64.517215033244995</v>
      </c>
      <c r="AE96">
        <v>61.955557495117198</v>
      </c>
      <c r="AF96">
        <v>59.932258072957943</v>
      </c>
    </row>
    <row r="97" spans="1:32" x14ac:dyDescent="0.2">
      <c r="A97" t="s">
        <v>478</v>
      </c>
      <c r="B97" t="s">
        <v>195</v>
      </c>
      <c r="C97">
        <v>1</v>
      </c>
      <c r="D97">
        <v>2400</v>
      </c>
      <c r="E97">
        <v>60</v>
      </c>
      <c r="F97">
        <v>1</v>
      </c>
      <c r="G97">
        <v>1</v>
      </c>
      <c r="H97" t="s">
        <v>7</v>
      </c>
      <c r="I97">
        <v>56.634061083056032</v>
      </c>
      <c r="J97">
        <v>55.145656794758096</v>
      </c>
      <c r="K97">
        <v>54.97651578532821</v>
      </c>
      <c r="L97">
        <v>54.64456996537664</v>
      </c>
      <c r="M97">
        <v>53.396679432621191</v>
      </c>
      <c r="N97">
        <v>53.431877271698262</v>
      </c>
      <c r="O97">
        <v>54.575438014789121</v>
      </c>
      <c r="P97">
        <v>56.904530386016297</v>
      </c>
      <c r="Q97">
        <v>57.874764725372707</v>
      </c>
      <c r="R97">
        <v>59.956176185335416</v>
      </c>
      <c r="S97">
        <v>63.2171158187328</v>
      </c>
      <c r="T97">
        <v>64.455222922123809</v>
      </c>
      <c r="U97">
        <v>63.677450780712604</v>
      </c>
      <c r="V97">
        <v>66.39736216618536</v>
      </c>
      <c r="W97">
        <v>69.034012277995728</v>
      </c>
      <c r="X97">
        <v>68.669979941151723</v>
      </c>
      <c r="Y97">
        <v>66.809063132702931</v>
      </c>
      <c r="Z97">
        <v>63.029439348507545</v>
      </c>
      <c r="AA97">
        <v>59.134028701081661</v>
      </c>
      <c r="AB97">
        <v>59.253056448602173</v>
      </c>
      <c r="AC97">
        <v>57.79538591489537</v>
      </c>
      <c r="AD97">
        <v>58.853656483923459</v>
      </c>
      <c r="AE97">
        <v>57.980723804065704</v>
      </c>
      <c r="AF97">
        <v>56.556596718342242</v>
      </c>
    </row>
    <row r="98" spans="1:32" x14ac:dyDescent="0.2">
      <c r="A98" t="s">
        <v>478</v>
      </c>
      <c r="B98" t="s">
        <v>196</v>
      </c>
      <c r="C98">
        <v>1</v>
      </c>
      <c r="D98">
        <v>2400</v>
      </c>
      <c r="E98">
        <v>60</v>
      </c>
      <c r="F98">
        <v>1</v>
      </c>
      <c r="G98">
        <v>1</v>
      </c>
      <c r="H98" t="s">
        <v>7</v>
      </c>
      <c r="I98">
        <v>53.955304037026984</v>
      </c>
      <c r="J98">
        <v>54.901159429865579</v>
      </c>
      <c r="K98">
        <v>53.560842336119592</v>
      </c>
      <c r="L98">
        <v>53.798935515459085</v>
      </c>
      <c r="M98">
        <v>52.766058345206538</v>
      </c>
      <c r="N98">
        <v>52.713388076345147</v>
      </c>
      <c r="O98">
        <v>52.242737415931629</v>
      </c>
      <c r="P98">
        <v>52.437315166175942</v>
      </c>
      <c r="Q98">
        <v>51.742043269174964</v>
      </c>
      <c r="R98">
        <v>50.435938841752666</v>
      </c>
      <c r="S98">
        <v>51.673583043466998</v>
      </c>
      <c r="T98">
        <v>51.346905761488003</v>
      </c>
      <c r="U98">
        <v>53.094142456615614</v>
      </c>
      <c r="V98">
        <v>53.653935089050997</v>
      </c>
      <c r="W98">
        <v>56.480151440305015</v>
      </c>
      <c r="X98">
        <v>58.50354997131484</v>
      </c>
      <c r="Y98">
        <v>59.614583156854913</v>
      </c>
      <c r="Z98">
        <v>60.730015580631076</v>
      </c>
      <c r="AA98">
        <v>62.624048887103683</v>
      </c>
      <c r="AB98">
        <v>60.279437230247531</v>
      </c>
      <c r="AC98">
        <v>59.092828720296957</v>
      </c>
      <c r="AD98">
        <v>59.004285619845611</v>
      </c>
      <c r="AE98">
        <v>58.409481509560266</v>
      </c>
      <c r="AF98">
        <v>55.651743044642856</v>
      </c>
    </row>
    <row r="99" spans="1:32" x14ac:dyDescent="0.2">
      <c r="A99" t="s">
        <v>478</v>
      </c>
      <c r="B99" t="s">
        <v>197</v>
      </c>
      <c r="C99">
        <v>1</v>
      </c>
      <c r="D99">
        <v>2400</v>
      </c>
      <c r="E99">
        <v>60</v>
      </c>
      <c r="F99">
        <v>1</v>
      </c>
      <c r="G99">
        <v>1</v>
      </c>
      <c r="H99" t="s">
        <v>7</v>
      </c>
      <c r="I99">
        <v>52.648609989993311</v>
      </c>
      <c r="J99">
        <v>51.246719336363739</v>
      </c>
      <c r="K99">
        <v>50.628652004363062</v>
      </c>
      <c r="L99">
        <v>50.092991538629768</v>
      </c>
      <c r="M99">
        <v>51.965519202315122</v>
      </c>
      <c r="N99">
        <v>53.368882756969711</v>
      </c>
      <c r="O99">
        <v>56.995372857640113</v>
      </c>
      <c r="P99">
        <v>66.368961131786818</v>
      </c>
      <c r="Q99">
        <v>73.142697674968829</v>
      </c>
      <c r="R99">
        <v>80.128514251815105</v>
      </c>
      <c r="S99">
        <v>85.226316034102638</v>
      </c>
      <c r="T99">
        <v>86.654261752332104</v>
      </c>
      <c r="U99">
        <v>87.967257036500527</v>
      </c>
      <c r="V99">
        <v>90.31184189720102</v>
      </c>
      <c r="W99">
        <v>85.86666964576041</v>
      </c>
      <c r="X99">
        <v>81.408806965105157</v>
      </c>
      <c r="Y99">
        <v>76.07150891564018</v>
      </c>
      <c r="Z99">
        <v>76.814494680227583</v>
      </c>
      <c r="AA99">
        <v>76.068930246537306</v>
      </c>
      <c r="AB99">
        <v>72.783226379911667</v>
      </c>
      <c r="AC99">
        <v>68.794857311926322</v>
      </c>
      <c r="AD99">
        <v>64.837433767037325</v>
      </c>
      <c r="AE99">
        <v>61.775527285568579</v>
      </c>
      <c r="AF99">
        <v>59.412650107063556</v>
      </c>
    </row>
    <row r="100" spans="1:32" x14ac:dyDescent="0.2">
      <c r="A100" t="s">
        <v>478</v>
      </c>
      <c r="B100" t="s">
        <v>198</v>
      </c>
      <c r="C100">
        <v>1</v>
      </c>
      <c r="D100">
        <v>2400</v>
      </c>
      <c r="E100">
        <v>60</v>
      </c>
      <c r="F100">
        <v>1</v>
      </c>
      <c r="G100">
        <v>1</v>
      </c>
      <c r="H100" t="s">
        <v>7</v>
      </c>
      <c r="I100">
        <v>55.714698180503078</v>
      </c>
      <c r="J100">
        <v>54.264019264356669</v>
      </c>
      <c r="K100">
        <v>52.942672949486443</v>
      </c>
      <c r="L100">
        <v>52.814862992990363</v>
      </c>
      <c r="M100">
        <v>52.97190005533831</v>
      </c>
      <c r="N100">
        <v>54.811968119953413</v>
      </c>
      <c r="O100">
        <v>58.844641411012681</v>
      </c>
      <c r="P100">
        <v>66.248824512327431</v>
      </c>
      <c r="Q100">
        <v>78.546981450325617</v>
      </c>
      <c r="R100">
        <v>85.000896598851</v>
      </c>
      <c r="S100">
        <v>87.52016482487852</v>
      </c>
      <c r="T100">
        <v>87.451862813236573</v>
      </c>
      <c r="U100">
        <v>88.841063674423467</v>
      </c>
      <c r="V100">
        <v>84.562709054744474</v>
      </c>
      <c r="W100">
        <v>79.651661025932299</v>
      </c>
      <c r="X100">
        <v>72.088447572319367</v>
      </c>
      <c r="Y100">
        <v>69.43251633628222</v>
      </c>
      <c r="Z100">
        <v>68.341868757257942</v>
      </c>
      <c r="AA100">
        <v>67.835249757174481</v>
      </c>
      <c r="AB100">
        <v>69.013288407577576</v>
      </c>
      <c r="AC100">
        <v>64.146473984712259</v>
      </c>
      <c r="AD100">
        <v>58.672590587304235</v>
      </c>
      <c r="AE100">
        <v>55.630785281135459</v>
      </c>
      <c r="AF100">
        <v>52.829245651901438</v>
      </c>
    </row>
    <row r="101" spans="1:32" x14ac:dyDescent="0.2">
      <c r="A101" t="s">
        <v>478</v>
      </c>
      <c r="B101" t="s">
        <v>199</v>
      </c>
      <c r="C101">
        <v>1</v>
      </c>
      <c r="D101">
        <v>2400</v>
      </c>
      <c r="E101">
        <v>60</v>
      </c>
      <c r="F101">
        <v>1</v>
      </c>
      <c r="G101">
        <v>1</v>
      </c>
      <c r="H101" t="s">
        <v>7</v>
      </c>
      <c r="I101">
        <v>51.029659636707656</v>
      </c>
      <c r="J101">
        <v>49.493594564939244</v>
      </c>
      <c r="K101">
        <v>47.526656111055019</v>
      </c>
      <c r="L101">
        <v>46.43919215658363</v>
      </c>
      <c r="M101">
        <v>47.657055618005202</v>
      </c>
      <c r="N101">
        <v>48.02168597160447</v>
      </c>
      <c r="O101">
        <v>51.352337264377582</v>
      </c>
      <c r="P101">
        <v>59.716270233049208</v>
      </c>
      <c r="Q101">
        <v>66.988793516810887</v>
      </c>
      <c r="R101">
        <v>70.152383480015374</v>
      </c>
      <c r="S101">
        <v>72.752861985561665</v>
      </c>
      <c r="T101">
        <v>75.303305432977709</v>
      </c>
      <c r="U101">
        <v>75.752409691227683</v>
      </c>
      <c r="V101">
        <v>74.864544595521707</v>
      </c>
      <c r="W101">
        <v>72.313296851839524</v>
      </c>
      <c r="X101">
        <v>67.990018242871813</v>
      </c>
      <c r="Y101">
        <v>65.162501265615305</v>
      </c>
      <c r="Z101">
        <v>63.931590419716116</v>
      </c>
      <c r="AA101">
        <v>64.752660307202746</v>
      </c>
      <c r="AB101">
        <v>63.033119680737045</v>
      </c>
      <c r="AC101">
        <v>59.024475905763808</v>
      </c>
      <c r="AD101">
        <v>59.107635809764496</v>
      </c>
      <c r="AE101">
        <v>56.125254388921483</v>
      </c>
      <c r="AF101">
        <v>50.940240029765128</v>
      </c>
    </row>
    <row r="102" spans="1:32" x14ac:dyDescent="0.2">
      <c r="A102" t="s">
        <v>478</v>
      </c>
      <c r="B102" t="s">
        <v>200</v>
      </c>
      <c r="C102">
        <v>1</v>
      </c>
      <c r="D102">
        <v>2400</v>
      </c>
      <c r="E102">
        <v>60</v>
      </c>
      <c r="F102">
        <v>1</v>
      </c>
      <c r="G102">
        <v>1</v>
      </c>
      <c r="H102" t="s">
        <v>7</v>
      </c>
      <c r="I102">
        <v>46.735708654510468</v>
      </c>
      <c r="J102">
        <v>46.579377264722218</v>
      </c>
      <c r="K102">
        <v>45.309286717179226</v>
      </c>
      <c r="L102">
        <v>44.354806321889569</v>
      </c>
      <c r="M102">
        <v>46.651170532252003</v>
      </c>
      <c r="N102">
        <v>47.845986441952455</v>
      </c>
      <c r="O102">
        <v>49.636823100281276</v>
      </c>
      <c r="P102">
        <v>54.328456351417373</v>
      </c>
      <c r="Q102">
        <v>63.607413914964667</v>
      </c>
      <c r="R102">
        <v>66.97538361353061</v>
      </c>
      <c r="S102">
        <v>72.026343824145769</v>
      </c>
      <c r="T102">
        <v>74.269334003163166</v>
      </c>
      <c r="U102">
        <v>75.898722167661148</v>
      </c>
      <c r="V102">
        <v>73.727698074726419</v>
      </c>
      <c r="W102">
        <v>69.596520318411962</v>
      </c>
      <c r="X102">
        <v>65.987389334460602</v>
      </c>
      <c r="Y102">
        <v>63.980714920485788</v>
      </c>
      <c r="Z102">
        <v>64.87751297388678</v>
      </c>
      <c r="AA102">
        <v>66.422455376400919</v>
      </c>
      <c r="AB102">
        <v>63.17276154291617</v>
      </c>
      <c r="AC102">
        <v>60.15592224340454</v>
      </c>
      <c r="AD102">
        <v>60.215242184296073</v>
      </c>
      <c r="AE102">
        <v>57.008132613698749</v>
      </c>
      <c r="AF102">
        <v>53.895916461324148</v>
      </c>
    </row>
    <row r="103" spans="1:32" x14ac:dyDescent="0.2">
      <c r="A103" t="s">
        <v>478</v>
      </c>
      <c r="B103" t="s">
        <v>201</v>
      </c>
      <c r="C103">
        <v>1</v>
      </c>
      <c r="D103">
        <v>2400</v>
      </c>
      <c r="E103">
        <v>60</v>
      </c>
      <c r="F103">
        <v>1</v>
      </c>
      <c r="G103">
        <v>1</v>
      </c>
      <c r="H103" t="s">
        <v>7</v>
      </c>
      <c r="I103">
        <v>50.083057743220166</v>
      </c>
      <c r="J103">
        <v>49.969648915796483</v>
      </c>
      <c r="K103">
        <v>49.32368406671246</v>
      </c>
      <c r="L103">
        <v>48.46233155864865</v>
      </c>
      <c r="M103">
        <v>50.415454504945423</v>
      </c>
      <c r="N103">
        <v>50.963862468413247</v>
      </c>
      <c r="O103">
        <v>51.733763509629789</v>
      </c>
      <c r="P103">
        <v>60.738310120340074</v>
      </c>
      <c r="Q103">
        <v>66.952806700667594</v>
      </c>
      <c r="R103">
        <v>72.53340956561324</v>
      </c>
      <c r="S103">
        <v>76.698139437172401</v>
      </c>
      <c r="T103">
        <v>80.116760618144497</v>
      </c>
      <c r="U103">
        <v>80.973051231724611</v>
      </c>
      <c r="V103">
        <v>75.682287862937272</v>
      </c>
      <c r="W103">
        <v>71.850189096481316</v>
      </c>
      <c r="X103">
        <v>67.318601964473174</v>
      </c>
      <c r="Y103">
        <v>65.68060038058529</v>
      </c>
      <c r="Z103">
        <v>67.545449764206623</v>
      </c>
      <c r="AA103">
        <v>67.365706063357791</v>
      </c>
      <c r="AB103">
        <v>65.278962849044262</v>
      </c>
      <c r="AC103">
        <v>62.24897586691371</v>
      </c>
      <c r="AD103">
        <v>60.185468629928728</v>
      </c>
      <c r="AE103">
        <v>58.529396150790589</v>
      </c>
      <c r="AF103">
        <v>55.733698118815504</v>
      </c>
    </row>
    <row r="104" spans="1:32" x14ac:dyDescent="0.2">
      <c r="A104" t="s">
        <v>478</v>
      </c>
      <c r="B104" t="s">
        <v>202</v>
      </c>
      <c r="C104">
        <v>1</v>
      </c>
      <c r="D104">
        <v>2400</v>
      </c>
      <c r="E104">
        <v>60</v>
      </c>
      <c r="F104">
        <v>1</v>
      </c>
      <c r="G104">
        <v>1</v>
      </c>
      <c r="H104" t="s">
        <v>7</v>
      </c>
      <c r="I104">
        <v>53.996440522807042</v>
      </c>
      <c r="J104">
        <v>52.68663347867426</v>
      </c>
      <c r="K104">
        <v>51.719671798125837</v>
      </c>
      <c r="L104">
        <v>51.393007067299393</v>
      </c>
      <c r="M104">
        <v>50.727765607481025</v>
      </c>
      <c r="N104">
        <v>49.843828270300023</v>
      </c>
      <c r="O104">
        <v>49.157609295379011</v>
      </c>
      <c r="P104">
        <v>51.326351990872645</v>
      </c>
      <c r="Q104">
        <v>53.253052041547932</v>
      </c>
      <c r="R104">
        <v>55.16701482898106</v>
      </c>
      <c r="S104">
        <v>60.017194066356851</v>
      </c>
      <c r="T104">
        <v>63.294488195759342</v>
      </c>
      <c r="U104">
        <v>65.184317312518871</v>
      </c>
      <c r="V104">
        <v>66.541592953127875</v>
      </c>
      <c r="W104">
        <v>69.660143364832109</v>
      </c>
      <c r="X104">
        <v>70.004700324736504</v>
      </c>
      <c r="Y104">
        <v>70.691148554452582</v>
      </c>
      <c r="Z104">
        <v>72.563480751126093</v>
      </c>
      <c r="AA104">
        <v>72.589655411159185</v>
      </c>
      <c r="AB104">
        <v>71.120895600431723</v>
      </c>
      <c r="AC104">
        <v>65.305602560006378</v>
      </c>
      <c r="AD104">
        <v>64.937168060138006</v>
      </c>
      <c r="AE104">
        <v>62.292085028343436</v>
      </c>
      <c r="AF104">
        <v>59.405717354343437</v>
      </c>
    </row>
    <row r="105" spans="1:32" x14ac:dyDescent="0.2">
      <c r="A105" t="s">
        <v>478</v>
      </c>
      <c r="B105" t="s">
        <v>203</v>
      </c>
      <c r="C105">
        <v>1</v>
      </c>
      <c r="D105">
        <v>2400</v>
      </c>
      <c r="E105">
        <v>60</v>
      </c>
      <c r="F105">
        <v>1</v>
      </c>
      <c r="G105">
        <v>1</v>
      </c>
      <c r="H105" t="s">
        <v>7</v>
      </c>
      <c r="I105">
        <v>56.975339133344676</v>
      </c>
      <c r="J105">
        <v>56.108495369597634</v>
      </c>
      <c r="K105">
        <v>55.25636048025342</v>
      </c>
      <c r="L105">
        <v>54.243202317372813</v>
      </c>
      <c r="M105">
        <v>53.488956831059348</v>
      </c>
      <c r="N105">
        <v>52.987758087816864</v>
      </c>
      <c r="O105">
        <v>51.546404556794151</v>
      </c>
      <c r="P105">
        <v>54.183267692436878</v>
      </c>
      <c r="Q105">
        <v>55.528358418871449</v>
      </c>
      <c r="R105">
        <v>57.993300745396724</v>
      </c>
      <c r="S105">
        <v>62.102871478455967</v>
      </c>
      <c r="T105">
        <v>65.847037203554152</v>
      </c>
      <c r="U105">
        <v>68.271102906413716</v>
      </c>
      <c r="V105">
        <v>69.642854168504044</v>
      </c>
      <c r="W105">
        <v>71.590777992659412</v>
      </c>
      <c r="X105">
        <v>72.008660394600625</v>
      </c>
      <c r="Y105">
        <v>75.504746195962184</v>
      </c>
      <c r="Z105">
        <v>72.343728275549196</v>
      </c>
      <c r="AA105">
        <v>73.624117483946733</v>
      </c>
      <c r="AB105">
        <v>71.203623875011303</v>
      </c>
      <c r="AC105">
        <v>67.119196005357523</v>
      </c>
      <c r="AD105">
        <v>65.477217102996377</v>
      </c>
      <c r="AE105">
        <v>61.646762439729393</v>
      </c>
      <c r="AF105">
        <v>59.33116250233109</v>
      </c>
    </row>
    <row r="106" spans="1:32" x14ac:dyDescent="0.2">
      <c r="A106" t="s">
        <v>478</v>
      </c>
      <c r="B106" t="s">
        <v>204</v>
      </c>
      <c r="C106">
        <v>1</v>
      </c>
      <c r="D106">
        <v>2400</v>
      </c>
      <c r="E106">
        <v>60</v>
      </c>
      <c r="F106">
        <v>1</v>
      </c>
      <c r="G106">
        <v>1</v>
      </c>
      <c r="H106" t="s">
        <v>7</v>
      </c>
      <c r="I106">
        <v>55.379173700040418</v>
      </c>
      <c r="J106">
        <v>53.831739616375614</v>
      </c>
      <c r="K106">
        <v>52.51833938810227</v>
      </c>
      <c r="L106">
        <v>51.659792144431165</v>
      </c>
      <c r="M106">
        <v>53.3522420250588</v>
      </c>
      <c r="N106">
        <v>52.402914144056147</v>
      </c>
      <c r="O106">
        <v>54.991663360538659</v>
      </c>
      <c r="P106">
        <v>63.909303335020553</v>
      </c>
      <c r="Q106">
        <v>70.472356669663753</v>
      </c>
      <c r="R106">
        <v>75.618592734010008</v>
      </c>
      <c r="S106">
        <v>81.352945883872252</v>
      </c>
      <c r="T106">
        <v>84.176739186860416</v>
      </c>
      <c r="U106">
        <v>82.908302356006857</v>
      </c>
      <c r="V106">
        <v>83.117701755162756</v>
      </c>
      <c r="W106">
        <v>79.310154593401023</v>
      </c>
      <c r="X106">
        <v>74.388998761575394</v>
      </c>
      <c r="Y106">
        <v>76.238956408965905</v>
      </c>
      <c r="Z106">
        <v>76.323038922752417</v>
      </c>
      <c r="AA106">
        <v>75.027771770881301</v>
      </c>
      <c r="AB106">
        <v>69.879261235404428</v>
      </c>
      <c r="AC106">
        <v>63.991440778366155</v>
      </c>
      <c r="AD106">
        <v>61.470270386991245</v>
      </c>
      <c r="AE106">
        <v>58.9663120089497</v>
      </c>
      <c r="AF106">
        <v>55.606713796347854</v>
      </c>
    </row>
    <row r="107" spans="1:32" x14ac:dyDescent="0.2">
      <c r="A107" t="s">
        <v>478</v>
      </c>
      <c r="B107" t="s">
        <v>205</v>
      </c>
      <c r="C107">
        <v>1</v>
      </c>
      <c r="D107">
        <v>2400</v>
      </c>
      <c r="E107">
        <v>60</v>
      </c>
      <c r="F107">
        <v>1</v>
      </c>
      <c r="G107">
        <v>1</v>
      </c>
      <c r="H107" t="s">
        <v>7</v>
      </c>
      <c r="I107">
        <v>52.47938159281864</v>
      </c>
      <c r="J107">
        <v>50.594055297427865</v>
      </c>
      <c r="K107">
        <v>50.062779449663758</v>
      </c>
      <c r="L107">
        <v>51.602665694713941</v>
      </c>
      <c r="M107">
        <v>50.018326811648819</v>
      </c>
      <c r="N107">
        <v>50.467348597256837</v>
      </c>
      <c r="O107">
        <v>52.488240235839299</v>
      </c>
      <c r="P107">
        <v>60.441255985276015</v>
      </c>
      <c r="Q107">
        <v>69.003133429269553</v>
      </c>
      <c r="R107">
        <v>74.546426325256149</v>
      </c>
      <c r="S107">
        <v>80.470376886784408</v>
      </c>
      <c r="T107">
        <v>85.035053317712197</v>
      </c>
      <c r="U107">
        <v>87.482089814578586</v>
      </c>
      <c r="V107">
        <v>85.448924321906645</v>
      </c>
      <c r="W107">
        <v>81.112417327651883</v>
      </c>
      <c r="X107">
        <v>80.181930250523465</v>
      </c>
      <c r="Y107">
        <v>85.039490158909814</v>
      </c>
      <c r="Z107">
        <v>85.438542531363908</v>
      </c>
      <c r="AA107">
        <v>83.415260807465643</v>
      </c>
      <c r="AB107">
        <v>80.255513007107282</v>
      </c>
      <c r="AC107">
        <v>73.593768593222308</v>
      </c>
      <c r="AD107">
        <v>70.776491472323357</v>
      </c>
      <c r="AE107">
        <v>66.325628979852482</v>
      </c>
      <c r="AF107">
        <v>62.589234491076517</v>
      </c>
    </row>
    <row r="108" spans="1:32" x14ac:dyDescent="0.2">
      <c r="A108" t="s">
        <v>478</v>
      </c>
      <c r="B108" t="s">
        <v>206</v>
      </c>
      <c r="C108">
        <v>1</v>
      </c>
      <c r="D108">
        <v>2400</v>
      </c>
      <c r="E108">
        <v>60</v>
      </c>
      <c r="F108">
        <v>1</v>
      </c>
      <c r="G108">
        <v>1</v>
      </c>
      <c r="H108" t="s">
        <v>7</v>
      </c>
      <c r="I108">
        <v>58.329365946823145</v>
      </c>
      <c r="J108">
        <v>56.907218656574472</v>
      </c>
      <c r="K108">
        <v>56.844407148510129</v>
      </c>
      <c r="L108">
        <v>57.146372519184261</v>
      </c>
      <c r="M108">
        <v>57.0038201264355</v>
      </c>
      <c r="N108">
        <v>58.877955935760191</v>
      </c>
      <c r="O108">
        <v>61.815197947542558</v>
      </c>
      <c r="P108">
        <v>70.275183332805099</v>
      </c>
      <c r="Q108">
        <v>78.468672922177248</v>
      </c>
      <c r="R108">
        <v>83.491625134190429</v>
      </c>
      <c r="S108">
        <v>90.163287121270997</v>
      </c>
      <c r="T108">
        <v>95.858729789188814</v>
      </c>
      <c r="U108">
        <v>97.205872276693583</v>
      </c>
      <c r="V108">
        <v>94.052388496098928</v>
      </c>
      <c r="W108">
        <v>87.050723197359218</v>
      </c>
      <c r="X108">
        <v>84.618871853037618</v>
      </c>
      <c r="Y108">
        <v>85.794165069303261</v>
      </c>
      <c r="Z108">
        <v>87.261809068917529</v>
      </c>
      <c r="AA108">
        <v>84.139507942639213</v>
      </c>
      <c r="AB108">
        <v>76.107796705726543</v>
      </c>
      <c r="AC108">
        <v>70.877147887389299</v>
      </c>
      <c r="AD108">
        <v>68.8415312803875</v>
      </c>
      <c r="AE108">
        <v>67.380070883905702</v>
      </c>
      <c r="AF108">
        <v>63.066683028307857</v>
      </c>
    </row>
    <row r="109" spans="1:32" x14ac:dyDescent="0.2">
      <c r="A109" t="s">
        <v>478</v>
      </c>
      <c r="B109" t="s">
        <v>207</v>
      </c>
      <c r="C109">
        <v>1</v>
      </c>
      <c r="D109">
        <v>2400</v>
      </c>
      <c r="E109">
        <v>60</v>
      </c>
      <c r="F109">
        <v>1</v>
      </c>
      <c r="G109">
        <v>1</v>
      </c>
      <c r="H109" t="s">
        <v>7</v>
      </c>
      <c r="I109">
        <v>57.990703972407886</v>
      </c>
      <c r="J109">
        <v>57.863964653709857</v>
      </c>
      <c r="K109">
        <v>56.596017525422646</v>
      </c>
      <c r="L109">
        <v>57.395439496487597</v>
      </c>
      <c r="M109">
        <v>57.238546745328335</v>
      </c>
      <c r="N109">
        <v>57.053999863367963</v>
      </c>
      <c r="O109">
        <v>59.899636797575305</v>
      </c>
      <c r="P109">
        <v>68.665601519959012</v>
      </c>
      <c r="Q109">
        <v>79.095031979218774</v>
      </c>
      <c r="R109">
        <v>87.601454858768705</v>
      </c>
      <c r="S109">
        <v>94.758728846146255</v>
      </c>
      <c r="T109">
        <v>99.254834288065027</v>
      </c>
      <c r="U109">
        <v>100.38855250920001</v>
      </c>
      <c r="V109">
        <v>99.778134709144851</v>
      </c>
      <c r="W109">
        <v>96.472500662865443</v>
      </c>
      <c r="X109">
        <v>93.418797384152668</v>
      </c>
      <c r="Y109">
        <v>95.778584227740012</v>
      </c>
      <c r="Z109">
        <v>91.657004470261711</v>
      </c>
      <c r="AA109">
        <v>88.765717057162561</v>
      </c>
      <c r="AB109">
        <v>79.725068964660224</v>
      </c>
      <c r="AC109">
        <v>74.048935454374629</v>
      </c>
      <c r="AD109">
        <v>72.533828770501302</v>
      </c>
      <c r="AE109">
        <v>69.953181044747552</v>
      </c>
      <c r="AF109">
        <v>65.255230443524169</v>
      </c>
    </row>
    <row r="110" spans="1:32" x14ac:dyDescent="0.2">
      <c r="A110" t="s">
        <v>478</v>
      </c>
      <c r="B110" t="s">
        <v>208</v>
      </c>
      <c r="C110">
        <v>1</v>
      </c>
      <c r="D110">
        <v>2400</v>
      </c>
      <c r="E110">
        <v>60</v>
      </c>
      <c r="F110">
        <v>1</v>
      </c>
      <c r="G110">
        <v>1</v>
      </c>
      <c r="H110" t="s">
        <v>7</v>
      </c>
      <c r="I110">
        <v>60.669641630260031</v>
      </c>
      <c r="J110">
        <v>59.309138629578783</v>
      </c>
      <c r="K110">
        <v>58.038886924245439</v>
      </c>
      <c r="L110">
        <v>57.873912966436919</v>
      </c>
      <c r="M110">
        <v>58.774911828161983</v>
      </c>
      <c r="N110">
        <v>60.048142304567676</v>
      </c>
      <c r="O110">
        <v>62.611531506869518</v>
      </c>
      <c r="P110">
        <v>67.899013400736607</v>
      </c>
      <c r="Q110">
        <v>74.806970976223852</v>
      </c>
      <c r="R110">
        <v>76.479838165134694</v>
      </c>
      <c r="S110">
        <v>79.877429033404624</v>
      </c>
      <c r="T110">
        <v>81.028569517585794</v>
      </c>
      <c r="U110">
        <v>79.308716218542358</v>
      </c>
      <c r="V110">
        <v>76.789388834846093</v>
      </c>
      <c r="W110">
        <v>73.379928283113244</v>
      </c>
      <c r="X110">
        <v>71.147847292549443</v>
      </c>
      <c r="Y110">
        <v>68.519195901882526</v>
      </c>
      <c r="Z110">
        <v>71.240011338232407</v>
      </c>
      <c r="AA110">
        <v>68.007266098900686</v>
      </c>
      <c r="AB110">
        <v>65.848569159778066</v>
      </c>
      <c r="AC110">
        <v>63.439133242984568</v>
      </c>
      <c r="AD110">
        <v>63.896703738678774</v>
      </c>
      <c r="AE110">
        <v>61.603155761949004</v>
      </c>
      <c r="AF110">
        <v>59.033113251031907</v>
      </c>
    </row>
    <row r="111" spans="1:32" x14ac:dyDescent="0.2">
      <c r="A111" t="s">
        <v>478</v>
      </c>
      <c r="B111" t="s">
        <v>209</v>
      </c>
      <c r="C111">
        <v>1</v>
      </c>
      <c r="D111">
        <v>2400</v>
      </c>
      <c r="E111">
        <v>60</v>
      </c>
      <c r="F111">
        <v>1</v>
      </c>
      <c r="G111">
        <v>1</v>
      </c>
      <c r="H111" t="s">
        <v>7</v>
      </c>
      <c r="I111">
        <v>56.34230593266755</v>
      </c>
      <c r="J111">
        <v>55.28648656561824</v>
      </c>
      <c r="K111">
        <v>54.447176269594088</v>
      </c>
      <c r="L111">
        <v>53.51029253260252</v>
      </c>
      <c r="M111">
        <v>52.664086195571088</v>
      </c>
      <c r="N111">
        <v>52.261841303172496</v>
      </c>
      <c r="O111">
        <v>50.335733638338155</v>
      </c>
      <c r="P111">
        <v>51.097100175021453</v>
      </c>
      <c r="Q111">
        <v>50.89238378875082</v>
      </c>
      <c r="R111">
        <v>52.615237859747353</v>
      </c>
      <c r="S111">
        <v>57.451524266678575</v>
      </c>
      <c r="T111">
        <v>58.211253781886093</v>
      </c>
      <c r="U111">
        <v>59.831979116376338</v>
      </c>
      <c r="V111">
        <v>62.234828583829959</v>
      </c>
      <c r="W111">
        <v>65.27994012509842</v>
      </c>
      <c r="X111">
        <v>67.14849884000941</v>
      </c>
      <c r="Y111">
        <v>69.003669216674012</v>
      </c>
      <c r="Z111">
        <v>69.038414615838377</v>
      </c>
      <c r="AA111">
        <v>68.488500707777888</v>
      </c>
      <c r="AB111">
        <v>67.719423348626947</v>
      </c>
      <c r="AC111">
        <v>65.018304379732143</v>
      </c>
      <c r="AD111">
        <v>63.348794893029151</v>
      </c>
      <c r="AE111">
        <v>59.740319923953315</v>
      </c>
      <c r="AF111">
        <v>57.048824492286471</v>
      </c>
    </row>
    <row r="112" spans="1:32" x14ac:dyDescent="0.2">
      <c r="A112" t="s">
        <v>478</v>
      </c>
      <c r="B112" t="s">
        <v>210</v>
      </c>
      <c r="C112">
        <v>1</v>
      </c>
      <c r="D112">
        <v>2400</v>
      </c>
      <c r="E112">
        <v>60</v>
      </c>
      <c r="F112">
        <v>1</v>
      </c>
      <c r="G112">
        <v>1</v>
      </c>
      <c r="H112" t="s">
        <v>7</v>
      </c>
      <c r="I112">
        <v>55.641303173784223</v>
      </c>
      <c r="J112">
        <v>54.422622706145454</v>
      </c>
      <c r="K112">
        <v>53.722935408179019</v>
      </c>
      <c r="L112">
        <v>52.268908833099921</v>
      </c>
      <c r="M112">
        <v>51.40881210976228</v>
      </c>
      <c r="N112">
        <v>50.040889719404397</v>
      </c>
      <c r="O112">
        <v>49.366878281010045</v>
      </c>
      <c r="P112">
        <v>50.852766133431231</v>
      </c>
      <c r="Q112">
        <v>52.627795524540367</v>
      </c>
      <c r="R112">
        <v>54.332267875863678</v>
      </c>
      <c r="S112">
        <v>55.976729529267772</v>
      </c>
      <c r="T112">
        <v>56.965330341206162</v>
      </c>
      <c r="U112">
        <v>59.607591338369467</v>
      </c>
      <c r="V112">
        <v>61.896966422170451</v>
      </c>
      <c r="W112">
        <v>64.276887252859595</v>
      </c>
      <c r="X112">
        <v>66.110535057699892</v>
      </c>
      <c r="Y112">
        <v>67.050233023188682</v>
      </c>
      <c r="Z112">
        <v>67.688999774516134</v>
      </c>
      <c r="AA112">
        <v>66.815827169284276</v>
      </c>
      <c r="AB112">
        <v>64.743943899085778</v>
      </c>
      <c r="AC112">
        <v>63.618403173808652</v>
      </c>
      <c r="AD112">
        <v>61.889726407067165</v>
      </c>
      <c r="AE112">
        <v>60.351128446780422</v>
      </c>
      <c r="AF112">
        <v>57.220620035846125</v>
      </c>
    </row>
    <row r="113" spans="1:32" x14ac:dyDescent="0.2">
      <c r="A113" t="s">
        <v>478</v>
      </c>
      <c r="B113" t="s">
        <v>211</v>
      </c>
      <c r="C113">
        <v>1</v>
      </c>
      <c r="D113">
        <v>2400</v>
      </c>
      <c r="E113">
        <v>60</v>
      </c>
      <c r="F113">
        <v>1</v>
      </c>
      <c r="G113">
        <v>1</v>
      </c>
      <c r="H113" t="s">
        <v>7</v>
      </c>
      <c r="I113">
        <v>53.461800591393157</v>
      </c>
      <c r="J113">
        <v>53.562560478992097</v>
      </c>
      <c r="K113">
        <v>52.628698668148935</v>
      </c>
      <c r="L113">
        <v>52.334295142295304</v>
      </c>
      <c r="M113">
        <v>52.656973520492855</v>
      </c>
      <c r="N113">
        <v>51.927563072975097</v>
      </c>
      <c r="O113">
        <v>56.041126900068463</v>
      </c>
      <c r="P113">
        <v>64.266442778662679</v>
      </c>
      <c r="Q113">
        <v>72.890038816331554</v>
      </c>
      <c r="R113">
        <v>77.438488336388488</v>
      </c>
      <c r="S113">
        <v>81.527901087375781</v>
      </c>
      <c r="T113">
        <v>85.762078116324119</v>
      </c>
      <c r="U113">
        <v>87.372708819705593</v>
      </c>
      <c r="V113">
        <v>90.02440783032695</v>
      </c>
      <c r="W113">
        <v>87.543812009024478</v>
      </c>
      <c r="X113">
        <v>85.935846336252823</v>
      </c>
      <c r="Y113">
        <v>82.486645331690781</v>
      </c>
      <c r="Z113">
        <v>81.285292443611581</v>
      </c>
      <c r="AA113">
        <v>78.269727650787729</v>
      </c>
      <c r="AB113">
        <v>76.047409586127287</v>
      </c>
      <c r="AC113">
        <v>72.702280707285979</v>
      </c>
      <c r="AD113">
        <v>71.012503586559575</v>
      </c>
      <c r="AE113">
        <v>67.223775859829232</v>
      </c>
      <c r="AF113">
        <v>64.781338341567789</v>
      </c>
    </row>
    <row r="114" spans="1:32" x14ac:dyDescent="0.2">
      <c r="A114" t="s">
        <v>478</v>
      </c>
      <c r="B114" t="s">
        <v>212</v>
      </c>
      <c r="C114">
        <v>1</v>
      </c>
      <c r="D114">
        <v>2400</v>
      </c>
      <c r="E114">
        <v>60</v>
      </c>
      <c r="F114">
        <v>1</v>
      </c>
      <c r="G114">
        <v>1</v>
      </c>
      <c r="H114" t="s">
        <v>7</v>
      </c>
      <c r="I114">
        <v>61.151011745259673</v>
      </c>
      <c r="J114">
        <v>60.1715077501987</v>
      </c>
      <c r="K114">
        <v>58.970463951284692</v>
      </c>
      <c r="L114">
        <v>57.895029821776362</v>
      </c>
      <c r="M114">
        <v>58.345948392759091</v>
      </c>
      <c r="N114">
        <v>58.733025944629532</v>
      </c>
      <c r="O114">
        <v>62.368849208153598</v>
      </c>
      <c r="P114">
        <v>71.435413883469934</v>
      </c>
      <c r="Q114">
        <v>79.178655580466554</v>
      </c>
      <c r="R114">
        <v>82.962905994237872</v>
      </c>
      <c r="S114">
        <v>87.963422508126143</v>
      </c>
      <c r="T114">
        <v>92.597534921783875</v>
      </c>
      <c r="U114">
        <v>94.280830844046832</v>
      </c>
      <c r="V114">
        <v>93.396961775053313</v>
      </c>
      <c r="W114">
        <v>87.357344383392416</v>
      </c>
      <c r="X114">
        <v>78.065367563213428</v>
      </c>
      <c r="Y114">
        <v>73.116780811091772</v>
      </c>
      <c r="Z114">
        <v>72.339453394883023</v>
      </c>
      <c r="AA114">
        <v>71.295280114241947</v>
      </c>
      <c r="AB114">
        <v>70.238376180410455</v>
      </c>
      <c r="AC114">
        <v>67.801875957606754</v>
      </c>
      <c r="AD114">
        <v>66.702991831161341</v>
      </c>
      <c r="AE114">
        <v>64.229840003353104</v>
      </c>
      <c r="AF114">
        <v>61.400632728328496</v>
      </c>
    </row>
    <row r="115" spans="1:32" x14ac:dyDescent="0.2">
      <c r="A115" t="s">
        <v>478</v>
      </c>
      <c r="B115" t="s">
        <v>213</v>
      </c>
      <c r="C115">
        <v>1</v>
      </c>
      <c r="D115">
        <v>2400</v>
      </c>
      <c r="E115">
        <v>60</v>
      </c>
      <c r="F115">
        <v>1</v>
      </c>
      <c r="G115">
        <v>1</v>
      </c>
      <c r="H115" t="s">
        <v>7</v>
      </c>
      <c r="I115">
        <v>57.395542665865477</v>
      </c>
      <c r="J115">
        <v>55.203460993749722</v>
      </c>
      <c r="K115">
        <v>55.503353564492059</v>
      </c>
      <c r="L115">
        <v>53.940841791531412</v>
      </c>
      <c r="M115">
        <v>53.279562628309101</v>
      </c>
      <c r="N115">
        <v>55.843620379281006</v>
      </c>
      <c r="O115">
        <v>58.285612774984081</v>
      </c>
      <c r="P115">
        <v>65.40356406338185</v>
      </c>
      <c r="Q115">
        <v>70.418096143303003</v>
      </c>
      <c r="R115">
        <v>73.961143984562284</v>
      </c>
      <c r="S115">
        <v>75.76420180634517</v>
      </c>
      <c r="T115">
        <v>76.436565158724591</v>
      </c>
      <c r="U115">
        <v>75.049702084839993</v>
      </c>
      <c r="V115">
        <v>74.857144369106948</v>
      </c>
      <c r="W115">
        <v>72.071305134474329</v>
      </c>
      <c r="X115">
        <v>65.950762010084006</v>
      </c>
      <c r="Y115">
        <v>63.318454821193896</v>
      </c>
      <c r="Z115">
        <v>63.795504697546832</v>
      </c>
      <c r="AA115">
        <v>64.915956461208452</v>
      </c>
      <c r="AB115">
        <v>63.284015952581363</v>
      </c>
      <c r="AC115">
        <v>61.390425330600998</v>
      </c>
      <c r="AD115">
        <v>61.951995045774069</v>
      </c>
      <c r="AE115">
        <v>60.390701217358881</v>
      </c>
      <c r="AF115">
        <v>57.726754234503801</v>
      </c>
    </row>
    <row r="116" spans="1:32" x14ac:dyDescent="0.2">
      <c r="A116" t="s">
        <v>478</v>
      </c>
      <c r="B116" t="s">
        <v>214</v>
      </c>
      <c r="C116">
        <v>1</v>
      </c>
      <c r="D116">
        <v>2400</v>
      </c>
      <c r="E116">
        <v>60</v>
      </c>
      <c r="F116">
        <v>1</v>
      </c>
      <c r="G116">
        <v>1</v>
      </c>
      <c r="H116" t="s">
        <v>7</v>
      </c>
      <c r="I116">
        <v>53.775406503152595</v>
      </c>
      <c r="J116">
        <v>53.936498213142954</v>
      </c>
      <c r="K116">
        <v>53.778763949924524</v>
      </c>
      <c r="L116">
        <v>53.23198459950278</v>
      </c>
      <c r="M116">
        <v>52.343719614896855</v>
      </c>
      <c r="N116">
        <v>54.531097915262677</v>
      </c>
      <c r="O116">
        <v>58.955850747395964</v>
      </c>
      <c r="P116">
        <v>64.190199117553206</v>
      </c>
      <c r="Q116">
        <v>70.207406337336508</v>
      </c>
      <c r="R116">
        <v>73.240141356301606</v>
      </c>
      <c r="S116">
        <v>83.460334254192773</v>
      </c>
      <c r="T116">
        <v>84.678448607312205</v>
      </c>
      <c r="U116">
        <v>89.210004294543864</v>
      </c>
      <c r="V116">
        <v>92.065739860423051</v>
      </c>
      <c r="W116">
        <v>88.203369917143675</v>
      </c>
      <c r="X116">
        <v>83.293058917639669</v>
      </c>
      <c r="Y116">
        <v>75.33795299525741</v>
      </c>
      <c r="Z116">
        <v>72.265162227194708</v>
      </c>
      <c r="AA116">
        <v>68.142920816036522</v>
      </c>
      <c r="AB116">
        <v>65.771657240769414</v>
      </c>
      <c r="AC116">
        <v>62.935862201453801</v>
      </c>
      <c r="AD116">
        <v>60.672853190722272</v>
      </c>
      <c r="AE116">
        <v>60.175792739936632</v>
      </c>
      <c r="AF116">
        <v>57.200376948453055</v>
      </c>
    </row>
    <row r="117" spans="1:32" x14ac:dyDescent="0.2">
      <c r="A117" t="s">
        <v>478</v>
      </c>
      <c r="B117" t="s">
        <v>215</v>
      </c>
      <c r="C117">
        <v>1</v>
      </c>
      <c r="D117">
        <v>2400</v>
      </c>
      <c r="E117">
        <v>60</v>
      </c>
      <c r="F117">
        <v>1</v>
      </c>
      <c r="G117">
        <v>1</v>
      </c>
      <c r="H117" t="s">
        <v>7</v>
      </c>
      <c r="I117">
        <v>53.662286826575858</v>
      </c>
      <c r="J117">
        <v>54.728201261919068</v>
      </c>
      <c r="K117">
        <v>55.563486586681456</v>
      </c>
      <c r="L117">
        <v>54.054363247529217</v>
      </c>
      <c r="M117">
        <v>53.868499531554399</v>
      </c>
      <c r="N117">
        <v>52.849241693476429</v>
      </c>
      <c r="O117">
        <v>57.216617983160845</v>
      </c>
      <c r="P117">
        <v>65.916093672028865</v>
      </c>
      <c r="Q117">
        <v>71.04320902462463</v>
      </c>
      <c r="R117">
        <v>71.414826965239072</v>
      </c>
      <c r="S117">
        <v>73.202589957996963</v>
      </c>
      <c r="T117">
        <v>73.234760739597263</v>
      </c>
      <c r="U117">
        <v>73.164977285808874</v>
      </c>
      <c r="V117">
        <v>72.741753930250752</v>
      </c>
      <c r="W117">
        <v>71.375429087061832</v>
      </c>
      <c r="X117">
        <v>67.693311842192145</v>
      </c>
      <c r="Y117">
        <v>67.563806752584071</v>
      </c>
      <c r="Z117">
        <v>67.849925561663142</v>
      </c>
      <c r="AA117">
        <v>69.099633976841375</v>
      </c>
      <c r="AB117">
        <v>68.681378559857237</v>
      </c>
      <c r="AC117">
        <v>64.2189500916773</v>
      </c>
      <c r="AD117">
        <v>63.528878694889059</v>
      </c>
      <c r="AE117">
        <v>60.665720356366208</v>
      </c>
      <c r="AF117">
        <v>57.886013255081473</v>
      </c>
    </row>
    <row r="118" spans="1:32" x14ac:dyDescent="0.2">
      <c r="A118" t="s">
        <v>478</v>
      </c>
      <c r="B118" t="s">
        <v>216</v>
      </c>
      <c r="C118">
        <v>1</v>
      </c>
      <c r="D118">
        <v>2400</v>
      </c>
      <c r="E118">
        <v>60</v>
      </c>
      <c r="F118">
        <v>1</v>
      </c>
      <c r="G118">
        <v>1</v>
      </c>
      <c r="H118" t="s">
        <v>7</v>
      </c>
      <c r="I118">
        <v>55.827941692113058</v>
      </c>
      <c r="J118">
        <v>55.197959405598482</v>
      </c>
      <c r="K118">
        <v>53.519908986539264</v>
      </c>
      <c r="L118">
        <v>53.837079654833978</v>
      </c>
      <c r="M118">
        <v>53.741029202829935</v>
      </c>
      <c r="N118">
        <v>52.265654977590494</v>
      </c>
      <c r="O118">
        <v>51.208105388177522</v>
      </c>
      <c r="P118">
        <v>51.957210643776193</v>
      </c>
      <c r="Q118">
        <v>52.436114798245754</v>
      </c>
      <c r="R118">
        <v>55.98485046771728</v>
      </c>
      <c r="S118">
        <v>59.25584205961507</v>
      </c>
      <c r="T118">
        <v>62.349280728541565</v>
      </c>
      <c r="U118">
        <v>64.712366007646381</v>
      </c>
      <c r="V118">
        <v>66.321803585427133</v>
      </c>
      <c r="W118">
        <v>67.958565052706049</v>
      </c>
      <c r="X118">
        <v>68.362487527947891</v>
      </c>
      <c r="Y118">
        <v>68.997689620715718</v>
      </c>
      <c r="Z118">
        <v>70.484925810693156</v>
      </c>
      <c r="AA118">
        <v>70.161053221891791</v>
      </c>
      <c r="AB118">
        <v>70.578805469998443</v>
      </c>
      <c r="AC118">
        <v>68.171954994074312</v>
      </c>
      <c r="AD118">
        <v>66.440681599180181</v>
      </c>
      <c r="AE118">
        <v>63.488246548580939</v>
      </c>
      <c r="AF118">
        <v>61.48355358022684</v>
      </c>
    </row>
    <row r="119" spans="1:32" x14ac:dyDescent="0.2">
      <c r="A119" t="s">
        <v>478</v>
      </c>
      <c r="B119" t="s">
        <v>217</v>
      </c>
      <c r="C119">
        <v>1</v>
      </c>
      <c r="D119">
        <v>2400</v>
      </c>
      <c r="E119">
        <v>60</v>
      </c>
      <c r="F119">
        <v>1</v>
      </c>
      <c r="G119">
        <v>1</v>
      </c>
      <c r="H119" t="s">
        <v>7</v>
      </c>
      <c r="I119">
        <v>58.718622662669233</v>
      </c>
      <c r="J119">
        <v>57.976604876894235</v>
      </c>
      <c r="K119">
        <v>57.277489939281111</v>
      </c>
      <c r="L119">
        <v>56.591016418958887</v>
      </c>
      <c r="M119">
        <v>55.068110422751779</v>
      </c>
      <c r="N119">
        <v>54.707522679190596</v>
      </c>
      <c r="O119">
        <v>53.686052848216896</v>
      </c>
      <c r="P119">
        <v>54.558809983601016</v>
      </c>
      <c r="Q119">
        <v>56.013284421361291</v>
      </c>
      <c r="R119">
        <v>58.750681033738793</v>
      </c>
      <c r="S119">
        <v>62.249011732559929</v>
      </c>
      <c r="T119">
        <v>66.595083744963631</v>
      </c>
      <c r="U119">
        <v>68.823838522040489</v>
      </c>
      <c r="V119">
        <v>71.005110426317742</v>
      </c>
      <c r="W119">
        <v>73.264853814671881</v>
      </c>
      <c r="X119">
        <v>73.820669111515741</v>
      </c>
      <c r="Y119">
        <v>75.074147871697136</v>
      </c>
      <c r="Z119">
        <v>75.40950520081536</v>
      </c>
      <c r="AA119">
        <v>77.046596744526482</v>
      </c>
      <c r="AB119">
        <v>75.856872019140752</v>
      </c>
      <c r="AC119">
        <v>72.765563688989175</v>
      </c>
      <c r="AD119">
        <v>71.406483232476006</v>
      </c>
      <c r="AE119">
        <v>68.772596243116482</v>
      </c>
      <c r="AF119">
        <v>65.45543542250158</v>
      </c>
    </row>
    <row r="120" spans="1:32" x14ac:dyDescent="0.2">
      <c r="A120" t="s">
        <v>478</v>
      </c>
      <c r="B120" t="s">
        <v>218</v>
      </c>
      <c r="C120">
        <v>1</v>
      </c>
      <c r="D120">
        <v>2400</v>
      </c>
      <c r="E120">
        <v>60</v>
      </c>
      <c r="F120">
        <v>1</v>
      </c>
      <c r="G120">
        <v>1</v>
      </c>
      <c r="H120" t="s">
        <v>7</v>
      </c>
      <c r="I120">
        <v>60.836763887950816</v>
      </c>
      <c r="J120">
        <v>60.262942929994431</v>
      </c>
      <c r="K120">
        <v>59.523055481416364</v>
      </c>
      <c r="L120">
        <v>57.695346601905442</v>
      </c>
      <c r="M120">
        <v>57.806902292544201</v>
      </c>
      <c r="N120">
        <v>58.679971605654075</v>
      </c>
      <c r="O120">
        <v>62.724943082306055</v>
      </c>
      <c r="P120">
        <v>71.456182200105857</v>
      </c>
      <c r="Q120">
        <v>75.842208129272478</v>
      </c>
      <c r="R120">
        <v>81.100557518478254</v>
      </c>
      <c r="S120">
        <v>82.071429279804761</v>
      </c>
      <c r="T120">
        <v>84.022848459106072</v>
      </c>
      <c r="U120">
        <v>85.890558411738425</v>
      </c>
      <c r="V120">
        <v>84.568583704559472</v>
      </c>
      <c r="W120">
        <v>77.123349171910533</v>
      </c>
      <c r="X120">
        <v>70.327461019314683</v>
      </c>
      <c r="Y120">
        <v>67.721665711243702</v>
      </c>
      <c r="Z120">
        <v>67.246767459593613</v>
      </c>
      <c r="AA120">
        <v>65.280412777461564</v>
      </c>
      <c r="AB120">
        <v>63.493607996190924</v>
      </c>
      <c r="AC120">
        <v>63.607842660146119</v>
      </c>
      <c r="AD120">
        <v>63.76230137510327</v>
      </c>
      <c r="AE120">
        <v>62.64441793315514</v>
      </c>
      <c r="AF120">
        <v>60.246366932635297</v>
      </c>
    </row>
    <row r="121" spans="1:32" x14ac:dyDescent="0.2">
      <c r="A121" t="s">
        <v>478</v>
      </c>
      <c r="B121" t="s">
        <v>219</v>
      </c>
      <c r="C121">
        <v>1</v>
      </c>
      <c r="D121">
        <v>2400</v>
      </c>
      <c r="E121">
        <v>60</v>
      </c>
      <c r="F121">
        <v>1</v>
      </c>
      <c r="G121">
        <v>1</v>
      </c>
      <c r="H121" t="s">
        <v>7</v>
      </c>
      <c r="I121">
        <v>56.581818881815771</v>
      </c>
      <c r="J121">
        <v>55.750795553189938</v>
      </c>
      <c r="K121">
        <v>55.439608142446929</v>
      </c>
      <c r="L121">
        <v>55.049006306661305</v>
      </c>
      <c r="M121">
        <v>54.372346737431435</v>
      </c>
      <c r="N121">
        <v>54.335306906965918</v>
      </c>
      <c r="O121">
        <v>58.348322759801789</v>
      </c>
      <c r="P121">
        <v>65.004346222387767</v>
      </c>
      <c r="Q121">
        <v>72.621334687800569</v>
      </c>
      <c r="R121">
        <v>77.74300408502684</v>
      </c>
      <c r="S121">
        <v>81.086634822253558</v>
      </c>
      <c r="T121">
        <v>82.610445179524277</v>
      </c>
      <c r="U121">
        <v>84.726724381617785</v>
      </c>
      <c r="V121">
        <v>85.141308352775567</v>
      </c>
      <c r="W121">
        <v>84.095270640382822</v>
      </c>
      <c r="X121">
        <v>75.959923064335271</v>
      </c>
      <c r="Y121">
        <v>74.354611575198092</v>
      </c>
      <c r="Z121">
        <v>75.193902320552056</v>
      </c>
      <c r="AA121">
        <v>74.26156247559048</v>
      </c>
      <c r="AB121">
        <v>72.455095995363436</v>
      </c>
      <c r="AC121">
        <v>68.953192620117264</v>
      </c>
      <c r="AD121">
        <v>66.759446781692603</v>
      </c>
      <c r="AE121">
        <v>64.99597684269078</v>
      </c>
      <c r="AF121">
        <v>62.414311521607921</v>
      </c>
    </row>
    <row r="122" spans="1:32" x14ac:dyDescent="0.2">
      <c r="A122" t="s">
        <v>478</v>
      </c>
      <c r="B122" t="s">
        <v>220</v>
      </c>
      <c r="C122">
        <v>1</v>
      </c>
      <c r="D122">
        <v>2400</v>
      </c>
      <c r="E122">
        <v>60</v>
      </c>
      <c r="F122">
        <v>1</v>
      </c>
      <c r="G122">
        <v>1</v>
      </c>
      <c r="H122" t="s">
        <v>7</v>
      </c>
      <c r="I122">
        <v>57.577870593284608</v>
      </c>
      <c r="J122">
        <v>56.282446165936328</v>
      </c>
      <c r="K122">
        <v>54.94068788218398</v>
      </c>
      <c r="L122">
        <v>53.936693784682234</v>
      </c>
      <c r="M122">
        <v>53.155303535658312</v>
      </c>
      <c r="N122">
        <v>53.402507655472355</v>
      </c>
      <c r="O122">
        <v>57.164807163795849</v>
      </c>
      <c r="P122">
        <v>62.521631425510414</v>
      </c>
      <c r="Q122">
        <v>68.389311381313263</v>
      </c>
      <c r="R122">
        <v>71.004735110394662</v>
      </c>
      <c r="S122">
        <v>73.782206259388246</v>
      </c>
      <c r="T122">
        <v>76.338990486100073</v>
      </c>
      <c r="U122">
        <v>76.894166720295914</v>
      </c>
      <c r="V122">
        <v>78.876702581392664</v>
      </c>
      <c r="W122">
        <v>77.410801658449756</v>
      </c>
      <c r="X122">
        <v>72.904083644270941</v>
      </c>
      <c r="Y122">
        <v>70.483881002777125</v>
      </c>
      <c r="Z122">
        <v>69.525816988168998</v>
      </c>
      <c r="AA122">
        <v>69.981589467889762</v>
      </c>
      <c r="AB122">
        <v>66.865668668660931</v>
      </c>
      <c r="AC122">
        <v>63.274730535278195</v>
      </c>
      <c r="AD122">
        <v>61.389074677243201</v>
      </c>
      <c r="AE122">
        <v>60.635578398803126</v>
      </c>
      <c r="AF122">
        <v>57.454316648359466</v>
      </c>
    </row>
    <row r="123" spans="1:32" x14ac:dyDescent="0.2">
      <c r="A123" t="s">
        <v>478</v>
      </c>
      <c r="B123" t="s">
        <v>221</v>
      </c>
      <c r="C123">
        <v>1</v>
      </c>
      <c r="D123">
        <v>2400</v>
      </c>
      <c r="E123">
        <v>60</v>
      </c>
      <c r="F123">
        <v>1</v>
      </c>
      <c r="G123">
        <v>1</v>
      </c>
      <c r="H123" t="s">
        <v>7</v>
      </c>
      <c r="I123">
        <v>53.829334029151539</v>
      </c>
      <c r="J123">
        <v>52.46573098862833</v>
      </c>
      <c r="K123">
        <v>51.275529518412959</v>
      </c>
      <c r="L123">
        <v>51.034423574798602</v>
      </c>
      <c r="M123">
        <v>50.62539404170554</v>
      </c>
      <c r="N123">
        <v>51.141795210233596</v>
      </c>
      <c r="O123">
        <v>53.029756967297189</v>
      </c>
      <c r="P123">
        <v>57.085060017257604</v>
      </c>
      <c r="Q123">
        <v>60.625250346985901</v>
      </c>
      <c r="R123">
        <v>64.057402792151066</v>
      </c>
      <c r="S123">
        <v>67.184858151095625</v>
      </c>
      <c r="T123">
        <v>68.843965663449353</v>
      </c>
      <c r="U123">
        <v>66.888327129539306</v>
      </c>
      <c r="V123">
        <v>66.021492104203205</v>
      </c>
      <c r="W123">
        <v>66.509670415005957</v>
      </c>
      <c r="X123">
        <v>66.501175761002457</v>
      </c>
      <c r="Y123">
        <v>67.337292226385458</v>
      </c>
      <c r="Z123">
        <v>66.255284475738208</v>
      </c>
      <c r="AA123">
        <v>63.739935034902913</v>
      </c>
      <c r="AB123">
        <v>62.92611028437986</v>
      </c>
      <c r="AC123">
        <v>59.75089772298066</v>
      </c>
      <c r="AD123">
        <v>58.83249554974001</v>
      </c>
      <c r="AE123">
        <v>57.973297889688915</v>
      </c>
      <c r="AF123">
        <v>55.355199354782485</v>
      </c>
    </row>
    <row r="124" spans="1:32" x14ac:dyDescent="0.2">
      <c r="A124" t="s">
        <v>478</v>
      </c>
      <c r="B124" t="s">
        <v>222</v>
      </c>
      <c r="C124">
        <v>1</v>
      </c>
      <c r="D124">
        <v>2400</v>
      </c>
      <c r="E124">
        <v>60</v>
      </c>
      <c r="F124">
        <v>1</v>
      </c>
      <c r="G124">
        <v>1</v>
      </c>
      <c r="H124" t="s">
        <v>7</v>
      </c>
      <c r="I124">
        <v>51.644094746726715</v>
      </c>
      <c r="J124">
        <v>50.185337539970632</v>
      </c>
      <c r="K124">
        <v>50.134390123425455</v>
      </c>
      <c r="L124">
        <v>49.347149621167055</v>
      </c>
      <c r="M124">
        <v>49.573709120134851</v>
      </c>
      <c r="N124">
        <v>50.912288744453733</v>
      </c>
      <c r="O124">
        <v>52.363339428925293</v>
      </c>
      <c r="P124">
        <v>56.819401556466936</v>
      </c>
      <c r="Q124">
        <v>59.4891340145399</v>
      </c>
      <c r="R124">
        <v>64.050570954549485</v>
      </c>
      <c r="S124">
        <v>66.945411764139891</v>
      </c>
      <c r="T124">
        <v>70.642620233329424</v>
      </c>
      <c r="U124">
        <v>68.870157607269235</v>
      </c>
      <c r="V124">
        <v>68.584462206144408</v>
      </c>
      <c r="W124">
        <v>67.242989159125926</v>
      </c>
      <c r="X124">
        <v>66.323730053494543</v>
      </c>
      <c r="Y124">
        <v>66.51105333639542</v>
      </c>
      <c r="Z124">
        <v>65.985262935905496</v>
      </c>
      <c r="AA124">
        <v>64.425897725289602</v>
      </c>
      <c r="AB124">
        <v>62.906161114464759</v>
      </c>
      <c r="AC124">
        <v>60.732003549134141</v>
      </c>
      <c r="AD124">
        <v>60.774527039781702</v>
      </c>
      <c r="AE124">
        <v>58.996385851670468</v>
      </c>
      <c r="AF124">
        <v>57.457137323855477</v>
      </c>
    </row>
    <row r="125" spans="1:32" x14ac:dyDescent="0.2">
      <c r="A125" t="s">
        <v>478</v>
      </c>
      <c r="B125" t="s">
        <v>223</v>
      </c>
      <c r="C125">
        <v>1</v>
      </c>
      <c r="D125">
        <v>2400</v>
      </c>
      <c r="E125">
        <v>60</v>
      </c>
      <c r="F125">
        <v>1</v>
      </c>
      <c r="G125">
        <v>1</v>
      </c>
      <c r="H125" t="s">
        <v>7</v>
      </c>
      <c r="I125">
        <v>55.403487926448292</v>
      </c>
      <c r="J125">
        <v>55.054815981170258</v>
      </c>
      <c r="K125">
        <v>54.295180420294443</v>
      </c>
      <c r="L125">
        <v>52.451596002220377</v>
      </c>
      <c r="M125">
        <v>52.925469907907818</v>
      </c>
      <c r="N125">
        <v>51.920250363601042</v>
      </c>
      <c r="O125">
        <v>50.656777138719576</v>
      </c>
      <c r="P125">
        <v>51.202523391045283</v>
      </c>
      <c r="Q125">
        <v>50.929644649388507</v>
      </c>
      <c r="R125">
        <v>53.583476837122994</v>
      </c>
      <c r="S125">
        <v>55.222689609090338</v>
      </c>
      <c r="T125">
        <v>57.651637184521839</v>
      </c>
      <c r="U125">
        <v>59.005245886245142</v>
      </c>
      <c r="V125">
        <v>60.076728878516185</v>
      </c>
      <c r="W125">
        <v>61.576297904574858</v>
      </c>
      <c r="X125">
        <v>63.638471000088494</v>
      </c>
      <c r="Y125">
        <v>65.120452842585593</v>
      </c>
      <c r="Z125">
        <v>63.579046495109054</v>
      </c>
      <c r="AA125">
        <v>62.323064701862762</v>
      </c>
      <c r="AB125">
        <v>60.496880655834417</v>
      </c>
      <c r="AC125">
        <v>59.030376024159281</v>
      </c>
      <c r="AD125">
        <v>59.889205039161901</v>
      </c>
      <c r="AE125">
        <v>58.905175429197186</v>
      </c>
      <c r="AF125">
        <v>56.901011955552995</v>
      </c>
    </row>
    <row r="126" spans="1:32" x14ac:dyDescent="0.2">
      <c r="A126" t="s">
        <v>478</v>
      </c>
      <c r="B126" t="s">
        <v>224</v>
      </c>
      <c r="C126">
        <v>1</v>
      </c>
      <c r="D126">
        <v>2400</v>
      </c>
      <c r="E126">
        <v>60</v>
      </c>
      <c r="F126">
        <v>1</v>
      </c>
      <c r="G126">
        <v>1</v>
      </c>
      <c r="H126" t="s">
        <v>7</v>
      </c>
      <c r="I126">
        <v>55.238696417571632</v>
      </c>
      <c r="J126">
        <v>55.094235189459539</v>
      </c>
      <c r="K126">
        <v>53.802352359555577</v>
      </c>
      <c r="L126">
        <v>53.33687272389917</v>
      </c>
      <c r="M126">
        <v>53.119761504202117</v>
      </c>
      <c r="N126">
        <v>53.421451577129837</v>
      </c>
      <c r="O126">
        <v>51.556486431091265</v>
      </c>
      <c r="P126">
        <v>51.73929660338041</v>
      </c>
      <c r="Q126">
        <v>50.622483753947741</v>
      </c>
      <c r="R126">
        <v>50.917660026763549</v>
      </c>
      <c r="S126">
        <v>51.257949319068501</v>
      </c>
      <c r="T126">
        <v>50.699209159482564</v>
      </c>
      <c r="U126">
        <v>51.511084046107619</v>
      </c>
      <c r="V126">
        <v>52.040070281035973</v>
      </c>
      <c r="W126">
        <v>52.645175007294711</v>
      </c>
      <c r="X126">
        <v>53.066901662569094</v>
      </c>
      <c r="Y126">
        <v>53.636366097024343</v>
      </c>
      <c r="Z126">
        <v>53.809357873681321</v>
      </c>
      <c r="AA126">
        <v>54.727581501057166</v>
      </c>
      <c r="AB126">
        <v>53.397260352552429</v>
      </c>
      <c r="AC126">
        <v>53.008615998258094</v>
      </c>
      <c r="AD126">
        <v>54.165724845831654</v>
      </c>
      <c r="AE126">
        <v>54.253191143508339</v>
      </c>
      <c r="AF126">
        <v>52.62088526353832</v>
      </c>
    </row>
    <row r="127" spans="1:32" x14ac:dyDescent="0.2">
      <c r="A127" t="s">
        <v>478</v>
      </c>
      <c r="B127" t="s">
        <v>225</v>
      </c>
      <c r="C127">
        <v>1</v>
      </c>
      <c r="D127">
        <v>2400</v>
      </c>
      <c r="E127">
        <v>60</v>
      </c>
      <c r="F127">
        <v>1</v>
      </c>
      <c r="G127">
        <v>1</v>
      </c>
      <c r="H127" t="s">
        <v>7</v>
      </c>
      <c r="I127">
        <v>49.408561564222865</v>
      </c>
      <c r="J127">
        <v>49.426440638274656</v>
      </c>
      <c r="K127">
        <v>49.335023148849857</v>
      </c>
      <c r="L127">
        <v>48.75156586735136</v>
      </c>
      <c r="M127">
        <v>48.197183900108762</v>
      </c>
      <c r="N127">
        <v>49.694639977044979</v>
      </c>
      <c r="O127">
        <v>52.747360859181512</v>
      </c>
      <c r="P127">
        <v>58.851189800790294</v>
      </c>
      <c r="Q127">
        <v>56.831272906095585</v>
      </c>
      <c r="R127">
        <v>56.498379801770149</v>
      </c>
      <c r="S127">
        <v>59.368890120851887</v>
      </c>
      <c r="T127">
        <v>61.71448369047836</v>
      </c>
      <c r="U127">
        <v>63.995605823513849</v>
      </c>
      <c r="V127">
        <v>65.952634566185608</v>
      </c>
      <c r="W127">
        <v>64.397147663168056</v>
      </c>
      <c r="X127">
        <v>61.674717394524208</v>
      </c>
      <c r="Y127">
        <v>61.126584008257254</v>
      </c>
      <c r="Z127">
        <v>60.690660390602474</v>
      </c>
      <c r="AA127">
        <v>57.487429817068481</v>
      </c>
      <c r="AB127">
        <v>56.037584289489963</v>
      </c>
      <c r="AC127">
        <v>54.969444469485232</v>
      </c>
      <c r="AD127">
        <v>55.660438425184026</v>
      </c>
      <c r="AE127">
        <v>54.401974118972639</v>
      </c>
      <c r="AF127">
        <v>53.445102485989395</v>
      </c>
    </row>
    <row r="128" spans="1:32" x14ac:dyDescent="0.2">
      <c r="A128" t="s">
        <v>478</v>
      </c>
      <c r="B128" t="s">
        <v>226</v>
      </c>
      <c r="C128">
        <v>1</v>
      </c>
      <c r="D128">
        <v>2400</v>
      </c>
      <c r="E128">
        <v>60</v>
      </c>
      <c r="F128">
        <v>1</v>
      </c>
      <c r="G128">
        <v>1</v>
      </c>
      <c r="H128" t="s">
        <v>7</v>
      </c>
      <c r="I128">
        <v>50.872837637084537</v>
      </c>
      <c r="J128">
        <v>50.428972676513141</v>
      </c>
      <c r="K128">
        <v>50.107940452162381</v>
      </c>
      <c r="L128">
        <v>49.701285936126887</v>
      </c>
      <c r="M128">
        <v>49.703237719568968</v>
      </c>
      <c r="N128">
        <v>51.880039382033871</v>
      </c>
      <c r="O128">
        <v>55.527372039469256</v>
      </c>
      <c r="P128">
        <v>65.556489286823307</v>
      </c>
      <c r="Q128">
        <v>69.864001858510647</v>
      </c>
      <c r="R128">
        <v>72.189039294000978</v>
      </c>
      <c r="S128">
        <v>74.914639248745559</v>
      </c>
      <c r="T128">
        <v>76.122466148807774</v>
      </c>
      <c r="U128">
        <v>76.823977754103737</v>
      </c>
      <c r="V128">
        <v>78.654200493140834</v>
      </c>
      <c r="W128">
        <v>76.141395804089484</v>
      </c>
      <c r="X128">
        <v>71.779240123020315</v>
      </c>
      <c r="Y128">
        <v>69.102806578741891</v>
      </c>
      <c r="Z128">
        <v>67.576225917034165</v>
      </c>
      <c r="AA128">
        <v>70.461996711735253</v>
      </c>
      <c r="AB128">
        <v>67.680853884909737</v>
      </c>
      <c r="AC128">
        <v>65.192813384902493</v>
      </c>
      <c r="AD128">
        <v>63.840216068249106</v>
      </c>
      <c r="AE128">
        <v>62.716444680638219</v>
      </c>
      <c r="AF128">
        <v>59.782305996845203</v>
      </c>
    </row>
    <row r="129" spans="1:32" x14ac:dyDescent="0.2">
      <c r="A129" t="s">
        <v>478</v>
      </c>
      <c r="B129" t="s">
        <v>227</v>
      </c>
      <c r="C129">
        <v>1</v>
      </c>
      <c r="D129">
        <v>2400</v>
      </c>
      <c r="E129">
        <v>60</v>
      </c>
      <c r="F129">
        <v>1</v>
      </c>
      <c r="G129">
        <v>1</v>
      </c>
      <c r="H129" t="s">
        <v>7</v>
      </c>
      <c r="I129">
        <v>55.92183541371309</v>
      </c>
      <c r="J129">
        <v>55.197730485039088</v>
      </c>
      <c r="K129">
        <v>54.455662641068059</v>
      </c>
      <c r="L129">
        <v>53.472200034434714</v>
      </c>
      <c r="M129">
        <v>52.914129838742944</v>
      </c>
      <c r="N129">
        <v>55.376294775722229</v>
      </c>
      <c r="O129">
        <v>58.449397310672062</v>
      </c>
      <c r="P129">
        <v>62.732503949567132</v>
      </c>
      <c r="Q129">
        <v>69.813473177628751</v>
      </c>
      <c r="R129">
        <v>74.159234878917971</v>
      </c>
      <c r="S129">
        <v>75.322209857756732</v>
      </c>
      <c r="T129">
        <v>79.465332937826531</v>
      </c>
      <c r="U129">
        <v>84.743230432958782</v>
      </c>
      <c r="V129">
        <v>86.284422729746282</v>
      </c>
      <c r="W129">
        <v>83.726402677140641</v>
      </c>
      <c r="X129">
        <v>79.205711830360173</v>
      </c>
      <c r="Y129">
        <v>77.778913251967367</v>
      </c>
      <c r="Z129">
        <v>79.792929959313923</v>
      </c>
      <c r="AA129">
        <v>77.836221852574425</v>
      </c>
      <c r="AB129">
        <v>76.425771019553167</v>
      </c>
      <c r="AC129">
        <v>71.960254482240543</v>
      </c>
      <c r="AD129">
        <v>69.175338355881252</v>
      </c>
      <c r="AE129">
        <v>67.11587612960794</v>
      </c>
      <c r="AF129">
        <v>63.73688320400381</v>
      </c>
    </row>
    <row r="130" spans="1:32" x14ac:dyDescent="0.2">
      <c r="A130" t="s">
        <v>478</v>
      </c>
      <c r="B130" t="s">
        <v>228</v>
      </c>
      <c r="C130">
        <v>1</v>
      </c>
      <c r="D130">
        <v>2400</v>
      </c>
      <c r="E130">
        <v>60</v>
      </c>
      <c r="F130">
        <v>1</v>
      </c>
      <c r="G130">
        <v>1</v>
      </c>
      <c r="H130" t="s">
        <v>7</v>
      </c>
      <c r="I130">
        <v>58.011057550787619</v>
      </c>
      <c r="J130">
        <v>56.721010516214925</v>
      </c>
      <c r="K130">
        <v>55.901895889957004</v>
      </c>
      <c r="L130">
        <v>55.266389526729142</v>
      </c>
      <c r="M130">
        <v>54.071494791778072</v>
      </c>
      <c r="N130">
        <v>56.359615641445203</v>
      </c>
      <c r="O130">
        <v>60.419088131556059</v>
      </c>
      <c r="P130">
        <v>66.603534781937427</v>
      </c>
      <c r="Q130">
        <v>70.945005629710138</v>
      </c>
      <c r="R130">
        <v>71.720095480394775</v>
      </c>
      <c r="S130">
        <v>74.972857709597918</v>
      </c>
      <c r="T130">
        <v>73.728121160589453</v>
      </c>
      <c r="U130">
        <v>75.362522227681893</v>
      </c>
      <c r="V130">
        <v>76.339476356988683</v>
      </c>
      <c r="W130">
        <v>75.060549751624492</v>
      </c>
      <c r="X130">
        <v>71.432481180596994</v>
      </c>
      <c r="Y130">
        <v>70.427357602069421</v>
      </c>
      <c r="Z130">
        <v>68.57016878652864</v>
      </c>
      <c r="AA130">
        <v>68.123703342936381</v>
      </c>
      <c r="AB130">
        <v>69.544014151065269</v>
      </c>
      <c r="AC130">
        <v>65.778586617693207</v>
      </c>
      <c r="AD130">
        <v>65.464636683638957</v>
      </c>
      <c r="AE130">
        <v>63.746798004657826</v>
      </c>
      <c r="AF130">
        <v>61.567098219277838</v>
      </c>
    </row>
    <row r="131" spans="1:32" x14ac:dyDescent="0.2">
      <c r="A131" t="s">
        <v>478</v>
      </c>
      <c r="B131" t="s">
        <v>229</v>
      </c>
      <c r="C131">
        <v>1</v>
      </c>
      <c r="D131">
        <v>2400</v>
      </c>
      <c r="E131">
        <v>60</v>
      </c>
      <c r="F131">
        <v>1</v>
      </c>
      <c r="G131">
        <v>1</v>
      </c>
      <c r="H131" t="s">
        <v>7</v>
      </c>
      <c r="I131">
        <v>56.930394987214783</v>
      </c>
      <c r="J131">
        <v>56.204072998295572</v>
      </c>
      <c r="K131">
        <v>55.914513950148077</v>
      </c>
      <c r="L131">
        <v>55.370769078605328</v>
      </c>
      <c r="M131">
        <v>55.084561869505947</v>
      </c>
      <c r="N131">
        <v>55.91222809080913</v>
      </c>
      <c r="O131">
        <v>61.745640185171219</v>
      </c>
      <c r="P131">
        <v>66.579032276336349</v>
      </c>
      <c r="Q131">
        <v>72.803755664959326</v>
      </c>
      <c r="R131">
        <v>76.86865809158742</v>
      </c>
      <c r="S131">
        <v>79.684665388416207</v>
      </c>
      <c r="T131">
        <v>81.473982836526503</v>
      </c>
      <c r="U131">
        <v>83.820209266431803</v>
      </c>
      <c r="V131">
        <v>84.938149946504609</v>
      </c>
      <c r="W131">
        <v>74.258453758160456</v>
      </c>
      <c r="X131">
        <v>66.855318403372962</v>
      </c>
      <c r="Y131">
        <v>63.988812773291237</v>
      </c>
      <c r="Z131">
        <v>59.828642264110222</v>
      </c>
      <c r="AA131">
        <v>57.155951130263851</v>
      </c>
      <c r="AB131">
        <v>49.153431650879945</v>
      </c>
      <c r="AC131">
        <v>47.951891280755952</v>
      </c>
      <c r="AD131">
        <v>49.136859999845193</v>
      </c>
      <c r="AE131">
        <v>52.27714608175144</v>
      </c>
      <c r="AF131">
        <v>55.350819956030371</v>
      </c>
    </row>
    <row r="132" spans="1:32" x14ac:dyDescent="0.2">
      <c r="A132" t="s">
        <v>478</v>
      </c>
      <c r="B132" t="s">
        <v>230</v>
      </c>
      <c r="C132">
        <v>1</v>
      </c>
      <c r="D132">
        <v>2400</v>
      </c>
      <c r="E132">
        <v>60</v>
      </c>
      <c r="F132">
        <v>1</v>
      </c>
      <c r="G132">
        <v>1</v>
      </c>
      <c r="H132" t="s">
        <v>7</v>
      </c>
      <c r="I132">
        <v>52.356575846268257</v>
      </c>
      <c r="J132">
        <v>52.434741682053591</v>
      </c>
      <c r="K132">
        <v>52.158191013440977</v>
      </c>
      <c r="L132">
        <v>51.6984277705483</v>
      </c>
      <c r="M132">
        <v>51.794703211880396</v>
      </c>
      <c r="N132">
        <v>51.16971499042517</v>
      </c>
      <c r="O132">
        <v>51.404500552339201</v>
      </c>
      <c r="P132">
        <v>52.164112510147334</v>
      </c>
      <c r="Q132">
        <v>53.343768975539319</v>
      </c>
      <c r="R132">
        <v>58.022876367001352</v>
      </c>
      <c r="S132">
        <v>60.056705133756786</v>
      </c>
      <c r="T132">
        <v>60.997542081594233</v>
      </c>
      <c r="U132">
        <v>61.874150488765181</v>
      </c>
      <c r="V132">
        <v>62.269089236558898</v>
      </c>
      <c r="W132">
        <v>64.464552807017512</v>
      </c>
      <c r="X132">
        <v>65.50344247195973</v>
      </c>
      <c r="Y132">
        <v>65.709989861682558</v>
      </c>
      <c r="Z132">
        <v>64.754867228015002</v>
      </c>
      <c r="AA132">
        <v>65.1179858939296</v>
      </c>
      <c r="AB132">
        <v>63.764527103468538</v>
      </c>
      <c r="AC132">
        <v>61.705412449385307</v>
      </c>
      <c r="AD132">
        <v>61.480343776735324</v>
      </c>
      <c r="AE132">
        <v>60.407802314904743</v>
      </c>
      <c r="AF132">
        <v>57.752622740347327</v>
      </c>
    </row>
    <row r="133" spans="1:32" x14ac:dyDescent="0.2">
      <c r="A133" t="s">
        <v>478</v>
      </c>
      <c r="B133" t="s">
        <v>231</v>
      </c>
      <c r="C133">
        <v>1</v>
      </c>
      <c r="D133">
        <v>2400</v>
      </c>
      <c r="E133">
        <v>60</v>
      </c>
      <c r="F133">
        <v>1</v>
      </c>
      <c r="G133">
        <v>1</v>
      </c>
      <c r="H133" t="s">
        <v>7</v>
      </c>
      <c r="I133">
        <v>54.81391393824552</v>
      </c>
      <c r="J133">
        <v>53.857347234346548</v>
      </c>
      <c r="K133">
        <v>53.506496027117223</v>
      </c>
      <c r="L133">
        <v>52.714625756705772</v>
      </c>
      <c r="M133">
        <v>51.718757803527232</v>
      </c>
      <c r="N133">
        <v>50.868410454190425</v>
      </c>
      <c r="O133">
        <v>50.259310269518089</v>
      </c>
      <c r="P133">
        <v>51.274028722746486</v>
      </c>
      <c r="Q133">
        <v>52.026631346276766</v>
      </c>
      <c r="R133">
        <v>54.09012207610931</v>
      </c>
      <c r="S133">
        <v>57.364733886620918</v>
      </c>
      <c r="T133">
        <v>58.102308650201863</v>
      </c>
      <c r="U133">
        <v>59.834177301933657</v>
      </c>
      <c r="V133">
        <v>61.837388098367519</v>
      </c>
      <c r="W133">
        <v>63.808582540871946</v>
      </c>
      <c r="X133">
        <v>65.442122252646385</v>
      </c>
      <c r="Y133">
        <v>68.698327664642264</v>
      </c>
      <c r="Z133">
        <v>67.555982108615993</v>
      </c>
      <c r="AA133">
        <v>67.574115080490799</v>
      </c>
      <c r="AB133">
        <v>66.449088809589853</v>
      </c>
      <c r="AC133">
        <v>63.567947810726544</v>
      </c>
      <c r="AD133">
        <v>62.532038341309025</v>
      </c>
      <c r="AE133">
        <v>60.608763322200367</v>
      </c>
      <c r="AF133">
        <v>57.224878840712492</v>
      </c>
    </row>
    <row r="134" spans="1:32" x14ac:dyDescent="0.2">
      <c r="A134" t="s">
        <v>478</v>
      </c>
      <c r="B134" t="s">
        <v>232</v>
      </c>
      <c r="C134">
        <v>1</v>
      </c>
      <c r="D134">
        <v>2400</v>
      </c>
      <c r="E134">
        <v>60</v>
      </c>
      <c r="F134">
        <v>1</v>
      </c>
      <c r="G134">
        <v>1</v>
      </c>
      <c r="H134" t="s">
        <v>7</v>
      </c>
      <c r="I134">
        <v>54.16378118114681</v>
      </c>
      <c r="J134">
        <v>53.340799112482628</v>
      </c>
      <c r="K134">
        <v>52.956931397241824</v>
      </c>
      <c r="L134">
        <v>51.843098316715221</v>
      </c>
      <c r="M134">
        <v>51.245709721747239</v>
      </c>
      <c r="N134">
        <v>53.142242122882713</v>
      </c>
      <c r="O134">
        <v>57.184641128546545</v>
      </c>
      <c r="P134">
        <v>67.702495431175294</v>
      </c>
      <c r="Q134">
        <v>72.458612041791923</v>
      </c>
      <c r="R134">
        <v>75.916490963795795</v>
      </c>
      <c r="S134">
        <v>82.54238683231145</v>
      </c>
      <c r="T134">
        <v>85.026698159348214</v>
      </c>
      <c r="U134">
        <v>86.351539013519641</v>
      </c>
      <c r="V134">
        <v>90.459944719940466</v>
      </c>
      <c r="W134">
        <v>88.166282888193081</v>
      </c>
      <c r="X134">
        <v>83.992306052234227</v>
      </c>
      <c r="Y134">
        <v>82.417274646358109</v>
      </c>
      <c r="Z134">
        <v>81.19743803690605</v>
      </c>
      <c r="AA134">
        <v>80.192814580582208</v>
      </c>
      <c r="AB134">
        <v>77.895137052962511</v>
      </c>
      <c r="AC134">
        <v>75.266342608870801</v>
      </c>
      <c r="AD134">
        <v>73.620467598420248</v>
      </c>
      <c r="AE134">
        <v>70.662853295284975</v>
      </c>
      <c r="AF134">
        <v>67.37791815770035</v>
      </c>
    </row>
    <row r="135" spans="1:32" x14ac:dyDescent="0.2">
      <c r="A135" t="s">
        <v>478</v>
      </c>
      <c r="B135" t="s">
        <v>233</v>
      </c>
      <c r="C135">
        <v>1</v>
      </c>
      <c r="D135">
        <v>2400</v>
      </c>
      <c r="E135">
        <v>60</v>
      </c>
      <c r="F135">
        <v>1</v>
      </c>
      <c r="G135">
        <v>1</v>
      </c>
      <c r="H135" t="s">
        <v>7</v>
      </c>
      <c r="I135">
        <v>62.951828059960441</v>
      </c>
      <c r="J135">
        <v>61.688721716465629</v>
      </c>
      <c r="K135">
        <v>60.071092480019516</v>
      </c>
      <c r="L135">
        <v>59.368316664209665</v>
      </c>
      <c r="M135">
        <v>58.439975955035152</v>
      </c>
      <c r="N135">
        <v>59.416555786287063</v>
      </c>
      <c r="O135">
        <v>62.602178399385572</v>
      </c>
      <c r="P135">
        <v>69.756701949255017</v>
      </c>
      <c r="Q135">
        <v>77.48825785778547</v>
      </c>
      <c r="R135">
        <v>82.552648815689707</v>
      </c>
      <c r="S135">
        <v>86.534517642257242</v>
      </c>
      <c r="T135">
        <v>91.782984568272894</v>
      </c>
      <c r="U135">
        <v>93.783150907869725</v>
      </c>
      <c r="V135">
        <v>95.197045756406908</v>
      </c>
      <c r="W135">
        <v>92.75266997624469</v>
      </c>
      <c r="X135">
        <v>85.6458053076597</v>
      </c>
      <c r="Y135">
        <v>85.469908874159245</v>
      </c>
      <c r="Z135">
        <v>82.948384990007469</v>
      </c>
      <c r="AA135">
        <v>76.984507542793793</v>
      </c>
      <c r="AB135">
        <v>76.812354846441877</v>
      </c>
      <c r="AC135">
        <v>72.933997674614119</v>
      </c>
      <c r="AD135">
        <v>71.880571522469296</v>
      </c>
      <c r="AE135">
        <v>70.611939171671082</v>
      </c>
      <c r="AF135">
        <v>68.037170117289065</v>
      </c>
    </row>
    <row r="136" spans="1:32" x14ac:dyDescent="0.2">
      <c r="A136" t="s">
        <v>478</v>
      </c>
      <c r="B136" t="s">
        <v>234</v>
      </c>
      <c r="C136">
        <v>1</v>
      </c>
      <c r="D136">
        <v>2400</v>
      </c>
      <c r="E136">
        <v>60</v>
      </c>
      <c r="F136">
        <v>1</v>
      </c>
      <c r="G136">
        <v>1</v>
      </c>
      <c r="H136" t="s">
        <v>7</v>
      </c>
      <c r="I136">
        <v>63.806755600383703</v>
      </c>
      <c r="J136">
        <v>63.317554069649525</v>
      </c>
      <c r="K136">
        <v>62.289076268267245</v>
      </c>
      <c r="L136">
        <v>61.626467810203295</v>
      </c>
      <c r="M136">
        <v>60.015437567937603</v>
      </c>
      <c r="N136">
        <v>62.211673791876997</v>
      </c>
      <c r="O136">
        <v>68.942008507603106</v>
      </c>
      <c r="P136">
        <v>73.991184195382075</v>
      </c>
      <c r="Q136">
        <v>83.568788872679534</v>
      </c>
      <c r="R136">
        <v>87.982105878204266</v>
      </c>
      <c r="S136">
        <v>94.530430087263468</v>
      </c>
      <c r="T136">
        <v>97.78583491618123</v>
      </c>
      <c r="U136">
        <v>99.998163547676526</v>
      </c>
      <c r="V136">
        <v>102.66997892216358</v>
      </c>
      <c r="W136">
        <v>99.435680186822111</v>
      </c>
      <c r="X136">
        <v>94.077368795578877</v>
      </c>
      <c r="Y136">
        <v>93.444917425257572</v>
      </c>
      <c r="Z136">
        <v>90.929123081005685</v>
      </c>
      <c r="AA136">
        <v>87.991347832062672</v>
      </c>
      <c r="AB136">
        <v>84.783569440001358</v>
      </c>
      <c r="AC136">
        <v>81.135100685176354</v>
      </c>
      <c r="AD136">
        <v>78.07211754576916</v>
      </c>
      <c r="AE136">
        <v>74.739980802636225</v>
      </c>
      <c r="AF136">
        <v>71.876769215985377</v>
      </c>
    </row>
    <row r="137" spans="1:32" x14ac:dyDescent="0.2">
      <c r="A137" t="s">
        <v>478</v>
      </c>
      <c r="B137" t="s">
        <v>235</v>
      </c>
      <c r="C137">
        <v>1</v>
      </c>
      <c r="D137">
        <v>2400</v>
      </c>
      <c r="E137">
        <v>60</v>
      </c>
      <c r="F137">
        <v>1</v>
      </c>
      <c r="G137">
        <v>1</v>
      </c>
      <c r="H137" t="s">
        <v>7</v>
      </c>
      <c r="I137">
        <v>66.529363258499956</v>
      </c>
      <c r="J137">
        <v>65.254527143233915</v>
      </c>
      <c r="K137">
        <v>63.70418375568277</v>
      </c>
      <c r="L137">
        <v>62.963802989805558</v>
      </c>
      <c r="M137">
        <v>61.55181302694384</v>
      </c>
      <c r="N137">
        <v>63.956073743598807</v>
      </c>
      <c r="O137">
        <v>71.48727954502003</v>
      </c>
      <c r="P137">
        <v>79.419318518835709</v>
      </c>
      <c r="Q137">
        <v>89.486030397271833</v>
      </c>
      <c r="R137">
        <v>94.872023495741786</v>
      </c>
      <c r="S137">
        <v>101.48650642830087</v>
      </c>
      <c r="T137">
        <v>103.23770155277204</v>
      </c>
      <c r="U137">
        <v>105.16049415377036</v>
      </c>
      <c r="V137">
        <v>104.89945662608439</v>
      </c>
      <c r="W137">
        <v>100.09708431622204</v>
      </c>
      <c r="X137">
        <v>94.216479051327624</v>
      </c>
      <c r="Y137">
        <v>88.976055817507259</v>
      </c>
      <c r="Z137">
        <v>81.305611009582364</v>
      </c>
      <c r="AA137">
        <v>78.671841253953019</v>
      </c>
      <c r="AB137">
        <v>77.476955172061295</v>
      </c>
      <c r="AC137">
        <v>74.98214135850526</v>
      </c>
      <c r="AD137">
        <v>73.266967586670447</v>
      </c>
      <c r="AE137">
        <v>69.201755491532268</v>
      </c>
      <c r="AF137">
        <v>65.41627433585532</v>
      </c>
    </row>
    <row r="138" spans="1:32" x14ac:dyDescent="0.2">
      <c r="A138" t="s">
        <v>478</v>
      </c>
      <c r="B138" t="s">
        <v>236</v>
      </c>
      <c r="C138">
        <v>1</v>
      </c>
      <c r="D138">
        <v>2400</v>
      </c>
      <c r="E138">
        <v>60</v>
      </c>
      <c r="F138">
        <v>1</v>
      </c>
      <c r="G138">
        <v>1</v>
      </c>
      <c r="H138" t="s">
        <v>7</v>
      </c>
      <c r="I138">
        <v>62.788061854331559</v>
      </c>
      <c r="J138">
        <v>62.778324044455829</v>
      </c>
      <c r="K138">
        <v>61.48852812727457</v>
      </c>
      <c r="L138">
        <v>59.404528095995197</v>
      </c>
      <c r="M138">
        <v>59.302144231586801</v>
      </c>
      <c r="N138">
        <v>62.644077676261809</v>
      </c>
      <c r="O138">
        <v>67.465461096659183</v>
      </c>
      <c r="P138">
        <v>71.756289667364072</v>
      </c>
      <c r="Q138">
        <v>79.990137985391883</v>
      </c>
      <c r="R138">
        <v>80.755202810677957</v>
      </c>
      <c r="S138">
        <v>84.462589193390713</v>
      </c>
      <c r="T138">
        <v>85.891174031935009</v>
      </c>
      <c r="U138">
        <v>89.061808110300262</v>
      </c>
      <c r="V138">
        <v>91.971369554130106</v>
      </c>
      <c r="W138">
        <v>90.674208756799615</v>
      </c>
      <c r="X138">
        <v>85.971315961053136</v>
      </c>
      <c r="Y138">
        <v>84.337548168234093</v>
      </c>
      <c r="Z138">
        <v>86.492792766944888</v>
      </c>
      <c r="AA138">
        <v>83.620536872302822</v>
      </c>
      <c r="AB138">
        <v>80.513457707778215</v>
      </c>
      <c r="AC138">
        <v>71.482608056809738</v>
      </c>
      <c r="AD138">
        <v>70.042900837094081</v>
      </c>
      <c r="AE138">
        <v>66.797053939398495</v>
      </c>
      <c r="AF138">
        <v>64.6291506249284</v>
      </c>
    </row>
    <row r="139" spans="1:32" x14ac:dyDescent="0.2">
      <c r="A139" t="s">
        <v>478</v>
      </c>
      <c r="B139" t="s">
        <v>237</v>
      </c>
      <c r="C139">
        <v>1</v>
      </c>
      <c r="D139">
        <v>2400</v>
      </c>
      <c r="E139">
        <v>60</v>
      </c>
      <c r="F139">
        <v>1</v>
      </c>
      <c r="G139">
        <v>1</v>
      </c>
      <c r="H139" t="s">
        <v>7</v>
      </c>
      <c r="I139">
        <v>60.910254798527561</v>
      </c>
      <c r="J139">
        <v>59.87292372219261</v>
      </c>
      <c r="K139">
        <v>58.761339176190262</v>
      </c>
      <c r="L139">
        <v>58.048663371450324</v>
      </c>
      <c r="M139">
        <v>57.581191801822925</v>
      </c>
      <c r="N139">
        <v>58.13369173143586</v>
      </c>
      <c r="O139">
        <v>57.877508243361895</v>
      </c>
      <c r="P139">
        <v>57.911826255381641</v>
      </c>
      <c r="Q139">
        <v>57.358172590941003</v>
      </c>
      <c r="R139">
        <v>59.481845365932699</v>
      </c>
      <c r="S139">
        <v>61.099561845287361</v>
      </c>
      <c r="T139">
        <v>63.069242440667438</v>
      </c>
      <c r="U139">
        <v>64.106377473801686</v>
      </c>
      <c r="V139">
        <v>67.154929789299317</v>
      </c>
      <c r="W139">
        <v>69.219590518060357</v>
      </c>
      <c r="X139">
        <v>71.434238429304074</v>
      </c>
      <c r="Y139">
        <v>72.964290339868526</v>
      </c>
      <c r="Z139">
        <v>75.114362152217936</v>
      </c>
      <c r="AA139">
        <v>73.735147990385414</v>
      </c>
      <c r="AB139">
        <v>72.075293935496006</v>
      </c>
      <c r="AC139">
        <v>71.237872869654169</v>
      </c>
      <c r="AD139">
        <v>68.83640993382862</v>
      </c>
      <c r="AE139">
        <v>65.842937136009866</v>
      </c>
      <c r="AF139">
        <v>63.239270377803912</v>
      </c>
    </row>
    <row r="140" spans="1:32" x14ac:dyDescent="0.2">
      <c r="A140" t="s">
        <v>478</v>
      </c>
      <c r="B140" t="s">
        <v>238</v>
      </c>
      <c r="C140">
        <v>1</v>
      </c>
      <c r="D140">
        <v>2400</v>
      </c>
      <c r="E140">
        <v>60</v>
      </c>
      <c r="F140">
        <v>1</v>
      </c>
      <c r="G140">
        <v>1</v>
      </c>
      <c r="H140" t="s">
        <v>7</v>
      </c>
      <c r="I140">
        <v>60.546505311945936</v>
      </c>
      <c r="J140">
        <v>59.005764919430852</v>
      </c>
      <c r="K140">
        <v>58.750572895226846</v>
      </c>
      <c r="L140">
        <v>58.227246945223257</v>
      </c>
      <c r="M140">
        <v>57.798112908374051</v>
      </c>
      <c r="N140">
        <v>57.097572677481587</v>
      </c>
      <c r="O140">
        <v>56.216564669674526</v>
      </c>
      <c r="P140">
        <v>57.651210828109257</v>
      </c>
      <c r="Q140">
        <v>57.795950839884185</v>
      </c>
      <c r="R140">
        <v>61.941902243884002</v>
      </c>
      <c r="S140">
        <v>65.649957133140234</v>
      </c>
      <c r="T140">
        <v>69.261103973305239</v>
      </c>
      <c r="U140">
        <v>71.58955137525993</v>
      </c>
      <c r="V140">
        <v>73.984105991719602</v>
      </c>
      <c r="W140">
        <v>76.625747055020469</v>
      </c>
      <c r="X140">
        <v>78.034166063471957</v>
      </c>
      <c r="Y140">
        <v>80.324956201325904</v>
      </c>
      <c r="Z140">
        <v>80.625349532382117</v>
      </c>
      <c r="AA140">
        <v>81.742296519333934</v>
      </c>
      <c r="AB140">
        <v>79.670417519336496</v>
      </c>
      <c r="AC140">
        <v>76.805360735824991</v>
      </c>
      <c r="AD140">
        <v>73.400436219112805</v>
      </c>
      <c r="AE140">
        <v>71.636037341576298</v>
      </c>
      <c r="AF140">
        <v>67.195049328906464</v>
      </c>
    </row>
    <row r="141" spans="1:32" x14ac:dyDescent="0.2">
      <c r="A141" t="s">
        <v>478</v>
      </c>
      <c r="B141" t="s">
        <v>239</v>
      </c>
      <c r="C141">
        <v>1</v>
      </c>
      <c r="D141">
        <v>2400</v>
      </c>
      <c r="E141">
        <v>60</v>
      </c>
      <c r="F141">
        <v>1</v>
      </c>
      <c r="G141">
        <v>1</v>
      </c>
      <c r="H141" t="s">
        <v>7</v>
      </c>
      <c r="I141">
        <v>63.347863309191247</v>
      </c>
      <c r="J141">
        <v>62.483814836852673</v>
      </c>
      <c r="K141">
        <v>61.380116880329211</v>
      </c>
      <c r="L141">
        <v>59.925182411649253</v>
      </c>
      <c r="M141">
        <v>59.868554893506769</v>
      </c>
      <c r="N141">
        <v>61.815971829524422</v>
      </c>
      <c r="O141">
        <v>66.716352045676928</v>
      </c>
      <c r="P141">
        <v>75.110756298914652</v>
      </c>
      <c r="Q141">
        <v>82.785342254992671</v>
      </c>
      <c r="R141">
        <v>90.320049824701172</v>
      </c>
      <c r="S141">
        <v>99.030823839486303</v>
      </c>
      <c r="T141">
        <v>100.81980781241731</v>
      </c>
      <c r="U141">
        <v>100.09747828185877</v>
      </c>
      <c r="V141">
        <v>96.064223500132741</v>
      </c>
      <c r="W141">
        <v>92.090820294511815</v>
      </c>
      <c r="X141">
        <v>89.827994424474468</v>
      </c>
      <c r="Y141">
        <v>89.604366087015563</v>
      </c>
      <c r="Z141">
        <v>86.704294554385228</v>
      </c>
      <c r="AA141">
        <v>87.424535301974245</v>
      </c>
      <c r="AB141">
        <v>81.148110019080178</v>
      </c>
      <c r="AC141">
        <v>79.523122739808173</v>
      </c>
      <c r="AD141">
        <v>76.587975654119674</v>
      </c>
      <c r="AE141">
        <v>73.35426499496802</v>
      </c>
      <c r="AF141">
        <v>69.321348587264438</v>
      </c>
    </row>
    <row r="142" spans="1:32" x14ac:dyDescent="0.2">
      <c r="A142" t="s">
        <v>478</v>
      </c>
      <c r="B142" t="s">
        <v>240</v>
      </c>
      <c r="C142">
        <v>1</v>
      </c>
      <c r="D142">
        <v>2400</v>
      </c>
      <c r="E142">
        <v>60</v>
      </c>
      <c r="F142">
        <v>1</v>
      </c>
      <c r="G142">
        <v>1</v>
      </c>
      <c r="H142" t="s">
        <v>7</v>
      </c>
      <c r="I142">
        <v>65.740650035867318</v>
      </c>
      <c r="J142">
        <v>64.023693255974067</v>
      </c>
      <c r="K142">
        <v>62.906094628875188</v>
      </c>
      <c r="L142">
        <v>62.54442988634829</v>
      </c>
      <c r="M142">
        <v>61.687452527829187</v>
      </c>
      <c r="N142">
        <v>63.112873051736507</v>
      </c>
      <c r="O142">
        <v>68.862932655311099</v>
      </c>
      <c r="P142">
        <v>75.295416490165422</v>
      </c>
      <c r="Q142">
        <v>82.496638020344747</v>
      </c>
      <c r="R142">
        <v>90.130505915021075</v>
      </c>
      <c r="S142">
        <v>95.213536706831107</v>
      </c>
      <c r="T142">
        <v>103.74811417883512</v>
      </c>
      <c r="U142">
        <v>102.75265142677543</v>
      </c>
      <c r="V142">
        <v>105.9849845886944</v>
      </c>
      <c r="W142">
        <v>103.93609958440091</v>
      </c>
      <c r="X142">
        <v>101.5934295636638</v>
      </c>
      <c r="Y142">
        <v>99.662797163269758</v>
      </c>
      <c r="Z142">
        <v>96.192685451285868</v>
      </c>
      <c r="AA142">
        <v>92.613548045051843</v>
      </c>
      <c r="AB142">
        <v>86.68852969668778</v>
      </c>
      <c r="AC142">
        <v>82.948095423587915</v>
      </c>
      <c r="AD142">
        <v>81.317048839028999</v>
      </c>
      <c r="AE142">
        <v>77.168109379339128</v>
      </c>
      <c r="AF142">
        <v>70.951410251349841</v>
      </c>
    </row>
    <row r="143" spans="1:32" x14ac:dyDescent="0.2">
      <c r="A143" t="s">
        <v>478</v>
      </c>
      <c r="B143" t="s">
        <v>241</v>
      </c>
      <c r="C143">
        <v>1</v>
      </c>
      <c r="D143">
        <v>2400</v>
      </c>
      <c r="E143">
        <v>60</v>
      </c>
      <c r="F143">
        <v>1</v>
      </c>
      <c r="G143">
        <v>1</v>
      </c>
      <c r="H143" t="s">
        <v>7</v>
      </c>
      <c r="I143">
        <v>65.698212421342788</v>
      </c>
      <c r="J143">
        <v>65.103263570094143</v>
      </c>
      <c r="K143">
        <v>62.746118731096466</v>
      </c>
      <c r="L143">
        <v>62.788158958286459</v>
      </c>
      <c r="M143">
        <v>62.308799529201515</v>
      </c>
      <c r="N143">
        <v>64.306813135422317</v>
      </c>
      <c r="O143">
        <v>70.010178254930153</v>
      </c>
      <c r="P143">
        <v>74.899848237135373</v>
      </c>
      <c r="Q143">
        <v>83.39318417182993</v>
      </c>
      <c r="R143">
        <v>89.439762891568662</v>
      </c>
      <c r="S143">
        <v>94.933848754658996</v>
      </c>
      <c r="T143">
        <v>98.813149250126742</v>
      </c>
      <c r="U143">
        <v>101.95574678852904</v>
      </c>
      <c r="V143">
        <v>101.73809805018446</v>
      </c>
      <c r="W143">
        <v>100.13662997218921</v>
      </c>
      <c r="X143">
        <v>95.587413519891186</v>
      </c>
      <c r="Y143">
        <v>97.593340803855639</v>
      </c>
      <c r="Z143">
        <v>94.385583725886519</v>
      </c>
      <c r="AA143">
        <v>91.132500522879866</v>
      </c>
      <c r="AB143">
        <v>85.599624594096809</v>
      </c>
      <c r="AC143">
        <v>81.253864947719876</v>
      </c>
      <c r="AD143">
        <v>74.739032031648932</v>
      </c>
      <c r="AE143">
        <v>71.088104120958661</v>
      </c>
      <c r="AF143">
        <v>67.24483159449106</v>
      </c>
    </row>
    <row r="144" spans="1:32" x14ac:dyDescent="0.2">
      <c r="A144" t="s">
        <v>478</v>
      </c>
      <c r="B144" t="s">
        <v>242</v>
      </c>
      <c r="C144">
        <v>1</v>
      </c>
      <c r="D144">
        <v>2400</v>
      </c>
      <c r="E144">
        <v>60</v>
      </c>
      <c r="F144">
        <v>1</v>
      </c>
      <c r="G144">
        <v>1</v>
      </c>
      <c r="H144" t="s">
        <v>7</v>
      </c>
      <c r="I144">
        <v>62.727510158400172</v>
      </c>
      <c r="J144">
        <v>61.072706903952813</v>
      </c>
      <c r="K144">
        <v>60.58471241541919</v>
      </c>
      <c r="L144">
        <v>59.514359662351858</v>
      </c>
      <c r="M144">
        <v>59.82770984998578</v>
      </c>
      <c r="N144">
        <v>60.370010059807775</v>
      </c>
      <c r="O144">
        <v>66.126782938100604</v>
      </c>
      <c r="P144">
        <v>70.935483517134301</v>
      </c>
      <c r="Q144">
        <v>79.119329523276804</v>
      </c>
      <c r="R144">
        <v>84.489067579255078</v>
      </c>
      <c r="S144">
        <v>90.875406132403413</v>
      </c>
      <c r="T144">
        <v>95.823967764861891</v>
      </c>
      <c r="U144">
        <v>99.79778452867653</v>
      </c>
      <c r="V144">
        <v>98.527269357302259</v>
      </c>
      <c r="W144">
        <v>99.30195996059291</v>
      </c>
      <c r="X144">
        <v>96.243801848015082</v>
      </c>
      <c r="Y144">
        <v>96.012904556736046</v>
      </c>
      <c r="Z144">
        <v>90.546162522560579</v>
      </c>
      <c r="AA144">
        <v>87.239936527865126</v>
      </c>
      <c r="AB144">
        <v>84.057610060449932</v>
      </c>
      <c r="AC144">
        <v>80.466098655809802</v>
      </c>
      <c r="AD144">
        <v>77.457231239878752</v>
      </c>
      <c r="AE144">
        <v>74.121183108187282</v>
      </c>
      <c r="AF144">
        <v>70.68150623444015</v>
      </c>
    </row>
    <row r="145" spans="1:32" x14ac:dyDescent="0.2">
      <c r="A145" t="s">
        <v>478</v>
      </c>
      <c r="B145" t="s">
        <v>243</v>
      </c>
      <c r="C145">
        <v>1</v>
      </c>
      <c r="D145">
        <v>2400</v>
      </c>
      <c r="E145">
        <v>60</v>
      </c>
      <c r="F145">
        <v>1</v>
      </c>
      <c r="G145">
        <v>1</v>
      </c>
      <c r="H145" t="s">
        <v>7</v>
      </c>
      <c r="I145">
        <v>65.865374631793401</v>
      </c>
      <c r="J145">
        <v>63.477693258311795</v>
      </c>
      <c r="K145">
        <v>62.280940913871689</v>
      </c>
      <c r="L145">
        <v>61.767017189141455</v>
      </c>
      <c r="M145">
        <v>61.492735103971029</v>
      </c>
      <c r="N145">
        <v>62.82846285264705</v>
      </c>
      <c r="O145">
        <v>67.668349509272872</v>
      </c>
      <c r="P145">
        <v>73.289645155820324</v>
      </c>
      <c r="Q145">
        <v>80.653173152181481</v>
      </c>
      <c r="R145">
        <v>83.830567994281182</v>
      </c>
      <c r="S145">
        <v>93.154283416178117</v>
      </c>
      <c r="T145">
        <v>97.932621588399456</v>
      </c>
      <c r="U145">
        <v>100.16982642890532</v>
      </c>
      <c r="V145">
        <v>98.880648720415678</v>
      </c>
      <c r="W145">
        <v>96.77646354826895</v>
      </c>
      <c r="X145">
        <v>88.100364050957424</v>
      </c>
      <c r="Y145">
        <v>88.138425243731589</v>
      </c>
      <c r="Z145">
        <v>79.307369407908354</v>
      </c>
      <c r="AA145">
        <v>75.041027469747604</v>
      </c>
      <c r="AB145">
        <v>74.2823913545528</v>
      </c>
      <c r="AC145">
        <v>70.829821099198099</v>
      </c>
      <c r="AD145">
        <v>69.827505307142701</v>
      </c>
      <c r="AE145">
        <v>68.76582856120136</v>
      </c>
      <c r="AF145">
        <v>67.302129452271075</v>
      </c>
    </row>
    <row r="146" spans="1:32" x14ac:dyDescent="0.2">
      <c r="A146" t="s">
        <v>478</v>
      </c>
      <c r="B146" t="s">
        <v>244</v>
      </c>
      <c r="C146">
        <v>1</v>
      </c>
      <c r="D146">
        <v>2400</v>
      </c>
      <c r="E146">
        <v>60</v>
      </c>
      <c r="F146">
        <v>1</v>
      </c>
      <c r="G146">
        <v>1</v>
      </c>
      <c r="H146" t="s">
        <v>7</v>
      </c>
      <c r="I146">
        <v>64.263807543162997</v>
      </c>
      <c r="J146">
        <v>63.922526578412786</v>
      </c>
      <c r="K146">
        <v>63.399403529447305</v>
      </c>
      <c r="L146">
        <v>62.467611324109754</v>
      </c>
      <c r="M146">
        <v>60.521272319574429</v>
      </c>
      <c r="N146">
        <v>59.296450539356215</v>
      </c>
      <c r="O146">
        <v>59.132630976577644</v>
      </c>
      <c r="P146">
        <v>60.705900760596194</v>
      </c>
      <c r="Q146">
        <v>63.0181167075866</v>
      </c>
      <c r="R146">
        <v>65.217137602371992</v>
      </c>
      <c r="S146">
        <v>74.013196312312459</v>
      </c>
      <c r="T146">
        <v>75.874605018342038</v>
      </c>
      <c r="U146">
        <v>79.205404716827886</v>
      </c>
      <c r="V146">
        <v>79.624963714584879</v>
      </c>
      <c r="W146">
        <v>82.04643317244566</v>
      </c>
      <c r="X146">
        <v>83.127244487492518</v>
      </c>
      <c r="Y146">
        <v>83.490173139814829</v>
      </c>
      <c r="Z146">
        <v>83.903675653265054</v>
      </c>
      <c r="AA146">
        <v>83.464768097634817</v>
      </c>
      <c r="AB146">
        <v>82.528435330301406</v>
      </c>
      <c r="AC146">
        <v>79.499933197813021</v>
      </c>
      <c r="AD146">
        <v>78.610583596648127</v>
      </c>
      <c r="AE146">
        <v>76.083291047586044</v>
      </c>
      <c r="AF146">
        <v>73.420286638083113</v>
      </c>
    </row>
    <row r="147" spans="1:32" x14ac:dyDescent="0.2">
      <c r="A147" t="s">
        <v>478</v>
      </c>
      <c r="B147" t="s">
        <v>245</v>
      </c>
      <c r="C147">
        <v>1</v>
      </c>
      <c r="D147">
        <v>2400</v>
      </c>
      <c r="E147">
        <v>60</v>
      </c>
      <c r="F147">
        <v>1</v>
      </c>
      <c r="G147">
        <v>1</v>
      </c>
      <c r="H147" t="s">
        <v>7</v>
      </c>
      <c r="I147">
        <v>69.696142406880753</v>
      </c>
      <c r="J147">
        <v>68.148540458736448</v>
      </c>
      <c r="K147">
        <v>66.995430471479509</v>
      </c>
      <c r="L147">
        <v>65.496455129574187</v>
      </c>
      <c r="M147">
        <v>63.43560195821356</v>
      </c>
      <c r="N147">
        <v>62.319510457347818</v>
      </c>
      <c r="O147">
        <v>61.760215319170996</v>
      </c>
      <c r="P147">
        <v>64.125589627752021</v>
      </c>
      <c r="Q147">
        <v>64.792019266987779</v>
      </c>
      <c r="R147">
        <v>69.202197853933299</v>
      </c>
      <c r="S147">
        <v>73.247309400835661</v>
      </c>
      <c r="T147">
        <v>77.86661617424673</v>
      </c>
      <c r="U147">
        <v>82.225568743213046</v>
      </c>
      <c r="V147">
        <v>86.14777550452574</v>
      </c>
      <c r="W147">
        <v>87.772053474173362</v>
      </c>
      <c r="X147">
        <v>87.782310520836319</v>
      </c>
      <c r="Y147">
        <v>88.964110335432977</v>
      </c>
      <c r="Z147">
        <v>86.846858741686674</v>
      </c>
      <c r="AA147">
        <v>86.212318956249192</v>
      </c>
      <c r="AB147">
        <v>83.457115835034486</v>
      </c>
      <c r="AC147">
        <v>80.741377737788866</v>
      </c>
      <c r="AD147">
        <v>80.604913750518818</v>
      </c>
      <c r="AE147">
        <v>79.483095748297117</v>
      </c>
      <c r="AF147">
        <v>75.024206755514356</v>
      </c>
    </row>
    <row r="148" spans="1:32" x14ac:dyDescent="0.2">
      <c r="A148" t="s">
        <v>478</v>
      </c>
      <c r="B148" t="s">
        <v>246</v>
      </c>
      <c r="C148">
        <v>1</v>
      </c>
      <c r="D148">
        <v>2400</v>
      </c>
      <c r="E148">
        <v>60</v>
      </c>
      <c r="F148">
        <v>1</v>
      </c>
      <c r="G148">
        <v>1</v>
      </c>
      <c r="H148" t="s">
        <v>7</v>
      </c>
      <c r="I148">
        <v>71.199672081826222</v>
      </c>
      <c r="J148">
        <v>70.173333447955173</v>
      </c>
      <c r="K148">
        <v>68.837004640584212</v>
      </c>
      <c r="L148">
        <v>65.921432236876925</v>
      </c>
      <c r="M148">
        <v>67.22709369329057</v>
      </c>
      <c r="N148">
        <v>68.261421709176517</v>
      </c>
      <c r="O148">
        <v>78.691092393670218</v>
      </c>
      <c r="P148">
        <v>90.938895824730366</v>
      </c>
      <c r="Q148">
        <v>99.745331717620829</v>
      </c>
      <c r="R148">
        <v>105.61062664914532</v>
      </c>
      <c r="S148">
        <v>112.6826311195061</v>
      </c>
      <c r="T148">
        <v>117.74107958870296</v>
      </c>
      <c r="U148">
        <v>117.73494829281232</v>
      </c>
      <c r="V148">
        <v>118.04257991428059</v>
      </c>
      <c r="W148">
        <v>119.81711903973807</v>
      </c>
      <c r="X148">
        <v>111.77181808572917</v>
      </c>
      <c r="Y148">
        <v>101.15118143191253</v>
      </c>
      <c r="Z148">
        <v>94.719205437986844</v>
      </c>
      <c r="AA148">
        <v>92.331804232311626</v>
      </c>
      <c r="AB148">
        <v>86.191586127558992</v>
      </c>
      <c r="AC148">
        <v>80.606272131589947</v>
      </c>
      <c r="AD148">
        <v>78.668068235482352</v>
      </c>
      <c r="AE148">
        <v>74.102957344685194</v>
      </c>
      <c r="AF148">
        <v>70.164158925786154</v>
      </c>
    </row>
    <row r="149" spans="1:32" x14ac:dyDescent="0.2">
      <c r="A149" t="s">
        <v>478</v>
      </c>
      <c r="B149" t="s">
        <v>247</v>
      </c>
      <c r="C149">
        <v>1</v>
      </c>
      <c r="D149">
        <v>2400</v>
      </c>
      <c r="E149">
        <v>60</v>
      </c>
      <c r="F149">
        <v>1</v>
      </c>
      <c r="G149">
        <v>1</v>
      </c>
      <c r="H149" t="s">
        <v>7</v>
      </c>
      <c r="I149">
        <v>65.461435868780683</v>
      </c>
      <c r="J149">
        <v>64.694128129078379</v>
      </c>
      <c r="K149">
        <v>64.333293409270652</v>
      </c>
      <c r="L149">
        <v>63.372580236490762</v>
      </c>
      <c r="M149">
        <v>63.40929422515034</v>
      </c>
      <c r="N149">
        <v>68.530605300567871</v>
      </c>
      <c r="O149">
        <v>79.238094011513894</v>
      </c>
      <c r="P149">
        <v>84.406645432758296</v>
      </c>
      <c r="Q149">
        <v>91.057725508134638</v>
      </c>
      <c r="R149">
        <v>99.020589788861372</v>
      </c>
      <c r="S149">
        <v>105.11504233885373</v>
      </c>
      <c r="T149">
        <v>110.55521422918584</v>
      </c>
      <c r="U149">
        <v>114.6793486564419</v>
      </c>
      <c r="V149">
        <v>116.90894457504811</v>
      </c>
      <c r="W149">
        <v>114.65992971015183</v>
      </c>
      <c r="X149">
        <v>103.41131501734593</v>
      </c>
      <c r="Y149">
        <v>103.59207895968572</v>
      </c>
      <c r="Z149">
        <v>97.180841449274411</v>
      </c>
      <c r="AA149">
        <v>93.729224691708779</v>
      </c>
      <c r="AB149">
        <v>92.332286907675623</v>
      </c>
      <c r="AC149">
        <v>84.574115766959167</v>
      </c>
      <c r="AD149">
        <v>77.399655257779472</v>
      </c>
      <c r="AE149">
        <v>70.66135697074462</v>
      </c>
      <c r="AF149">
        <v>69.324730382897641</v>
      </c>
    </row>
    <row r="150" spans="1:32" x14ac:dyDescent="0.2">
      <c r="A150" t="s">
        <v>478</v>
      </c>
      <c r="B150" t="s">
        <v>248</v>
      </c>
      <c r="C150">
        <v>1</v>
      </c>
      <c r="D150">
        <v>2400</v>
      </c>
      <c r="E150">
        <v>60</v>
      </c>
      <c r="F150">
        <v>1</v>
      </c>
      <c r="G150">
        <v>1</v>
      </c>
      <c r="H150" t="s">
        <v>7</v>
      </c>
      <c r="I150">
        <v>63.963079723073974</v>
      </c>
      <c r="J150">
        <v>62.087115740745269</v>
      </c>
      <c r="K150">
        <v>62.121907070923086</v>
      </c>
      <c r="L150">
        <v>62.635509460788029</v>
      </c>
      <c r="M150">
        <v>62.225278871638004</v>
      </c>
      <c r="N150">
        <v>64.444434209406538</v>
      </c>
      <c r="O150">
        <v>76.869684416578778</v>
      </c>
      <c r="P150">
        <v>89.553519753375866</v>
      </c>
      <c r="Q150">
        <v>94.467845040559439</v>
      </c>
      <c r="R150">
        <v>100.00235457045872</v>
      </c>
      <c r="S150">
        <v>109.33153764157542</v>
      </c>
      <c r="T150">
        <v>111.41836201783424</v>
      </c>
      <c r="U150">
        <v>114.6756670822286</v>
      </c>
      <c r="V150">
        <v>115.2969419666175</v>
      </c>
      <c r="W150">
        <v>112.66717110530155</v>
      </c>
      <c r="X150">
        <v>106.80316710384372</v>
      </c>
      <c r="Y150">
        <v>105.06364332191063</v>
      </c>
      <c r="Z150">
        <v>102.01774962244275</v>
      </c>
      <c r="AA150">
        <v>100.59924422801949</v>
      </c>
      <c r="AB150">
        <v>96.66299747435103</v>
      </c>
      <c r="AC150">
        <v>90.02342569817506</v>
      </c>
      <c r="AD150">
        <v>81.597196213273364</v>
      </c>
      <c r="AE150">
        <v>77.41922005164848</v>
      </c>
      <c r="AF150">
        <v>73.811575606455776</v>
      </c>
    </row>
    <row r="151" spans="1:32" x14ac:dyDescent="0.2">
      <c r="A151" t="s">
        <v>478</v>
      </c>
      <c r="B151" t="s">
        <v>249</v>
      </c>
      <c r="C151">
        <v>1</v>
      </c>
      <c r="D151">
        <v>2400</v>
      </c>
      <c r="E151">
        <v>60</v>
      </c>
      <c r="F151">
        <v>1</v>
      </c>
      <c r="G151">
        <v>1</v>
      </c>
      <c r="H151" t="s">
        <v>7</v>
      </c>
      <c r="I151">
        <v>69.635456706980648</v>
      </c>
      <c r="J151">
        <v>68.770071004610173</v>
      </c>
      <c r="K151">
        <v>67.147328219849243</v>
      </c>
      <c r="L151">
        <v>66.510569473558505</v>
      </c>
      <c r="M151">
        <v>67.097033548968284</v>
      </c>
      <c r="N151">
        <v>68.099766739883549</v>
      </c>
      <c r="O151">
        <v>78.243924199150527</v>
      </c>
      <c r="P151">
        <v>84.361521959395233</v>
      </c>
      <c r="Q151">
        <v>93.37214478888923</v>
      </c>
      <c r="R151">
        <v>96.190878457725248</v>
      </c>
      <c r="S151">
        <v>99.723149433033456</v>
      </c>
      <c r="T151">
        <v>100.13903406127424</v>
      </c>
      <c r="U151">
        <v>100.81363031611507</v>
      </c>
      <c r="V151">
        <v>99.385957641372684</v>
      </c>
      <c r="W151">
        <v>92.598306765352874</v>
      </c>
      <c r="X151">
        <v>86.367000710149583</v>
      </c>
      <c r="Y151">
        <v>82.434421101025862</v>
      </c>
      <c r="Z151">
        <v>80.892570074488106</v>
      </c>
      <c r="AA151">
        <v>78.68852089550748</v>
      </c>
      <c r="AB151">
        <v>74.210884562584681</v>
      </c>
      <c r="AC151">
        <v>72.801048675595538</v>
      </c>
      <c r="AD151">
        <v>70.561781437916736</v>
      </c>
      <c r="AE151">
        <v>66.316739203819836</v>
      </c>
      <c r="AF151">
        <v>63.391948664448961</v>
      </c>
    </row>
    <row r="152" spans="1:32" x14ac:dyDescent="0.2">
      <c r="A152" t="s">
        <v>478</v>
      </c>
      <c r="B152" t="s">
        <v>250</v>
      </c>
      <c r="C152">
        <v>1</v>
      </c>
      <c r="D152">
        <v>2400</v>
      </c>
      <c r="E152">
        <v>60</v>
      </c>
      <c r="F152">
        <v>1</v>
      </c>
      <c r="G152">
        <v>1</v>
      </c>
      <c r="H152" t="s">
        <v>7</v>
      </c>
      <c r="I152">
        <v>61.952719475011527</v>
      </c>
      <c r="J152">
        <v>59.672002342409598</v>
      </c>
      <c r="K152">
        <v>59.330807393884619</v>
      </c>
      <c r="L152">
        <v>61.984402965765099</v>
      </c>
      <c r="M152">
        <v>59.665331637829873</v>
      </c>
      <c r="N152">
        <v>60.926912294844598</v>
      </c>
      <c r="O152">
        <v>69.390166699413811</v>
      </c>
      <c r="P152">
        <v>82.946095103279305</v>
      </c>
      <c r="Q152">
        <v>88.741530772077368</v>
      </c>
      <c r="R152">
        <v>93.610608545205551</v>
      </c>
      <c r="S152">
        <v>95.548999174648102</v>
      </c>
      <c r="T152">
        <v>97.037104784669509</v>
      </c>
      <c r="U152">
        <v>97.347362915850553</v>
      </c>
      <c r="V152">
        <v>99.795264622663396</v>
      </c>
      <c r="W152">
        <v>96.409598511188406</v>
      </c>
      <c r="X152">
        <v>90.554003236016413</v>
      </c>
      <c r="Y152">
        <v>85.696607779160502</v>
      </c>
      <c r="Z152">
        <v>82.046625429251264</v>
      </c>
      <c r="AA152">
        <v>77.445827306757437</v>
      </c>
      <c r="AB152">
        <v>77.605674601293913</v>
      </c>
      <c r="AC152">
        <v>71.780556692130858</v>
      </c>
      <c r="AD152">
        <v>70.037725923471982</v>
      </c>
      <c r="AE152">
        <v>67.709125156997175</v>
      </c>
      <c r="AF152">
        <v>66.185238555800169</v>
      </c>
    </row>
    <row r="153" spans="1:32" x14ac:dyDescent="0.2">
      <c r="A153" t="s">
        <v>478</v>
      </c>
      <c r="B153" t="s">
        <v>251</v>
      </c>
      <c r="C153">
        <v>1</v>
      </c>
      <c r="D153">
        <v>2400</v>
      </c>
      <c r="E153">
        <v>60</v>
      </c>
      <c r="F153">
        <v>1</v>
      </c>
      <c r="G153">
        <v>1</v>
      </c>
      <c r="H153" t="s">
        <v>7</v>
      </c>
      <c r="I153">
        <v>62.295453197049241</v>
      </c>
      <c r="J153">
        <v>61.201682268423347</v>
      </c>
      <c r="K153">
        <v>60.683220563021614</v>
      </c>
      <c r="L153">
        <v>60.092505037492387</v>
      </c>
      <c r="M153">
        <v>59.907669185335848</v>
      </c>
      <c r="N153">
        <v>58.569080906619405</v>
      </c>
      <c r="O153">
        <v>59.733310910428457</v>
      </c>
      <c r="P153">
        <v>59.449049942364461</v>
      </c>
      <c r="Q153">
        <v>59.602288204658969</v>
      </c>
      <c r="R153">
        <v>61.315750449985025</v>
      </c>
      <c r="S153">
        <v>63.812579177770026</v>
      </c>
      <c r="T153">
        <v>66.037476328204392</v>
      </c>
      <c r="U153">
        <v>68.902405657695411</v>
      </c>
      <c r="V153">
        <v>71.552400638235142</v>
      </c>
      <c r="W153">
        <v>75.916036394425475</v>
      </c>
      <c r="X153">
        <v>77.304152377545222</v>
      </c>
      <c r="Y153">
        <v>76.98467770184142</v>
      </c>
      <c r="Z153">
        <v>77.339227765972396</v>
      </c>
      <c r="AA153">
        <v>77.79479518229914</v>
      </c>
      <c r="AB153">
        <v>75.913837849384379</v>
      </c>
      <c r="AC153">
        <v>73.308390337619088</v>
      </c>
      <c r="AD153">
        <v>72.148826771309544</v>
      </c>
      <c r="AE153">
        <v>69.726640766228925</v>
      </c>
      <c r="AF153">
        <v>66.635728102975065</v>
      </c>
    </row>
    <row r="154" spans="1:32" x14ac:dyDescent="0.2">
      <c r="A154" t="s">
        <v>478</v>
      </c>
      <c r="B154" t="s">
        <v>252</v>
      </c>
      <c r="C154">
        <v>1</v>
      </c>
      <c r="D154">
        <v>2400</v>
      </c>
      <c r="E154">
        <v>60</v>
      </c>
      <c r="F154">
        <v>1</v>
      </c>
      <c r="G154">
        <v>1</v>
      </c>
      <c r="H154" t="s">
        <v>7</v>
      </c>
      <c r="I154">
        <v>63.168408944334345</v>
      </c>
      <c r="J154">
        <v>62.458262178218341</v>
      </c>
      <c r="K154">
        <v>61.662872126338122</v>
      </c>
      <c r="L154">
        <v>60.880137747558145</v>
      </c>
      <c r="M154">
        <v>60.427099643747702</v>
      </c>
      <c r="N154">
        <v>58.667453604188246</v>
      </c>
      <c r="O154">
        <v>58.834108222834068</v>
      </c>
      <c r="P154">
        <v>59.169526257057306</v>
      </c>
      <c r="Q154">
        <v>60.479229680185284</v>
      </c>
      <c r="R154">
        <v>63.865490547334012</v>
      </c>
      <c r="S154">
        <v>66.363953293385819</v>
      </c>
      <c r="T154">
        <v>68.7362428163229</v>
      </c>
      <c r="U154">
        <v>70.444074020174227</v>
      </c>
      <c r="V154">
        <v>74.414324512436067</v>
      </c>
      <c r="W154">
        <v>79.49315392446718</v>
      </c>
      <c r="X154">
        <v>79.990900329355384</v>
      </c>
      <c r="Y154">
        <v>79.193708245158604</v>
      </c>
      <c r="Z154">
        <v>80.376640265123882</v>
      </c>
      <c r="AA154">
        <v>78.719396332862544</v>
      </c>
      <c r="AB154">
        <v>76.198816063601214</v>
      </c>
      <c r="AC154">
        <v>73.112038042256827</v>
      </c>
      <c r="AD154">
        <v>72.623231887649453</v>
      </c>
      <c r="AE154">
        <v>70.629338248560401</v>
      </c>
      <c r="AF154">
        <v>66.820068923947431</v>
      </c>
    </row>
    <row r="155" spans="1:32" x14ac:dyDescent="0.2">
      <c r="A155" t="s">
        <v>478</v>
      </c>
      <c r="B155" t="s">
        <v>253</v>
      </c>
      <c r="C155">
        <v>1</v>
      </c>
      <c r="D155">
        <v>2400</v>
      </c>
      <c r="E155">
        <v>60</v>
      </c>
      <c r="F155">
        <v>1</v>
      </c>
      <c r="G155">
        <v>1</v>
      </c>
      <c r="H155" t="s">
        <v>7</v>
      </c>
      <c r="I155">
        <v>62.532224861094853</v>
      </c>
      <c r="J155">
        <v>61.899908774358423</v>
      </c>
      <c r="K155">
        <v>60.2082919302254</v>
      </c>
      <c r="L155">
        <v>60.31009911564086</v>
      </c>
      <c r="M155">
        <v>60.255095051291612</v>
      </c>
      <c r="N155">
        <v>64.686229988098447</v>
      </c>
      <c r="O155">
        <v>76.638364473945373</v>
      </c>
      <c r="P155">
        <v>86.581964720799903</v>
      </c>
      <c r="Q155">
        <v>96.223848289169453</v>
      </c>
      <c r="R155">
        <v>101.74379126176515</v>
      </c>
      <c r="S155">
        <v>108.35872687523096</v>
      </c>
      <c r="T155">
        <v>113.82504507119801</v>
      </c>
      <c r="U155">
        <v>116.5909071475529</v>
      </c>
      <c r="V155">
        <v>117.82825365170618</v>
      </c>
      <c r="W155">
        <v>116.08910395633642</v>
      </c>
      <c r="X155">
        <v>104.19997038535624</v>
      </c>
      <c r="Y155">
        <v>96.544823798411812</v>
      </c>
      <c r="Z155">
        <v>90.119638096848803</v>
      </c>
      <c r="AA155">
        <v>83.915386950860324</v>
      </c>
      <c r="AB155">
        <v>78.04252605000913</v>
      </c>
      <c r="AC155">
        <v>78.282846873003521</v>
      </c>
      <c r="AD155">
        <v>76.816958402997741</v>
      </c>
      <c r="AE155">
        <v>70.948210467703163</v>
      </c>
      <c r="AF155">
        <v>66.0351738500149</v>
      </c>
    </row>
    <row r="156" spans="1:32" x14ac:dyDescent="0.2">
      <c r="A156" t="s">
        <v>478</v>
      </c>
      <c r="B156" t="s">
        <v>254</v>
      </c>
      <c r="C156">
        <v>1</v>
      </c>
      <c r="D156">
        <v>2400</v>
      </c>
      <c r="E156">
        <v>60</v>
      </c>
      <c r="F156">
        <v>1</v>
      </c>
      <c r="G156">
        <v>1</v>
      </c>
      <c r="H156" t="s">
        <v>7</v>
      </c>
      <c r="I156">
        <v>62.317352192131558</v>
      </c>
      <c r="J156">
        <v>62.378806922649858</v>
      </c>
      <c r="K156">
        <v>60.600665742428646</v>
      </c>
      <c r="L156">
        <v>58.864681976267029</v>
      </c>
      <c r="M156">
        <v>60.241389989648027</v>
      </c>
      <c r="N156">
        <v>65.062418255836775</v>
      </c>
      <c r="O156">
        <v>79.079105545002363</v>
      </c>
      <c r="P156">
        <v>89.742138457983572</v>
      </c>
      <c r="Q156">
        <v>96.941853751461153</v>
      </c>
      <c r="R156">
        <v>101.96888183646159</v>
      </c>
      <c r="S156">
        <v>106.61412952978255</v>
      </c>
      <c r="T156">
        <v>111.57890769244504</v>
      </c>
      <c r="U156">
        <v>112.71333321649095</v>
      </c>
      <c r="V156">
        <v>114.09841019169897</v>
      </c>
      <c r="W156">
        <v>113.2557839398708</v>
      </c>
      <c r="X156">
        <v>103.87695186268284</v>
      </c>
      <c r="Y156">
        <v>99.264673606606223</v>
      </c>
      <c r="Z156">
        <v>95.506654833978772</v>
      </c>
      <c r="AA156">
        <v>91.802710366826901</v>
      </c>
      <c r="AB156">
        <v>90.219348413196002</v>
      </c>
      <c r="AC156">
        <v>85.935101674290664</v>
      </c>
      <c r="AD156">
        <v>79.112078130771422</v>
      </c>
      <c r="AE156">
        <v>73.61460210101076</v>
      </c>
      <c r="AF156">
        <v>69.355073607991628</v>
      </c>
    </row>
    <row r="157" spans="1:32" x14ac:dyDescent="0.2">
      <c r="A157" t="s">
        <v>478</v>
      </c>
      <c r="B157" t="s">
        <v>255</v>
      </c>
      <c r="C157">
        <v>1</v>
      </c>
      <c r="D157">
        <v>2400</v>
      </c>
      <c r="E157">
        <v>60</v>
      </c>
      <c r="F157">
        <v>1</v>
      </c>
      <c r="G157">
        <v>1</v>
      </c>
      <c r="H157" t="s">
        <v>7</v>
      </c>
      <c r="I157">
        <v>63.149628711774959</v>
      </c>
      <c r="J157">
        <v>62.182546789793179</v>
      </c>
      <c r="K157">
        <v>61.282662139670855</v>
      </c>
      <c r="L157">
        <v>59.993808187234094</v>
      </c>
      <c r="M157">
        <v>60.672488916766689</v>
      </c>
      <c r="N157">
        <v>66.098968048822158</v>
      </c>
      <c r="O157">
        <v>82.661561976904721</v>
      </c>
      <c r="P157">
        <v>95.393364807756043</v>
      </c>
      <c r="Q157">
        <v>102.80163911861602</v>
      </c>
      <c r="R157">
        <v>109.2900447145602</v>
      </c>
      <c r="S157">
        <v>114.79992541827953</v>
      </c>
      <c r="T157">
        <v>121.52745811065996</v>
      </c>
      <c r="U157">
        <v>127.0512442094592</v>
      </c>
      <c r="V157">
        <v>131.27486683630923</v>
      </c>
      <c r="W157">
        <v>123.09566289585422</v>
      </c>
      <c r="X157">
        <v>117.49786119870814</v>
      </c>
      <c r="Y157">
        <v>111.32824431489715</v>
      </c>
      <c r="Z157">
        <v>106.58886606899503</v>
      </c>
      <c r="AA157">
        <v>96.449025287054383</v>
      </c>
      <c r="AB157">
        <v>95.212536322321441</v>
      </c>
      <c r="AC157">
        <v>90.663596198262098</v>
      </c>
      <c r="AD157">
        <v>85.500517851972248</v>
      </c>
      <c r="AE157">
        <v>79.006950027348751</v>
      </c>
      <c r="AF157">
        <v>73.431604081739749</v>
      </c>
    </row>
    <row r="158" spans="1:32" x14ac:dyDescent="0.2">
      <c r="A158" t="s">
        <v>478</v>
      </c>
      <c r="B158" t="s">
        <v>256</v>
      </c>
      <c r="C158">
        <v>1</v>
      </c>
      <c r="D158">
        <v>2400</v>
      </c>
      <c r="E158">
        <v>60</v>
      </c>
      <c r="F158">
        <v>1</v>
      </c>
      <c r="G158">
        <v>1</v>
      </c>
      <c r="H158" t="s">
        <v>7</v>
      </c>
      <c r="I158">
        <v>67.697787052419201</v>
      </c>
      <c r="J158">
        <v>65.979231111505172</v>
      </c>
      <c r="K158">
        <v>64.726283934084051</v>
      </c>
      <c r="L158">
        <v>64.239254147501313</v>
      </c>
      <c r="M158">
        <v>66.662560049849588</v>
      </c>
      <c r="N158">
        <v>70.489789563599047</v>
      </c>
      <c r="O158">
        <v>83.797879508648293</v>
      </c>
      <c r="P158">
        <v>93.688493686772418</v>
      </c>
      <c r="Q158">
        <v>104.26340988521743</v>
      </c>
      <c r="R158">
        <v>111.76207087724023</v>
      </c>
      <c r="S158">
        <v>120.34772750894705</v>
      </c>
      <c r="T158">
        <v>127.5307048915339</v>
      </c>
      <c r="U158">
        <v>130.84411737773422</v>
      </c>
      <c r="V158">
        <v>134.98374044456918</v>
      </c>
      <c r="W158">
        <v>133.0255817365861</v>
      </c>
      <c r="X158">
        <v>123.73132387505402</v>
      </c>
      <c r="Y158">
        <v>115.67478467159083</v>
      </c>
      <c r="Z158">
        <v>110.17969568386802</v>
      </c>
      <c r="AA158">
        <v>101.1221477318482</v>
      </c>
      <c r="AB158">
        <v>95.787406509782954</v>
      </c>
      <c r="AC158">
        <v>91.520566004744765</v>
      </c>
      <c r="AD158">
        <v>86.065093791179763</v>
      </c>
      <c r="AE158">
        <v>78.38737636152932</v>
      </c>
      <c r="AF158">
        <v>72.974255527121812</v>
      </c>
    </row>
    <row r="159" spans="1:32" x14ac:dyDescent="0.2">
      <c r="A159" t="s">
        <v>478</v>
      </c>
      <c r="B159" t="s">
        <v>257</v>
      </c>
      <c r="C159">
        <v>1</v>
      </c>
      <c r="D159">
        <v>2400</v>
      </c>
      <c r="E159">
        <v>60</v>
      </c>
      <c r="F159">
        <v>1</v>
      </c>
      <c r="G159">
        <v>1</v>
      </c>
      <c r="H159" t="s">
        <v>7</v>
      </c>
      <c r="I159">
        <v>69.221032479967093</v>
      </c>
      <c r="J159">
        <v>67.178748284870665</v>
      </c>
      <c r="K159">
        <v>65.457307242517373</v>
      </c>
      <c r="L159">
        <v>65.423523579487451</v>
      </c>
      <c r="M159">
        <v>68.707154899559612</v>
      </c>
      <c r="N159">
        <v>72.539996847676321</v>
      </c>
      <c r="O159">
        <v>86.556204043281795</v>
      </c>
      <c r="P159">
        <v>96.659156968202609</v>
      </c>
      <c r="Q159">
        <v>107.86260270036892</v>
      </c>
      <c r="R159">
        <v>114.71776892944241</v>
      </c>
      <c r="S159">
        <v>119.63214562133327</v>
      </c>
      <c r="T159">
        <v>124.7409545730759</v>
      </c>
      <c r="U159">
        <v>126.80889167698898</v>
      </c>
      <c r="V159">
        <v>126.45333566566734</v>
      </c>
      <c r="W159">
        <v>124.38284049638547</v>
      </c>
      <c r="X159">
        <v>113.38314921634651</v>
      </c>
      <c r="Y159">
        <v>105.93697109964789</v>
      </c>
      <c r="Z159">
        <v>100.65873114701516</v>
      </c>
      <c r="AA159">
        <v>95.669928709096155</v>
      </c>
      <c r="AB159">
        <v>93.560636513094963</v>
      </c>
      <c r="AC159">
        <v>90.094016286328056</v>
      </c>
      <c r="AD159">
        <v>85.590356363084382</v>
      </c>
      <c r="AE159">
        <v>77.21442973179974</v>
      </c>
      <c r="AF159">
        <v>71.635584743104886</v>
      </c>
    </row>
    <row r="160" spans="1:32" x14ac:dyDescent="0.2">
      <c r="A160" t="s">
        <v>478</v>
      </c>
      <c r="B160" t="s">
        <v>258</v>
      </c>
      <c r="C160">
        <v>1</v>
      </c>
      <c r="D160">
        <v>2400</v>
      </c>
      <c r="E160">
        <v>60</v>
      </c>
      <c r="F160">
        <v>1</v>
      </c>
      <c r="G160">
        <v>1</v>
      </c>
      <c r="H160" t="s">
        <v>7</v>
      </c>
      <c r="I160">
        <v>68.443584941534056</v>
      </c>
      <c r="J160">
        <v>66.360456208814625</v>
      </c>
      <c r="K160">
        <v>65.258530561846044</v>
      </c>
      <c r="L160">
        <v>64.363488303197258</v>
      </c>
      <c r="M160">
        <v>63.719271787154426</v>
      </c>
      <c r="N160">
        <v>65.709513887175277</v>
      </c>
      <c r="O160">
        <v>68.598103705648469</v>
      </c>
      <c r="P160">
        <v>67.487647678652792</v>
      </c>
      <c r="Q160">
        <v>67.997539751778632</v>
      </c>
      <c r="R160">
        <v>71.112010821457687</v>
      </c>
      <c r="S160">
        <v>74.61647843493931</v>
      </c>
      <c r="T160">
        <v>75.091851499250907</v>
      </c>
      <c r="U160">
        <v>75.788375172045335</v>
      </c>
      <c r="V160">
        <v>77.725583743822099</v>
      </c>
      <c r="W160">
        <v>78.854574937686237</v>
      </c>
      <c r="X160">
        <v>80.54348427818789</v>
      </c>
      <c r="Y160">
        <v>80.363075143576054</v>
      </c>
      <c r="Z160">
        <v>79.643453347076431</v>
      </c>
      <c r="AA160">
        <v>79.625611860925503</v>
      </c>
      <c r="AB160">
        <v>76.477863139686704</v>
      </c>
      <c r="AC160">
        <v>74.04667574203512</v>
      </c>
      <c r="AD160">
        <v>73.513411771463666</v>
      </c>
      <c r="AE160">
        <v>71.674733713107216</v>
      </c>
      <c r="AF160">
        <v>68.432527862733764</v>
      </c>
    </row>
    <row r="161" spans="1:32" x14ac:dyDescent="0.2">
      <c r="A161" t="s">
        <v>478</v>
      </c>
      <c r="B161" t="s">
        <v>259</v>
      </c>
      <c r="C161">
        <v>1</v>
      </c>
      <c r="D161">
        <v>2400</v>
      </c>
      <c r="E161">
        <v>60</v>
      </c>
      <c r="F161">
        <v>1</v>
      </c>
      <c r="G161">
        <v>1</v>
      </c>
      <c r="H161" t="s">
        <v>7</v>
      </c>
      <c r="I161">
        <v>65.615848800716648</v>
      </c>
      <c r="J161">
        <v>64.942147421156903</v>
      </c>
      <c r="K161">
        <v>64.136703497544232</v>
      </c>
      <c r="L161">
        <v>63.028074511688885</v>
      </c>
      <c r="M161">
        <v>62.036855175004746</v>
      </c>
      <c r="N161">
        <v>60.860887079742156</v>
      </c>
      <c r="O161">
        <v>60.012682897381247</v>
      </c>
      <c r="P161">
        <v>59.16247507997808</v>
      </c>
      <c r="Q161">
        <v>61.122608065797742</v>
      </c>
      <c r="R161">
        <v>63.624744281507638</v>
      </c>
      <c r="S161">
        <v>67.499364916629517</v>
      </c>
      <c r="T161">
        <v>70.13522125342233</v>
      </c>
      <c r="U161">
        <v>72.120132092845864</v>
      </c>
      <c r="V161">
        <v>74.072244597635375</v>
      </c>
      <c r="W161">
        <v>77.409194348689624</v>
      </c>
      <c r="X161">
        <v>78.260940651511078</v>
      </c>
      <c r="Y161">
        <v>78.07394005787674</v>
      </c>
      <c r="Z161">
        <v>78.563594183926327</v>
      </c>
      <c r="AA161">
        <v>76.567397118351096</v>
      </c>
      <c r="AB161">
        <v>74.994588447099304</v>
      </c>
      <c r="AC161">
        <v>73.070723191022935</v>
      </c>
      <c r="AD161">
        <v>72.17997424265306</v>
      </c>
      <c r="AE161">
        <v>69.247395201629629</v>
      </c>
      <c r="AF161">
        <v>65.302289411460023</v>
      </c>
    </row>
    <row r="162" spans="1:32" x14ac:dyDescent="0.2">
      <c r="A162" t="s">
        <v>478</v>
      </c>
      <c r="B162" t="s">
        <v>260</v>
      </c>
      <c r="C162">
        <v>1</v>
      </c>
      <c r="D162">
        <v>2400</v>
      </c>
      <c r="E162">
        <v>60</v>
      </c>
      <c r="F162">
        <v>1</v>
      </c>
      <c r="G162">
        <v>1</v>
      </c>
      <c r="H162" t="s">
        <v>7</v>
      </c>
      <c r="I162">
        <v>61.146823832271451</v>
      </c>
      <c r="J162">
        <v>60.778282238105916</v>
      </c>
      <c r="K162">
        <v>59.814431154222802</v>
      </c>
      <c r="L162">
        <v>59.145115658286116</v>
      </c>
      <c r="M162">
        <v>63.009835706916306</v>
      </c>
      <c r="N162">
        <v>69.205818325925449</v>
      </c>
      <c r="O162">
        <v>84.680504235874665</v>
      </c>
      <c r="P162">
        <v>97.54057276792085</v>
      </c>
      <c r="Q162">
        <v>109.03894654047058</v>
      </c>
      <c r="R162">
        <v>113.97655622967154</v>
      </c>
      <c r="S162">
        <v>121.73821544289565</v>
      </c>
      <c r="T162">
        <v>125.21708132341834</v>
      </c>
      <c r="U162">
        <v>125.19328986160093</v>
      </c>
      <c r="V162">
        <v>129.35337960886898</v>
      </c>
      <c r="W162">
        <v>129.67519446599681</v>
      </c>
      <c r="X162">
        <v>118.40728147553716</v>
      </c>
      <c r="Y162">
        <v>109.14200043542849</v>
      </c>
      <c r="Z162">
        <v>102.15219400158038</v>
      </c>
      <c r="AA162">
        <v>96.751082308024081</v>
      </c>
      <c r="AB162">
        <v>90.487940610507906</v>
      </c>
      <c r="AC162">
        <v>84.660926518265711</v>
      </c>
      <c r="AD162">
        <v>79.340806537130419</v>
      </c>
      <c r="AE162">
        <v>74.169655948535606</v>
      </c>
      <c r="AF162">
        <v>70.812044169624599</v>
      </c>
    </row>
    <row r="163" spans="1:32" x14ac:dyDescent="0.2">
      <c r="A163" t="s">
        <v>478</v>
      </c>
      <c r="B163" t="s">
        <v>261</v>
      </c>
      <c r="C163">
        <v>1</v>
      </c>
      <c r="D163">
        <v>2400</v>
      </c>
      <c r="E163">
        <v>60</v>
      </c>
      <c r="F163">
        <v>1</v>
      </c>
      <c r="G163">
        <v>1</v>
      </c>
      <c r="H163" t="s">
        <v>7</v>
      </c>
      <c r="I163">
        <v>66.394863042259757</v>
      </c>
      <c r="J163">
        <v>63.961576628964018</v>
      </c>
      <c r="K163">
        <v>63.584142759876869</v>
      </c>
      <c r="L163">
        <v>62.738420375767987</v>
      </c>
      <c r="M163">
        <v>65.10394497221327</v>
      </c>
      <c r="N163">
        <v>70.525624808866183</v>
      </c>
      <c r="O163">
        <v>86.357124317495533</v>
      </c>
      <c r="P163">
        <v>106.89716992014236</v>
      </c>
      <c r="Q163">
        <v>121.46983570513196</v>
      </c>
      <c r="R163">
        <v>133.96318546932139</v>
      </c>
      <c r="S163">
        <v>143.57485166710697</v>
      </c>
      <c r="T163">
        <v>152.696123576411</v>
      </c>
      <c r="U163">
        <v>154.75231582293648</v>
      </c>
      <c r="V163">
        <v>157.33335156375813</v>
      </c>
      <c r="W163">
        <v>155.69538663209846</v>
      </c>
      <c r="X163">
        <v>142.59717412800896</v>
      </c>
      <c r="Y163">
        <v>129.1339751171794</v>
      </c>
      <c r="Z163">
        <v>120.55125680190181</v>
      </c>
      <c r="AA163">
        <v>111.13720155921608</v>
      </c>
      <c r="AB163">
        <v>101.87804117913508</v>
      </c>
      <c r="AC163">
        <v>97.583814477546653</v>
      </c>
      <c r="AD163">
        <v>92.271807728520216</v>
      </c>
      <c r="AE163">
        <v>82.692087099989763</v>
      </c>
      <c r="AF163">
        <v>78.239468588171533</v>
      </c>
    </row>
    <row r="164" spans="1:32" x14ac:dyDescent="0.2">
      <c r="A164" t="s">
        <v>478</v>
      </c>
      <c r="B164" t="s">
        <v>262</v>
      </c>
      <c r="C164">
        <v>1</v>
      </c>
      <c r="D164">
        <v>2400</v>
      </c>
      <c r="E164">
        <v>60</v>
      </c>
      <c r="F164">
        <v>1</v>
      </c>
      <c r="G164">
        <v>1</v>
      </c>
      <c r="H164" t="s">
        <v>7</v>
      </c>
      <c r="I164">
        <v>73.258279080605377</v>
      </c>
      <c r="J164">
        <v>70.438290981204659</v>
      </c>
      <c r="K164">
        <v>70.045539673364317</v>
      </c>
      <c r="L164">
        <v>70.126599109104234</v>
      </c>
      <c r="M164">
        <v>71.430488565909712</v>
      </c>
      <c r="N164">
        <v>79.456352714751347</v>
      </c>
      <c r="O164">
        <v>102.17770464465261</v>
      </c>
      <c r="P164">
        <v>122.82996071059017</v>
      </c>
      <c r="Q164">
        <v>153.38600037726232</v>
      </c>
      <c r="R164">
        <v>160.87700479144098</v>
      </c>
      <c r="S164">
        <v>164.45206441303372</v>
      </c>
      <c r="T164">
        <v>173.4598746278823</v>
      </c>
      <c r="U164">
        <v>172.71023465276403</v>
      </c>
      <c r="V164">
        <v>167.61433299353564</v>
      </c>
      <c r="W164">
        <v>163.21099745624349</v>
      </c>
      <c r="X164">
        <v>149.40531859303496</v>
      </c>
      <c r="Y164">
        <v>131.62791831217248</v>
      </c>
      <c r="Z164">
        <v>119.95103873426163</v>
      </c>
      <c r="AA164">
        <v>110.75698352747824</v>
      </c>
      <c r="AB164">
        <v>104.30755578740053</v>
      </c>
      <c r="AC164">
        <v>98.888850662630887</v>
      </c>
      <c r="AD164">
        <v>94.874342571888647</v>
      </c>
      <c r="AE164">
        <v>86.679874736073629</v>
      </c>
      <c r="AF164">
        <v>81.108328235419805</v>
      </c>
    </row>
    <row r="165" spans="1:32" x14ac:dyDescent="0.2">
      <c r="A165" t="s">
        <v>478</v>
      </c>
      <c r="B165" t="s">
        <v>263</v>
      </c>
      <c r="C165">
        <v>1</v>
      </c>
      <c r="D165">
        <v>2400</v>
      </c>
      <c r="E165">
        <v>60</v>
      </c>
      <c r="F165">
        <v>1</v>
      </c>
      <c r="G165">
        <v>1</v>
      </c>
      <c r="H165" t="s">
        <v>7</v>
      </c>
      <c r="I165">
        <v>74.966733529657006</v>
      </c>
      <c r="J165">
        <v>73.201293137704752</v>
      </c>
      <c r="K165">
        <v>72.291714393431377</v>
      </c>
      <c r="L165">
        <v>71.332829826586121</v>
      </c>
      <c r="M165">
        <v>73.350595337332237</v>
      </c>
      <c r="N165">
        <v>82.651213564884614</v>
      </c>
      <c r="O165">
        <v>109.15112879348003</v>
      </c>
      <c r="P165">
        <v>133.66471899264241</v>
      </c>
      <c r="Q165">
        <v>166.54047074848228</v>
      </c>
      <c r="R165">
        <v>176.73715890388868</v>
      </c>
      <c r="S165">
        <v>183.32853179023218</v>
      </c>
      <c r="T165">
        <v>191.81641934119892</v>
      </c>
      <c r="U165">
        <v>188.31510479630569</v>
      </c>
      <c r="V165">
        <v>178.42787354567847</v>
      </c>
      <c r="W165">
        <v>174.45154693600435</v>
      </c>
      <c r="X165">
        <v>153.85901659166177</v>
      </c>
      <c r="Y165">
        <v>137.68989181852982</v>
      </c>
      <c r="Z165">
        <v>127.27235433561411</v>
      </c>
      <c r="AA165">
        <v>120.95139879586354</v>
      </c>
      <c r="AB165">
        <v>113.12854976336823</v>
      </c>
      <c r="AC165">
        <v>105.89921915277986</v>
      </c>
      <c r="AD165">
        <v>100.44650346423798</v>
      </c>
      <c r="AE165">
        <v>91.31632238253539</v>
      </c>
      <c r="AF165">
        <v>82.878255883573061</v>
      </c>
    </row>
    <row r="166" spans="1:32" x14ac:dyDescent="0.2">
      <c r="A166" t="s">
        <v>478</v>
      </c>
      <c r="B166" t="s">
        <v>264</v>
      </c>
      <c r="C166">
        <v>1</v>
      </c>
      <c r="D166">
        <v>2400</v>
      </c>
      <c r="E166">
        <v>60</v>
      </c>
      <c r="F166">
        <v>1</v>
      </c>
      <c r="G166">
        <v>1</v>
      </c>
      <c r="H166" t="s">
        <v>7</v>
      </c>
      <c r="I166">
        <v>77.273328202497837</v>
      </c>
      <c r="J166">
        <v>77.042418759000128</v>
      </c>
      <c r="K166">
        <v>74.959547330740804</v>
      </c>
      <c r="L166">
        <v>75.126952561438102</v>
      </c>
      <c r="M166">
        <v>76.591529331913762</v>
      </c>
      <c r="N166">
        <v>89.316508358089621</v>
      </c>
      <c r="O166">
        <v>114.87178719523062</v>
      </c>
      <c r="P166">
        <v>140.4071486298038</v>
      </c>
      <c r="Q166">
        <v>175.30945044995013</v>
      </c>
      <c r="R166">
        <v>184.23344685922095</v>
      </c>
      <c r="S166">
        <v>189.22668120841379</v>
      </c>
      <c r="T166">
        <v>194.91895134156599</v>
      </c>
      <c r="U166">
        <v>193.04605172914449</v>
      </c>
      <c r="V166">
        <v>183.18039827568046</v>
      </c>
      <c r="W166">
        <v>175.79159858492045</v>
      </c>
      <c r="X166">
        <v>155.77734920112027</v>
      </c>
      <c r="Y166">
        <v>136.09823874688769</v>
      </c>
      <c r="Z166">
        <v>125.40488551925915</v>
      </c>
      <c r="AA166">
        <v>122.55092083059246</v>
      </c>
      <c r="AB166">
        <v>119.39232528949438</v>
      </c>
      <c r="AC166">
        <v>114.56917906134454</v>
      </c>
      <c r="AD166">
        <v>107.00986381735409</v>
      </c>
      <c r="AE166">
        <v>95.643568887693149</v>
      </c>
      <c r="AF166">
        <v>89.27369765191925</v>
      </c>
    </row>
    <row r="167" spans="1:32" x14ac:dyDescent="0.2">
      <c r="A167" t="s">
        <v>478</v>
      </c>
      <c r="B167" t="s">
        <v>265</v>
      </c>
      <c r="C167">
        <v>1</v>
      </c>
      <c r="D167">
        <v>2400</v>
      </c>
      <c r="E167">
        <v>60</v>
      </c>
      <c r="F167">
        <v>1</v>
      </c>
      <c r="G167">
        <v>1</v>
      </c>
      <c r="H167" t="s">
        <v>7</v>
      </c>
      <c r="I167">
        <v>84.597486461530849</v>
      </c>
      <c r="J167">
        <v>80.932000822513075</v>
      </c>
      <c r="K167">
        <v>78.415993881766823</v>
      </c>
      <c r="L167">
        <v>77.380920741485497</v>
      </c>
      <c r="M167">
        <v>77.684509371339814</v>
      </c>
      <c r="N167">
        <v>76.189110417229728</v>
      </c>
      <c r="O167">
        <v>76.004598719340649</v>
      </c>
      <c r="P167">
        <v>77.767826295142001</v>
      </c>
      <c r="Q167">
        <v>80.927813640876636</v>
      </c>
      <c r="R167">
        <v>86.640884232796296</v>
      </c>
      <c r="S167">
        <v>93.25959980902023</v>
      </c>
      <c r="T167">
        <v>95.065859133548386</v>
      </c>
      <c r="U167">
        <v>96.542279370676212</v>
      </c>
      <c r="V167">
        <v>97.202466499093333</v>
      </c>
      <c r="W167">
        <v>99.736211820591535</v>
      </c>
      <c r="X167">
        <v>98.793048591910136</v>
      </c>
      <c r="Y167">
        <v>99.001892838376165</v>
      </c>
      <c r="Z167">
        <v>97.848204110902003</v>
      </c>
      <c r="AA167">
        <v>96.185433981458246</v>
      </c>
      <c r="AB167">
        <v>91.65494311730356</v>
      </c>
      <c r="AC167">
        <v>85.200093921007195</v>
      </c>
      <c r="AD167">
        <v>83.630365284623821</v>
      </c>
      <c r="AE167">
        <v>81.508591701992415</v>
      </c>
      <c r="AF167">
        <v>78.781286272199793</v>
      </c>
    </row>
    <row r="168" spans="1:32" x14ac:dyDescent="0.2">
      <c r="A168" t="s">
        <v>478</v>
      </c>
      <c r="B168" t="s">
        <v>266</v>
      </c>
      <c r="C168">
        <v>1</v>
      </c>
      <c r="D168">
        <v>2400</v>
      </c>
      <c r="E168">
        <v>60</v>
      </c>
      <c r="F168">
        <v>1</v>
      </c>
      <c r="G168">
        <v>1</v>
      </c>
      <c r="H168" t="s">
        <v>7</v>
      </c>
      <c r="I168">
        <v>76.728875509522169</v>
      </c>
      <c r="J168">
        <v>74.423695464115653</v>
      </c>
      <c r="K168">
        <v>73.672972584985118</v>
      </c>
      <c r="L168">
        <v>72.400058885149235</v>
      </c>
      <c r="M168">
        <v>72.109617786765611</v>
      </c>
      <c r="N168">
        <v>70.153058104435118</v>
      </c>
      <c r="O168">
        <v>69.204402857158556</v>
      </c>
      <c r="P168">
        <v>70.321886389932487</v>
      </c>
      <c r="Q168">
        <v>71.869275828512002</v>
      </c>
      <c r="R168">
        <v>74.937082221139136</v>
      </c>
      <c r="S168">
        <v>80.069190455575765</v>
      </c>
      <c r="T168">
        <v>82.046687899356343</v>
      </c>
      <c r="U168">
        <v>84.29316077152761</v>
      </c>
      <c r="V168">
        <v>86.276450877006468</v>
      </c>
      <c r="W168">
        <v>91.000579622601364</v>
      </c>
      <c r="X168">
        <v>94.190727274414712</v>
      </c>
      <c r="Y168">
        <v>92.899711119697912</v>
      </c>
      <c r="Z168">
        <v>91.949720417097353</v>
      </c>
      <c r="AA168">
        <v>89.916659664669837</v>
      </c>
      <c r="AB168">
        <v>86.571289580598517</v>
      </c>
      <c r="AC168">
        <v>83.233139249642974</v>
      </c>
      <c r="AD168">
        <v>83.616763894860298</v>
      </c>
      <c r="AE168">
        <v>81.080798270252046</v>
      </c>
      <c r="AF168">
        <v>78.03096551777206</v>
      </c>
    </row>
    <row r="169" spans="1:32" x14ac:dyDescent="0.2">
      <c r="A169" t="s">
        <v>478</v>
      </c>
      <c r="B169" t="s">
        <v>267</v>
      </c>
      <c r="C169">
        <v>1</v>
      </c>
      <c r="D169">
        <v>2400</v>
      </c>
      <c r="E169">
        <v>60</v>
      </c>
      <c r="F169">
        <v>1</v>
      </c>
      <c r="G169">
        <v>1</v>
      </c>
      <c r="H169" t="s">
        <v>7</v>
      </c>
      <c r="I169">
        <v>73.66372535386374</v>
      </c>
      <c r="J169">
        <v>72.44312458495196</v>
      </c>
      <c r="K169">
        <v>71.012377221796598</v>
      </c>
      <c r="L169">
        <v>69.915149021257164</v>
      </c>
      <c r="M169">
        <v>77.104779975785206</v>
      </c>
      <c r="N169">
        <v>89.016624243975784</v>
      </c>
      <c r="O169">
        <v>115.13759270939033</v>
      </c>
      <c r="P169">
        <v>137.00993811396566</v>
      </c>
      <c r="Q169">
        <v>168.93905789431236</v>
      </c>
      <c r="R169">
        <v>176.3926574929925</v>
      </c>
      <c r="S169">
        <v>179.90416232506669</v>
      </c>
      <c r="T169">
        <v>187.73670077382943</v>
      </c>
      <c r="U169">
        <v>185.41565524370139</v>
      </c>
      <c r="V169">
        <v>178.67017049600241</v>
      </c>
      <c r="W169">
        <v>171.5947192823871</v>
      </c>
      <c r="X169">
        <v>144.06765189378746</v>
      </c>
      <c r="Y169">
        <v>125.78463968983827</v>
      </c>
      <c r="Z169">
        <v>114.41250503608148</v>
      </c>
      <c r="AA169">
        <v>107.38318130162355</v>
      </c>
      <c r="AB169">
        <v>99.356992898960812</v>
      </c>
      <c r="AC169">
        <v>90.857040049287292</v>
      </c>
      <c r="AD169">
        <v>83.16212422352308</v>
      </c>
      <c r="AE169">
        <v>76.063950526034674</v>
      </c>
      <c r="AF169">
        <v>72.58404547725894</v>
      </c>
    </row>
    <row r="170" spans="1:32" x14ac:dyDescent="0.2">
      <c r="A170" t="s">
        <v>478</v>
      </c>
      <c r="B170" t="s">
        <v>268</v>
      </c>
      <c r="C170">
        <v>1</v>
      </c>
      <c r="D170">
        <v>2400</v>
      </c>
      <c r="E170">
        <v>60</v>
      </c>
      <c r="F170">
        <v>1</v>
      </c>
      <c r="G170">
        <v>1</v>
      </c>
      <c r="H170" t="s">
        <v>7</v>
      </c>
      <c r="I170">
        <v>68.089687943100955</v>
      </c>
      <c r="J170">
        <v>66.56306160423766</v>
      </c>
      <c r="K170">
        <v>65.562927580672778</v>
      </c>
      <c r="L170">
        <v>64.585852612131248</v>
      </c>
      <c r="M170">
        <v>64.989889595182504</v>
      </c>
      <c r="N170">
        <v>78.66759827504319</v>
      </c>
      <c r="O170">
        <v>104.44726625611791</v>
      </c>
      <c r="P170">
        <v>130.72825641447693</v>
      </c>
      <c r="Q170">
        <v>163.30327860258575</v>
      </c>
      <c r="R170">
        <v>173.74991606415801</v>
      </c>
      <c r="S170">
        <v>181.43401787009944</v>
      </c>
      <c r="T170">
        <v>188.03310398771387</v>
      </c>
      <c r="U170">
        <v>186.78655600461968</v>
      </c>
      <c r="V170">
        <v>175.73240771262059</v>
      </c>
      <c r="W170">
        <v>172.26851891124809</v>
      </c>
      <c r="X170">
        <v>152.07101782050714</v>
      </c>
      <c r="Y170">
        <v>130.4723584505119</v>
      </c>
      <c r="Z170">
        <v>117.38325008806461</v>
      </c>
      <c r="AA170">
        <v>111.20068511267314</v>
      </c>
      <c r="AB170">
        <v>107.49498223095374</v>
      </c>
      <c r="AC170">
        <v>101.19425916750183</v>
      </c>
      <c r="AD170">
        <v>89.262079414250991</v>
      </c>
      <c r="AE170">
        <v>81.309885318074294</v>
      </c>
      <c r="AF170">
        <v>76.427121007495145</v>
      </c>
    </row>
    <row r="171" spans="1:32" x14ac:dyDescent="0.2">
      <c r="A171" t="s">
        <v>478</v>
      </c>
      <c r="B171" t="s">
        <v>269</v>
      </c>
      <c r="C171">
        <v>1</v>
      </c>
      <c r="D171">
        <v>2400</v>
      </c>
      <c r="E171">
        <v>60</v>
      </c>
      <c r="F171">
        <v>1</v>
      </c>
      <c r="G171">
        <v>1</v>
      </c>
      <c r="H171" t="s">
        <v>7</v>
      </c>
      <c r="I171">
        <v>71.617051482916679</v>
      </c>
      <c r="J171">
        <v>69.977711295659631</v>
      </c>
      <c r="K171">
        <v>67.87557250255287</v>
      </c>
      <c r="L171">
        <v>66.372383684498971</v>
      </c>
      <c r="M171">
        <v>69.414080469002002</v>
      </c>
      <c r="N171">
        <v>79.7633582029042</v>
      </c>
      <c r="O171">
        <v>108.49945935541319</v>
      </c>
      <c r="P171">
        <v>133.13279198222511</v>
      </c>
      <c r="Q171">
        <v>163.79502858069404</v>
      </c>
      <c r="R171">
        <v>171.41745955319223</v>
      </c>
      <c r="S171">
        <v>175.83886878777881</v>
      </c>
      <c r="T171">
        <v>181.40735127059872</v>
      </c>
      <c r="U171">
        <v>173.89298912627618</v>
      </c>
      <c r="V171">
        <v>162.68953495569812</v>
      </c>
      <c r="W171">
        <v>157.46265739254878</v>
      </c>
      <c r="X171">
        <v>137.49600576705805</v>
      </c>
      <c r="Y171">
        <v>114.52902378940176</v>
      </c>
      <c r="Z171">
        <v>103.70308192914898</v>
      </c>
      <c r="AA171">
        <v>99.069637684643013</v>
      </c>
      <c r="AB171">
        <v>93.93621092865348</v>
      </c>
      <c r="AC171">
        <v>89.25443041101488</v>
      </c>
      <c r="AD171">
        <v>80.376054359180074</v>
      </c>
      <c r="AE171">
        <v>73.690763909131945</v>
      </c>
      <c r="AF171">
        <v>70.279169912705555</v>
      </c>
    </row>
    <row r="172" spans="1:32" x14ac:dyDescent="0.2">
      <c r="A172" t="s">
        <v>478</v>
      </c>
      <c r="B172" t="s">
        <v>270</v>
      </c>
      <c r="C172">
        <v>1</v>
      </c>
      <c r="D172">
        <v>2400</v>
      </c>
      <c r="E172">
        <v>60</v>
      </c>
      <c r="F172">
        <v>1</v>
      </c>
      <c r="G172">
        <v>1</v>
      </c>
      <c r="H172" t="s">
        <v>7</v>
      </c>
      <c r="I172">
        <v>65.765143139699234</v>
      </c>
      <c r="J172">
        <v>64.467389744556755</v>
      </c>
      <c r="K172">
        <v>63.278556099068503</v>
      </c>
      <c r="L172">
        <v>62.731780897681659</v>
      </c>
      <c r="M172">
        <v>64.043891897868676</v>
      </c>
      <c r="N172">
        <v>76.894008707154939</v>
      </c>
      <c r="O172">
        <v>104.40345063956119</v>
      </c>
      <c r="P172">
        <v>132.11565266943333</v>
      </c>
      <c r="Q172">
        <v>160.82933007583037</v>
      </c>
      <c r="R172">
        <v>166.59043992331857</v>
      </c>
      <c r="S172">
        <v>168.39070731853943</v>
      </c>
      <c r="T172">
        <v>172.94845437096546</v>
      </c>
      <c r="U172">
        <v>170.62211541253077</v>
      </c>
      <c r="V172">
        <v>162.50746531053829</v>
      </c>
      <c r="W172">
        <v>159.55380214913455</v>
      </c>
      <c r="X172">
        <v>143.87570971060205</v>
      </c>
      <c r="Y172">
        <v>123.74045991735413</v>
      </c>
      <c r="Z172">
        <v>113.30004917573916</v>
      </c>
      <c r="AA172">
        <v>107.48539592056488</v>
      </c>
      <c r="AB172">
        <v>102.8991206317599</v>
      </c>
      <c r="AC172">
        <v>95.761151418297658</v>
      </c>
      <c r="AD172">
        <v>87.51085624532837</v>
      </c>
      <c r="AE172">
        <v>79.870617754873422</v>
      </c>
      <c r="AF172">
        <v>74.305023329841148</v>
      </c>
    </row>
    <row r="173" spans="1:32" x14ac:dyDescent="0.2">
      <c r="A173" t="s">
        <v>478</v>
      </c>
      <c r="B173" t="s">
        <v>271</v>
      </c>
      <c r="C173">
        <v>1</v>
      </c>
      <c r="D173">
        <v>2400</v>
      </c>
      <c r="E173">
        <v>60</v>
      </c>
      <c r="F173">
        <v>1</v>
      </c>
      <c r="G173">
        <v>1</v>
      </c>
      <c r="H173" t="s">
        <v>7</v>
      </c>
      <c r="I173">
        <v>70.436536048678192</v>
      </c>
      <c r="J173">
        <v>68.851541389055143</v>
      </c>
      <c r="K173">
        <v>68.587215880205264</v>
      </c>
      <c r="L173">
        <v>66.716962032182295</v>
      </c>
      <c r="M173">
        <v>66.599513196319123</v>
      </c>
      <c r="N173">
        <v>79.859765706329085</v>
      </c>
      <c r="O173">
        <v>105.1646366918995</v>
      </c>
      <c r="P173">
        <v>129.14951381179833</v>
      </c>
      <c r="Q173">
        <v>160.10847214482845</v>
      </c>
      <c r="R173">
        <v>164.41594779938364</v>
      </c>
      <c r="S173">
        <v>169.30635150964602</v>
      </c>
      <c r="T173">
        <v>172.13942803104754</v>
      </c>
      <c r="U173">
        <v>169.11761658989576</v>
      </c>
      <c r="V173">
        <v>158.96712574481069</v>
      </c>
      <c r="W173">
        <v>156.73003598600576</v>
      </c>
      <c r="X173">
        <v>137.80987356901807</v>
      </c>
      <c r="Y173">
        <v>117.76017789590479</v>
      </c>
      <c r="Z173">
        <v>105.56568759015965</v>
      </c>
      <c r="AA173">
        <v>98.767275858431631</v>
      </c>
      <c r="AB173">
        <v>95.124686438336639</v>
      </c>
      <c r="AC173">
        <v>90.877329656027143</v>
      </c>
      <c r="AD173">
        <v>84.05274119199575</v>
      </c>
      <c r="AE173">
        <v>76.998704769598561</v>
      </c>
      <c r="AF173">
        <v>72.53808855608311</v>
      </c>
    </row>
    <row r="174" spans="1:32" x14ac:dyDescent="0.2">
      <c r="A174" t="s">
        <v>478</v>
      </c>
      <c r="B174" t="s">
        <v>272</v>
      </c>
      <c r="C174">
        <v>1</v>
      </c>
      <c r="D174">
        <v>2400</v>
      </c>
      <c r="E174">
        <v>60</v>
      </c>
      <c r="F174">
        <v>1</v>
      </c>
      <c r="G174">
        <v>1</v>
      </c>
      <c r="H174" t="s">
        <v>7</v>
      </c>
      <c r="I174">
        <v>67.707933981781295</v>
      </c>
      <c r="J174">
        <v>65.636371102885406</v>
      </c>
      <c r="K174">
        <v>64.579621995418947</v>
      </c>
      <c r="L174">
        <v>64.18790953507866</v>
      </c>
      <c r="M174">
        <v>63.803868528045513</v>
      </c>
      <c r="N174">
        <v>62.70231145158008</v>
      </c>
      <c r="O174">
        <v>61.943652863603283</v>
      </c>
      <c r="P174">
        <v>63.236060830846739</v>
      </c>
      <c r="Q174">
        <v>64.491345208814764</v>
      </c>
      <c r="R174">
        <v>71.324012855423902</v>
      </c>
      <c r="S174">
        <v>73.60288272047282</v>
      </c>
      <c r="T174">
        <v>77.769231661628709</v>
      </c>
      <c r="U174">
        <v>79.477791543545791</v>
      </c>
      <c r="V174">
        <v>78.346885793078641</v>
      </c>
      <c r="W174">
        <v>74.905984204118042</v>
      </c>
      <c r="X174">
        <v>75.373542067019088</v>
      </c>
      <c r="Y174">
        <v>76.660460820867527</v>
      </c>
      <c r="Z174">
        <v>78.051957698184367</v>
      </c>
      <c r="AA174">
        <v>75.494654231529339</v>
      </c>
      <c r="AB174">
        <v>73.935106998600247</v>
      </c>
      <c r="AC174">
        <v>73.955658139932225</v>
      </c>
      <c r="AD174">
        <v>73.352328074125111</v>
      </c>
      <c r="AE174">
        <v>70.935362944760584</v>
      </c>
      <c r="AF174">
        <v>69.239806611528749</v>
      </c>
    </row>
    <row r="175" spans="1:32" x14ac:dyDescent="0.2">
      <c r="A175" t="s">
        <v>478</v>
      </c>
      <c r="B175" t="s">
        <v>273</v>
      </c>
      <c r="C175">
        <v>1</v>
      </c>
      <c r="D175">
        <v>2400</v>
      </c>
      <c r="E175">
        <v>60</v>
      </c>
      <c r="F175">
        <v>1</v>
      </c>
      <c r="G175">
        <v>1</v>
      </c>
      <c r="H175" t="s">
        <v>7</v>
      </c>
      <c r="I175">
        <v>66.729342153678218</v>
      </c>
      <c r="J175">
        <v>65.564617437620171</v>
      </c>
      <c r="K175">
        <v>65.10982935377865</v>
      </c>
      <c r="L175">
        <v>64.923247858926928</v>
      </c>
      <c r="M175">
        <v>64.006985950824628</v>
      </c>
      <c r="N175">
        <v>63.744715148587069</v>
      </c>
      <c r="O175">
        <v>63.315218426006908</v>
      </c>
      <c r="P175">
        <v>64.787749742863966</v>
      </c>
      <c r="Q175">
        <v>62.761906838210272</v>
      </c>
      <c r="R175">
        <v>63.918338177263728</v>
      </c>
      <c r="S175">
        <v>63.654978307615323</v>
      </c>
      <c r="T175">
        <v>63.40804566855158</v>
      </c>
      <c r="U175">
        <v>64.922065873988672</v>
      </c>
      <c r="V175">
        <v>66.046841824646634</v>
      </c>
      <c r="W175">
        <v>68.223221066184792</v>
      </c>
      <c r="X175">
        <v>71.97302481539684</v>
      </c>
      <c r="Y175">
        <v>73.825940855200344</v>
      </c>
      <c r="Z175">
        <v>72.57921915053916</v>
      </c>
      <c r="AA175">
        <v>70.909568736712927</v>
      </c>
      <c r="AB175">
        <v>69.971737298196871</v>
      </c>
      <c r="AC175">
        <v>67.19726232862439</v>
      </c>
      <c r="AD175">
        <v>67.592232328159568</v>
      </c>
      <c r="AE175">
        <v>65.24617721283569</v>
      </c>
      <c r="AF175">
        <v>62.729182008957672</v>
      </c>
    </row>
    <row r="176" spans="1:32" x14ac:dyDescent="0.2">
      <c r="A176" t="s">
        <v>478</v>
      </c>
      <c r="B176" t="s">
        <v>274</v>
      </c>
      <c r="C176">
        <v>1</v>
      </c>
      <c r="D176">
        <v>2400</v>
      </c>
      <c r="E176">
        <v>60</v>
      </c>
      <c r="F176">
        <v>1</v>
      </c>
      <c r="G176">
        <v>1</v>
      </c>
      <c r="H176" t="s">
        <v>7</v>
      </c>
      <c r="I176">
        <v>58.254597019972074</v>
      </c>
      <c r="J176">
        <v>57.940913649987337</v>
      </c>
      <c r="K176">
        <v>56.589084059567476</v>
      </c>
      <c r="L176">
        <v>55.169139924010189</v>
      </c>
      <c r="M176">
        <v>57.206880980760239</v>
      </c>
      <c r="N176">
        <v>67.49470845369224</v>
      </c>
      <c r="O176">
        <v>90.973906336925566</v>
      </c>
      <c r="P176">
        <v>117.60436400291204</v>
      </c>
      <c r="Q176">
        <v>144.81052473974921</v>
      </c>
      <c r="R176">
        <v>152.94500240951024</v>
      </c>
      <c r="S176">
        <v>156.77499682199641</v>
      </c>
      <c r="T176">
        <v>162.05565293737286</v>
      </c>
      <c r="U176">
        <v>156.25669790473623</v>
      </c>
      <c r="V176">
        <v>147.26817971100593</v>
      </c>
      <c r="W176">
        <v>143.87143998990811</v>
      </c>
      <c r="X176">
        <v>129.0906266700637</v>
      </c>
      <c r="Y176">
        <v>113.7652767164447</v>
      </c>
      <c r="Z176">
        <v>102.61455920597754</v>
      </c>
      <c r="AA176">
        <v>97.91213991826811</v>
      </c>
      <c r="AB176">
        <v>92.908258572020273</v>
      </c>
      <c r="AC176">
        <v>86.268470231445349</v>
      </c>
      <c r="AD176">
        <v>76.309363786853154</v>
      </c>
      <c r="AE176">
        <v>68.578548759961961</v>
      </c>
      <c r="AF176">
        <v>63.395485805827875</v>
      </c>
    </row>
    <row r="177" spans="1:32" x14ac:dyDescent="0.2">
      <c r="A177" t="s">
        <v>478</v>
      </c>
      <c r="B177" t="s">
        <v>275</v>
      </c>
      <c r="C177">
        <v>1</v>
      </c>
      <c r="D177">
        <v>2400</v>
      </c>
      <c r="E177">
        <v>60</v>
      </c>
      <c r="F177">
        <v>1</v>
      </c>
      <c r="G177">
        <v>1</v>
      </c>
      <c r="H177" t="s">
        <v>7</v>
      </c>
      <c r="I177">
        <v>58.15618584411235</v>
      </c>
      <c r="J177">
        <v>57.162212258756483</v>
      </c>
      <c r="K177">
        <v>56.418800088838339</v>
      </c>
      <c r="L177">
        <v>55.366304187742685</v>
      </c>
      <c r="M177">
        <v>55.67115008626012</v>
      </c>
      <c r="N177">
        <v>66.432723577928414</v>
      </c>
      <c r="O177">
        <v>89.808506464822173</v>
      </c>
      <c r="P177">
        <v>113.28199100172577</v>
      </c>
      <c r="Q177">
        <v>144.1795801764861</v>
      </c>
      <c r="R177">
        <v>148.3419307139261</v>
      </c>
      <c r="S177">
        <v>151.68115316589729</v>
      </c>
      <c r="T177">
        <v>161.72822997058969</v>
      </c>
      <c r="U177">
        <v>161.03077776852115</v>
      </c>
      <c r="V177">
        <v>152.47166785412566</v>
      </c>
      <c r="W177">
        <v>150.60395428336471</v>
      </c>
      <c r="X177">
        <v>136.76125369491487</v>
      </c>
      <c r="Y177">
        <v>121.15463741492448</v>
      </c>
      <c r="Z177">
        <v>113.15817008614697</v>
      </c>
      <c r="AA177">
        <v>107.1506594578257</v>
      </c>
      <c r="AB177">
        <v>98.933767855864204</v>
      </c>
      <c r="AC177">
        <v>90.202683131498745</v>
      </c>
      <c r="AD177">
        <v>77.501845855783188</v>
      </c>
      <c r="AE177">
        <v>70.688743799093061</v>
      </c>
      <c r="AF177">
        <v>66.383481105524965</v>
      </c>
    </row>
    <row r="178" spans="1:32" x14ac:dyDescent="0.2">
      <c r="A178" t="s">
        <v>478</v>
      </c>
      <c r="B178" t="s">
        <v>276</v>
      </c>
      <c r="C178">
        <v>1</v>
      </c>
      <c r="D178">
        <v>2400</v>
      </c>
      <c r="E178">
        <v>60</v>
      </c>
      <c r="F178">
        <v>1</v>
      </c>
      <c r="G178">
        <v>1</v>
      </c>
      <c r="H178" t="s">
        <v>7</v>
      </c>
      <c r="I178">
        <v>61.049810771959642</v>
      </c>
      <c r="J178">
        <v>58.789675274013526</v>
      </c>
      <c r="K178">
        <v>57.39853583758336</v>
      </c>
      <c r="L178">
        <v>56.315731030083242</v>
      </c>
      <c r="M178">
        <v>57.650403695322694</v>
      </c>
      <c r="N178">
        <v>67.566285729136567</v>
      </c>
      <c r="O178">
        <v>91.451735583396044</v>
      </c>
      <c r="P178">
        <v>119.0949379894376</v>
      </c>
      <c r="Q178">
        <v>151.44001225601522</v>
      </c>
      <c r="R178">
        <v>157.17522604648241</v>
      </c>
      <c r="S178">
        <v>159.15157637835082</v>
      </c>
      <c r="T178">
        <v>168.57339620202444</v>
      </c>
      <c r="U178">
        <v>167.017406355823</v>
      </c>
      <c r="V178">
        <v>161.58369412187116</v>
      </c>
      <c r="W178">
        <v>159.5722709313053</v>
      </c>
      <c r="X178">
        <v>144.31817902295447</v>
      </c>
      <c r="Y178">
        <v>127.34901779673659</v>
      </c>
      <c r="Z178">
        <v>114.21184497552373</v>
      </c>
      <c r="AA178">
        <v>105.20584418646942</v>
      </c>
      <c r="AB178">
        <v>98.714314144155168</v>
      </c>
      <c r="AC178">
        <v>92.060052653922071</v>
      </c>
      <c r="AD178">
        <v>87.193013494248348</v>
      </c>
      <c r="AE178">
        <v>78.662366804012777</v>
      </c>
      <c r="AF178">
        <v>73.710155941256261</v>
      </c>
    </row>
    <row r="179" spans="1:32" x14ac:dyDescent="0.2">
      <c r="A179" t="s">
        <v>478</v>
      </c>
      <c r="B179" t="s">
        <v>277</v>
      </c>
      <c r="C179">
        <v>1</v>
      </c>
      <c r="D179">
        <v>2400</v>
      </c>
      <c r="E179">
        <v>60</v>
      </c>
      <c r="F179">
        <v>1</v>
      </c>
      <c r="G179">
        <v>1</v>
      </c>
      <c r="H179" t="s">
        <v>7</v>
      </c>
      <c r="I179">
        <v>69.513907848136427</v>
      </c>
      <c r="J179">
        <v>68.398360686363077</v>
      </c>
      <c r="K179">
        <v>67.099323331168989</v>
      </c>
      <c r="L179">
        <v>65.441216158282131</v>
      </c>
      <c r="M179">
        <v>67.279696968606842</v>
      </c>
      <c r="N179">
        <v>76.418106347480503</v>
      </c>
      <c r="O179">
        <v>102.14556637413557</v>
      </c>
      <c r="P179">
        <v>127.92492705653302</v>
      </c>
      <c r="Q179">
        <v>161.75692799730425</v>
      </c>
      <c r="R179">
        <v>170.61285364831187</v>
      </c>
      <c r="S179">
        <v>168.74702943593073</v>
      </c>
      <c r="T179">
        <v>184.22267789422355</v>
      </c>
      <c r="U179">
        <v>185.14245755680682</v>
      </c>
      <c r="V179">
        <v>177.02908084455984</v>
      </c>
      <c r="W179">
        <v>172.25118299670578</v>
      </c>
      <c r="X179">
        <v>152.17222742683205</v>
      </c>
      <c r="Y179">
        <v>135.90221524810173</v>
      </c>
      <c r="Z179">
        <v>125.44320291011758</v>
      </c>
      <c r="AA179">
        <v>118.87369167170986</v>
      </c>
      <c r="AB179">
        <v>111.91657878720858</v>
      </c>
      <c r="AC179">
        <v>102.31234108646234</v>
      </c>
      <c r="AD179">
        <v>95.013635061063084</v>
      </c>
      <c r="AE179">
        <v>86.141499373710829</v>
      </c>
      <c r="AF179">
        <v>79.259046515975001</v>
      </c>
    </row>
    <row r="180" spans="1:32" x14ac:dyDescent="0.2">
      <c r="A180" t="s">
        <v>478</v>
      </c>
      <c r="B180" t="s">
        <v>278</v>
      </c>
      <c r="C180">
        <v>1</v>
      </c>
      <c r="D180">
        <v>2400</v>
      </c>
      <c r="E180">
        <v>60</v>
      </c>
      <c r="F180">
        <v>1</v>
      </c>
      <c r="G180">
        <v>1</v>
      </c>
      <c r="H180" t="s">
        <v>7</v>
      </c>
      <c r="I180">
        <v>74.117896638165519</v>
      </c>
      <c r="J180">
        <v>73.554256979615602</v>
      </c>
      <c r="K180">
        <v>69.669383678871256</v>
      </c>
      <c r="L180">
        <v>67.631985729497231</v>
      </c>
      <c r="M180">
        <v>69.841993303380264</v>
      </c>
      <c r="N180">
        <v>80.031185450399505</v>
      </c>
      <c r="O180">
        <v>110.08594723413761</v>
      </c>
      <c r="P180">
        <v>133.27223209416587</v>
      </c>
      <c r="Q180">
        <v>159.34041733665794</v>
      </c>
      <c r="R180">
        <v>169.21523327650442</v>
      </c>
      <c r="S180">
        <v>175.52714342933302</v>
      </c>
      <c r="T180">
        <v>183.15383079024392</v>
      </c>
      <c r="U180">
        <v>181.10675135238222</v>
      </c>
      <c r="V180">
        <v>171.1649436599518</v>
      </c>
      <c r="W180">
        <v>164.31562092558917</v>
      </c>
      <c r="X180">
        <v>143.58329693937625</v>
      </c>
      <c r="Y180">
        <v>125.89741303109555</v>
      </c>
      <c r="Z180">
        <v>115.17450629066639</v>
      </c>
      <c r="AA180">
        <v>112.63645447278253</v>
      </c>
      <c r="AB180">
        <v>109.15104245248709</v>
      </c>
      <c r="AC180">
        <v>101.44307105841072</v>
      </c>
      <c r="AD180">
        <v>94.438686012776245</v>
      </c>
      <c r="AE180">
        <v>85.216615908525341</v>
      </c>
      <c r="AF180">
        <v>77.06333592264906</v>
      </c>
    </row>
    <row r="181" spans="1:32" x14ac:dyDescent="0.2">
      <c r="A181" t="s">
        <v>478</v>
      </c>
      <c r="B181" t="s">
        <v>279</v>
      </c>
      <c r="C181">
        <v>1</v>
      </c>
      <c r="D181">
        <v>2400</v>
      </c>
      <c r="E181">
        <v>60</v>
      </c>
      <c r="F181">
        <v>1</v>
      </c>
      <c r="G181">
        <v>1</v>
      </c>
      <c r="H181" t="s">
        <v>7</v>
      </c>
      <c r="I181">
        <v>72.328177314716115</v>
      </c>
      <c r="J181">
        <v>71.797416425408386</v>
      </c>
      <c r="K181">
        <v>68.541082717200766</v>
      </c>
      <c r="L181">
        <v>67.392966969341941</v>
      </c>
      <c r="M181">
        <v>67.275726095554376</v>
      </c>
      <c r="N181">
        <v>67.377151631563834</v>
      </c>
      <c r="O181">
        <v>65.871136928984257</v>
      </c>
      <c r="P181">
        <v>67.272341174207853</v>
      </c>
      <c r="Q181">
        <v>68.962206137222182</v>
      </c>
      <c r="R181">
        <v>72.563761393749942</v>
      </c>
      <c r="S181">
        <v>76.823798696028902</v>
      </c>
      <c r="T181">
        <v>81.282634695879764</v>
      </c>
      <c r="U181">
        <v>84.157501579011225</v>
      </c>
      <c r="V181">
        <v>85.817358820676574</v>
      </c>
      <c r="W181">
        <v>88.158976801494816</v>
      </c>
      <c r="X181">
        <v>89.471100615680768</v>
      </c>
      <c r="Y181">
        <v>89.462900215448499</v>
      </c>
      <c r="Z181">
        <v>89.460945828829793</v>
      </c>
      <c r="AA181">
        <v>89.225152073355801</v>
      </c>
      <c r="AB181">
        <v>86.501607879385858</v>
      </c>
      <c r="AC181">
        <v>85.280907484679489</v>
      </c>
      <c r="AD181">
        <v>81.603084236637471</v>
      </c>
      <c r="AE181">
        <v>79.049290639289779</v>
      </c>
      <c r="AF181">
        <v>74.955710584401231</v>
      </c>
    </row>
    <row r="182" spans="1:32" x14ac:dyDescent="0.2">
      <c r="A182" t="s">
        <v>478</v>
      </c>
      <c r="B182" t="s">
        <v>280</v>
      </c>
      <c r="C182">
        <v>1</v>
      </c>
      <c r="D182">
        <v>2400</v>
      </c>
      <c r="E182">
        <v>60</v>
      </c>
      <c r="F182">
        <v>1</v>
      </c>
      <c r="G182">
        <v>1</v>
      </c>
      <c r="H182" t="s">
        <v>7</v>
      </c>
      <c r="I182">
        <v>71.825295570545805</v>
      </c>
      <c r="J182">
        <v>70.826562307832006</v>
      </c>
      <c r="K182">
        <v>70.271248764641541</v>
      </c>
      <c r="L182">
        <v>69.656570190399108</v>
      </c>
      <c r="M182">
        <v>68.172564330564782</v>
      </c>
      <c r="N182">
        <v>67.232847438793527</v>
      </c>
      <c r="O182">
        <v>67.554418892760594</v>
      </c>
      <c r="P182">
        <v>67.977571557605415</v>
      </c>
      <c r="Q182">
        <v>66.667489536239444</v>
      </c>
      <c r="R182">
        <v>67.120228723455739</v>
      </c>
      <c r="S182">
        <v>71.224799607815058</v>
      </c>
      <c r="T182">
        <v>75.966502057556824</v>
      </c>
      <c r="U182">
        <v>79.745584629092534</v>
      </c>
      <c r="V182">
        <v>85.687301423028899</v>
      </c>
      <c r="W182">
        <v>89.019797439423257</v>
      </c>
      <c r="X182">
        <v>85.339445839066286</v>
      </c>
      <c r="Y182">
        <v>83.05796596198897</v>
      </c>
      <c r="Z182">
        <v>78.468556006523613</v>
      </c>
      <c r="AA182">
        <v>76.531556284775817</v>
      </c>
      <c r="AB182">
        <v>74.083698962638536</v>
      </c>
      <c r="AC182">
        <v>73.414141246759627</v>
      </c>
      <c r="AD182">
        <v>72.250861482094805</v>
      </c>
      <c r="AE182">
        <v>71.736229841111992</v>
      </c>
      <c r="AF182">
        <v>69.920855942680177</v>
      </c>
    </row>
    <row r="183" spans="1:32" x14ac:dyDescent="0.2">
      <c r="A183" t="s">
        <v>478</v>
      </c>
      <c r="B183" t="s">
        <v>281</v>
      </c>
      <c r="C183">
        <v>1</v>
      </c>
      <c r="D183">
        <v>2400</v>
      </c>
      <c r="E183">
        <v>60</v>
      </c>
      <c r="F183">
        <v>1</v>
      </c>
      <c r="G183">
        <v>1</v>
      </c>
      <c r="H183" t="s">
        <v>7</v>
      </c>
      <c r="I183">
        <v>67.526103076959288</v>
      </c>
      <c r="J183">
        <v>65.720035379016608</v>
      </c>
      <c r="K183">
        <v>64.271722887931034</v>
      </c>
      <c r="L183">
        <v>62.723488731820133</v>
      </c>
      <c r="M183">
        <v>67.346141134499675</v>
      </c>
      <c r="N183">
        <v>83.447640480981718</v>
      </c>
      <c r="O183">
        <v>109.56132687943675</v>
      </c>
      <c r="P183">
        <v>134.41906058727395</v>
      </c>
      <c r="Q183">
        <v>164.34442244850683</v>
      </c>
      <c r="R183">
        <v>170.62271500149086</v>
      </c>
      <c r="S183">
        <v>173.39005741739123</v>
      </c>
      <c r="T183">
        <v>182.04615193135513</v>
      </c>
      <c r="U183">
        <v>178.87703158841612</v>
      </c>
      <c r="V183">
        <v>172.84366206253821</v>
      </c>
      <c r="W183">
        <v>169.56556302037194</v>
      </c>
      <c r="X183">
        <v>152.3329890016249</v>
      </c>
      <c r="Y183">
        <v>133.80661913300088</v>
      </c>
      <c r="Z183">
        <v>123.80552159952218</v>
      </c>
      <c r="AA183">
        <v>120.27194090662883</v>
      </c>
      <c r="AB183">
        <v>112.79496570228895</v>
      </c>
      <c r="AC183">
        <v>100.86902568573718</v>
      </c>
      <c r="AD183">
        <v>88.972204368465412</v>
      </c>
      <c r="AE183">
        <v>80.071154884131388</v>
      </c>
      <c r="AF183">
        <v>75.388180802128943</v>
      </c>
    </row>
    <row r="184" spans="1:32" x14ac:dyDescent="0.2">
      <c r="A184" t="s">
        <v>478</v>
      </c>
      <c r="B184" t="s">
        <v>282</v>
      </c>
      <c r="C184">
        <v>1</v>
      </c>
      <c r="D184">
        <v>2400</v>
      </c>
      <c r="E184">
        <v>60</v>
      </c>
      <c r="F184">
        <v>1</v>
      </c>
      <c r="G184">
        <v>1</v>
      </c>
      <c r="H184" t="s">
        <v>7</v>
      </c>
      <c r="I184">
        <v>70.438559723410151</v>
      </c>
      <c r="J184">
        <v>68.568186725268916</v>
      </c>
      <c r="K184">
        <v>69.54635065984985</v>
      </c>
      <c r="L184">
        <v>64.871201937626992</v>
      </c>
      <c r="M184">
        <v>65.775739253724993</v>
      </c>
      <c r="N184">
        <v>75.920861969039606</v>
      </c>
      <c r="O184">
        <v>106.27413931396863</v>
      </c>
      <c r="P184">
        <v>131.85199645079265</v>
      </c>
      <c r="Q184">
        <v>162.01220495564667</v>
      </c>
      <c r="R184">
        <v>165.85307629171069</v>
      </c>
      <c r="S184">
        <v>172.05222884121048</v>
      </c>
      <c r="T184">
        <v>180.90880214844077</v>
      </c>
      <c r="U184">
        <v>177.66446160192194</v>
      </c>
      <c r="V184">
        <v>169.21128262780707</v>
      </c>
      <c r="W184">
        <v>166.67217792283941</v>
      </c>
      <c r="X184">
        <v>150.93889006253059</v>
      </c>
      <c r="Y184">
        <v>133.93680331256215</v>
      </c>
      <c r="Z184">
        <v>125.16701393279797</v>
      </c>
      <c r="AA184">
        <v>119.59382521851721</v>
      </c>
      <c r="AB184">
        <v>113.15998561839237</v>
      </c>
      <c r="AC184">
        <v>96.195427856347408</v>
      </c>
      <c r="AD184">
        <v>86.349859552160424</v>
      </c>
      <c r="AE184">
        <v>79.063149235537793</v>
      </c>
      <c r="AF184">
        <v>72.7589860983677</v>
      </c>
    </row>
    <row r="185" spans="1:32" x14ac:dyDescent="0.2">
      <c r="A185" t="s">
        <v>478</v>
      </c>
      <c r="B185" t="s">
        <v>283</v>
      </c>
      <c r="C185">
        <v>1</v>
      </c>
      <c r="D185">
        <v>2400</v>
      </c>
      <c r="E185">
        <v>60</v>
      </c>
      <c r="F185">
        <v>1</v>
      </c>
      <c r="G185">
        <v>1</v>
      </c>
      <c r="H185" t="s">
        <v>7</v>
      </c>
      <c r="I185">
        <v>68.006724661645848</v>
      </c>
      <c r="J185">
        <v>67.298888852439902</v>
      </c>
      <c r="K185">
        <v>64.816337554781597</v>
      </c>
      <c r="L185">
        <v>64.898826999556618</v>
      </c>
      <c r="M185">
        <v>64.884745401378879</v>
      </c>
      <c r="N185">
        <v>75.571814919330009</v>
      </c>
      <c r="O185">
        <v>104.17108149448856</v>
      </c>
      <c r="P185">
        <v>126.21534659974793</v>
      </c>
      <c r="Q185">
        <v>159.69638976540466</v>
      </c>
      <c r="R185">
        <v>165.08968490654496</v>
      </c>
      <c r="S185">
        <v>169.69901959140057</v>
      </c>
      <c r="T185">
        <v>179.07352223383168</v>
      </c>
      <c r="U185">
        <v>178.51192285648</v>
      </c>
      <c r="V185">
        <v>170.42947598501007</v>
      </c>
      <c r="W185">
        <v>167.29021894296989</v>
      </c>
      <c r="X185">
        <v>145.95512382238456</v>
      </c>
      <c r="Y185">
        <v>128.19250088503745</v>
      </c>
      <c r="Z185">
        <v>114.30761571001011</v>
      </c>
      <c r="AA185">
        <v>105.09346220657379</v>
      </c>
      <c r="AB185">
        <v>97.369134705556689</v>
      </c>
      <c r="AC185">
        <v>93.367826623851059</v>
      </c>
      <c r="AD185">
        <v>86.173331021293023</v>
      </c>
      <c r="AE185">
        <v>79.734977159996518</v>
      </c>
      <c r="AF185">
        <v>74.010001704557382</v>
      </c>
    </row>
    <row r="186" spans="1:32" x14ac:dyDescent="0.2">
      <c r="A186" t="s">
        <v>478</v>
      </c>
      <c r="B186" t="s">
        <v>284</v>
      </c>
      <c r="C186">
        <v>1</v>
      </c>
      <c r="D186">
        <v>2400</v>
      </c>
      <c r="E186">
        <v>60</v>
      </c>
      <c r="F186">
        <v>1</v>
      </c>
      <c r="G186">
        <v>1</v>
      </c>
      <c r="H186" t="s">
        <v>7</v>
      </c>
      <c r="I186">
        <v>69.513137028608341</v>
      </c>
      <c r="J186">
        <v>69.213004003163633</v>
      </c>
      <c r="K186">
        <v>67.017935564202205</v>
      </c>
      <c r="L186">
        <v>66.820816084079212</v>
      </c>
      <c r="M186">
        <v>66.676825112390716</v>
      </c>
      <c r="N186">
        <v>78.024833533994425</v>
      </c>
      <c r="O186">
        <v>110.74637621827917</v>
      </c>
      <c r="P186">
        <v>134.18715740087845</v>
      </c>
      <c r="Q186">
        <v>161.39133296470487</v>
      </c>
      <c r="R186">
        <v>164.99633310734396</v>
      </c>
      <c r="S186">
        <v>163.17936746346112</v>
      </c>
      <c r="T186">
        <v>166.1223758606464</v>
      </c>
      <c r="U186">
        <v>163.86693268545136</v>
      </c>
      <c r="V186">
        <v>157.49748476524871</v>
      </c>
      <c r="W186">
        <v>151.92170205707242</v>
      </c>
      <c r="X186">
        <v>133.73826408520205</v>
      </c>
      <c r="Y186">
        <v>115.16893750536849</v>
      </c>
      <c r="Z186">
        <v>104.52318127227888</v>
      </c>
      <c r="AA186">
        <v>97.563051938718829</v>
      </c>
      <c r="AB186">
        <v>91.61359530977191</v>
      </c>
      <c r="AC186">
        <v>88.308016749001354</v>
      </c>
      <c r="AD186">
        <v>78.692185900647047</v>
      </c>
      <c r="AE186">
        <v>71.850604675350766</v>
      </c>
      <c r="AF186">
        <v>65.900475186504607</v>
      </c>
    </row>
    <row r="187" spans="1:32" x14ac:dyDescent="0.2">
      <c r="A187" t="s">
        <v>478</v>
      </c>
      <c r="B187" t="s">
        <v>285</v>
      </c>
      <c r="C187">
        <v>1</v>
      </c>
      <c r="D187">
        <v>2400</v>
      </c>
      <c r="E187">
        <v>60</v>
      </c>
      <c r="F187">
        <v>1</v>
      </c>
      <c r="G187">
        <v>1</v>
      </c>
      <c r="H187" t="s">
        <v>7</v>
      </c>
      <c r="I187">
        <v>61.05035579152851</v>
      </c>
      <c r="J187">
        <v>57.863551358842059</v>
      </c>
      <c r="K187">
        <v>57.105457473316534</v>
      </c>
      <c r="L187">
        <v>55.764186466208862</v>
      </c>
      <c r="M187">
        <v>56.10327159362204</v>
      </c>
      <c r="N187">
        <v>67.867731027144274</v>
      </c>
      <c r="O187">
        <v>91.563621568030769</v>
      </c>
      <c r="P187">
        <v>117.34378527448865</v>
      </c>
      <c r="Q187">
        <v>143.50407319965382</v>
      </c>
      <c r="R187">
        <v>150.17200650751738</v>
      </c>
      <c r="S187">
        <v>148.68996467888277</v>
      </c>
      <c r="T187">
        <v>155.47466357391363</v>
      </c>
      <c r="U187">
        <v>154.29753298963234</v>
      </c>
      <c r="V187">
        <v>145.19119957508221</v>
      </c>
      <c r="W187">
        <v>138.76683290940056</v>
      </c>
      <c r="X187">
        <v>120.47742820566916</v>
      </c>
      <c r="Y187">
        <v>103.67602899083305</v>
      </c>
      <c r="Z187">
        <v>93.619140433698348</v>
      </c>
      <c r="AA187">
        <v>85.995334636955391</v>
      </c>
      <c r="AB187">
        <v>79.138870635278337</v>
      </c>
      <c r="AC187">
        <v>73.989805623952563</v>
      </c>
      <c r="AD187">
        <v>68.144191982363452</v>
      </c>
      <c r="AE187">
        <v>63.790894289945157</v>
      </c>
      <c r="AF187">
        <v>60.060765708058192</v>
      </c>
    </row>
    <row r="188" spans="1:32" x14ac:dyDescent="0.2">
      <c r="A188" t="s">
        <v>478</v>
      </c>
      <c r="B188" t="s">
        <v>286</v>
      </c>
      <c r="C188">
        <v>1</v>
      </c>
      <c r="D188">
        <v>2400</v>
      </c>
      <c r="E188">
        <v>60</v>
      </c>
      <c r="F188">
        <v>1</v>
      </c>
      <c r="G188">
        <v>1</v>
      </c>
      <c r="H188" t="s">
        <v>7</v>
      </c>
      <c r="I188">
        <v>55.780730478896736</v>
      </c>
      <c r="J188">
        <v>55.491359185348166</v>
      </c>
      <c r="K188">
        <v>54.329256898680939</v>
      </c>
      <c r="L188">
        <v>53.568740802346753</v>
      </c>
      <c r="M188">
        <v>53.243516934701482</v>
      </c>
      <c r="N188">
        <v>52.313218091723471</v>
      </c>
      <c r="O188">
        <v>52.019234889997541</v>
      </c>
      <c r="P188">
        <v>52.763976253625692</v>
      </c>
      <c r="Q188">
        <v>54.32253423323958</v>
      </c>
      <c r="R188">
        <v>56.802479990235341</v>
      </c>
      <c r="S188">
        <v>58.433614087100956</v>
      </c>
      <c r="T188">
        <v>61.092256201846475</v>
      </c>
      <c r="U188">
        <v>62.12197804657481</v>
      </c>
      <c r="V188">
        <v>64.206074104456221</v>
      </c>
      <c r="W188">
        <v>64.470895647297795</v>
      </c>
      <c r="X188">
        <v>65.330028638353966</v>
      </c>
      <c r="Y188">
        <v>66.698840096922069</v>
      </c>
      <c r="Z188">
        <v>65.869896899304919</v>
      </c>
      <c r="AA188">
        <v>65.666694357002626</v>
      </c>
      <c r="AB188">
        <v>64.093455071041888</v>
      </c>
      <c r="AC188">
        <v>62.490098746735804</v>
      </c>
      <c r="AD188">
        <v>60.288846786597745</v>
      </c>
      <c r="AE188">
        <v>58.074298269143029</v>
      </c>
      <c r="AF188">
        <v>56.208776091179317</v>
      </c>
    </row>
    <row r="189" spans="1:32" x14ac:dyDescent="0.2">
      <c r="A189" t="s">
        <v>478</v>
      </c>
      <c r="B189" t="s">
        <v>287</v>
      </c>
      <c r="C189">
        <v>1</v>
      </c>
      <c r="D189">
        <v>2400</v>
      </c>
      <c r="E189">
        <v>60</v>
      </c>
      <c r="F189">
        <v>1</v>
      </c>
      <c r="G189">
        <v>1</v>
      </c>
      <c r="H189" t="s">
        <v>7</v>
      </c>
      <c r="I189">
        <v>55.727526801212349</v>
      </c>
      <c r="J189">
        <v>54.451403850403729</v>
      </c>
      <c r="K189">
        <v>54.145949600845228</v>
      </c>
      <c r="L189">
        <v>53.627342009992454</v>
      </c>
      <c r="M189">
        <v>51.545031268939674</v>
      </c>
      <c r="N189">
        <v>51.61688827610373</v>
      </c>
      <c r="O189">
        <v>51.190811698391506</v>
      </c>
      <c r="P189">
        <v>50.261215872343314</v>
      </c>
      <c r="Q189">
        <v>51.237091091030322</v>
      </c>
      <c r="R189">
        <v>54.267389584372367</v>
      </c>
      <c r="S189">
        <v>58.419030507518706</v>
      </c>
      <c r="T189">
        <v>60.866784277364054</v>
      </c>
      <c r="U189">
        <v>63.368200651634496</v>
      </c>
      <c r="V189">
        <v>65.021407572113503</v>
      </c>
      <c r="W189">
        <v>65.416076819523866</v>
      </c>
      <c r="X189">
        <v>67.295787075042853</v>
      </c>
      <c r="Y189">
        <v>68.05153447540377</v>
      </c>
      <c r="Z189">
        <v>69.871323916481231</v>
      </c>
      <c r="AA189">
        <v>67.539364289588391</v>
      </c>
      <c r="AB189">
        <v>65.713419440498626</v>
      </c>
      <c r="AC189">
        <v>66.356613124497898</v>
      </c>
      <c r="AD189">
        <v>64.812001395977575</v>
      </c>
      <c r="AE189">
        <v>63.137364718252265</v>
      </c>
      <c r="AF189">
        <v>60.530622030748006</v>
      </c>
    </row>
    <row r="190" spans="1:32" x14ac:dyDescent="0.2">
      <c r="A190" t="s">
        <v>478</v>
      </c>
      <c r="B190" t="s">
        <v>288</v>
      </c>
      <c r="C190">
        <v>1</v>
      </c>
      <c r="D190">
        <v>2400</v>
      </c>
      <c r="E190">
        <v>60</v>
      </c>
      <c r="F190">
        <v>1</v>
      </c>
      <c r="G190">
        <v>1</v>
      </c>
      <c r="H190" t="s">
        <v>7</v>
      </c>
      <c r="I190">
        <v>56.828890605440648</v>
      </c>
      <c r="J190">
        <v>55.555153194276414</v>
      </c>
      <c r="K190">
        <v>53.819870710885304</v>
      </c>
      <c r="L190">
        <v>52.514590044568138</v>
      </c>
      <c r="M190">
        <v>52.51756158411731</v>
      </c>
      <c r="N190">
        <v>53.527082475024855</v>
      </c>
      <c r="O190">
        <v>60.116634066715768</v>
      </c>
      <c r="P190">
        <v>67.660240833162135</v>
      </c>
      <c r="Q190">
        <v>69.864221972804899</v>
      </c>
      <c r="R190">
        <v>70.850693326890379</v>
      </c>
      <c r="S190">
        <v>76.317896194726643</v>
      </c>
      <c r="T190">
        <v>80.390715064709056</v>
      </c>
      <c r="U190">
        <v>84.160083974065458</v>
      </c>
      <c r="V190">
        <v>87.27853885875362</v>
      </c>
      <c r="W190">
        <v>87.213865419404613</v>
      </c>
      <c r="X190">
        <v>82.899376762905888</v>
      </c>
      <c r="Y190">
        <v>80.266535494663884</v>
      </c>
      <c r="Z190">
        <v>77.125990010400002</v>
      </c>
      <c r="AA190">
        <v>75.577695700124863</v>
      </c>
      <c r="AB190">
        <v>72.379247488222333</v>
      </c>
      <c r="AC190">
        <v>69.736718507031412</v>
      </c>
      <c r="AD190">
        <v>65.955140149494298</v>
      </c>
      <c r="AE190">
        <v>62.89744811747908</v>
      </c>
      <c r="AF190">
        <v>60.271853139676836</v>
      </c>
    </row>
    <row r="191" spans="1:32" x14ac:dyDescent="0.2">
      <c r="A191" t="s">
        <v>478</v>
      </c>
      <c r="B191" t="s">
        <v>289</v>
      </c>
      <c r="C191">
        <v>1</v>
      </c>
      <c r="D191">
        <v>2400</v>
      </c>
      <c r="E191">
        <v>60</v>
      </c>
      <c r="F191">
        <v>1</v>
      </c>
      <c r="G191">
        <v>1</v>
      </c>
      <c r="H191" t="s">
        <v>7</v>
      </c>
      <c r="I191">
        <v>56.766154356092912</v>
      </c>
      <c r="J191">
        <v>54.755409743509951</v>
      </c>
      <c r="K191">
        <v>54.896772776778825</v>
      </c>
      <c r="L191">
        <v>53.204077781781919</v>
      </c>
      <c r="M191">
        <v>55.964733456273393</v>
      </c>
      <c r="N191">
        <v>67.9567246553747</v>
      </c>
      <c r="O191">
        <v>87.383927688573976</v>
      </c>
      <c r="P191">
        <v>120.02839385628454</v>
      </c>
      <c r="Q191">
        <v>150.00621622348865</v>
      </c>
      <c r="R191">
        <v>158.0814275336233</v>
      </c>
      <c r="S191">
        <v>163.25066964791657</v>
      </c>
      <c r="T191">
        <v>173.71053479268687</v>
      </c>
      <c r="U191">
        <v>172.77566904026807</v>
      </c>
      <c r="V191">
        <v>165.74269708573001</v>
      </c>
      <c r="W191">
        <v>161.44613096491014</v>
      </c>
      <c r="X191">
        <v>143.37884230052757</v>
      </c>
      <c r="Y191">
        <v>124.58492842619401</v>
      </c>
      <c r="Z191">
        <v>111.97375073257194</v>
      </c>
      <c r="AA191">
        <v>104.62826829667073</v>
      </c>
      <c r="AB191">
        <v>98.358206469455908</v>
      </c>
      <c r="AC191">
        <v>91.567850438883681</v>
      </c>
      <c r="AD191">
        <v>84.291763022255068</v>
      </c>
      <c r="AE191">
        <v>76.666284837496505</v>
      </c>
      <c r="AF191">
        <v>70.553829711796183</v>
      </c>
    </row>
    <row r="192" spans="1:32" x14ac:dyDescent="0.2">
      <c r="A192" t="s">
        <v>478</v>
      </c>
      <c r="B192" t="s">
        <v>290</v>
      </c>
      <c r="C192">
        <v>1</v>
      </c>
      <c r="D192">
        <v>2400</v>
      </c>
      <c r="E192">
        <v>60</v>
      </c>
      <c r="F192">
        <v>1</v>
      </c>
      <c r="G192">
        <v>1</v>
      </c>
      <c r="H192" t="s">
        <v>7</v>
      </c>
      <c r="I192">
        <v>64.715835316924483</v>
      </c>
      <c r="J192">
        <v>63.080653721504305</v>
      </c>
      <c r="K192">
        <v>63.140478655758002</v>
      </c>
      <c r="L192">
        <v>60.666062016718257</v>
      </c>
      <c r="M192">
        <v>60.990033702465489</v>
      </c>
      <c r="N192">
        <v>70.880912778493325</v>
      </c>
      <c r="O192">
        <v>97.280288341467482</v>
      </c>
      <c r="P192">
        <v>122.66941024567828</v>
      </c>
      <c r="Q192">
        <v>153.78439694002034</v>
      </c>
      <c r="R192">
        <v>163.2078569645353</v>
      </c>
      <c r="S192">
        <v>165.96454338795587</v>
      </c>
      <c r="T192">
        <v>176.88177965045153</v>
      </c>
      <c r="U192">
        <v>176.89058133555187</v>
      </c>
      <c r="V192">
        <v>170.45233677231568</v>
      </c>
      <c r="W192">
        <v>165.50211281041726</v>
      </c>
      <c r="X192">
        <v>145.70039764515957</v>
      </c>
      <c r="Y192">
        <v>126.03398469760036</v>
      </c>
      <c r="Z192">
        <v>116.29819454385506</v>
      </c>
      <c r="AA192">
        <v>106.62242757520272</v>
      </c>
      <c r="AB192">
        <v>100.3231802603423</v>
      </c>
      <c r="AC192">
        <v>94.188876197755647</v>
      </c>
      <c r="AD192">
        <v>84.253120224099362</v>
      </c>
      <c r="AE192">
        <v>78.111799695744892</v>
      </c>
      <c r="AF192">
        <v>73.210693274069058</v>
      </c>
    </row>
    <row r="193" spans="1:32" x14ac:dyDescent="0.2">
      <c r="A193" t="s">
        <v>478</v>
      </c>
      <c r="B193" t="s">
        <v>291</v>
      </c>
      <c r="C193">
        <v>1</v>
      </c>
      <c r="D193">
        <v>2400</v>
      </c>
      <c r="E193">
        <v>60</v>
      </c>
      <c r="F193">
        <v>1</v>
      </c>
      <c r="G193">
        <v>1</v>
      </c>
      <c r="H193" t="s">
        <v>7</v>
      </c>
      <c r="I193">
        <v>67.323944963294551</v>
      </c>
      <c r="J193">
        <v>65.948036925962057</v>
      </c>
      <c r="K193">
        <v>64.669636706233149</v>
      </c>
      <c r="L193">
        <v>65.59427968247968</v>
      </c>
      <c r="M193">
        <v>65.180936957357844</v>
      </c>
      <c r="N193">
        <v>75.267218975259752</v>
      </c>
      <c r="O193">
        <v>104.02596574103059</v>
      </c>
      <c r="P193">
        <v>127.97018654325478</v>
      </c>
      <c r="Q193">
        <v>159.66335731672183</v>
      </c>
      <c r="R193">
        <v>165.7871292416566</v>
      </c>
      <c r="S193">
        <v>173.65193608163281</v>
      </c>
      <c r="T193">
        <v>182.51498367813426</v>
      </c>
      <c r="U193">
        <v>180.51573566913376</v>
      </c>
      <c r="V193">
        <v>172.65555029426707</v>
      </c>
      <c r="W193">
        <v>170.72496479952966</v>
      </c>
      <c r="X193">
        <v>154.24911077615803</v>
      </c>
      <c r="Y193">
        <v>133.3536447109181</v>
      </c>
      <c r="Z193">
        <v>122.5277497189294</v>
      </c>
      <c r="AA193">
        <v>113.72575992938307</v>
      </c>
      <c r="AB193">
        <v>110.38541039548157</v>
      </c>
      <c r="AC193">
        <v>101.78593598213327</v>
      </c>
      <c r="AD193">
        <v>92.147528123419889</v>
      </c>
      <c r="AE193">
        <v>80.909076105075258</v>
      </c>
      <c r="AF193">
        <v>76.292323838149258</v>
      </c>
    </row>
    <row r="194" spans="1:32" x14ac:dyDescent="0.2">
      <c r="A194" t="s">
        <v>478</v>
      </c>
      <c r="B194" t="s">
        <v>292</v>
      </c>
      <c r="C194">
        <v>1</v>
      </c>
      <c r="D194">
        <v>2400</v>
      </c>
      <c r="E194">
        <v>60</v>
      </c>
      <c r="F194">
        <v>1</v>
      </c>
      <c r="G194">
        <v>1</v>
      </c>
      <c r="H194" t="s">
        <v>7</v>
      </c>
      <c r="I194">
        <v>69.913777328179137</v>
      </c>
      <c r="J194">
        <v>67.770730664399224</v>
      </c>
      <c r="K194">
        <v>66.268005381398169</v>
      </c>
      <c r="L194">
        <v>66.029593066941899</v>
      </c>
      <c r="M194">
        <v>65.823263478728492</v>
      </c>
      <c r="N194">
        <v>76.749083428624019</v>
      </c>
      <c r="O194">
        <v>104.98689879633892</v>
      </c>
      <c r="P194">
        <v>129.38702364418648</v>
      </c>
      <c r="Q194">
        <v>155.54314139445358</v>
      </c>
      <c r="R194">
        <v>162.78303047192199</v>
      </c>
      <c r="S194">
        <v>165.53136315693675</v>
      </c>
      <c r="T194">
        <v>172.41448652840913</v>
      </c>
      <c r="U194">
        <v>167.64863385312211</v>
      </c>
      <c r="V194">
        <v>162.78740633412224</v>
      </c>
      <c r="W194">
        <v>160.02046254596215</v>
      </c>
      <c r="X194">
        <v>141.87127791190298</v>
      </c>
      <c r="Y194">
        <v>118.07659029108999</v>
      </c>
      <c r="Z194">
        <v>105.15045932413365</v>
      </c>
      <c r="AA194">
        <v>96.023943648082508</v>
      </c>
      <c r="AB194">
        <v>90.384566705583453</v>
      </c>
      <c r="AC194">
        <v>86.057201666325554</v>
      </c>
      <c r="AD194">
        <v>80.124500946049878</v>
      </c>
      <c r="AE194">
        <v>75.05419340606251</v>
      </c>
      <c r="AF194">
        <v>70.991257091653168</v>
      </c>
    </row>
    <row r="195" spans="1:32" x14ac:dyDescent="0.2">
      <c r="A195" t="s">
        <v>478</v>
      </c>
      <c r="B195" t="s">
        <v>293</v>
      </c>
      <c r="C195">
        <v>1</v>
      </c>
      <c r="D195">
        <v>2400</v>
      </c>
      <c r="E195">
        <v>60</v>
      </c>
      <c r="F195">
        <v>1</v>
      </c>
      <c r="G195">
        <v>1</v>
      </c>
      <c r="H195" t="s">
        <v>7</v>
      </c>
      <c r="I195">
        <v>67.293841754379613</v>
      </c>
      <c r="J195">
        <v>65.530594111203868</v>
      </c>
      <c r="K195">
        <v>64.829473480480175</v>
      </c>
      <c r="L195">
        <v>64.146768469390608</v>
      </c>
      <c r="M195">
        <v>62.634006246850163</v>
      </c>
      <c r="N195">
        <v>63.971291355632339</v>
      </c>
      <c r="O195">
        <v>62.824226523718671</v>
      </c>
      <c r="P195">
        <v>65.734541975670538</v>
      </c>
      <c r="Q195">
        <v>66.44075194303376</v>
      </c>
      <c r="R195">
        <v>71.275579784268416</v>
      </c>
      <c r="S195">
        <v>74.907212696258611</v>
      </c>
      <c r="T195">
        <v>77.740786241835224</v>
      </c>
      <c r="U195">
        <v>78.273967965458283</v>
      </c>
      <c r="V195">
        <v>79.533877409785887</v>
      </c>
      <c r="W195">
        <v>79.888374311380247</v>
      </c>
      <c r="X195">
        <v>80.259277621162937</v>
      </c>
      <c r="Y195">
        <v>81.938129425182694</v>
      </c>
      <c r="Z195">
        <v>81.248541740083155</v>
      </c>
      <c r="AA195">
        <v>79.639031117536362</v>
      </c>
      <c r="AB195">
        <v>76.41825078189288</v>
      </c>
      <c r="AC195">
        <v>73.242983529456851</v>
      </c>
      <c r="AD195">
        <v>70.630794091252426</v>
      </c>
      <c r="AE195">
        <v>70.382069171657022</v>
      </c>
      <c r="AF195">
        <v>67.644983036842731</v>
      </c>
    </row>
    <row r="196" spans="1:32" x14ac:dyDescent="0.2">
      <c r="A196" t="s">
        <v>478</v>
      </c>
      <c r="B196" t="s">
        <v>294</v>
      </c>
      <c r="C196">
        <v>1</v>
      </c>
      <c r="D196">
        <v>2400</v>
      </c>
      <c r="E196">
        <v>60</v>
      </c>
      <c r="F196">
        <v>1</v>
      </c>
      <c r="G196">
        <v>1</v>
      </c>
      <c r="H196" t="s">
        <v>7</v>
      </c>
      <c r="I196">
        <v>65.292406812182364</v>
      </c>
      <c r="J196">
        <v>64.849292295635678</v>
      </c>
      <c r="K196">
        <v>63.971329279826421</v>
      </c>
      <c r="L196">
        <v>63.194412012737658</v>
      </c>
      <c r="M196">
        <v>62.123318229799047</v>
      </c>
      <c r="N196">
        <v>60.235535263229885</v>
      </c>
      <c r="O196">
        <v>59.802588405199955</v>
      </c>
      <c r="P196">
        <v>59.907668243351189</v>
      </c>
      <c r="Q196">
        <v>58.799007619684275</v>
      </c>
      <c r="R196">
        <v>59.896119646967904</v>
      </c>
      <c r="S196">
        <v>62.82448439915408</v>
      </c>
      <c r="T196">
        <v>63.552527210245742</v>
      </c>
      <c r="U196">
        <v>64.766510038420321</v>
      </c>
      <c r="V196">
        <v>66.107544450188044</v>
      </c>
      <c r="W196">
        <v>65.6470792708744</v>
      </c>
      <c r="X196">
        <v>69.300600471793103</v>
      </c>
      <c r="Y196">
        <v>71.032474060240219</v>
      </c>
      <c r="Z196">
        <v>70.666630455759204</v>
      </c>
      <c r="AA196">
        <v>67.802582120763944</v>
      </c>
      <c r="AB196">
        <v>66.153300730897101</v>
      </c>
      <c r="AC196">
        <v>64.458888382286105</v>
      </c>
      <c r="AD196">
        <v>62.987897825141161</v>
      </c>
      <c r="AE196">
        <v>62.463256646226235</v>
      </c>
      <c r="AF196">
        <v>59.063931936125833</v>
      </c>
    </row>
    <row r="197" spans="1:32" x14ac:dyDescent="0.2">
      <c r="A197" t="s">
        <v>478</v>
      </c>
      <c r="B197" t="s">
        <v>295</v>
      </c>
      <c r="C197">
        <v>1</v>
      </c>
      <c r="D197">
        <v>2400</v>
      </c>
      <c r="E197">
        <v>60</v>
      </c>
      <c r="F197">
        <v>1</v>
      </c>
      <c r="G197">
        <v>1</v>
      </c>
      <c r="H197" t="s">
        <v>7</v>
      </c>
      <c r="I197">
        <v>56.653108117762756</v>
      </c>
      <c r="J197">
        <v>54.916492201301367</v>
      </c>
      <c r="K197">
        <v>54.431361088556905</v>
      </c>
      <c r="L197">
        <v>53.330269818761678</v>
      </c>
      <c r="M197">
        <v>55.077840319049756</v>
      </c>
      <c r="N197">
        <v>65.819717937908365</v>
      </c>
      <c r="O197">
        <v>88.411514098773822</v>
      </c>
      <c r="P197">
        <v>108.12640997681707</v>
      </c>
      <c r="Q197">
        <v>138.05954504211508</v>
      </c>
      <c r="R197">
        <v>146.74818291238114</v>
      </c>
      <c r="S197">
        <v>151.56916798136729</v>
      </c>
      <c r="T197">
        <v>162.12691881937604</v>
      </c>
      <c r="U197">
        <v>158.65704235694022</v>
      </c>
      <c r="V197">
        <v>150.55167392119074</v>
      </c>
      <c r="W197">
        <v>147.7741853246381</v>
      </c>
      <c r="X197">
        <v>133.32413423154787</v>
      </c>
      <c r="Y197">
        <v>117.07670421975304</v>
      </c>
      <c r="Z197">
        <v>106.30745873282531</v>
      </c>
      <c r="AA197">
        <v>101.9491591604649</v>
      </c>
      <c r="AB197">
        <v>98.011326542961626</v>
      </c>
      <c r="AC197">
        <v>88.648035522335377</v>
      </c>
      <c r="AD197">
        <v>75.756510096643225</v>
      </c>
      <c r="AE197">
        <v>68.765615660113141</v>
      </c>
      <c r="AF197">
        <v>63.556132813326698</v>
      </c>
    </row>
    <row r="198" spans="1:32" x14ac:dyDescent="0.2">
      <c r="A198" t="s">
        <v>478</v>
      </c>
      <c r="B198" t="s">
        <v>296</v>
      </c>
      <c r="C198">
        <v>1</v>
      </c>
      <c r="D198">
        <v>2400</v>
      </c>
      <c r="E198">
        <v>60</v>
      </c>
      <c r="F198">
        <v>1</v>
      </c>
      <c r="G198">
        <v>1</v>
      </c>
      <c r="H198" t="s">
        <v>7</v>
      </c>
      <c r="I198">
        <v>59.180972222379459</v>
      </c>
      <c r="J198">
        <v>57.742204118024048</v>
      </c>
      <c r="K198">
        <v>56.736173640813114</v>
      </c>
      <c r="L198">
        <v>55.970314428506057</v>
      </c>
      <c r="M198">
        <v>56.077930838861079</v>
      </c>
      <c r="N198">
        <v>68.646452216591157</v>
      </c>
      <c r="O198">
        <v>88.259833961315152</v>
      </c>
      <c r="P198">
        <v>113.94432183118106</v>
      </c>
      <c r="Q198">
        <v>144.4850346111896</v>
      </c>
      <c r="R198">
        <v>152.43299285033913</v>
      </c>
      <c r="S198">
        <v>157.28421679340087</v>
      </c>
      <c r="T198">
        <v>166.98088590516318</v>
      </c>
      <c r="U198">
        <v>167.89612249022295</v>
      </c>
      <c r="V198">
        <v>160.98742924140674</v>
      </c>
      <c r="W198">
        <v>160.16154217644984</v>
      </c>
      <c r="X198">
        <v>144.73581494823506</v>
      </c>
      <c r="Y198">
        <v>125.10580772256672</v>
      </c>
      <c r="Z198">
        <v>111.74509895525013</v>
      </c>
      <c r="AA198">
        <v>104.28559318537566</v>
      </c>
      <c r="AB198">
        <v>97.497314612824141</v>
      </c>
      <c r="AC198">
        <v>91.427164994272928</v>
      </c>
      <c r="AD198">
        <v>77.168360116732714</v>
      </c>
      <c r="AE198">
        <v>70.117968431175612</v>
      </c>
      <c r="AF198">
        <v>66.574236262529396</v>
      </c>
    </row>
    <row r="199" spans="1:32" x14ac:dyDescent="0.2">
      <c r="A199" t="s">
        <v>478</v>
      </c>
      <c r="B199" t="s">
        <v>297</v>
      </c>
      <c r="C199">
        <v>1</v>
      </c>
      <c r="D199">
        <v>2400</v>
      </c>
      <c r="E199">
        <v>60</v>
      </c>
      <c r="F199">
        <v>1</v>
      </c>
      <c r="G199">
        <v>1</v>
      </c>
      <c r="H199" t="s">
        <v>7</v>
      </c>
      <c r="I199">
        <v>62.778941443854507</v>
      </c>
      <c r="J199">
        <v>61.75189886053704</v>
      </c>
      <c r="K199">
        <v>62.001592146832728</v>
      </c>
      <c r="L199">
        <v>59.505244090374696</v>
      </c>
      <c r="M199">
        <v>59.419191824148761</v>
      </c>
      <c r="N199">
        <v>70.058230619762753</v>
      </c>
      <c r="O199">
        <v>95.120184300600428</v>
      </c>
      <c r="P199">
        <v>120.78313272569382</v>
      </c>
      <c r="Q199">
        <v>151.5208211615986</v>
      </c>
      <c r="R199">
        <v>158.16436937278868</v>
      </c>
      <c r="S199">
        <v>161.17442449695525</v>
      </c>
      <c r="T199">
        <v>170.66556275700549</v>
      </c>
      <c r="U199">
        <v>165.60515119118307</v>
      </c>
      <c r="V199">
        <v>156.07981480058311</v>
      </c>
      <c r="W199">
        <v>151.84595929637908</v>
      </c>
      <c r="X199">
        <v>138.98249039582871</v>
      </c>
      <c r="Y199">
        <v>121.28541147426699</v>
      </c>
      <c r="Z199">
        <v>110.26626316786157</v>
      </c>
      <c r="AA199">
        <v>101.48516973620661</v>
      </c>
      <c r="AB199">
        <v>93.775473084406443</v>
      </c>
      <c r="AC199">
        <v>90.294611698404964</v>
      </c>
      <c r="AD199">
        <v>82.0314125358897</v>
      </c>
      <c r="AE199">
        <v>74.217411829007744</v>
      </c>
      <c r="AF199">
        <v>68.673331976870443</v>
      </c>
    </row>
    <row r="200" spans="1:32" x14ac:dyDescent="0.2">
      <c r="A200" t="s">
        <v>478</v>
      </c>
      <c r="B200" t="s">
        <v>298</v>
      </c>
      <c r="C200">
        <v>1</v>
      </c>
      <c r="D200">
        <v>2400</v>
      </c>
      <c r="E200">
        <v>60</v>
      </c>
      <c r="F200">
        <v>1</v>
      </c>
      <c r="G200">
        <v>1</v>
      </c>
      <c r="H200" t="s">
        <v>7</v>
      </c>
      <c r="I200">
        <v>63.230546426399222</v>
      </c>
      <c r="J200">
        <v>62.625068764376877</v>
      </c>
      <c r="K200">
        <v>63.730875706132927</v>
      </c>
      <c r="L200">
        <v>61.879965317553221</v>
      </c>
      <c r="M200">
        <v>61.705573776540646</v>
      </c>
      <c r="N200">
        <v>70.842237121915034</v>
      </c>
      <c r="O200">
        <v>95.552558259240939</v>
      </c>
      <c r="P200">
        <v>123.67745585176571</v>
      </c>
      <c r="Q200">
        <v>152.51077978243396</v>
      </c>
      <c r="R200">
        <v>155.31733756747624</v>
      </c>
      <c r="S200">
        <v>153.07178146268495</v>
      </c>
      <c r="T200">
        <v>159.94956127105172</v>
      </c>
      <c r="U200">
        <v>156.84733049519031</v>
      </c>
      <c r="V200">
        <v>151.25516898719047</v>
      </c>
      <c r="W200">
        <v>148.9211939401707</v>
      </c>
      <c r="X200">
        <v>133.26981176393076</v>
      </c>
      <c r="Y200">
        <v>115.59794134018439</v>
      </c>
      <c r="Z200">
        <v>108.15588620305469</v>
      </c>
      <c r="AA200">
        <v>101.41429802004589</v>
      </c>
      <c r="AB200">
        <v>96.471767923893267</v>
      </c>
      <c r="AC200">
        <v>93.064148179231893</v>
      </c>
      <c r="AD200">
        <v>81.014375055432566</v>
      </c>
      <c r="AE200">
        <v>72.75408016660694</v>
      </c>
      <c r="AF200">
        <v>66.50900460961472</v>
      </c>
    </row>
    <row r="201" spans="1:32" x14ac:dyDescent="0.2">
      <c r="A201" t="s">
        <v>478</v>
      </c>
      <c r="B201" t="s">
        <v>299</v>
      </c>
      <c r="C201">
        <v>1</v>
      </c>
      <c r="D201">
        <v>2400</v>
      </c>
      <c r="E201">
        <v>60</v>
      </c>
      <c r="F201">
        <v>1</v>
      </c>
      <c r="G201">
        <v>1</v>
      </c>
      <c r="H201" t="s">
        <v>7</v>
      </c>
      <c r="I201">
        <v>61.677260510983125</v>
      </c>
      <c r="J201">
        <v>60.165261510891554</v>
      </c>
      <c r="K201">
        <v>59.461910291210657</v>
      </c>
      <c r="L201">
        <v>58.45985074471902</v>
      </c>
      <c r="M201">
        <v>60.10737940544346</v>
      </c>
      <c r="N201">
        <v>72.405069761235509</v>
      </c>
      <c r="O201">
        <v>94.8853715048661</v>
      </c>
      <c r="P201">
        <v>122.46684739782212</v>
      </c>
      <c r="Q201">
        <v>150.14108345174969</v>
      </c>
      <c r="R201">
        <v>154.39462909404105</v>
      </c>
      <c r="S201">
        <v>155.49920949609893</v>
      </c>
      <c r="T201">
        <v>163.79686746033141</v>
      </c>
      <c r="U201">
        <v>165.54234613169558</v>
      </c>
      <c r="V201">
        <v>160.9817310962668</v>
      </c>
      <c r="W201">
        <v>155.35095684806771</v>
      </c>
      <c r="X201">
        <v>134.83731338893696</v>
      </c>
      <c r="Y201">
        <v>117.53794237220205</v>
      </c>
      <c r="Z201">
        <v>108.66406186540976</v>
      </c>
      <c r="AA201">
        <v>99.362785627554189</v>
      </c>
      <c r="AB201">
        <v>93.568828629699254</v>
      </c>
      <c r="AC201">
        <v>86.726333203046906</v>
      </c>
      <c r="AD201">
        <v>79.46001839004073</v>
      </c>
      <c r="AE201">
        <v>74.169027494305581</v>
      </c>
      <c r="AF201">
        <v>70.114155424849898</v>
      </c>
    </row>
    <row r="202" spans="1:32" x14ac:dyDescent="0.2">
      <c r="A202" t="s">
        <v>478</v>
      </c>
      <c r="B202" t="s">
        <v>300</v>
      </c>
      <c r="C202">
        <v>1</v>
      </c>
      <c r="D202">
        <v>2400</v>
      </c>
      <c r="E202">
        <v>60</v>
      </c>
      <c r="F202">
        <v>1</v>
      </c>
      <c r="G202">
        <v>1</v>
      </c>
      <c r="H202" t="s">
        <v>7</v>
      </c>
      <c r="I202">
        <v>65.902382468119626</v>
      </c>
      <c r="J202">
        <v>65.437622904330226</v>
      </c>
      <c r="K202">
        <v>64.094631865886512</v>
      </c>
      <c r="L202">
        <v>65.637799897621491</v>
      </c>
      <c r="M202">
        <v>65.271564329962729</v>
      </c>
      <c r="N202">
        <v>63.643308711860612</v>
      </c>
      <c r="O202">
        <v>63.372309193165357</v>
      </c>
      <c r="P202">
        <v>65.903076877272696</v>
      </c>
      <c r="Q202">
        <v>64.979111524400395</v>
      </c>
      <c r="R202">
        <v>68.143958058433427</v>
      </c>
      <c r="S202">
        <v>71.671254485115909</v>
      </c>
      <c r="T202">
        <v>71.959966748195697</v>
      </c>
      <c r="U202">
        <v>74.727336598361916</v>
      </c>
      <c r="V202">
        <v>73.450386276209585</v>
      </c>
      <c r="W202">
        <v>74.52532534770765</v>
      </c>
      <c r="X202">
        <v>74.489860508474393</v>
      </c>
      <c r="Y202">
        <v>73.80823173343866</v>
      </c>
      <c r="Z202">
        <v>73.274732630950211</v>
      </c>
      <c r="AA202">
        <v>71.064287447574657</v>
      </c>
      <c r="AB202">
        <v>70.758892858906421</v>
      </c>
      <c r="AC202">
        <v>70.088570030537085</v>
      </c>
      <c r="AD202">
        <v>69.07675410894899</v>
      </c>
      <c r="AE202">
        <v>68.076657246666315</v>
      </c>
      <c r="AF202">
        <v>65.599991822400426</v>
      </c>
    </row>
    <row r="203" spans="1:32" x14ac:dyDescent="0.2">
      <c r="A203" t="s">
        <v>478</v>
      </c>
      <c r="B203" t="s">
        <v>301</v>
      </c>
      <c r="C203">
        <v>1</v>
      </c>
      <c r="D203">
        <v>2400</v>
      </c>
      <c r="E203">
        <v>60</v>
      </c>
      <c r="F203">
        <v>1</v>
      </c>
      <c r="G203">
        <v>1</v>
      </c>
      <c r="H203" t="s">
        <v>7</v>
      </c>
      <c r="I203">
        <v>62.703203023173515</v>
      </c>
      <c r="J203">
        <v>61.930800373584212</v>
      </c>
      <c r="K203">
        <v>62.504182197802301</v>
      </c>
      <c r="L203">
        <v>60.820465965613657</v>
      </c>
      <c r="M203">
        <v>61.679111245516488</v>
      </c>
      <c r="N203">
        <v>61.268720989923544</v>
      </c>
      <c r="O203">
        <v>61.037281742008993</v>
      </c>
      <c r="P203">
        <v>62.384571667135077</v>
      </c>
      <c r="Q203">
        <v>58.70395175434728</v>
      </c>
      <c r="R203">
        <v>59.324870683364445</v>
      </c>
      <c r="S203">
        <v>59.46957874604287</v>
      </c>
      <c r="T203">
        <v>59.298843557350331</v>
      </c>
      <c r="U203">
        <v>60.355465291653651</v>
      </c>
      <c r="V203">
        <v>61.413936504304516</v>
      </c>
      <c r="W203">
        <v>62.864877676926838</v>
      </c>
      <c r="X203">
        <v>63.620294860753361</v>
      </c>
      <c r="Y203">
        <v>63.82508644941197</v>
      </c>
      <c r="Z203">
        <v>63.059085114618696</v>
      </c>
      <c r="AA203">
        <v>62.964714362771048</v>
      </c>
      <c r="AB203">
        <v>62.430666073222277</v>
      </c>
      <c r="AC203">
        <v>62.493317603558751</v>
      </c>
      <c r="AD203">
        <v>61.109987144077913</v>
      </c>
      <c r="AE203">
        <v>60.490513723706755</v>
      </c>
      <c r="AF203">
        <v>59.281696639390717</v>
      </c>
    </row>
    <row r="204" spans="1:32" x14ac:dyDescent="0.2">
      <c r="A204" t="s">
        <v>478</v>
      </c>
      <c r="B204" t="s">
        <v>302</v>
      </c>
      <c r="C204">
        <v>1</v>
      </c>
      <c r="D204">
        <v>2400</v>
      </c>
      <c r="E204">
        <v>60</v>
      </c>
      <c r="F204">
        <v>1</v>
      </c>
      <c r="G204">
        <v>1</v>
      </c>
      <c r="H204" t="s">
        <v>7</v>
      </c>
      <c r="I204">
        <v>56.006635119621158</v>
      </c>
      <c r="J204">
        <v>56.472735290097397</v>
      </c>
      <c r="K204">
        <v>56.357681238187538</v>
      </c>
      <c r="L204">
        <v>55.378113721775371</v>
      </c>
      <c r="M204">
        <v>58.817938451872458</v>
      </c>
      <c r="N204">
        <v>70.40654561159559</v>
      </c>
      <c r="O204">
        <v>99.523402069860339</v>
      </c>
      <c r="P204">
        <v>125.57067906752539</v>
      </c>
      <c r="Q204">
        <v>151.82364768910236</v>
      </c>
      <c r="R204">
        <v>158.82293279015889</v>
      </c>
      <c r="S204">
        <v>155.17026972851951</v>
      </c>
      <c r="T204">
        <v>163.405237948549</v>
      </c>
      <c r="U204">
        <v>157.50574203623188</v>
      </c>
      <c r="V204">
        <v>151.86999744878526</v>
      </c>
      <c r="W204">
        <v>147.52679761929451</v>
      </c>
      <c r="X204">
        <v>128.18718759429612</v>
      </c>
      <c r="Y204">
        <v>112.61393055127341</v>
      </c>
      <c r="Z204">
        <v>101.11628115550788</v>
      </c>
      <c r="AA204">
        <v>95.483282235782383</v>
      </c>
      <c r="AB204">
        <v>90.132519565174178</v>
      </c>
      <c r="AC204">
        <v>84.758090514499585</v>
      </c>
      <c r="AD204">
        <v>79.256007636021025</v>
      </c>
      <c r="AE204">
        <v>71.748794869880172</v>
      </c>
      <c r="AF204">
        <v>65.758286348264321</v>
      </c>
    </row>
    <row r="205" spans="1:32" x14ac:dyDescent="0.2">
      <c r="A205" t="s">
        <v>478</v>
      </c>
      <c r="B205" t="s">
        <v>303</v>
      </c>
      <c r="C205">
        <v>1</v>
      </c>
      <c r="D205">
        <v>2400</v>
      </c>
      <c r="E205">
        <v>60</v>
      </c>
      <c r="F205">
        <v>1</v>
      </c>
      <c r="G205">
        <v>1</v>
      </c>
      <c r="H205" t="s">
        <v>7</v>
      </c>
      <c r="I205">
        <v>60.510347095629861</v>
      </c>
      <c r="J205">
        <v>59.405024606382341</v>
      </c>
      <c r="K205">
        <v>58.656432022561958</v>
      </c>
      <c r="L205">
        <v>57.977996998888038</v>
      </c>
      <c r="M205">
        <v>58.079069397349954</v>
      </c>
      <c r="N205">
        <v>68.678087688760485</v>
      </c>
      <c r="O205">
        <v>94.333139405456095</v>
      </c>
      <c r="P205">
        <v>121.18259097161349</v>
      </c>
      <c r="Q205">
        <v>147.90698796726358</v>
      </c>
      <c r="R205">
        <v>152.48328379928338</v>
      </c>
      <c r="S205">
        <v>156.37877974348743</v>
      </c>
      <c r="T205">
        <v>166.27460852710419</v>
      </c>
      <c r="U205">
        <v>165.70334423081815</v>
      </c>
      <c r="V205">
        <v>156.42440149089944</v>
      </c>
      <c r="W205">
        <v>153.01763123513453</v>
      </c>
      <c r="X205">
        <v>135.34193156075631</v>
      </c>
      <c r="Y205">
        <v>120.14427686484656</v>
      </c>
      <c r="Z205">
        <v>108.97685522386142</v>
      </c>
      <c r="AA205">
        <v>102.28469901779431</v>
      </c>
      <c r="AB205">
        <v>98.029631919394717</v>
      </c>
      <c r="AC205">
        <v>88.157292704138797</v>
      </c>
      <c r="AD205">
        <v>76.431482499271667</v>
      </c>
      <c r="AE205">
        <v>71.524825265549779</v>
      </c>
      <c r="AF205">
        <v>65.553359088132993</v>
      </c>
    </row>
    <row r="206" spans="1:32" x14ac:dyDescent="0.2">
      <c r="A206" t="s">
        <v>478</v>
      </c>
      <c r="B206" t="s">
        <v>304</v>
      </c>
      <c r="C206">
        <v>1</v>
      </c>
      <c r="D206">
        <v>2400</v>
      </c>
      <c r="E206">
        <v>60</v>
      </c>
      <c r="F206">
        <v>1</v>
      </c>
      <c r="G206">
        <v>1</v>
      </c>
      <c r="H206" t="s">
        <v>7</v>
      </c>
      <c r="I206">
        <v>61.489452839073017</v>
      </c>
      <c r="J206">
        <v>60.500692230057545</v>
      </c>
      <c r="K206">
        <v>58.71976596499573</v>
      </c>
      <c r="L206">
        <v>58.621224068580631</v>
      </c>
      <c r="M206">
        <v>58.904996760348439</v>
      </c>
      <c r="N206">
        <v>69.341990872274678</v>
      </c>
      <c r="O206">
        <v>90.833343934933609</v>
      </c>
      <c r="P206">
        <v>115.18103962093443</v>
      </c>
      <c r="Q206">
        <v>145.59031620253666</v>
      </c>
      <c r="R206">
        <v>150.57624075050506</v>
      </c>
      <c r="S206">
        <v>154.61356291459305</v>
      </c>
      <c r="T206">
        <v>162.31966412641535</v>
      </c>
      <c r="U206">
        <v>163.40853480263337</v>
      </c>
      <c r="V206">
        <v>156.21339525680091</v>
      </c>
      <c r="W206">
        <v>153.06032335159546</v>
      </c>
      <c r="X206">
        <v>134.41677337353372</v>
      </c>
      <c r="Y206">
        <v>118.06265079646242</v>
      </c>
      <c r="Z206">
        <v>106.42137775207439</v>
      </c>
      <c r="AA206">
        <v>97.492607684008235</v>
      </c>
      <c r="AB206">
        <v>89.842374744393496</v>
      </c>
      <c r="AC206">
        <v>85.813947450513695</v>
      </c>
      <c r="AD206">
        <v>75.377525217811296</v>
      </c>
      <c r="AE206">
        <v>68.656767690050643</v>
      </c>
      <c r="AF206">
        <v>65.164995712995534</v>
      </c>
    </row>
    <row r="207" spans="1:32" x14ac:dyDescent="0.2">
      <c r="A207" t="s">
        <v>478</v>
      </c>
      <c r="B207" t="s">
        <v>305</v>
      </c>
      <c r="C207">
        <v>1</v>
      </c>
      <c r="D207">
        <v>2400</v>
      </c>
      <c r="E207">
        <v>60</v>
      </c>
      <c r="F207">
        <v>1</v>
      </c>
      <c r="G207">
        <v>1</v>
      </c>
      <c r="H207" t="s">
        <v>7</v>
      </c>
      <c r="I207">
        <v>59.603012042407059</v>
      </c>
      <c r="J207">
        <v>58.923261788243806</v>
      </c>
      <c r="K207">
        <v>57.409476059255525</v>
      </c>
      <c r="L207">
        <v>55.193858929652279</v>
      </c>
      <c r="M207">
        <v>57.616543229295921</v>
      </c>
      <c r="N207">
        <v>66.589675682947458</v>
      </c>
      <c r="O207">
        <v>88.332752980044049</v>
      </c>
      <c r="P207">
        <v>113.40411968894632</v>
      </c>
      <c r="Q207">
        <v>146.34875666217877</v>
      </c>
      <c r="R207">
        <v>151.09871579481009</v>
      </c>
      <c r="S207">
        <v>155.78809036921206</v>
      </c>
      <c r="T207">
        <v>163.81163811537431</v>
      </c>
      <c r="U207">
        <v>163.74115937940081</v>
      </c>
      <c r="V207">
        <v>156.24397339916436</v>
      </c>
      <c r="W207">
        <v>153.9329195564608</v>
      </c>
      <c r="X207">
        <v>139.31047666805574</v>
      </c>
      <c r="Y207">
        <v>120.15766745419621</v>
      </c>
      <c r="Z207">
        <v>110.51676379370137</v>
      </c>
      <c r="AA207">
        <v>103.96894158741942</v>
      </c>
      <c r="AB207">
        <v>99.809430888977147</v>
      </c>
      <c r="AC207">
        <v>91.517625471209044</v>
      </c>
      <c r="AD207">
        <v>81.220255141625117</v>
      </c>
      <c r="AE207">
        <v>72.868022443162388</v>
      </c>
      <c r="AF207">
        <v>67.072243603728808</v>
      </c>
    </row>
    <row r="208" spans="1:32" x14ac:dyDescent="0.2">
      <c r="A208" t="s">
        <v>478</v>
      </c>
      <c r="B208" t="s">
        <v>306</v>
      </c>
      <c r="C208">
        <v>1</v>
      </c>
      <c r="D208">
        <v>2400</v>
      </c>
      <c r="E208">
        <v>60</v>
      </c>
      <c r="F208">
        <v>1</v>
      </c>
      <c r="G208">
        <v>1</v>
      </c>
      <c r="H208" t="s">
        <v>7</v>
      </c>
      <c r="I208">
        <v>62.368944286458984</v>
      </c>
      <c r="J208">
        <v>60.708433936489619</v>
      </c>
      <c r="K208">
        <v>60.515849540174401</v>
      </c>
      <c r="L208">
        <v>57.926557205210571</v>
      </c>
      <c r="M208">
        <v>59.979248325573636</v>
      </c>
      <c r="N208">
        <v>67.631921684890003</v>
      </c>
      <c r="O208">
        <v>92.038528333496615</v>
      </c>
      <c r="P208">
        <v>116.59548185184195</v>
      </c>
      <c r="Q208">
        <v>144.37503869978707</v>
      </c>
      <c r="R208">
        <v>153.90143341353235</v>
      </c>
      <c r="S208">
        <v>158.32519745296582</v>
      </c>
      <c r="T208">
        <v>167.30318843155757</v>
      </c>
      <c r="U208">
        <v>168.22303058547934</v>
      </c>
      <c r="V208">
        <v>164.15930972749754</v>
      </c>
      <c r="W208">
        <v>158.01291647504206</v>
      </c>
      <c r="X208">
        <v>134.96241196799741</v>
      </c>
      <c r="Y208">
        <v>115.67266564757732</v>
      </c>
      <c r="Z208">
        <v>105.05491770907418</v>
      </c>
      <c r="AA208">
        <v>96.934834054013834</v>
      </c>
      <c r="AB208">
        <v>90.233762253317892</v>
      </c>
      <c r="AC208">
        <v>83.667090875280621</v>
      </c>
      <c r="AD208">
        <v>77.493627970839043</v>
      </c>
      <c r="AE208">
        <v>71.279143385989272</v>
      </c>
      <c r="AF208">
        <v>66.847707354452339</v>
      </c>
    </row>
    <row r="209" spans="1:32" x14ac:dyDescent="0.2">
      <c r="A209" t="s">
        <v>478</v>
      </c>
      <c r="B209" t="s">
        <v>307</v>
      </c>
      <c r="C209">
        <v>1</v>
      </c>
      <c r="D209">
        <v>2400</v>
      </c>
      <c r="E209">
        <v>60</v>
      </c>
      <c r="F209">
        <v>1</v>
      </c>
      <c r="G209">
        <v>1</v>
      </c>
      <c r="H209" t="s">
        <v>7</v>
      </c>
      <c r="I209">
        <v>62.935484060675208</v>
      </c>
      <c r="J209">
        <v>61.011476986845778</v>
      </c>
      <c r="K209">
        <v>60.021138882975045</v>
      </c>
      <c r="L209">
        <v>60.042627967255036</v>
      </c>
      <c r="M209">
        <v>58.39359487537746</v>
      </c>
      <c r="N209">
        <v>57.232858297702201</v>
      </c>
      <c r="O209">
        <v>56.612011133595168</v>
      </c>
      <c r="P209">
        <v>59.750878332926753</v>
      </c>
      <c r="Q209">
        <v>59.855400244028772</v>
      </c>
      <c r="R209">
        <v>62.544351042641175</v>
      </c>
      <c r="S209">
        <v>66.173451505355729</v>
      </c>
      <c r="T209">
        <v>69.793818827107273</v>
      </c>
      <c r="U209">
        <v>71.549553235296358</v>
      </c>
      <c r="V209">
        <v>73.073491957491697</v>
      </c>
      <c r="W209">
        <v>74.850268507651776</v>
      </c>
      <c r="X209">
        <v>75.774379073148822</v>
      </c>
      <c r="Y209">
        <v>74.694037490789967</v>
      </c>
      <c r="Z209">
        <v>74.514245143813156</v>
      </c>
      <c r="AA209">
        <v>72.90233163701231</v>
      </c>
      <c r="AB209">
        <v>70.593432970964429</v>
      </c>
      <c r="AC209">
        <v>69.478431817365447</v>
      </c>
      <c r="AD209">
        <v>66.727059886121353</v>
      </c>
      <c r="AE209">
        <v>64.917193896939423</v>
      </c>
      <c r="AF209">
        <v>63.23903382435077</v>
      </c>
    </row>
    <row r="210" spans="1:32" x14ac:dyDescent="0.2">
      <c r="A210" t="s">
        <v>478</v>
      </c>
      <c r="B210" t="s">
        <v>308</v>
      </c>
      <c r="C210">
        <v>1</v>
      </c>
      <c r="D210">
        <v>2400</v>
      </c>
      <c r="E210">
        <v>60</v>
      </c>
      <c r="F210">
        <v>1</v>
      </c>
      <c r="G210">
        <v>1</v>
      </c>
      <c r="H210" t="s">
        <v>7</v>
      </c>
      <c r="I210">
        <v>60.972121148759427</v>
      </c>
      <c r="J210">
        <v>59.960905742815548</v>
      </c>
      <c r="K210">
        <v>58.873703208940839</v>
      </c>
      <c r="L210">
        <v>57.154520440512442</v>
      </c>
      <c r="M210">
        <v>57.376591777109141</v>
      </c>
      <c r="N210">
        <v>56.687975278112013</v>
      </c>
      <c r="O210">
        <v>55.912860949509927</v>
      </c>
      <c r="P210">
        <v>56.264638145237633</v>
      </c>
      <c r="Q210">
        <v>55.130595749321138</v>
      </c>
      <c r="R210">
        <v>57.725753460528281</v>
      </c>
      <c r="S210">
        <v>60.08069055545856</v>
      </c>
      <c r="T210">
        <v>62.168933927568148</v>
      </c>
      <c r="U210">
        <v>65.448547571880653</v>
      </c>
      <c r="V210">
        <v>67.550739044816581</v>
      </c>
      <c r="W210">
        <v>70.689427181339326</v>
      </c>
      <c r="X210">
        <v>73.537816111537069</v>
      </c>
      <c r="Y210">
        <v>77.235689682930342</v>
      </c>
      <c r="Z210">
        <v>77.105178144967667</v>
      </c>
      <c r="AA210">
        <v>72.993958007306816</v>
      </c>
      <c r="AB210">
        <v>69.518306646031391</v>
      </c>
      <c r="AC210">
        <v>67.068966239971317</v>
      </c>
      <c r="AD210">
        <v>65.25379632308649</v>
      </c>
      <c r="AE210">
        <v>65.086303388625481</v>
      </c>
      <c r="AF210">
        <v>63.810180270888587</v>
      </c>
    </row>
    <row r="211" spans="1:32" x14ac:dyDescent="0.2">
      <c r="A211" t="s">
        <v>478</v>
      </c>
      <c r="B211" t="s">
        <v>309</v>
      </c>
      <c r="C211">
        <v>1</v>
      </c>
      <c r="D211">
        <v>2400</v>
      </c>
      <c r="E211">
        <v>60</v>
      </c>
      <c r="F211">
        <v>1</v>
      </c>
      <c r="G211">
        <v>1</v>
      </c>
      <c r="H211" t="s">
        <v>7</v>
      </c>
      <c r="I211">
        <v>60.094915283664015</v>
      </c>
      <c r="J211">
        <v>59.609434912768947</v>
      </c>
      <c r="K211">
        <v>57.440065169041176</v>
      </c>
      <c r="L211">
        <v>55.367197776855811</v>
      </c>
      <c r="M211">
        <v>58.138132924171437</v>
      </c>
      <c r="N211">
        <v>69.011906256990017</v>
      </c>
      <c r="O211">
        <v>97.321625017425589</v>
      </c>
      <c r="P211">
        <v>121.23230194346979</v>
      </c>
      <c r="Q211">
        <v>154.72914187135723</v>
      </c>
      <c r="R211">
        <v>160.594825200005</v>
      </c>
      <c r="S211">
        <v>164.16731575361109</v>
      </c>
      <c r="T211">
        <v>174.88211031293775</v>
      </c>
      <c r="U211">
        <v>168.7071065942732</v>
      </c>
      <c r="V211">
        <v>155.22454597908629</v>
      </c>
      <c r="W211">
        <v>147.51565541853441</v>
      </c>
      <c r="X211">
        <v>130.16654618192075</v>
      </c>
      <c r="Y211">
        <v>110.41976910132077</v>
      </c>
      <c r="Z211">
        <v>98.736098772009854</v>
      </c>
      <c r="AA211">
        <v>88.963919252377877</v>
      </c>
      <c r="AB211">
        <v>85.001208514209935</v>
      </c>
      <c r="AC211">
        <v>80.743594689971516</v>
      </c>
      <c r="AD211">
        <v>74.004358610417583</v>
      </c>
      <c r="AE211">
        <v>66.368074174577714</v>
      </c>
      <c r="AF211">
        <v>60.49557006813351</v>
      </c>
    </row>
    <row r="212" spans="1:32" x14ac:dyDescent="0.2">
      <c r="A212" t="s">
        <v>478</v>
      </c>
      <c r="B212" t="s">
        <v>310</v>
      </c>
      <c r="C212">
        <v>1</v>
      </c>
      <c r="D212">
        <v>2400</v>
      </c>
      <c r="E212">
        <v>60</v>
      </c>
      <c r="F212">
        <v>1</v>
      </c>
      <c r="G212">
        <v>1</v>
      </c>
      <c r="H212" t="s">
        <v>7</v>
      </c>
      <c r="I212">
        <v>56.502768037628179</v>
      </c>
      <c r="J212">
        <v>55.954687609816787</v>
      </c>
      <c r="K212">
        <v>53.381641786170817</v>
      </c>
      <c r="L212">
        <v>52.063903373683701</v>
      </c>
      <c r="M212">
        <v>51.64843366908385</v>
      </c>
      <c r="N212">
        <v>62.662663396178289</v>
      </c>
      <c r="O212">
        <v>80.605067093426399</v>
      </c>
      <c r="P212">
        <v>102.10344510688577</v>
      </c>
      <c r="Q212">
        <v>131.10228362442291</v>
      </c>
      <c r="R212">
        <v>141.29785878386383</v>
      </c>
      <c r="S212">
        <v>141.39598541876668</v>
      </c>
      <c r="T212">
        <v>150.43932437309908</v>
      </c>
      <c r="U212">
        <v>144.31469097010216</v>
      </c>
      <c r="V212">
        <v>135.40218981742302</v>
      </c>
      <c r="W212">
        <v>133.40612721011988</v>
      </c>
      <c r="X212">
        <v>117.2735348125948</v>
      </c>
      <c r="Y212">
        <v>102.00335206621639</v>
      </c>
      <c r="Z212">
        <v>92.578976971328032</v>
      </c>
      <c r="AA212">
        <v>84.103311271702339</v>
      </c>
      <c r="AB212">
        <v>79.089456413784845</v>
      </c>
      <c r="AC212">
        <v>70.762323361490445</v>
      </c>
      <c r="AD212">
        <v>65.014380359163709</v>
      </c>
      <c r="AE212">
        <v>59.922391806014431</v>
      </c>
      <c r="AF212">
        <v>54.83861541183559</v>
      </c>
    </row>
    <row r="213" spans="1:32" x14ac:dyDescent="0.2">
      <c r="A213" t="s">
        <v>478</v>
      </c>
      <c r="B213" t="s">
        <v>311</v>
      </c>
      <c r="C213">
        <v>1</v>
      </c>
      <c r="D213">
        <v>2400</v>
      </c>
      <c r="E213">
        <v>60</v>
      </c>
      <c r="F213">
        <v>1</v>
      </c>
      <c r="G213">
        <v>1</v>
      </c>
      <c r="H213" t="s">
        <v>7</v>
      </c>
      <c r="I213">
        <v>52.020628500182774</v>
      </c>
      <c r="J213">
        <v>50.883613017280865</v>
      </c>
      <c r="K213">
        <v>49.426331582306801</v>
      </c>
      <c r="L213">
        <v>48.576110081887357</v>
      </c>
      <c r="M213">
        <v>48.619085903425969</v>
      </c>
      <c r="N213">
        <v>55.936160449767669</v>
      </c>
      <c r="O213">
        <v>75.58644294441072</v>
      </c>
      <c r="P213">
        <v>94.309338200842205</v>
      </c>
      <c r="Q213">
        <v>125.74395734886745</v>
      </c>
      <c r="R213">
        <v>133.10591863944214</v>
      </c>
      <c r="S213">
        <v>133.80259036793359</v>
      </c>
      <c r="T213">
        <v>143.14530937080028</v>
      </c>
      <c r="U213">
        <v>141.77304614375473</v>
      </c>
      <c r="V213">
        <v>132.93098946602638</v>
      </c>
      <c r="W213">
        <v>130.88312612002593</v>
      </c>
      <c r="X213">
        <v>112.60431091323714</v>
      </c>
      <c r="Y213">
        <v>90.745641377730706</v>
      </c>
      <c r="Z213">
        <v>83.036539911378867</v>
      </c>
      <c r="AA213">
        <v>74.514842012066012</v>
      </c>
      <c r="AB213">
        <v>73.021947279213151</v>
      </c>
      <c r="AC213">
        <v>69.389435785305423</v>
      </c>
      <c r="AD213">
        <v>63.285552614373621</v>
      </c>
      <c r="AE213">
        <v>57.944017280033378</v>
      </c>
      <c r="AF213">
        <v>53.534652098054899</v>
      </c>
    </row>
    <row r="214" spans="1:32" x14ac:dyDescent="0.2">
      <c r="A214" t="s">
        <v>478</v>
      </c>
      <c r="B214" t="s">
        <v>312</v>
      </c>
      <c r="C214">
        <v>1</v>
      </c>
      <c r="D214">
        <v>2400</v>
      </c>
      <c r="E214">
        <v>60</v>
      </c>
      <c r="F214">
        <v>1</v>
      </c>
      <c r="G214">
        <v>1</v>
      </c>
      <c r="H214" t="s">
        <v>7</v>
      </c>
      <c r="I214">
        <v>51.327069026392607</v>
      </c>
      <c r="J214">
        <v>50.135144504513981</v>
      </c>
      <c r="K214">
        <v>49.672583387550269</v>
      </c>
      <c r="L214">
        <v>49.086886353643017</v>
      </c>
      <c r="M214">
        <v>49.522147709010284</v>
      </c>
      <c r="N214">
        <v>59.644390179830502</v>
      </c>
      <c r="O214">
        <v>80.590914367729368</v>
      </c>
      <c r="P214">
        <v>101.49025139844473</v>
      </c>
      <c r="Q214">
        <v>131.63877915765323</v>
      </c>
      <c r="R214">
        <v>133.98676375142415</v>
      </c>
      <c r="S214">
        <v>131.98112667174968</v>
      </c>
      <c r="T214">
        <v>133.46161823777132</v>
      </c>
      <c r="U214">
        <v>129.23163004376133</v>
      </c>
      <c r="V214">
        <v>119.77696177724101</v>
      </c>
      <c r="W214">
        <v>113.83579793490776</v>
      </c>
      <c r="X214">
        <v>99.061568066168064</v>
      </c>
      <c r="Y214">
        <v>85.31813160118557</v>
      </c>
      <c r="Z214">
        <v>76.592359220842781</v>
      </c>
      <c r="AA214">
        <v>75.081873713125816</v>
      </c>
      <c r="AB214">
        <v>72.354124891778113</v>
      </c>
      <c r="AC214">
        <v>65.863761823810705</v>
      </c>
      <c r="AD214">
        <v>60.891074147020603</v>
      </c>
      <c r="AE214">
        <v>54.000952339121042</v>
      </c>
      <c r="AF214">
        <v>52.183321725246657</v>
      </c>
    </row>
    <row r="215" spans="1:32" x14ac:dyDescent="0.2">
      <c r="A215" t="s">
        <v>478</v>
      </c>
      <c r="B215" t="s">
        <v>313</v>
      </c>
      <c r="C215">
        <v>1</v>
      </c>
      <c r="D215">
        <v>2400</v>
      </c>
      <c r="E215">
        <v>60</v>
      </c>
      <c r="F215">
        <v>1</v>
      </c>
      <c r="G215">
        <v>1</v>
      </c>
      <c r="H215" t="s">
        <v>7</v>
      </c>
      <c r="I215">
        <v>48.998374223150734</v>
      </c>
      <c r="J215">
        <v>48.557090708478235</v>
      </c>
      <c r="K215">
        <v>48.463363202550028</v>
      </c>
      <c r="L215">
        <v>47.173720634108818</v>
      </c>
      <c r="M215">
        <v>46.52978869933164</v>
      </c>
      <c r="N215">
        <v>57.438167030363644</v>
      </c>
      <c r="O215">
        <v>75.838747911337251</v>
      </c>
      <c r="P215">
        <v>91.395863784243929</v>
      </c>
      <c r="Q215">
        <v>122.24737825559417</v>
      </c>
      <c r="R215">
        <v>126.07720731984784</v>
      </c>
      <c r="S215">
        <v>123.93059987217123</v>
      </c>
      <c r="T215">
        <v>126.58582419925757</v>
      </c>
      <c r="U215">
        <v>121.78355706840277</v>
      </c>
      <c r="V215">
        <v>114.30118970776218</v>
      </c>
      <c r="W215">
        <v>110.29560663952472</v>
      </c>
      <c r="X215">
        <v>93.869410491749022</v>
      </c>
      <c r="Y215">
        <v>78.687214811970307</v>
      </c>
      <c r="Z215">
        <v>70.977844872571367</v>
      </c>
      <c r="AA215">
        <v>65.880565942523248</v>
      </c>
      <c r="AB215">
        <v>63.294294925100189</v>
      </c>
      <c r="AC215">
        <v>60.604055427729733</v>
      </c>
      <c r="AD215">
        <v>56.824532804141164</v>
      </c>
      <c r="AE215">
        <v>51.410303485442867</v>
      </c>
      <c r="AF215">
        <v>48.857766961665732</v>
      </c>
    </row>
    <row r="216" spans="1:32" x14ac:dyDescent="0.2">
      <c r="A216" t="s">
        <v>478</v>
      </c>
      <c r="B216" t="s">
        <v>314</v>
      </c>
      <c r="C216">
        <v>1</v>
      </c>
      <c r="D216">
        <v>2400</v>
      </c>
      <c r="E216">
        <v>60</v>
      </c>
      <c r="F216">
        <v>1</v>
      </c>
      <c r="G216">
        <v>1</v>
      </c>
      <c r="H216" t="s">
        <v>7</v>
      </c>
      <c r="I216">
        <v>46.63862346191469</v>
      </c>
      <c r="J216">
        <v>45.658607274626888</v>
      </c>
      <c r="K216">
        <v>45.345553515744129</v>
      </c>
      <c r="L216">
        <v>44.831221127648703</v>
      </c>
      <c r="M216">
        <v>44.231637327141847</v>
      </c>
      <c r="N216">
        <v>44.302391879863322</v>
      </c>
      <c r="O216">
        <v>44.622445210192957</v>
      </c>
      <c r="P216">
        <v>45.307489521784547</v>
      </c>
      <c r="Q216">
        <v>43.558968846331091</v>
      </c>
      <c r="R216">
        <v>44.407108646213516</v>
      </c>
      <c r="S216">
        <v>46.300309750732531</v>
      </c>
      <c r="T216">
        <v>46.242094872194208</v>
      </c>
      <c r="U216">
        <v>46.367531598724852</v>
      </c>
      <c r="V216">
        <v>46.831214638365964</v>
      </c>
      <c r="W216">
        <v>47.416272243829454</v>
      </c>
      <c r="X216">
        <v>47.220212810684387</v>
      </c>
      <c r="Y216">
        <v>48.451093276535886</v>
      </c>
      <c r="Z216">
        <v>47.926890317299112</v>
      </c>
      <c r="AA216">
        <v>48.027687472045905</v>
      </c>
      <c r="AB216">
        <v>48.930251142105448</v>
      </c>
      <c r="AC216">
        <v>52.342572897803478</v>
      </c>
      <c r="AD216">
        <v>49.085689868745369</v>
      </c>
      <c r="AE216">
        <v>48.901425494442101</v>
      </c>
      <c r="AF216">
        <v>47.795200043575001</v>
      </c>
    </row>
    <row r="217" spans="1:32" x14ac:dyDescent="0.2">
      <c r="A217" t="s">
        <v>478</v>
      </c>
      <c r="B217" t="s">
        <v>315</v>
      </c>
      <c r="C217">
        <v>1</v>
      </c>
      <c r="D217">
        <v>2400</v>
      </c>
      <c r="E217">
        <v>60</v>
      </c>
      <c r="F217">
        <v>1</v>
      </c>
      <c r="G217">
        <v>1</v>
      </c>
      <c r="H217" t="s">
        <v>7</v>
      </c>
      <c r="I217">
        <v>45.518215449552521</v>
      </c>
      <c r="J217">
        <v>45.920569808517754</v>
      </c>
      <c r="K217">
        <v>45.647593352720442</v>
      </c>
      <c r="L217">
        <v>44.418120321750635</v>
      </c>
      <c r="M217">
        <v>44.941192198014456</v>
      </c>
      <c r="N217">
        <v>44.463331794861915</v>
      </c>
      <c r="O217">
        <v>44.112769009564417</v>
      </c>
      <c r="P217">
        <v>44.051500241579156</v>
      </c>
      <c r="Q217">
        <v>42.524328011453193</v>
      </c>
      <c r="R217">
        <v>42.648366885282307</v>
      </c>
      <c r="S217">
        <v>44.879504815532037</v>
      </c>
      <c r="T217">
        <v>45.658602912522447</v>
      </c>
      <c r="U217">
        <v>45.471156772867111</v>
      </c>
      <c r="V217">
        <v>47.853223874872747</v>
      </c>
      <c r="W217">
        <v>49.573840178561468</v>
      </c>
      <c r="X217">
        <v>51.909418090322028</v>
      </c>
      <c r="Y217">
        <v>53.938048864981958</v>
      </c>
      <c r="Z217">
        <v>50.516889344988215</v>
      </c>
      <c r="AA217">
        <v>49.710215539019195</v>
      </c>
      <c r="AB217">
        <v>51.067387889084173</v>
      </c>
      <c r="AC217">
        <v>50.860041683101073</v>
      </c>
      <c r="AD217">
        <v>51.213398331958878</v>
      </c>
      <c r="AE217">
        <v>50.766554977156972</v>
      </c>
      <c r="AF217">
        <v>48.412930852144676</v>
      </c>
    </row>
    <row r="218" spans="1:32" x14ac:dyDescent="0.2">
      <c r="A218" t="s">
        <v>478</v>
      </c>
      <c r="B218" t="s">
        <v>316</v>
      </c>
      <c r="C218">
        <v>1</v>
      </c>
      <c r="D218">
        <v>2400</v>
      </c>
      <c r="E218">
        <v>60</v>
      </c>
      <c r="F218">
        <v>1</v>
      </c>
      <c r="G218">
        <v>1</v>
      </c>
      <c r="H218" t="s">
        <v>7</v>
      </c>
      <c r="I218">
        <v>46.047998530940674</v>
      </c>
      <c r="J218">
        <v>45.680998187084754</v>
      </c>
      <c r="K218">
        <v>45.517117061229897</v>
      </c>
      <c r="L218">
        <v>43.593888160097464</v>
      </c>
      <c r="M218">
        <v>43.591512484415652</v>
      </c>
      <c r="N218">
        <v>53.777904841834477</v>
      </c>
      <c r="O218">
        <v>69.165705145428419</v>
      </c>
      <c r="P218">
        <v>85.779671467538762</v>
      </c>
      <c r="Q218">
        <v>111.40678565175055</v>
      </c>
      <c r="R218">
        <v>118.24265464594204</v>
      </c>
      <c r="S218">
        <v>115.72697883531075</v>
      </c>
      <c r="T218">
        <v>122.94250077793234</v>
      </c>
      <c r="U218">
        <v>118.86548863793981</v>
      </c>
      <c r="V218">
        <v>113.26176643584883</v>
      </c>
      <c r="W218">
        <v>110.61477188939099</v>
      </c>
      <c r="X218">
        <v>100.26130617063163</v>
      </c>
      <c r="Y218">
        <v>88.429758144136201</v>
      </c>
      <c r="Z218">
        <v>79.497972971944506</v>
      </c>
      <c r="AA218">
        <v>74.889889427928239</v>
      </c>
      <c r="AB218">
        <v>71.244955314734526</v>
      </c>
      <c r="AC218">
        <v>66.875906287018751</v>
      </c>
      <c r="AD218">
        <v>62.008137737722222</v>
      </c>
      <c r="AE218">
        <v>55.33319231199318</v>
      </c>
      <c r="AF218">
        <v>52.004391336602829</v>
      </c>
    </row>
    <row r="219" spans="1:32" x14ac:dyDescent="0.2">
      <c r="A219" t="s">
        <v>478</v>
      </c>
      <c r="B219" t="s">
        <v>317</v>
      </c>
      <c r="C219">
        <v>1</v>
      </c>
      <c r="D219">
        <v>2400</v>
      </c>
      <c r="E219">
        <v>60</v>
      </c>
      <c r="F219">
        <v>1</v>
      </c>
      <c r="G219">
        <v>1</v>
      </c>
      <c r="H219" t="s">
        <v>7</v>
      </c>
      <c r="I219">
        <v>48.151342551231352</v>
      </c>
      <c r="J219">
        <v>47.566691582145303</v>
      </c>
      <c r="K219">
        <v>47.296522970487032</v>
      </c>
      <c r="L219">
        <v>46.236303101125749</v>
      </c>
      <c r="M219">
        <v>46.249991335103701</v>
      </c>
      <c r="N219">
        <v>54.182718510969273</v>
      </c>
      <c r="O219">
        <v>71.376449816852954</v>
      </c>
      <c r="P219">
        <v>87.405747955901774</v>
      </c>
      <c r="Q219">
        <v>113.20169161671947</v>
      </c>
      <c r="R219">
        <v>117.77820541330168</v>
      </c>
      <c r="S219">
        <v>119.31327495641835</v>
      </c>
      <c r="T219">
        <v>125.97781246038531</v>
      </c>
      <c r="U219">
        <v>126.08985818830563</v>
      </c>
      <c r="V219">
        <v>116.8913565963957</v>
      </c>
      <c r="W219">
        <v>114.89107531290279</v>
      </c>
      <c r="X219">
        <v>101.94153511240035</v>
      </c>
      <c r="Y219">
        <v>89.810189398854902</v>
      </c>
      <c r="Z219">
        <v>82.507184935483991</v>
      </c>
      <c r="AA219">
        <v>76.502076070599117</v>
      </c>
      <c r="AB219">
        <v>73.746106060608128</v>
      </c>
      <c r="AC219">
        <v>68.873770998507339</v>
      </c>
      <c r="AD219">
        <v>63.327864643546469</v>
      </c>
      <c r="AE219">
        <v>57.524028323515246</v>
      </c>
      <c r="AF219">
        <v>51.918523760944026</v>
      </c>
    </row>
    <row r="220" spans="1:32" x14ac:dyDescent="0.2">
      <c r="A220" t="s">
        <v>478</v>
      </c>
      <c r="B220" t="s">
        <v>318</v>
      </c>
      <c r="C220">
        <v>1</v>
      </c>
      <c r="D220">
        <v>2400</v>
      </c>
      <c r="E220">
        <v>60</v>
      </c>
      <c r="F220">
        <v>1</v>
      </c>
      <c r="G220">
        <v>1</v>
      </c>
      <c r="H220" t="s">
        <v>7</v>
      </c>
      <c r="I220">
        <v>48.61519253861541</v>
      </c>
      <c r="J220">
        <v>47.555591368543247</v>
      </c>
      <c r="K220">
        <v>47.049204509791871</v>
      </c>
      <c r="L220">
        <v>45.927984764221073</v>
      </c>
      <c r="M220">
        <v>46.045548853447457</v>
      </c>
      <c r="N220">
        <v>55.20076908139287</v>
      </c>
      <c r="O220">
        <v>69.291954321458761</v>
      </c>
      <c r="P220">
        <v>79.548803048654079</v>
      </c>
      <c r="Q220">
        <v>100.63240266548212</v>
      </c>
      <c r="R220">
        <v>107.51325595427481</v>
      </c>
      <c r="S220">
        <v>108.90849794972775</v>
      </c>
      <c r="T220">
        <v>115.52584550551312</v>
      </c>
      <c r="U220">
        <v>114.0756465444026</v>
      </c>
      <c r="V220">
        <v>110.67169285540753</v>
      </c>
      <c r="W220">
        <v>109.90475245139525</v>
      </c>
      <c r="X220">
        <v>99.717463852528738</v>
      </c>
      <c r="Y220">
        <v>87.895528647639395</v>
      </c>
      <c r="Z220">
        <v>79.20384944381297</v>
      </c>
      <c r="AA220">
        <v>73.072489863351493</v>
      </c>
      <c r="AB220">
        <v>70.630407335526399</v>
      </c>
      <c r="AC220">
        <v>67.172814016052186</v>
      </c>
      <c r="AD220">
        <v>61.400531237021077</v>
      </c>
      <c r="AE220">
        <v>54.679250054279926</v>
      </c>
      <c r="AF220">
        <v>51.429952563435371</v>
      </c>
    </row>
    <row r="221" spans="1:32" x14ac:dyDescent="0.2">
      <c r="A221" t="s">
        <v>478</v>
      </c>
      <c r="B221" t="s">
        <v>319</v>
      </c>
      <c r="C221">
        <v>1</v>
      </c>
      <c r="D221">
        <v>2400</v>
      </c>
      <c r="E221">
        <v>60</v>
      </c>
      <c r="F221">
        <v>1</v>
      </c>
      <c r="G221">
        <v>1</v>
      </c>
      <c r="H221" t="s">
        <v>7</v>
      </c>
      <c r="I221">
        <v>48.764489093126542</v>
      </c>
      <c r="J221">
        <v>47.569110680723334</v>
      </c>
      <c r="K221">
        <v>46.792431268316363</v>
      </c>
      <c r="L221">
        <v>45.087983082047522</v>
      </c>
      <c r="M221">
        <v>44.688632129292564</v>
      </c>
      <c r="N221">
        <v>49.906984303161366</v>
      </c>
      <c r="O221">
        <v>61.409545383247696</v>
      </c>
      <c r="P221">
        <v>69.900239101861033</v>
      </c>
      <c r="Q221">
        <v>83.921187674747443</v>
      </c>
      <c r="R221">
        <v>90.926604197594799</v>
      </c>
      <c r="S221">
        <v>92.690219139307843</v>
      </c>
      <c r="T221">
        <v>96.420409489930151</v>
      </c>
      <c r="U221">
        <v>96.000767921315784</v>
      </c>
      <c r="V221">
        <v>93.442157464094791</v>
      </c>
      <c r="W221">
        <v>91.962900345037028</v>
      </c>
      <c r="X221">
        <v>86.367180770312572</v>
      </c>
      <c r="Y221">
        <v>79.424666051423827</v>
      </c>
      <c r="Z221">
        <v>72.979736662068362</v>
      </c>
      <c r="AA221">
        <v>68.181908410444962</v>
      </c>
      <c r="AB221">
        <v>67.991326210997173</v>
      </c>
      <c r="AC221">
        <v>63.021261283252386</v>
      </c>
      <c r="AD221">
        <v>55.803934842083812</v>
      </c>
      <c r="AE221">
        <v>52.050370395845412</v>
      </c>
      <c r="AF221">
        <v>48.569236879937428</v>
      </c>
    </row>
    <row r="222" spans="1:32" x14ac:dyDescent="0.2">
      <c r="A222" t="s">
        <v>478</v>
      </c>
      <c r="B222" t="s">
        <v>320</v>
      </c>
      <c r="C222">
        <v>1</v>
      </c>
      <c r="D222">
        <v>2400</v>
      </c>
      <c r="E222">
        <v>60</v>
      </c>
      <c r="F222">
        <v>1</v>
      </c>
      <c r="G222">
        <v>1</v>
      </c>
      <c r="H222" t="s">
        <v>7</v>
      </c>
      <c r="I222">
        <v>45.848681216474979</v>
      </c>
      <c r="J222">
        <v>45.879754944119426</v>
      </c>
      <c r="K222">
        <v>45.005713224296045</v>
      </c>
      <c r="L222">
        <v>44.490643421301947</v>
      </c>
      <c r="M222">
        <v>44.481818343526967</v>
      </c>
      <c r="N222">
        <v>47.408512124499623</v>
      </c>
      <c r="O222">
        <v>56.739330453430298</v>
      </c>
      <c r="P222">
        <v>63.173199664378913</v>
      </c>
      <c r="Q222">
        <v>72.153465912587876</v>
      </c>
      <c r="R222">
        <v>75.947422378835228</v>
      </c>
      <c r="S222">
        <v>81.917993454558001</v>
      </c>
      <c r="T222">
        <v>85.613907860077546</v>
      </c>
      <c r="U222">
        <v>85.097382113020018</v>
      </c>
      <c r="V222">
        <v>84.242782623619178</v>
      </c>
      <c r="W222">
        <v>83.388426774118713</v>
      </c>
      <c r="X222">
        <v>80.941941439945523</v>
      </c>
      <c r="Y222">
        <v>74.10354003435053</v>
      </c>
      <c r="Z222">
        <v>68.840157860320858</v>
      </c>
      <c r="AA222">
        <v>65.928130284298661</v>
      </c>
      <c r="AB222">
        <v>65.225003393743549</v>
      </c>
      <c r="AC222">
        <v>63.526680025525799</v>
      </c>
      <c r="AD222">
        <v>60.981056641397736</v>
      </c>
      <c r="AE222">
        <v>57.140920064602476</v>
      </c>
      <c r="AF222">
        <v>55.25975159813666</v>
      </c>
    </row>
    <row r="223" spans="1:32" x14ac:dyDescent="0.2">
      <c r="A223" t="s">
        <v>478</v>
      </c>
      <c r="B223" t="s">
        <v>321</v>
      </c>
      <c r="C223">
        <v>1</v>
      </c>
      <c r="D223">
        <v>2400</v>
      </c>
      <c r="E223">
        <v>60</v>
      </c>
      <c r="F223">
        <v>1</v>
      </c>
      <c r="G223">
        <v>1</v>
      </c>
      <c r="H223" t="s">
        <v>7</v>
      </c>
      <c r="I223">
        <v>52.870610749632384</v>
      </c>
      <c r="J223">
        <v>52.743320329063998</v>
      </c>
      <c r="K223">
        <v>52.233489443750628</v>
      </c>
      <c r="L223">
        <v>52.214417194321314</v>
      </c>
      <c r="M223">
        <v>51.04611239621606</v>
      </c>
      <c r="N223">
        <v>50.662176482599122</v>
      </c>
      <c r="O223">
        <v>51.757996676802023</v>
      </c>
      <c r="P223">
        <v>53.601432220657919</v>
      </c>
      <c r="Q223">
        <v>52.64798430854465</v>
      </c>
      <c r="R223">
        <v>51.247130313233122</v>
      </c>
      <c r="S223">
        <v>52.073193483072515</v>
      </c>
      <c r="T223">
        <v>55.051265021406898</v>
      </c>
      <c r="U223">
        <v>51.679426334576434</v>
      </c>
      <c r="V223">
        <v>51.663288388389134</v>
      </c>
      <c r="W223">
        <v>51.305980675261374</v>
      </c>
      <c r="X223">
        <v>50.184597091022233</v>
      </c>
      <c r="Y223">
        <v>50.497589652624455</v>
      </c>
      <c r="Z223">
        <v>50.044349499435178</v>
      </c>
      <c r="AA223">
        <v>49.837844919266935</v>
      </c>
      <c r="AB223">
        <v>51.465983921714546</v>
      </c>
      <c r="AC223">
        <v>51.990203789474279</v>
      </c>
      <c r="AD223">
        <v>50.492225796450896</v>
      </c>
      <c r="AE223">
        <v>49.121916513625372</v>
      </c>
      <c r="AF223">
        <v>47.499378927626665</v>
      </c>
    </row>
    <row r="224" spans="1:32" x14ac:dyDescent="0.2">
      <c r="A224" t="s">
        <v>478</v>
      </c>
      <c r="B224" t="s">
        <v>322</v>
      </c>
      <c r="C224">
        <v>1</v>
      </c>
      <c r="D224">
        <v>2400</v>
      </c>
      <c r="E224">
        <v>60</v>
      </c>
      <c r="F224">
        <v>1</v>
      </c>
      <c r="G224">
        <v>1</v>
      </c>
      <c r="H224" t="s">
        <v>7</v>
      </c>
      <c r="I224">
        <v>45.177974569791907</v>
      </c>
      <c r="J224">
        <v>44.971458285396331</v>
      </c>
      <c r="K224">
        <v>44.48245466289611</v>
      </c>
      <c r="L224">
        <v>44.174021555335678</v>
      </c>
      <c r="M224">
        <v>44.043060099779545</v>
      </c>
      <c r="N224">
        <v>43.989580636907263</v>
      </c>
      <c r="O224">
        <v>44.692872507462411</v>
      </c>
      <c r="P224">
        <v>45.023671445689651</v>
      </c>
      <c r="Q224">
        <v>43.697195807183498</v>
      </c>
      <c r="R224">
        <v>43.533343157132741</v>
      </c>
      <c r="S224">
        <v>43.513451283009125</v>
      </c>
      <c r="T224">
        <v>45.254432341314846</v>
      </c>
      <c r="U224">
        <v>42.814331408680687</v>
      </c>
      <c r="V224">
        <v>44.465320152830849</v>
      </c>
      <c r="W224">
        <v>45.964238622407329</v>
      </c>
      <c r="X224">
        <v>47.442337169715515</v>
      </c>
      <c r="Y224">
        <v>48.479450549068503</v>
      </c>
      <c r="Z224">
        <v>48.056400064996083</v>
      </c>
      <c r="AA224">
        <v>48.052229471369429</v>
      </c>
      <c r="AB224">
        <v>49.392115009999848</v>
      </c>
      <c r="AC224">
        <v>47.934103209421529</v>
      </c>
      <c r="AD224">
        <v>46.374483082874633</v>
      </c>
      <c r="AE224">
        <v>45.820664883988641</v>
      </c>
      <c r="AF224">
        <v>44.448250215123096</v>
      </c>
    </row>
    <row r="225" spans="1:32" x14ac:dyDescent="0.2">
      <c r="A225" t="s">
        <v>478</v>
      </c>
      <c r="B225" t="s">
        <v>323</v>
      </c>
      <c r="C225">
        <v>1</v>
      </c>
      <c r="D225">
        <v>2400</v>
      </c>
      <c r="E225">
        <v>60</v>
      </c>
      <c r="F225">
        <v>1</v>
      </c>
      <c r="G225">
        <v>1</v>
      </c>
      <c r="H225" t="s">
        <v>7</v>
      </c>
      <c r="I225">
        <v>42.910454337151947</v>
      </c>
      <c r="J225">
        <v>43.754115759346512</v>
      </c>
      <c r="K225">
        <v>43.113212180358502</v>
      </c>
      <c r="L225">
        <v>42.761367298464684</v>
      </c>
      <c r="M225">
        <v>43.849148924629922</v>
      </c>
      <c r="N225">
        <v>54.382078322845921</v>
      </c>
      <c r="O225">
        <v>71.708829768270647</v>
      </c>
      <c r="P225">
        <v>93.007438370815564</v>
      </c>
      <c r="Q225">
        <v>120.51948425140525</v>
      </c>
      <c r="R225">
        <v>123.76346599704341</v>
      </c>
      <c r="S225">
        <v>126.52921038937941</v>
      </c>
      <c r="T225">
        <v>126.68412731866164</v>
      </c>
      <c r="U225">
        <v>122.38073619646501</v>
      </c>
      <c r="V225">
        <v>114.18318842849121</v>
      </c>
      <c r="W225">
        <v>108.37155703233049</v>
      </c>
      <c r="X225">
        <v>96.008354844771361</v>
      </c>
      <c r="Y225">
        <v>82.037889834442083</v>
      </c>
      <c r="Z225">
        <v>72.327561540694845</v>
      </c>
      <c r="AA225">
        <v>68.459458832867512</v>
      </c>
      <c r="AB225">
        <v>66.608511633021322</v>
      </c>
      <c r="AC225">
        <v>63.266103909267514</v>
      </c>
      <c r="AD225">
        <v>57.939446540492888</v>
      </c>
      <c r="AE225">
        <v>53.383183319840867</v>
      </c>
      <c r="AF225">
        <v>49.136710866795333</v>
      </c>
    </row>
    <row r="226" spans="1:32" x14ac:dyDescent="0.2">
      <c r="A226" t="s">
        <v>478</v>
      </c>
      <c r="B226" t="s">
        <v>324</v>
      </c>
      <c r="C226">
        <v>1</v>
      </c>
      <c r="D226">
        <v>2400</v>
      </c>
      <c r="E226">
        <v>60</v>
      </c>
      <c r="F226">
        <v>1</v>
      </c>
      <c r="G226">
        <v>1</v>
      </c>
      <c r="H226" t="s">
        <v>7</v>
      </c>
      <c r="I226">
        <v>47.010924901447325</v>
      </c>
      <c r="J226">
        <v>47.002848953844378</v>
      </c>
      <c r="K226">
        <v>46.869967106689828</v>
      </c>
      <c r="L226">
        <v>46.820877617230671</v>
      </c>
      <c r="M226">
        <v>46.784925074734083</v>
      </c>
      <c r="N226">
        <v>56.837462017158408</v>
      </c>
      <c r="O226">
        <v>76.330124969461977</v>
      </c>
      <c r="P226">
        <v>98.043862240642355</v>
      </c>
      <c r="Q226">
        <v>124.51972633045096</v>
      </c>
      <c r="R226">
        <v>126.03180091450636</v>
      </c>
      <c r="S226">
        <v>125.6573702491264</v>
      </c>
      <c r="T226">
        <v>130.49045762743285</v>
      </c>
      <c r="U226">
        <v>126.0091555158921</v>
      </c>
      <c r="V226">
        <v>118.0206428222434</v>
      </c>
      <c r="W226">
        <v>113.30687426476479</v>
      </c>
      <c r="X226">
        <v>100.72748021386313</v>
      </c>
      <c r="Y226">
        <v>86.055984252206827</v>
      </c>
      <c r="Z226">
        <v>76.317445327977879</v>
      </c>
      <c r="AA226">
        <v>71.081867399852811</v>
      </c>
      <c r="AB226">
        <v>67.914178781172112</v>
      </c>
      <c r="AC226">
        <v>63.057852659067819</v>
      </c>
      <c r="AD226">
        <v>59.248979138058949</v>
      </c>
      <c r="AE226">
        <v>53.54067102554135</v>
      </c>
      <c r="AF226">
        <v>51.270807681235752</v>
      </c>
    </row>
    <row r="227" spans="1:32" x14ac:dyDescent="0.2">
      <c r="A227" t="s">
        <v>478</v>
      </c>
      <c r="B227" t="s">
        <v>325</v>
      </c>
      <c r="C227">
        <v>1</v>
      </c>
      <c r="D227">
        <v>2400</v>
      </c>
      <c r="E227">
        <v>60</v>
      </c>
      <c r="F227">
        <v>1</v>
      </c>
      <c r="G227">
        <v>1</v>
      </c>
      <c r="H227" t="s">
        <v>7</v>
      </c>
      <c r="I227">
        <v>48.362803760804823</v>
      </c>
      <c r="J227">
        <v>47.42242384225613</v>
      </c>
      <c r="K227">
        <v>46.677868460097088</v>
      </c>
      <c r="L227">
        <v>46.596096027891313</v>
      </c>
      <c r="M227">
        <v>46.592350699841695</v>
      </c>
      <c r="N227">
        <v>55.868270972997855</v>
      </c>
      <c r="O227">
        <v>77.117521802056842</v>
      </c>
      <c r="P227">
        <v>93.644914868058677</v>
      </c>
      <c r="Q227">
        <v>123.38114381651533</v>
      </c>
      <c r="R227">
        <v>128.59429807914603</v>
      </c>
      <c r="S227">
        <v>126.06702435074054</v>
      </c>
      <c r="T227">
        <v>135.20980631810886</v>
      </c>
      <c r="U227">
        <v>132.60126863094376</v>
      </c>
      <c r="V227">
        <v>128.5281564563455</v>
      </c>
      <c r="W227">
        <v>124.29308624730481</v>
      </c>
      <c r="X227">
        <v>108.48201213332014</v>
      </c>
      <c r="Y227">
        <v>92.066237851591183</v>
      </c>
      <c r="Z227">
        <v>81.387743683999602</v>
      </c>
      <c r="AA227">
        <v>73.840296831711456</v>
      </c>
      <c r="AB227">
        <v>69.3751026304936</v>
      </c>
      <c r="AC227">
        <v>64.056364708042452</v>
      </c>
      <c r="AD227">
        <v>60.040292479494674</v>
      </c>
      <c r="AE227">
        <v>55.271916052314801</v>
      </c>
      <c r="AF227">
        <v>51.598647919160847</v>
      </c>
    </row>
    <row r="228" spans="1:32" x14ac:dyDescent="0.2">
      <c r="A228" t="s">
        <v>478</v>
      </c>
      <c r="B228" t="s">
        <v>326</v>
      </c>
      <c r="C228">
        <v>1</v>
      </c>
      <c r="D228">
        <v>2400</v>
      </c>
      <c r="E228">
        <v>60</v>
      </c>
      <c r="F228">
        <v>1</v>
      </c>
      <c r="G228">
        <v>1</v>
      </c>
      <c r="H228" t="s">
        <v>7</v>
      </c>
      <c r="I228">
        <v>50.621541370474617</v>
      </c>
      <c r="J228">
        <v>50.578145953723435</v>
      </c>
      <c r="K228">
        <v>50.089743824426868</v>
      </c>
      <c r="L228">
        <v>49.26000343932261</v>
      </c>
      <c r="M228">
        <v>48.470548898724246</v>
      </c>
      <c r="N228">
        <v>60.070884112698032</v>
      </c>
      <c r="O228">
        <v>76.43081091922835</v>
      </c>
      <c r="P228">
        <v>95.527489662790572</v>
      </c>
      <c r="Q228">
        <v>124.56094504811873</v>
      </c>
      <c r="R228">
        <v>131.38361008444446</v>
      </c>
      <c r="S228">
        <v>131.97182873557338</v>
      </c>
      <c r="T228">
        <v>138.0377361656721</v>
      </c>
      <c r="U228">
        <v>131.40470880032316</v>
      </c>
      <c r="V228">
        <v>116.90445532633571</v>
      </c>
      <c r="W228">
        <v>111.32689431906518</v>
      </c>
      <c r="X228">
        <v>97.314132119691052</v>
      </c>
      <c r="Y228">
        <v>84.531903679839672</v>
      </c>
      <c r="Z228">
        <v>77.032305086754761</v>
      </c>
      <c r="AA228">
        <v>74.36045371077374</v>
      </c>
      <c r="AB228">
        <v>71.821747987437462</v>
      </c>
      <c r="AC228">
        <v>66.735027684166312</v>
      </c>
      <c r="AD228">
        <v>61.374503251457639</v>
      </c>
      <c r="AE228">
        <v>55.403751820446082</v>
      </c>
      <c r="AF228">
        <v>52.519691637953798</v>
      </c>
    </row>
    <row r="229" spans="1:32" x14ac:dyDescent="0.2">
      <c r="A229" t="s">
        <v>478</v>
      </c>
      <c r="B229" t="s">
        <v>327</v>
      </c>
      <c r="C229">
        <v>1</v>
      </c>
      <c r="D229">
        <v>2400</v>
      </c>
      <c r="E229">
        <v>60</v>
      </c>
      <c r="F229">
        <v>1</v>
      </c>
      <c r="G229">
        <v>1</v>
      </c>
      <c r="H229" t="s">
        <v>7</v>
      </c>
      <c r="I229">
        <v>50.598187558458505</v>
      </c>
      <c r="J229">
        <v>48.722796359945747</v>
      </c>
      <c r="K229">
        <v>48.386936299614717</v>
      </c>
      <c r="L229">
        <v>48.21217434152225</v>
      </c>
      <c r="M229">
        <v>49.517245627383708</v>
      </c>
      <c r="N229">
        <v>57.509084023887382</v>
      </c>
      <c r="O229">
        <v>72.205372140479255</v>
      </c>
      <c r="P229">
        <v>89.179463890131018</v>
      </c>
      <c r="Q229">
        <v>113.29027921789947</v>
      </c>
      <c r="R229">
        <v>117.65715263105528</v>
      </c>
      <c r="S229">
        <v>114.30874066248275</v>
      </c>
      <c r="T229">
        <v>120.93082828097701</v>
      </c>
      <c r="U229">
        <v>115.98197667283837</v>
      </c>
      <c r="V229">
        <v>106.7530534587805</v>
      </c>
      <c r="W229">
        <v>102.459397538549</v>
      </c>
      <c r="X229">
        <v>88.335858053238724</v>
      </c>
      <c r="Y229">
        <v>76.393081379585439</v>
      </c>
      <c r="Z229">
        <v>68.828591358919084</v>
      </c>
      <c r="AA229">
        <v>66.931465166186612</v>
      </c>
      <c r="AB229">
        <v>66.9734789587623</v>
      </c>
      <c r="AC229">
        <v>65.226987814648666</v>
      </c>
      <c r="AD229">
        <v>60.832486800365487</v>
      </c>
      <c r="AE229">
        <v>54.455209703626942</v>
      </c>
      <c r="AF229">
        <v>50.143428324586459</v>
      </c>
    </row>
    <row r="230" spans="1:32" x14ac:dyDescent="0.2">
      <c r="A230" t="s">
        <v>478</v>
      </c>
      <c r="B230" t="s">
        <v>328</v>
      </c>
      <c r="C230">
        <v>1</v>
      </c>
      <c r="D230">
        <v>2400</v>
      </c>
      <c r="E230">
        <v>60</v>
      </c>
      <c r="F230">
        <v>1</v>
      </c>
      <c r="G230">
        <v>1</v>
      </c>
      <c r="H230" t="s">
        <v>7</v>
      </c>
      <c r="I230">
        <v>48.235708499359134</v>
      </c>
      <c r="J230">
        <v>47.769236233732521</v>
      </c>
      <c r="K230">
        <v>47.949694238587909</v>
      </c>
      <c r="L230">
        <v>47.712337994595636</v>
      </c>
      <c r="M230">
        <v>47.711232147718007</v>
      </c>
      <c r="N230">
        <v>46.284121768441288</v>
      </c>
      <c r="O230">
        <v>46.955197114683671</v>
      </c>
      <c r="P230">
        <v>47.416968919865901</v>
      </c>
      <c r="Q230">
        <v>48.154169712456955</v>
      </c>
      <c r="R230">
        <v>51.160539699890904</v>
      </c>
      <c r="S230">
        <v>51.827726736048177</v>
      </c>
      <c r="T230">
        <v>52.043503917223319</v>
      </c>
      <c r="U230">
        <v>53.073074038349247</v>
      </c>
      <c r="V230">
        <v>53.979246832980976</v>
      </c>
      <c r="W230">
        <v>53.683220012372395</v>
      </c>
      <c r="X230">
        <v>54.752398614320313</v>
      </c>
      <c r="Y230">
        <v>52.425457272291943</v>
      </c>
      <c r="Z230">
        <v>51.714156989151746</v>
      </c>
      <c r="AA230">
        <v>52.436199898593081</v>
      </c>
      <c r="AB230">
        <v>51.196809361562551</v>
      </c>
      <c r="AC230">
        <v>51.610583860083075</v>
      </c>
      <c r="AD230">
        <v>51.404899748378362</v>
      </c>
      <c r="AE230">
        <v>50.619744798129389</v>
      </c>
      <c r="AF230">
        <v>49.671044292425904</v>
      </c>
    </row>
    <row r="231" spans="1:32" x14ac:dyDescent="0.2">
      <c r="A231" t="s">
        <v>478</v>
      </c>
      <c r="B231" t="s">
        <v>329</v>
      </c>
      <c r="C231">
        <v>1</v>
      </c>
      <c r="D231">
        <v>2400</v>
      </c>
      <c r="E231">
        <v>60</v>
      </c>
      <c r="F231">
        <v>1</v>
      </c>
      <c r="G231">
        <v>1</v>
      </c>
      <c r="H231" t="s">
        <v>7</v>
      </c>
      <c r="I231">
        <v>48.17089294067992</v>
      </c>
      <c r="J231">
        <v>47.594760932332051</v>
      </c>
      <c r="K231">
        <v>46.600417073154517</v>
      </c>
      <c r="L231">
        <v>46.03292007605652</v>
      </c>
      <c r="M231">
        <v>46.029285847601194</v>
      </c>
      <c r="N231">
        <v>44.956911510768528</v>
      </c>
      <c r="O231">
        <v>45.290661112976025</v>
      </c>
      <c r="P231">
        <v>46.150504884969536</v>
      </c>
      <c r="Q231">
        <v>44.409927623125</v>
      </c>
      <c r="R231">
        <v>44.27389277925095</v>
      </c>
      <c r="S231">
        <v>47.247047414766797</v>
      </c>
      <c r="T231">
        <v>47.29862778033818</v>
      </c>
      <c r="U231">
        <v>48.616873375369487</v>
      </c>
      <c r="V231">
        <v>53.774789679702998</v>
      </c>
      <c r="W231">
        <v>55.30394958306691</v>
      </c>
      <c r="X231">
        <v>54.580789823031651</v>
      </c>
      <c r="Y231">
        <v>54.580497403213172</v>
      </c>
      <c r="Z231">
        <v>53.917903797181921</v>
      </c>
      <c r="AA231">
        <v>56.11826280449921</v>
      </c>
      <c r="AB231">
        <v>54.093016823707607</v>
      </c>
      <c r="AC231">
        <v>53.947848245824019</v>
      </c>
      <c r="AD231">
        <v>52.851609130093493</v>
      </c>
      <c r="AE231">
        <v>52.438488859116639</v>
      </c>
      <c r="AF231">
        <v>51.372429694954604</v>
      </c>
    </row>
    <row r="232" spans="1:32" x14ac:dyDescent="0.2">
      <c r="A232" t="s">
        <v>478</v>
      </c>
      <c r="B232" t="s">
        <v>330</v>
      </c>
      <c r="C232">
        <v>1</v>
      </c>
      <c r="D232">
        <v>2400</v>
      </c>
      <c r="E232">
        <v>60</v>
      </c>
      <c r="F232">
        <v>1</v>
      </c>
      <c r="G232">
        <v>1</v>
      </c>
      <c r="H232" t="s">
        <v>7</v>
      </c>
      <c r="I232">
        <v>49.145069530870472</v>
      </c>
      <c r="J232">
        <v>48.08293307791844</v>
      </c>
      <c r="K232">
        <v>46.369947594540299</v>
      </c>
      <c r="L232">
        <v>45.265789756667381</v>
      </c>
      <c r="M232">
        <v>47.331480915270532</v>
      </c>
      <c r="N232">
        <v>55.727132010742437</v>
      </c>
      <c r="O232">
        <v>76.048085020799064</v>
      </c>
      <c r="P232">
        <v>93.281887405306932</v>
      </c>
      <c r="Q232">
        <v>120.07696361362497</v>
      </c>
      <c r="R232">
        <v>123.52589854022078</v>
      </c>
      <c r="S232">
        <v>130.89580159158197</v>
      </c>
      <c r="T232">
        <v>138.6397693697798</v>
      </c>
      <c r="U232">
        <v>136.69323727681413</v>
      </c>
      <c r="V232">
        <v>129.86053707809356</v>
      </c>
      <c r="W232">
        <v>129.15974623097361</v>
      </c>
      <c r="X232">
        <v>116.00752574843935</v>
      </c>
      <c r="Y232">
        <v>99.470252385857805</v>
      </c>
      <c r="Z232">
        <v>88.16247769565166</v>
      </c>
      <c r="AA232">
        <v>82.658329235042018</v>
      </c>
      <c r="AB232">
        <v>78.041314593629977</v>
      </c>
      <c r="AC232">
        <v>73.14563321751821</v>
      </c>
      <c r="AD232">
        <v>67.208075960559341</v>
      </c>
      <c r="AE232">
        <v>62.212162410778461</v>
      </c>
      <c r="AF232">
        <v>56.462796337012925</v>
      </c>
    </row>
    <row r="233" spans="1:32" x14ac:dyDescent="0.2">
      <c r="A233" t="s">
        <v>478</v>
      </c>
      <c r="B233" t="s">
        <v>331</v>
      </c>
      <c r="C233">
        <v>1</v>
      </c>
      <c r="D233">
        <v>2400</v>
      </c>
      <c r="E233">
        <v>60</v>
      </c>
      <c r="F233">
        <v>1</v>
      </c>
      <c r="G233">
        <v>1</v>
      </c>
      <c r="H233" t="s">
        <v>7</v>
      </c>
      <c r="I233">
        <v>53.613714820568788</v>
      </c>
      <c r="J233">
        <v>52.901918512904935</v>
      </c>
      <c r="K233">
        <v>51.810921151615389</v>
      </c>
      <c r="L233">
        <v>50.572156630748751</v>
      </c>
      <c r="M233">
        <v>52.979910359542927</v>
      </c>
      <c r="N233">
        <v>63.501882230207883</v>
      </c>
      <c r="O233">
        <v>84.557904439472807</v>
      </c>
      <c r="P233">
        <v>104.13535222671568</v>
      </c>
      <c r="Q233">
        <v>133.00944914947831</v>
      </c>
      <c r="R233">
        <v>142.70474041824664</v>
      </c>
      <c r="S233">
        <v>146.62029674911159</v>
      </c>
      <c r="T233">
        <v>155.43685686184253</v>
      </c>
      <c r="U233">
        <v>149.34103038928134</v>
      </c>
      <c r="V233">
        <v>141.42820096078597</v>
      </c>
      <c r="W233">
        <v>138.09884459281017</v>
      </c>
      <c r="X233">
        <v>126.39225061748137</v>
      </c>
      <c r="Y233">
        <v>110.3996865639691</v>
      </c>
      <c r="Z233">
        <v>99.811084915373542</v>
      </c>
      <c r="AA233">
        <v>91.724028379658876</v>
      </c>
      <c r="AB233">
        <v>84.888545478554548</v>
      </c>
      <c r="AC233">
        <v>76.429573811900582</v>
      </c>
      <c r="AD233">
        <v>72.159746718849746</v>
      </c>
      <c r="AE233">
        <v>66.764451752252825</v>
      </c>
      <c r="AF233">
        <v>60.158095709570773</v>
      </c>
    </row>
    <row r="234" spans="1:32" x14ac:dyDescent="0.2">
      <c r="A234" t="s">
        <v>478</v>
      </c>
      <c r="B234" t="s">
        <v>332</v>
      </c>
      <c r="C234">
        <v>1</v>
      </c>
      <c r="D234">
        <v>2400</v>
      </c>
      <c r="E234">
        <v>60</v>
      </c>
      <c r="F234">
        <v>1</v>
      </c>
      <c r="G234">
        <v>1</v>
      </c>
      <c r="H234" t="s">
        <v>7</v>
      </c>
      <c r="I234">
        <v>55.655052922399882</v>
      </c>
      <c r="J234">
        <v>54.778284726041839</v>
      </c>
      <c r="K234">
        <v>53.26089734208243</v>
      </c>
      <c r="L234">
        <v>53.947377581717859</v>
      </c>
      <c r="M234">
        <v>56.19378010735911</v>
      </c>
      <c r="N234">
        <v>63.461192996923387</v>
      </c>
      <c r="O234">
        <v>85.653507646672779</v>
      </c>
      <c r="P234">
        <v>104.4258004631411</v>
      </c>
      <c r="Q234">
        <v>138.90505252024008</v>
      </c>
      <c r="R234">
        <v>145.31333201106557</v>
      </c>
      <c r="S234">
        <v>147.93327352123183</v>
      </c>
      <c r="T234">
        <v>159.05954515088095</v>
      </c>
      <c r="U234">
        <v>158.94596102361322</v>
      </c>
      <c r="V234">
        <v>148.93360937795009</v>
      </c>
      <c r="W234">
        <v>145.83294279794015</v>
      </c>
      <c r="X234">
        <v>128.49556091664414</v>
      </c>
      <c r="Y234">
        <v>112.31284525156693</v>
      </c>
      <c r="Z234">
        <v>99.526313277990255</v>
      </c>
      <c r="AA234">
        <v>90.53427299292261</v>
      </c>
      <c r="AB234">
        <v>85.57198158731947</v>
      </c>
      <c r="AC234">
        <v>78.280141469087454</v>
      </c>
      <c r="AD234">
        <v>71.34673689935731</v>
      </c>
      <c r="AE234">
        <v>65.659970767653988</v>
      </c>
      <c r="AF234">
        <v>60.695939977334135</v>
      </c>
    </row>
    <row r="235" spans="1:32" x14ac:dyDescent="0.2">
      <c r="A235" t="s">
        <v>478</v>
      </c>
      <c r="B235" t="s">
        <v>333</v>
      </c>
      <c r="C235">
        <v>1</v>
      </c>
      <c r="D235">
        <v>2400</v>
      </c>
      <c r="E235">
        <v>60</v>
      </c>
      <c r="F235">
        <v>1</v>
      </c>
      <c r="G235">
        <v>1</v>
      </c>
      <c r="H235" t="s">
        <v>7</v>
      </c>
      <c r="I235">
        <v>56.720673451311164</v>
      </c>
      <c r="J235">
        <v>55.65407680116013</v>
      </c>
      <c r="K235">
        <v>54.398167473335015</v>
      </c>
      <c r="L235">
        <v>52.373424571095498</v>
      </c>
      <c r="M235">
        <v>53.666209286844193</v>
      </c>
      <c r="N235">
        <v>63.777490137167327</v>
      </c>
      <c r="O235">
        <v>86.802697894848109</v>
      </c>
      <c r="P235">
        <v>107.47928807343764</v>
      </c>
      <c r="Q235">
        <v>142.10863221024439</v>
      </c>
      <c r="R235">
        <v>145.37807735700491</v>
      </c>
      <c r="S235">
        <v>145.84783503691293</v>
      </c>
      <c r="T235">
        <v>153.67397892892362</v>
      </c>
      <c r="U235">
        <v>153.20706887970553</v>
      </c>
      <c r="V235">
        <v>144.18829447833599</v>
      </c>
      <c r="W235">
        <v>140.06126802309035</v>
      </c>
      <c r="X235">
        <v>122.13581175571282</v>
      </c>
      <c r="Y235">
        <v>104.36167539864321</v>
      </c>
      <c r="Z235">
        <v>92.872278493027764</v>
      </c>
      <c r="AA235">
        <v>84.935467421335773</v>
      </c>
      <c r="AB235">
        <v>82.463424206874492</v>
      </c>
      <c r="AC235">
        <v>76.789237916761692</v>
      </c>
      <c r="AD235">
        <v>70.731368094499246</v>
      </c>
      <c r="AE235">
        <v>65.021374902711258</v>
      </c>
      <c r="AF235">
        <v>59.548623160589713</v>
      </c>
    </row>
    <row r="236" spans="1:32" x14ac:dyDescent="0.2">
      <c r="A236" t="s">
        <v>478</v>
      </c>
      <c r="B236" t="s">
        <v>334</v>
      </c>
      <c r="C236">
        <v>1</v>
      </c>
      <c r="D236">
        <v>2400</v>
      </c>
      <c r="E236">
        <v>60</v>
      </c>
      <c r="F236">
        <v>1</v>
      </c>
      <c r="G236">
        <v>1</v>
      </c>
      <c r="H236" t="s">
        <v>7</v>
      </c>
      <c r="I236">
        <v>56.5080047073616</v>
      </c>
      <c r="J236">
        <v>55.86569551797659</v>
      </c>
      <c r="K236">
        <v>55.167802200704365</v>
      </c>
      <c r="L236">
        <v>53.437687707541087</v>
      </c>
      <c r="M236">
        <v>54.376759597621124</v>
      </c>
      <c r="N236">
        <v>64.641675940113018</v>
      </c>
      <c r="O236">
        <v>86.459821595301463</v>
      </c>
      <c r="P236">
        <v>103.39771518061131</v>
      </c>
      <c r="Q236">
        <v>130.23182407555581</v>
      </c>
      <c r="R236">
        <v>132.71545822161698</v>
      </c>
      <c r="S236">
        <v>128.90109046089182</v>
      </c>
      <c r="T236">
        <v>132.75284061884446</v>
      </c>
      <c r="U236">
        <v>124.95412187405573</v>
      </c>
      <c r="V236">
        <v>116.05527200714184</v>
      </c>
      <c r="W236">
        <v>107.79604362104169</v>
      </c>
      <c r="X236">
        <v>91.907861037371646</v>
      </c>
      <c r="Y236">
        <v>76.87823475629682</v>
      </c>
      <c r="Z236">
        <v>68.828041879030351</v>
      </c>
      <c r="AA236">
        <v>68.532218382922522</v>
      </c>
      <c r="AB236">
        <v>67.164204143401591</v>
      </c>
      <c r="AC236">
        <v>63.484071242834119</v>
      </c>
      <c r="AD236">
        <v>58.252312940554553</v>
      </c>
      <c r="AE236">
        <v>53.077762929934494</v>
      </c>
      <c r="AF236">
        <v>49.184425353176785</v>
      </c>
    </row>
    <row r="237" spans="1:32" x14ac:dyDescent="0.2">
      <c r="A237" t="s">
        <v>478</v>
      </c>
      <c r="B237" t="s">
        <v>335</v>
      </c>
      <c r="C237">
        <v>1</v>
      </c>
      <c r="D237">
        <v>2400</v>
      </c>
      <c r="E237">
        <v>60</v>
      </c>
      <c r="F237">
        <v>1</v>
      </c>
      <c r="G237">
        <v>1</v>
      </c>
      <c r="H237" t="s">
        <v>7</v>
      </c>
      <c r="I237">
        <v>47.430995268175948</v>
      </c>
      <c r="J237">
        <v>47.088441174089915</v>
      </c>
      <c r="K237">
        <v>45.878922058293497</v>
      </c>
      <c r="L237">
        <v>46.113647131328065</v>
      </c>
      <c r="M237">
        <v>46.289128454464525</v>
      </c>
      <c r="N237">
        <v>48.011720243737074</v>
      </c>
      <c r="O237">
        <v>45.403584105085862</v>
      </c>
      <c r="P237">
        <v>49.36527192877486</v>
      </c>
      <c r="Q237">
        <v>51.507069769953652</v>
      </c>
      <c r="R237">
        <v>52.416805154030698</v>
      </c>
      <c r="S237">
        <v>53.356903214078493</v>
      </c>
      <c r="T237">
        <v>53.682803595326391</v>
      </c>
      <c r="U237">
        <v>51.811853415450251</v>
      </c>
      <c r="V237">
        <v>51.445014945675766</v>
      </c>
      <c r="W237">
        <v>49.899430763821115</v>
      </c>
      <c r="X237">
        <v>47.750065972600204</v>
      </c>
      <c r="Y237">
        <v>46.602840807729358</v>
      </c>
      <c r="Z237">
        <v>45.791215433392594</v>
      </c>
      <c r="AA237">
        <v>44.99221433581814</v>
      </c>
      <c r="AB237">
        <v>45.957316728567285</v>
      </c>
      <c r="AC237">
        <v>46.338273207993396</v>
      </c>
      <c r="AD237">
        <v>46.899235786424484</v>
      </c>
      <c r="AE237">
        <v>47.111087304775296</v>
      </c>
      <c r="AF237">
        <v>45.105642526949204</v>
      </c>
    </row>
    <row r="238" spans="1:32" x14ac:dyDescent="0.2">
      <c r="A238" t="s">
        <v>478</v>
      </c>
      <c r="B238" t="s">
        <v>336</v>
      </c>
      <c r="C238">
        <v>1</v>
      </c>
      <c r="D238">
        <v>2400</v>
      </c>
      <c r="E238">
        <v>60</v>
      </c>
      <c r="F238">
        <v>1</v>
      </c>
      <c r="G238">
        <v>1</v>
      </c>
      <c r="H238" t="s">
        <v>7</v>
      </c>
      <c r="I238">
        <v>45.42242160101798</v>
      </c>
      <c r="J238">
        <v>45.473902410606087</v>
      </c>
      <c r="K238">
        <v>45.906047837054629</v>
      </c>
      <c r="L238">
        <v>44.560959170266351</v>
      </c>
      <c r="M238">
        <v>45.203531886515151</v>
      </c>
      <c r="N238">
        <v>44.844958717733675</v>
      </c>
      <c r="O238">
        <v>45.717117693104328</v>
      </c>
      <c r="P238">
        <v>46.950859159319471</v>
      </c>
      <c r="Q238">
        <v>45.548442767393048</v>
      </c>
      <c r="R238">
        <v>46.301483815781005</v>
      </c>
      <c r="S238">
        <v>45.99592552539066</v>
      </c>
      <c r="T238">
        <v>46.085914894243906</v>
      </c>
      <c r="U238">
        <v>45.249411536188681</v>
      </c>
      <c r="V238">
        <v>44.761551846954468</v>
      </c>
      <c r="W238">
        <v>46.348106152503128</v>
      </c>
      <c r="X238">
        <v>48.071671981996403</v>
      </c>
      <c r="Y238">
        <v>48.235713140089977</v>
      </c>
      <c r="Z238">
        <v>47.975124792333659</v>
      </c>
      <c r="AA238">
        <v>46.622621182466112</v>
      </c>
      <c r="AB238">
        <v>46.698121162808434</v>
      </c>
      <c r="AC238">
        <v>46.319644272417804</v>
      </c>
      <c r="AD238">
        <v>46.440686649228851</v>
      </c>
      <c r="AE238">
        <v>47.588356938236061</v>
      </c>
      <c r="AF238">
        <v>46.074325448878284</v>
      </c>
    </row>
    <row r="239" spans="1:32" x14ac:dyDescent="0.2">
      <c r="A239" t="s">
        <v>478</v>
      </c>
      <c r="B239" t="s">
        <v>337</v>
      </c>
      <c r="C239">
        <v>1</v>
      </c>
      <c r="D239">
        <v>2400</v>
      </c>
      <c r="E239">
        <v>60</v>
      </c>
      <c r="F239">
        <v>1</v>
      </c>
      <c r="G239">
        <v>1</v>
      </c>
      <c r="H239" t="s">
        <v>7</v>
      </c>
      <c r="I239">
        <v>45.163599105011464</v>
      </c>
      <c r="J239">
        <v>44.976880788606628</v>
      </c>
      <c r="K239">
        <v>45.119547203301295</v>
      </c>
      <c r="L239">
        <v>44.779034351094452</v>
      </c>
      <c r="M239">
        <v>46.278376099568987</v>
      </c>
      <c r="N239">
        <v>57.557518593181904</v>
      </c>
      <c r="O239">
        <v>78.409608853163647</v>
      </c>
      <c r="P239">
        <v>102.70248697566497</v>
      </c>
      <c r="Q239">
        <v>124.24288173804842</v>
      </c>
      <c r="R239">
        <v>131.9453295112929</v>
      </c>
      <c r="S239">
        <v>128.89590817043074</v>
      </c>
      <c r="T239">
        <v>136.20133358211245</v>
      </c>
      <c r="U239">
        <v>130.46740824964903</v>
      </c>
      <c r="V239">
        <v>117.05667136605297</v>
      </c>
      <c r="W239">
        <v>112.56257661162694</v>
      </c>
      <c r="X239">
        <v>98.126332202121858</v>
      </c>
      <c r="Y239">
        <v>84.037195143109457</v>
      </c>
      <c r="Z239">
        <v>73.468374122629001</v>
      </c>
      <c r="AA239">
        <v>68.649871890277197</v>
      </c>
      <c r="AB239">
        <v>65.451241651327436</v>
      </c>
      <c r="AC239">
        <v>61.897449690362009</v>
      </c>
      <c r="AD239">
        <v>57.240338537320063</v>
      </c>
      <c r="AE239">
        <v>52.310944929951312</v>
      </c>
      <c r="AF239">
        <v>47.858116648211535</v>
      </c>
    </row>
    <row r="240" spans="1:32" x14ac:dyDescent="0.2">
      <c r="A240" t="s">
        <v>478</v>
      </c>
      <c r="B240" t="s">
        <v>338</v>
      </c>
      <c r="C240">
        <v>1</v>
      </c>
      <c r="D240">
        <v>2400</v>
      </c>
      <c r="E240">
        <v>60</v>
      </c>
      <c r="F240">
        <v>1</v>
      </c>
      <c r="G240">
        <v>1</v>
      </c>
      <c r="H240" t="s">
        <v>7</v>
      </c>
      <c r="I240">
        <v>46.614118549328019</v>
      </c>
      <c r="J240">
        <v>45.499380625030327</v>
      </c>
      <c r="K240">
        <v>45.528280301331186</v>
      </c>
      <c r="L240">
        <v>46.270149253196792</v>
      </c>
      <c r="M240">
        <v>46.606073482936765</v>
      </c>
      <c r="N240">
        <v>58.92296764459271</v>
      </c>
      <c r="O240">
        <v>81.700946461936724</v>
      </c>
      <c r="P240">
        <v>103.40767273764735</v>
      </c>
      <c r="Q240">
        <v>126.72126480875687</v>
      </c>
      <c r="R240">
        <v>126.09372476485058</v>
      </c>
      <c r="S240">
        <v>121.71637056156285</v>
      </c>
      <c r="T240">
        <v>130.73561490127946</v>
      </c>
      <c r="U240">
        <v>124.34925528426122</v>
      </c>
      <c r="V240">
        <v>112.40088463219998</v>
      </c>
      <c r="W240">
        <v>107.1393808058025</v>
      </c>
      <c r="X240">
        <v>92.093525084127094</v>
      </c>
      <c r="Y240">
        <v>80.38146449796082</v>
      </c>
      <c r="Z240">
        <v>72.054653476308701</v>
      </c>
      <c r="AA240">
        <v>68.458492581902362</v>
      </c>
      <c r="AB240">
        <v>65.611682845144387</v>
      </c>
      <c r="AC240">
        <v>61.721184414044018</v>
      </c>
      <c r="AD240">
        <v>56.666521426102108</v>
      </c>
      <c r="AE240">
        <v>52.958785889766219</v>
      </c>
      <c r="AF240">
        <v>48.913610967447354</v>
      </c>
    </row>
    <row r="241" spans="1:32" x14ac:dyDescent="0.2">
      <c r="A241" t="s">
        <v>478</v>
      </c>
      <c r="B241" t="s">
        <v>339</v>
      </c>
      <c r="C241">
        <v>1</v>
      </c>
      <c r="D241">
        <v>2400</v>
      </c>
      <c r="E241">
        <v>60</v>
      </c>
      <c r="F241">
        <v>1</v>
      </c>
      <c r="G241">
        <v>1</v>
      </c>
      <c r="H241" t="s">
        <v>7</v>
      </c>
      <c r="I241">
        <v>47.416683108521148</v>
      </c>
      <c r="J241">
        <v>47.317066521910498</v>
      </c>
      <c r="K241">
        <v>47.036010176712416</v>
      </c>
      <c r="L241">
        <v>46.508840896424239</v>
      </c>
      <c r="M241">
        <v>48.583708494064048</v>
      </c>
      <c r="N241">
        <v>60.183209159921518</v>
      </c>
      <c r="O241">
        <v>82.569410169031798</v>
      </c>
      <c r="P241">
        <v>103.85482810798069</v>
      </c>
      <c r="Q241">
        <v>127.82450009876523</v>
      </c>
      <c r="R241">
        <v>130.07773326616552</v>
      </c>
      <c r="S241">
        <v>125.67122908770673</v>
      </c>
      <c r="T241">
        <v>129.68258041790588</v>
      </c>
      <c r="U241">
        <v>124.19297434614955</v>
      </c>
      <c r="V241">
        <v>113.35571670926453</v>
      </c>
      <c r="W241">
        <v>110.33668255155328</v>
      </c>
      <c r="X241">
        <v>97.094000073050736</v>
      </c>
      <c r="Y241">
        <v>84.563707795180434</v>
      </c>
      <c r="Z241">
        <v>74.793012553735764</v>
      </c>
      <c r="AA241">
        <v>69.949805043800936</v>
      </c>
      <c r="AB241">
        <v>67.405282297520813</v>
      </c>
      <c r="AC241">
        <v>62.630111172409052</v>
      </c>
      <c r="AD241">
        <v>59.381180839999558</v>
      </c>
      <c r="AE241">
        <v>54.85975162371173</v>
      </c>
      <c r="AF241">
        <v>49.770560750020422</v>
      </c>
    </row>
    <row r="242" spans="1:32" x14ac:dyDescent="0.2">
      <c r="A242" t="s">
        <v>478</v>
      </c>
      <c r="B242" t="s">
        <v>340</v>
      </c>
      <c r="C242">
        <v>1</v>
      </c>
      <c r="D242">
        <v>2400</v>
      </c>
      <c r="E242">
        <v>60</v>
      </c>
      <c r="F242">
        <v>1</v>
      </c>
      <c r="G242">
        <v>1</v>
      </c>
      <c r="H242" t="s">
        <v>7</v>
      </c>
      <c r="I242">
        <v>48.200424693833625</v>
      </c>
      <c r="J242">
        <v>47.771127856698371</v>
      </c>
      <c r="K242">
        <v>45.799747381370032</v>
      </c>
      <c r="L242">
        <v>45.793638777642926</v>
      </c>
      <c r="M242">
        <v>47.35567082757327</v>
      </c>
      <c r="N242">
        <v>57.989453768579416</v>
      </c>
      <c r="O242">
        <v>78.386644899636153</v>
      </c>
      <c r="P242">
        <v>97.565841103162114</v>
      </c>
      <c r="Q242">
        <v>127.70323029795584</v>
      </c>
      <c r="R242">
        <v>130.99676214102041</v>
      </c>
      <c r="S242">
        <v>131.16842637277509</v>
      </c>
      <c r="T242">
        <v>138.9132759757552</v>
      </c>
      <c r="U242">
        <v>134.14059587632588</v>
      </c>
      <c r="V242">
        <v>122.76720233192437</v>
      </c>
      <c r="W242">
        <v>116.95721863546869</v>
      </c>
      <c r="X242">
        <v>102.92092710327491</v>
      </c>
      <c r="Y242">
        <v>87.720921674950205</v>
      </c>
      <c r="Z242">
        <v>77.122557033316426</v>
      </c>
      <c r="AA242">
        <v>74.53842495928906</v>
      </c>
      <c r="AB242">
        <v>70.85858280046962</v>
      </c>
      <c r="AC242">
        <v>64.462364585695738</v>
      </c>
      <c r="AD242">
        <v>61.554650396315303</v>
      </c>
      <c r="AE242">
        <v>57.076379156091463</v>
      </c>
      <c r="AF242">
        <v>52.495578309266378</v>
      </c>
    </row>
    <row r="243" spans="1:32" x14ac:dyDescent="0.2">
      <c r="A243" t="s">
        <v>478</v>
      </c>
      <c r="B243" t="s">
        <v>341</v>
      </c>
      <c r="C243">
        <v>1</v>
      </c>
      <c r="D243">
        <v>2400</v>
      </c>
      <c r="E243">
        <v>60</v>
      </c>
      <c r="F243">
        <v>1</v>
      </c>
      <c r="G243">
        <v>1</v>
      </c>
      <c r="H243" t="s">
        <v>7</v>
      </c>
      <c r="I243">
        <v>48.84978944133838</v>
      </c>
      <c r="J243">
        <v>47.7730595369515</v>
      </c>
      <c r="K243">
        <v>47.088563845699369</v>
      </c>
      <c r="L243">
        <v>47.014970444883033</v>
      </c>
      <c r="M243">
        <v>48.248823722249568</v>
      </c>
      <c r="N243">
        <v>57.386354064902307</v>
      </c>
      <c r="O243">
        <v>82.67177083963314</v>
      </c>
      <c r="P243">
        <v>99.716557932982795</v>
      </c>
      <c r="Q243">
        <v>125.37037801896069</v>
      </c>
      <c r="R243">
        <v>124.85647021171134</v>
      </c>
      <c r="S243">
        <v>125.71929201213958</v>
      </c>
      <c r="T243">
        <v>129.19025646061874</v>
      </c>
      <c r="U243">
        <v>125.79931889513159</v>
      </c>
      <c r="V243">
        <v>118.04747633233428</v>
      </c>
      <c r="W243">
        <v>113.91433788881652</v>
      </c>
      <c r="X243">
        <v>99.897891834143721</v>
      </c>
      <c r="Y243">
        <v>85.459554035654392</v>
      </c>
      <c r="Z243">
        <v>75.25163152597078</v>
      </c>
      <c r="AA243">
        <v>71.415085885368754</v>
      </c>
      <c r="AB243">
        <v>65.426373545773629</v>
      </c>
      <c r="AC243">
        <v>61.266546830037839</v>
      </c>
      <c r="AD243">
        <v>53.752235649601893</v>
      </c>
      <c r="AE243">
        <v>50.895106664514927</v>
      </c>
      <c r="AF243">
        <v>47.613103804762595</v>
      </c>
    </row>
    <row r="244" spans="1:32" x14ac:dyDescent="0.2">
      <c r="A244" t="s">
        <v>478</v>
      </c>
      <c r="B244" t="s">
        <v>342</v>
      </c>
      <c r="C244">
        <v>1</v>
      </c>
      <c r="D244">
        <v>2400</v>
      </c>
      <c r="E244">
        <v>60</v>
      </c>
      <c r="F244">
        <v>1</v>
      </c>
      <c r="G244">
        <v>1</v>
      </c>
      <c r="H244" t="s">
        <v>7</v>
      </c>
      <c r="I244">
        <v>45.247904576883819</v>
      </c>
      <c r="J244">
        <v>44.769611024558635</v>
      </c>
      <c r="K244">
        <v>45.329499470046954</v>
      </c>
      <c r="L244">
        <v>45.205580593261359</v>
      </c>
      <c r="M244">
        <v>44.624832036005287</v>
      </c>
      <c r="N244">
        <v>44.498921407237717</v>
      </c>
      <c r="O244">
        <v>44.737051302784252</v>
      </c>
      <c r="P244">
        <v>45.306255651009558</v>
      </c>
      <c r="Q244">
        <v>44.561231865315698</v>
      </c>
      <c r="R244">
        <v>45.252863468438377</v>
      </c>
      <c r="S244">
        <v>45.568303344732399</v>
      </c>
      <c r="T244">
        <v>46.414827725565488</v>
      </c>
      <c r="U244">
        <v>46.900456281213728</v>
      </c>
      <c r="V244">
        <v>47.948326546072963</v>
      </c>
      <c r="W244">
        <v>51.284523290714219</v>
      </c>
      <c r="X244">
        <v>50.756497047194564</v>
      </c>
      <c r="Y244">
        <v>50.184790979757032</v>
      </c>
      <c r="Z244">
        <v>49.915102156206345</v>
      </c>
      <c r="AA244">
        <v>48.179056296062136</v>
      </c>
      <c r="AB244">
        <v>48.352567592866748</v>
      </c>
      <c r="AC244">
        <v>48.118260448020365</v>
      </c>
      <c r="AD244">
        <v>46.610416091655829</v>
      </c>
      <c r="AE244">
        <v>48.070779474730344</v>
      </c>
      <c r="AF244">
        <v>45.663633449398993</v>
      </c>
    </row>
    <row r="245" spans="1:32" x14ac:dyDescent="0.2">
      <c r="A245" t="s">
        <v>478</v>
      </c>
      <c r="B245" t="s">
        <v>343</v>
      </c>
      <c r="C245">
        <v>1</v>
      </c>
      <c r="D245">
        <v>2400</v>
      </c>
      <c r="E245">
        <v>60</v>
      </c>
      <c r="F245">
        <v>1</v>
      </c>
      <c r="G245">
        <v>1</v>
      </c>
      <c r="H245" t="s">
        <v>7</v>
      </c>
      <c r="I245">
        <v>44.362259276811855</v>
      </c>
      <c r="J245">
        <v>44.186912740350749</v>
      </c>
      <c r="K245">
        <v>43.962894641040634</v>
      </c>
      <c r="L245">
        <v>43.415570669744113</v>
      </c>
      <c r="M245">
        <v>43.208950462526815</v>
      </c>
      <c r="N245">
        <v>43.025719594002176</v>
      </c>
      <c r="O245">
        <v>43.227321812339468</v>
      </c>
      <c r="P245">
        <v>43.743509873261573</v>
      </c>
      <c r="Q245">
        <v>41.878351037835252</v>
      </c>
      <c r="R245">
        <v>42.168683374897256</v>
      </c>
      <c r="S245">
        <v>44.76655148368328</v>
      </c>
      <c r="T245">
        <v>45.040526922968198</v>
      </c>
      <c r="U245">
        <v>47.061814950811673</v>
      </c>
      <c r="V245">
        <v>49.786764112334446</v>
      </c>
      <c r="W245">
        <v>52.344300987553474</v>
      </c>
      <c r="X245">
        <v>53.368169144485755</v>
      </c>
      <c r="Y245">
        <v>51.541204877160162</v>
      </c>
      <c r="Z245">
        <v>50.931949729176623</v>
      </c>
      <c r="AA245">
        <v>50.47571477597581</v>
      </c>
      <c r="AB245">
        <v>51.563092986536347</v>
      </c>
      <c r="AC245">
        <v>49.890333579809706</v>
      </c>
      <c r="AD245">
        <v>48.453690036900689</v>
      </c>
      <c r="AE245">
        <v>49.651625311419707</v>
      </c>
      <c r="AF245">
        <v>48.638033807909409</v>
      </c>
    </row>
    <row r="246" spans="1:32" x14ac:dyDescent="0.2">
      <c r="A246" t="s">
        <v>478</v>
      </c>
      <c r="B246" t="s">
        <v>344</v>
      </c>
      <c r="C246">
        <v>1</v>
      </c>
      <c r="D246">
        <v>2400</v>
      </c>
      <c r="E246">
        <v>60</v>
      </c>
      <c r="F246">
        <v>1</v>
      </c>
      <c r="G246">
        <v>1</v>
      </c>
      <c r="H246" t="s">
        <v>7</v>
      </c>
      <c r="I246">
        <v>46.928811422231156</v>
      </c>
      <c r="J246">
        <v>45.865750156109243</v>
      </c>
      <c r="K246">
        <v>44.924252262992987</v>
      </c>
      <c r="L246">
        <v>45.400567462992036</v>
      </c>
      <c r="M246">
        <v>47.436874475427771</v>
      </c>
      <c r="N246">
        <v>58.344336736434812</v>
      </c>
      <c r="O246">
        <v>78.714802396838536</v>
      </c>
      <c r="P246">
        <v>97.825510276552876</v>
      </c>
      <c r="Q246">
        <v>125.16126140852496</v>
      </c>
      <c r="R246">
        <v>126.94214865540114</v>
      </c>
      <c r="S246">
        <v>126.02436355946796</v>
      </c>
      <c r="T246">
        <v>132.32108375998257</v>
      </c>
      <c r="U246">
        <v>124.97061143488304</v>
      </c>
      <c r="V246">
        <v>117.80502833209283</v>
      </c>
      <c r="W246">
        <v>115.71433849537274</v>
      </c>
      <c r="X246">
        <v>101.78271497012507</v>
      </c>
      <c r="Y246">
        <v>83.998853685891518</v>
      </c>
      <c r="Z246">
        <v>74.026397185632334</v>
      </c>
      <c r="AA246">
        <v>70.643833069118159</v>
      </c>
      <c r="AB246">
        <v>68.624090252318197</v>
      </c>
      <c r="AC246">
        <v>65.171517605757955</v>
      </c>
      <c r="AD246">
        <v>58.272147729279787</v>
      </c>
      <c r="AE246">
        <v>54.994447150222861</v>
      </c>
      <c r="AF246">
        <v>51.877871738718525</v>
      </c>
    </row>
    <row r="247" spans="1:32" x14ac:dyDescent="0.2">
      <c r="A247" t="s">
        <v>478</v>
      </c>
      <c r="B247" t="s">
        <v>345</v>
      </c>
      <c r="C247">
        <v>1</v>
      </c>
      <c r="D247">
        <v>2400</v>
      </c>
      <c r="E247">
        <v>60</v>
      </c>
      <c r="F247">
        <v>1</v>
      </c>
      <c r="G247">
        <v>1</v>
      </c>
      <c r="H247" t="s">
        <v>7</v>
      </c>
      <c r="I247">
        <v>48.446915924865252</v>
      </c>
      <c r="J247">
        <v>48.849088102479016</v>
      </c>
      <c r="K247">
        <v>48.588610284440151</v>
      </c>
      <c r="L247">
        <v>47.497851078550873</v>
      </c>
      <c r="M247">
        <v>48.41694000462055</v>
      </c>
      <c r="N247">
        <v>58.004297499948478</v>
      </c>
      <c r="O247">
        <v>80.614836395797894</v>
      </c>
      <c r="P247">
        <v>101.42772594635474</v>
      </c>
      <c r="Q247">
        <v>125.33190555940497</v>
      </c>
      <c r="R247">
        <v>130.10842818006574</v>
      </c>
      <c r="S247">
        <v>132.26074179815819</v>
      </c>
      <c r="T247">
        <v>139.39290817018042</v>
      </c>
      <c r="U247">
        <v>135.7831229246886</v>
      </c>
      <c r="V247">
        <v>129.32954736921877</v>
      </c>
      <c r="W247">
        <v>125.07406625444669</v>
      </c>
      <c r="X247">
        <v>108.6056181760531</v>
      </c>
      <c r="Y247">
        <v>94.687674243868543</v>
      </c>
      <c r="Z247">
        <v>84.129028209825691</v>
      </c>
      <c r="AA247">
        <v>79.419108350699616</v>
      </c>
      <c r="AB247">
        <v>76.806472099242356</v>
      </c>
      <c r="AC247">
        <v>71.251361811734171</v>
      </c>
      <c r="AD247">
        <v>64.972643804872149</v>
      </c>
      <c r="AE247">
        <v>58.264532669848464</v>
      </c>
      <c r="AF247">
        <v>53.158390868465432</v>
      </c>
    </row>
    <row r="248" spans="1:32" x14ac:dyDescent="0.2">
      <c r="A248" t="s">
        <v>478</v>
      </c>
      <c r="B248" t="s">
        <v>346</v>
      </c>
      <c r="C248">
        <v>1</v>
      </c>
      <c r="D248">
        <v>2400</v>
      </c>
      <c r="E248">
        <v>60</v>
      </c>
      <c r="F248">
        <v>1</v>
      </c>
      <c r="G248">
        <v>1</v>
      </c>
      <c r="H248" t="s">
        <v>7</v>
      </c>
      <c r="I248">
        <v>50.180249111079185</v>
      </c>
      <c r="J248">
        <v>49.340861208837509</v>
      </c>
      <c r="K248">
        <v>48.473707524780068</v>
      </c>
      <c r="L248">
        <v>47.276558038973306</v>
      </c>
      <c r="M248">
        <v>48.845356309453422</v>
      </c>
      <c r="N248">
        <v>57.528882139870333</v>
      </c>
      <c r="O248">
        <v>79.751053281119795</v>
      </c>
      <c r="P248">
        <v>101.50417793423713</v>
      </c>
      <c r="Q248">
        <v>129.39245064486946</v>
      </c>
      <c r="R248">
        <v>130.27998757579726</v>
      </c>
      <c r="S248">
        <v>132.50919709706275</v>
      </c>
      <c r="T248">
        <v>141.41236348178512</v>
      </c>
      <c r="U248">
        <v>136.92080136249908</v>
      </c>
      <c r="V248">
        <v>129.82867841970815</v>
      </c>
      <c r="W248">
        <v>126.5345935642176</v>
      </c>
      <c r="X248">
        <v>108.19019819894876</v>
      </c>
      <c r="Y248">
        <v>92.201901173347721</v>
      </c>
      <c r="Z248">
        <v>83.054341356022604</v>
      </c>
      <c r="AA248">
        <v>76.669610836335906</v>
      </c>
      <c r="AB248">
        <v>71.787574852228772</v>
      </c>
      <c r="AC248">
        <v>67.178219757153713</v>
      </c>
      <c r="AD248">
        <v>61.019521628196422</v>
      </c>
      <c r="AE248">
        <v>56.809483240633732</v>
      </c>
      <c r="AF248">
        <v>52.909470523744972</v>
      </c>
    </row>
    <row r="249" spans="1:32" x14ac:dyDescent="0.2">
      <c r="A249" t="s">
        <v>478</v>
      </c>
      <c r="B249" t="s">
        <v>347</v>
      </c>
      <c r="C249">
        <v>1</v>
      </c>
      <c r="D249">
        <v>2400</v>
      </c>
      <c r="E249">
        <v>60</v>
      </c>
      <c r="F249">
        <v>1</v>
      </c>
      <c r="G249">
        <v>1</v>
      </c>
      <c r="H249" t="s">
        <v>7</v>
      </c>
      <c r="I249">
        <v>50.848186960212978</v>
      </c>
      <c r="J249">
        <v>49.926629869130707</v>
      </c>
      <c r="K249">
        <v>48.629349302028338</v>
      </c>
      <c r="L249">
        <v>48.019377321886545</v>
      </c>
      <c r="M249">
        <v>50.449645056632662</v>
      </c>
      <c r="N249">
        <v>60.544315897218283</v>
      </c>
      <c r="O249">
        <v>81.269764909449847</v>
      </c>
      <c r="P249">
        <v>103.58686034224367</v>
      </c>
      <c r="Q249">
        <v>133.1786767221989</v>
      </c>
      <c r="R249">
        <v>135.78602572634597</v>
      </c>
      <c r="S249">
        <v>137.00831645515461</v>
      </c>
      <c r="T249">
        <v>144.4326107858507</v>
      </c>
      <c r="U249">
        <v>138.77558159889264</v>
      </c>
      <c r="V249">
        <v>128.57561135923899</v>
      </c>
      <c r="W249">
        <v>123.35548808356251</v>
      </c>
      <c r="X249">
        <v>105.3767130939525</v>
      </c>
      <c r="Y249">
        <v>92.588474339125398</v>
      </c>
      <c r="Z249">
        <v>81.790010950106122</v>
      </c>
      <c r="AA249">
        <v>75.452450222479186</v>
      </c>
      <c r="AB249">
        <v>72.547555606713189</v>
      </c>
      <c r="AC249">
        <v>66.76832470598525</v>
      </c>
      <c r="AD249">
        <v>63.218119169538404</v>
      </c>
      <c r="AE249">
        <v>58.033805465369078</v>
      </c>
      <c r="AF249">
        <v>53.784597087398929</v>
      </c>
    </row>
    <row r="250" spans="1:32" x14ac:dyDescent="0.2">
      <c r="A250" t="s">
        <v>478</v>
      </c>
      <c r="B250" t="s">
        <v>348</v>
      </c>
      <c r="C250">
        <v>1</v>
      </c>
      <c r="D250">
        <v>2400</v>
      </c>
      <c r="E250">
        <v>60</v>
      </c>
      <c r="F250">
        <v>1</v>
      </c>
      <c r="G250">
        <v>1</v>
      </c>
      <c r="H250" t="s">
        <v>7</v>
      </c>
      <c r="I250">
        <v>50.088544927809622</v>
      </c>
      <c r="J250">
        <v>48.928077370966285</v>
      </c>
      <c r="K250">
        <v>48.541487589494047</v>
      </c>
      <c r="L250">
        <v>46.911555791148743</v>
      </c>
      <c r="M250">
        <v>47.863735713144571</v>
      </c>
      <c r="N250">
        <v>57.437773104177033</v>
      </c>
      <c r="O250">
        <v>82.163741778300832</v>
      </c>
      <c r="P250">
        <v>99.535335301500481</v>
      </c>
      <c r="Q250">
        <v>124.68521386462987</v>
      </c>
      <c r="R250">
        <v>129.28293874076095</v>
      </c>
      <c r="S250">
        <v>125.8682783692919</v>
      </c>
      <c r="T250">
        <v>130.15629311019373</v>
      </c>
      <c r="U250">
        <v>123.21405842216518</v>
      </c>
      <c r="V250">
        <v>114.00549727711231</v>
      </c>
      <c r="W250">
        <v>107.31185014493401</v>
      </c>
      <c r="X250">
        <v>90.703168981224778</v>
      </c>
      <c r="Y250">
        <v>76.970696952985591</v>
      </c>
      <c r="Z250">
        <v>68.07731501305922</v>
      </c>
      <c r="AA250">
        <v>67.69763713872031</v>
      </c>
      <c r="AB250">
        <v>65.024188972889561</v>
      </c>
      <c r="AC250">
        <v>61.41123617391063</v>
      </c>
      <c r="AD250">
        <v>57.29996625194611</v>
      </c>
      <c r="AE250">
        <v>50.289301739150524</v>
      </c>
      <c r="AF250">
        <v>47.069992987283634</v>
      </c>
    </row>
    <row r="251" spans="1:32" x14ac:dyDescent="0.2">
      <c r="A251" t="s">
        <v>478</v>
      </c>
      <c r="B251" t="s">
        <v>349</v>
      </c>
      <c r="C251">
        <v>1</v>
      </c>
      <c r="D251">
        <v>2400</v>
      </c>
      <c r="E251">
        <v>60</v>
      </c>
      <c r="F251">
        <v>1</v>
      </c>
      <c r="G251">
        <v>1</v>
      </c>
      <c r="H251" t="s">
        <v>7</v>
      </c>
      <c r="I251">
        <v>46.339903575712867</v>
      </c>
      <c r="J251">
        <v>46.238111533580557</v>
      </c>
      <c r="K251">
        <v>46.279580767202752</v>
      </c>
      <c r="L251">
        <v>45.623333204007793</v>
      </c>
      <c r="M251">
        <v>45.036335885125311</v>
      </c>
      <c r="N251">
        <v>45.979915620458783</v>
      </c>
      <c r="O251">
        <v>45.637296672232843</v>
      </c>
      <c r="P251">
        <v>48.812750068332249</v>
      </c>
      <c r="Q251">
        <v>48.619646662501388</v>
      </c>
      <c r="R251">
        <v>51.642993522123426</v>
      </c>
      <c r="S251">
        <v>50.034175067094402</v>
      </c>
      <c r="T251">
        <v>48.102173835151028</v>
      </c>
      <c r="U251">
        <v>47.264338741032056</v>
      </c>
      <c r="V251">
        <v>47.776266410920734</v>
      </c>
      <c r="W251">
        <v>47.925915052452659</v>
      </c>
      <c r="X251">
        <v>46.862267238641202</v>
      </c>
      <c r="Y251">
        <v>45.46030372854662</v>
      </c>
      <c r="Z251">
        <v>44.275367204521743</v>
      </c>
      <c r="AA251">
        <v>45.294168312451468</v>
      </c>
      <c r="AB251">
        <v>46.842666790996581</v>
      </c>
      <c r="AC251">
        <v>47.003329916421791</v>
      </c>
      <c r="AD251">
        <v>47.295027534279143</v>
      </c>
      <c r="AE251">
        <v>47.234542573061177</v>
      </c>
      <c r="AF251">
        <v>47.279193299721065</v>
      </c>
    </row>
    <row r="252" spans="1:32" x14ac:dyDescent="0.2">
      <c r="A252" t="s">
        <v>478</v>
      </c>
      <c r="B252" t="s">
        <v>350</v>
      </c>
      <c r="C252">
        <v>1</v>
      </c>
      <c r="D252">
        <v>2400</v>
      </c>
      <c r="E252">
        <v>60</v>
      </c>
      <c r="F252">
        <v>1</v>
      </c>
      <c r="G252">
        <v>1</v>
      </c>
      <c r="H252" t="s">
        <v>7</v>
      </c>
      <c r="I252">
        <v>45.447778566946901</v>
      </c>
      <c r="J252">
        <v>45.621857596547272</v>
      </c>
      <c r="K252">
        <v>45.763427392343957</v>
      </c>
      <c r="L252">
        <v>45.187608544015305</v>
      </c>
      <c r="M252">
        <v>45.96696254712019</v>
      </c>
      <c r="N252">
        <v>47.473453446504834</v>
      </c>
      <c r="O252">
        <v>47.997195199493447</v>
      </c>
      <c r="P252">
        <v>49.057684517883246</v>
      </c>
      <c r="Q252">
        <v>48.88565722221756</v>
      </c>
      <c r="R252">
        <v>47.70769391272664</v>
      </c>
      <c r="S252">
        <v>47.006808608533021</v>
      </c>
      <c r="T252">
        <v>45.47324154618461</v>
      </c>
      <c r="U252">
        <v>43.462464385365543</v>
      </c>
      <c r="V252">
        <v>42.77827649553268</v>
      </c>
      <c r="W252">
        <v>42.763119478244278</v>
      </c>
      <c r="X252">
        <v>43.188513632813162</v>
      </c>
      <c r="Y252">
        <v>43.445652482131457</v>
      </c>
      <c r="Z252">
        <v>45.926760606260423</v>
      </c>
      <c r="AA252">
        <v>48.294644704372296</v>
      </c>
      <c r="AB252">
        <v>46.611791241147763</v>
      </c>
      <c r="AC252">
        <v>45.279516061253631</v>
      </c>
      <c r="AD252">
        <v>45.7598514048208</v>
      </c>
      <c r="AE252">
        <v>46.286466699857584</v>
      </c>
      <c r="AF252">
        <v>44.752540655498215</v>
      </c>
    </row>
    <row r="253" spans="1:32" x14ac:dyDescent="0.2">
      <c r="A253" t="s">
        <v>478</v>
      </c>
      <c r="B253" t="s">
        <v>351</v>
      </c>
      <c r="C253">
        <v>1</v>
      </c>
      <c r="D253">
        <v>2400</v>
      </c>
      <c r="E253">
        <v>60</v>
      </c>
      <c r="F253">
        <v>1</v>
      </c>
      <c r="G253">
        <v>1</v>
      </c>
      <c r="H253" t="s">
        <v>7</v>
      </c>
      <c r="I253">
        <v>44.056896238306251</v>
      </c>
      <c r="J253">
        <v>43.814155848228424</v>
      </c>
      <c r="K253">
        <v>44.766994649544777</v>
      </c>
      <c r="L253">
        <v>44.302934297833595</v>
      </c>
      <c r="M253">
        <v>49.53643434920933</v>
      </c>
      <c r="N253">
        <v>53.933963034550729</v>
      </c>
      <c r="O253">
        <v>67.072053785847984</v>
      </c>
      <c r="P253">
        <v>81.710348327246763</v>
      </c>
      <c r="Q253">
        <v>89.095139124842163</v>
      </c>
      <c r="R253">
        <v>89.170787880328561</v>
      </c>
      <c r="S253">
        <v>86.664194065862304</v>
      </c>
      <c r="T253">
        <v>89.267646550362059</v>
      </c>
      <c r="U253">
        <v>87.619541912733681</v>
      </c>
      <c r="V253">
        <v>83.737777036590913</v>
      </c>
      <c r="W253">
        <v>78.642150031406103</v>
      </c>
      <c r="X253">
        <v>71.654475133273934</v>
      </c>
      <c r="Y253">
        <v>64.708877764195748</v>
      </c>
      <c r="Z253">
        <v>61.429897635630283</v>
      </c>
      <c r="AA253">
        <v>61.348995182299319</v>
      </c>
      <c r="AB253">
        <v>58.485635353228446</v>
      </c>
      <c r="AC253">
        <v>56.246375642337966</v>
      </c>
      <c r="AD253">
        <v>54.418594997916912</v>
      </c>
      <c r="AE253">
        <v>51.406049428990784</v>
      </c>
      <c r="AF253">
        <v>48.557602547533321</v>
      </c>
    </row>
    <row r="254" spans="1:32" x14ac:dyDescent="0.2">
      <c r="A254" t="s">
        <v>478</v>
      </c>
      <c r="B254" t="s">
        <v>352</v>
      </c>
      <c r="C254">
        <v>1</v>
      </c>
      <c r="D254">
        <v>2400</v>
      </c>
      <c r="E254">
        <v>60</v>
      </c>
      <c r="F254">
        <v>1</v>
      </c>
      <c r="G254">
        <v>1</v>
      </c>
      <c r="H254" t="s">
        <v>7</v>
      </c>
      <c r="I254">
        <v>47.787284109274701</v>
      </c>
      <c r="J254">
        <v>46.810686274788893</v>
      </c>
      <c r="K254">
        <v>47.217706397089152</v>
      </c>
      <c r="L254">
        <v>47.602125508606782</v>
      </c>
      <c r="M254">
        <v>49.11050776495491</v>
      </c>
      <c r="N254">
        <v>53.042739112423497</v>
      </c>
      <c r="O254">
        <v>61.044910685760705</v>
      </c>
      <c r="P254">
        <v>66.257861641248695</v>
      </c>
      <c r="Q254">
        <v>66.186840334578719</v>
      </c>
      <c r="R254">
        <v>70.054658772185576</v>
      </c>
      <c r="S254">
        <v>67.685754569528896</v>
      </c>
      <c r="T254">
        <v>67.444521584310635</v>
      </c>
      <c r="U254">
        <v>67.323181699817553</v>
      </c>
      <c r="V254">
        <v>66.447012745559846</v>
      </c>
      <c r="W254">
        <v>64.862919721079649</v>
      </c>
      <c r="X254">
        <v>62.375642501188082</v>
      </c>
      <c r="Y254">
        <v>59.274380364341333</v>
      </c>
      <c r="Z254">
        <v>57.795080820460811</v>
      </c>
      <c r="AA254">
        <v>58.549761988832692</v>
      </c>
      <c r="AB254">
        <v>56.067255706549687</v>
      </c>
      <c r="AC254">
        <v>51.734007245927778</v>
      </c>
      <c r="AD254">
        <v>49.974352938040816</v>
      </c>
      <c r="AE254">
        <v>48.221927892482519</v>
      </c>
      <c r="AF254">
        <v>46.746744907518668</v>
      </c>
    </row>
    <row r="255" spans="1:32" x14ac:dyDescent="0.2">
      <c r="A255" t="s">
        <v>478</v>
      </c>
      <c r="B255" t="s">
        <v>353</v>
      </c>
      <c r="C255">
        <v>1</v>
      </c>
      <c r="D255">
        <v>2400</v>
      </c>
      <c r="E255">
        <v>60</v>
      </c>
      <c r="F255">
        <v>1</v>
      </c>
      <c r="G255">
        <v>1</v>
      </c>
      <c r="H255" t="s">
        <v>7</v>
      </c>
      <c r="I255">
        <v>47.53720237498046</v>
      </c>
      <c r="J255">
        <v>47.258351234652032</v>
      </c>
      <c r="K255">
        <v>47.686772757982624</v>
      </c>
      <c r="L255">
        <v>47.318531901739874</v>
      </c>
      <c r="M255">
        <v>49.585225184920738</v>
      </c>
      <c r="N255">
        <v>59.432881163164303</v>
      </c>
      <c r="O255">
        <v>80.571049003244937</v>
      </c>
      <c r="P255">
        <v>96.748661960430908</v>
      </c>
      <c r="Q255">
        <v>123.68808965324594</v>
      </c>
      <c r="R255">
        <v>123.95470104826084</v>
      </c>
      <c r="S255">
        <v>122.39159121957444</v>
      </c>
      <c r="T255">
        <v>128.92720878691281</v>
      </c>
      <c r="U255">
        <v>121.0140163339566</v>
      </c>
      <c r="V255">
        <v>108.57142679881335</v>
      </c>
      <c r="W255">
        <v>103.99801085920309</v>
      </c>
      <c r="X255">
        <v>92.256732079694856</v>
      </c>
      <c r="Y255">
        <v>80.450035525700628</v>
      </c>
      <c r="Z255">
        <v>72.540496188511653</v>
      </c>
      <c r="AA255">
        <v>69.500146357900874</v>
      </c>
      <c r="AB255">
        <v>66.337592039880221</v>
      </c>
      <c r="AC255">
        <v>63.612800788549002</v>
      </c>
      <c r="AD255">
        <v>59.949515322626191</v>
      </c>
      <c r="AE255">
        <v>55.66072934820172</v>
      </c>
      <c r="AF255">
        <v>53.426076460781076</v>
      </c>
    </row>
    <row r="256" spans="1:32" x14ac:dyDescent="0.2">
      <c r="A256" t="s">
        <v>478</v>
      </c>
      <c r="B256" t="s">
        <v>354</v>
      </c>
      <c r="C256">
        <v>1</v>
      </c>
      <c r="D256">
        <v>2400</v>
      </c>
      <c r="E256">
        <v>60</v>
      </c>
      <c r="F256">
        <v>1</v>
      </c>
      <c r="G256">
        <v>1</v>
      </c>
      <c r="H256" t="s">
        <v>7</v>
      </c>
      <c r="I256">
        <v>54.171455963529034</v>
      </c>
      <c r="J256">
        <v>53.545169101172277</v>
      </c>
      <c r="K256">
        <v>53.512936501059755</v>
      </c>
      <c r="L256">
        <v>54.362835808642615</v>
      </c>
      <c r="M256">
        <v>60.57817006194113</v>
      </c>
      <c r="N256">
        <v>71.758447071592343</v>
      </c>
      <c r="O256">
        <v>96.937184554802272</v>
      </c>
      <c r="P256">
        <v>117.48336244122588</v>
      </c>
      <c r="Q256">
        <v>137.75590492975169</v>
      </c>
      <c r="R256">
        <v>131.37290096815877</v>
      </c>
      <c r="S256">
        <v>131.58757621585002</v>
      </c>
      <c r="T256">
        <v>130.54779884972288</v>
      </c>
      <c r="U256">
        <v>124.31013305991834</v>
      </c>
      <c r="V256">
        <v>111.03160261017777</v>
      </c>
      <c r="W256">
        <v>106.18669197269585</v>
      </c>
      <c r="X256">
        <v>93.945401149061098</v>
      </c>
      <c r="Y256">
        <v>81.512839172921474</v>
      </c>
      <c r="Z256">
        <v>73.932954439323197</v>
      </c>
      <c r="AA256">
        <v>72.505644416075199</v>
      </c>
      <c r="AB256">
        <v>69.051290967517033</v>
      </c>
      <c r="AC256">
        <v>65.735241855121657</v>
      </c>
      <c r="AD256">
        <v>63.002271443344817</v>
      </c>
      <c r="AE256">
        <v>57.319206497347807</v>
      </c>
      <c r="AF256">
        <v>53.598975411814003</v>
      </c>
    </row>
    <row r="257" spans="1:32" x14ac:dyDescent="0.2">
      <c r="A257" t="s">
        <v>478</v>
      </c>
      <c r="B257" t="s">
        <v>355</v>
      </c>
      <c r="C257">
        <v>1</v>
      </c>
      <c r="D257">
        <v>2400</v>
      </c>
      <c r="E257">
        <v>60</v>
      </c>
      <c r="F257">
        <v>1</v>
      </c>
      <c r="G257">
        <v>1</v>
      </c>
      <c r="H257" t="s">
        <v>7</v>
      </c>
      <c r="I257">
        <v>52.671388246270787</v>
      </c>
      <c r="J257">
        <v>53.449757089006532</v>
      </c>
      <c r="K257">
        <v>53.813842290824716</v>
      </c>
      <c r="L257">
        <v>53.720377735571418</v>
      </c>
      <c r="M257">
        <v>57.155687994583268</v>
      </c>
      <c r="N257">
        <v>70.612126725963847</v>
      </c>
      <c r="O257">
        <v>97.101549991485456</v>
      </c>
      <c r="P257">
        <v>119.94303223346992</v>
      </c>
      <c r="Q257">
        <v>130.94520638801529</v>
      </c>
      <c r="R257">
        <v>134.79331883341399</v>
      </c>
      <c r="S257">
        <v>133.18122708772864</v>
      </c>
      <c r="T257">
        <v>136.21211520135114</v>
      </c>
      <c r="U257">
        <v>129.61919519297922</v>
      </c>
      <c r="V257">
        <v>115.83773363038753</v>
      </c>
      <c r="W257">
        <v>105.21300941245997</v>
      </c>
      <c r="X257">
        <v>87.661766328847307</v>
      </c>
      <c r="Y257">
        <v>75.558696294536517</v>
      </c>
      <c r="Z257">
        <v>67.714037387524741</v>
      </c>
      <c r="AA257">
        <v>65.558498942245762</v>
      </c>
      <c r="AB257">
        <v>61.746371977045619</v>
      </c>
      <c r="AC257">
        <v>56.825420485531382</v>
      </c>
      <c r="AD257">
        <v>55.357639288620618</v>
      </c>
      <c r="AE257">
        <v>52.899944778358908</v>
      </c>
      <c r="AF257">
        <v>50.016263025598342</v>
      </c>
    </row>
    <row r="258" spans="1:32" x14ac:dyDescent="0.2">
      <c r="A258" t="s">
        <v>478</v>
      </c>
      <c r="B258" t="s">
        <v>356</v>
      </c>
      <c r="C258">
        <v>1</v>
      </c>
      <c r="D258">
        <v>2400</v>
      </c>
      <c r="E258">
        <v>60</v>
      </c>
      <c r="F258">
        <v>1</v>
      </c>
      <c r="G258">
        <v>1</v>
      </c>
      <c r="H258" t="s">
        <v>7</v>
      </c>
      <c r="I258">
        <v>48.8153138644088</v>
      </c>
      <c r="J258">
        <v>50.424360501614061</v>
      </c>
      <c r="K258">
        <v>51.867008722272459</v>
      </c>
      <c r="L258">
        <v>52.791406310257294</v>
      </c>
      <c r="M258">
        <v>53.967181516436582</v>
      </c>
      <c r="N258">
        <v>55.447734964469738</v>
      </c>
      <c r="O258">
        <v>58.757128597524328</v>
      </c>
      <c r="P258">
        <v>60.325388732859246</v>
      </c>
      <c r="Q258">
        <v>59.689339571663282</v>
      </c>
      <c r="R258">
        <v>58.984139263100722</v>
      </c>
      <c r="S258">
        <v>55.719263813243963</v>
      </c>
      <c r="T258">
        <v>55.513365674040692</v>
      </c>
      <c r="U258">
        <v>53.775540075049342</v>
      </c>
      <c r="V258">
        <v>51.673091344753686</v>
      </c>
      <c r="W258">
        <v>51.559764099581891</v>
      </c>
      <c r="X258">
        <v>49.736185712945563</v>
      </c>
      <c r="Y258">
        <v>49.506132516867801</v>
      </c>
      <c r="Z258">
        <v>52.401625393223917</v>
      </c>
      <c r="AA258">
        <v>54.084156925599586</v>
      </c>
      <c r="AB258">
        <v>53.674202822148466</v>
      </c>
      <c r="AC258">
        <v>55.217881406770573</v>
      </c>
      <c r="AD258">
        <v>57.291954411730352</v>
      </c>
      <c r="AE258">
        <v>59.029782686865673</v>
      </c>
      <c r="AF258">
        <v>58.450002074425242</v>
      </c>
    </row>
    <row r="259" spans="1:32" x14ac:dyDescent="0.2">
      <c r="A259" t="s">
        <v>478</v>
      </c>
      <c r="B259" t="s">
        <v>357</v>
      </c>
      <c r="C259">
        <v>1</v>
      </c>
      <c r="D259">
        <v>2400</v>
      </c>
      <c r="E259">
        <v>60</v>
      </c>
      <c r="F259">
        <v>1</v>
      </c>
      <c r="G259">
        <v>1</v>
      </c>
      <c r="H259" t="s">
        <v>7</v>
      </c>
      <c r="I259">
        <v>60.838125539091948</v>
      </c>
      <c r="J259">
        <v>60.723067020550211</v>
      </c>
      <c r="K259">
        <v>62.169277841699966</v>
      </c>
      <c r="L259">
        <v>61.930166880308342</v>
      </c>
      <c r="M259">
        <v>62.740085417305799</v>
      </c>
      <c r="N259">
        <v>64.468264341350974</v>
      </c>
      <c r="O259">
        <v>66.121277950862051</v>
      </c>
      <c r="P259">
        <v>66.220361658217797</v>
      </c>
      <c r="Q259">
        <v>63.124385296269828</v>
      </c>
      <c r="R259">
        <v>60.534931531201259</v>
      </c>
      <c r="S259">
        <v>56.311678488228345</v>
      </c>
      <c r="T259">
        <v>52.758223293505779</v>
      </c>
      <c r="U259">
        <v>51.401176584022657</v>
      </c>
      <c r="V259">
        <v>47.777072355275223</v>
      </c>
      <c r="W259">
        <v>46.434185999409095</v>
      </c>
      <c r="X259">
        <v>47.623226820870514</v>
      </c>
      <c r="Y259">
        <v>47.922407486701871</v>
      </c>
      <c r="Z259">
        <v>48.61613061243736</v>
      </c>
      <c r="AA259">
        <v>51.435910785337242</v>
      </c>
      <c r="AB259">
        <v>53.13102291590333</v>
      </c>
      <c r="AC259">
        <v>53.800704447879411</v>
      </c>
      <c r="AD259">
        <v>54.938887581969119</v>
      </c>
      <c r="AE259">
        <v>56.350542098752669</v>
      </c>
      <c r="AF259">
        <v>56.804490192963009</v>
      </c>
    </row>
    <row r="260" spans="1:32" x14ac:dyDescent="0.2">
      <c r="A260" t="s">
        <v>478</v>
      </c>
      <c r="B260" t="s">
        <v>358</v>
      </c>
      <c r="C260">
        <v>1</v>
      </c>
      <c r="D260">
        <v>2400</v>
      </c>
      <c r="E260">
        <v>60</v>
      </c>
      <c r="F260">
        <v>1</v>
      </c>
      <c r="G260">
        <v>1</v>
      </c>
      <c r="H260" t="s">
        <v>7</v>
      </c>
      <c r="I260">
        <v>56.068881317485271</v>
      </c>
      <c r="J260">
        <v>59.54096662027743</v>
      </c>
      <c r="K260">
        <v>59.441443942955694</v>
      </c>
      <c r="L260">
        <v>60.263922140653385</v>
      </c>
      <c r="M260">
        <v>65.497852612125001</v>
      </c>
      <c r="N260">
        <v>79.2861087879661</v>
      </c>
      <c r="O260">
        <v>107.25616929978086</v>
      </c>
      <c r="P260">
        <v>138.19803693950158</v>
      </c>
      <c r="Q260">
        <v>156.23110502943609</v>
      </c>
      <c r="R260">
        <v>163.37505883495609</v>
      </c>
      <c r="S260">
        <v>159.80465350337823</v>
      </c>
      <c r="T260">
        <v>154.32967911767713</v>
      </c>
      <c r="U260">
        <v>143.64471251685916</v>
      </c>
      <c r="V260">
        <v>129.48218176450098</v>
      </c>
      <c r="W260">
        <v>122.92058277264324</v>
      </c>
      <c r="X260">
        <v>107.08455646005918</v>
      </c>
      <c r="Y260">
        <v>95.009762187418431</v>
      </c>
      <c r="Z260">
        <v>89.385522594865705</v>
      </c>
      <c r="AA260">
        <v>83.872434877554468</v>
      </c>
      <c r="AB260">
        <v>83.014213389428804</v>
      </c>
      <c r="AC260">
        <v>80.462355333704053</v>
      </c>
      <c r="AD260">
        <v>78.088103261446648</v>
      </c>
      <c r="AE260">
        <v>74.151584641197601</v>
      </c>
      <c r="AF260">
        <v>73.237034339552537</v>
      </c>
    </row>
    <row r="261" spans="1:32" x14ac:dyDescent="0.2">
      <c r="A261" t="s">
        <v>478</v>
      </c>
      <c r="B261" t="s">
        <v>359</v>
      </c>
      <c r="C261">
        <v>1</v>
      </c>
      <c r="D261">
        <v>2400</v>
      </c>
      <c r="E261">
        <v>60</v>
      </c>
      <c r="F261">
        <v>1</v>
      </c>
      <c r="G261">
        <v>1</v>
      </c>
      <c r="H261" t="s">
        <v>7</v>
      </c>
      <c r="I261">
        <v>72.731000574644113</v>
      </c>
      <c r="J261">
        <v>74.034345185979689</v>
      </c>
      <c r="K261">
        <v>75.915126173207454</v>
      </c>
      <c r="L261">
        <v>76.937051732001478</v>
      </c>
      <c r="M261">
        <v>81.162685569840065</v>
      </c>
      <c r="N261">
        <v>95.868693646898464</v>
      </c>
      <c r="O261">
        <v>120.06904554029853</v>
      </c>
      <c r="P261">
        <v>143.64294684795698</v>
      </c>
      <c r="Q261">
        <v>143.56527860450635</v>
      </c>
      <c r="R261">
        <v>141.37401181206641</v>
      </c>
      <c r="S261">
        <v>138.32014269064828</v>
      </c>
      <c r="T261">
        <v>137.24363968456703</v>
      </c>
      <c r="U261">
        <v>125.87180174789565</v>
      </c>
      <c r="V261">
        <v>114.17532924487409</v>
      </c>
      <c r="W261">
        <v>108.75696768336186</v>
      </c>
      <c r="X261">
        <v>93.390016353170495</v>
      </c>
      <c r="Y261">
        <v>81.707021593899569</v>
      </c>
      <c r="Z261">
        <v>73.940093542703721</v>
      </c>
      <c r="AA261">
        <v>73.003726090885039</v>
      </c>
      <c r="AB261">
        <v>70.927489471577118</v>
      </c>
      <c r="AC261">
        <v>67.331632699638575</v>
      </c>
      <c r="AD261">
        <v>63.078098585897564</v>
      </c>
      <c r="AE261">
        <v>58.648677740903956</v>
      </c>
      <c r="AF261">
        <v>54.007373883006217</v>
      </c>
    </row>
    <row r="262" spans="1:32" x14ac:dyDescent="0.2">
      <c r="A262" t="s">
        <v>478</v>
      </c>
      <c r="B262" t="s">
        <v>360</v>
      </c>
      <c r="C262">
        <v>1</v>
      </c>
      <c r="D262">
        <v>2400</v>
      </c>
      <c r="E262">
        <v>60</v>
      </c>
      <c r="F262">
        <v>1</v>
      </c>
      <c r="G262">
        <v>1</v>
      </c>
      <c r="H262" t="s">
        <v>7</v>
      </c>
      <c r="I262">
        <v>53.474452384137308</v>
      </c>
      <c r="J262">
        <v>53.944572596810225</v>
      </c>
      <c r="K262">
        <v>54.171995376952111</v>
      </c>
      <c r="L262">
        <v>54.732357103445736</v>
      </c>
      <c r="M262">
        <v>57.677690190334147</v>
      </c>
      <c r="N262">
        <v>72.496526374232033</v>
      </c>
      <c r="O262">
        <v>99.952577621726562</v>
      </c>
      <c r="P262">
        <v>119.96152635626343</v>
      </c>
      <c r="Q262">
        <v>139.6035149371632</v>
      </c>
      <c r="R262">
        <v>138.61916781454286</v>
      </c>
      <c r="S262">
        <v>131.46460043251659</v>
      </c>
      <c r="T262">
        <v>137.13760896916145</v>
      </c>
      <c r="U262">
        <v>127.25454850433721</v>
      </c>
      <c r="V262">
        <v>116.21493353959079</v>
      </c>
      <c r="W262">
        <v>108.83249999959006</v>
      </c>
      <c r="X262">
        <v>93.778229335057603</v>
      </c>
      <c r="Y262">
        <v>81.310630219932094</v>
      </c>
      <c r="Z262">
        <v>73.806309050428169</v>
      </c>
      <c r="AA262">
        <v>70.540794750992944</v>
      </c>
      <c r="AB262">
        <v>66.803792143181539</v>
      </c>
      <c r="AC262">
        <v>61.738657531715326</v>
      </c>
      <c r="AD262">
        <v>59.527535359919703</v>
      </c>
      <c r="AE262">
        <v>57.262399724939471</v>
      </c>
      <c r="AF262">
        <v>53.279982350999866</v>
      </c>
    </row>
    <row r="263" spans="1:32" x14ac:dyDescent="0.2">
      <c r="A263" t="s">
        <v>478</v>
      </c>
      <c r="B263" t="s">
        <v>361</v>
      </c>
      <c r="C263">
        <v>1</v>
      </c>
      <c r="D263">
        <v>2400</v>
      </c>
      <c r="E263">
        <v>60</v>
      </c>
      <c r="F263">
        <v>1</v>
      </c>
      <c r="G263">
        <v>1</v>
      </c>
      <c r="H263" t="s">
        <v>7</v>
      </c>
      <c r="I263">
        <v>53.227665361366221</v>
      </c>
      <c r="J263">
        <v>53.281674040321974</v>
      </c>
      <c r="K263">
        <v>54.656364972144289</v>
      </c>
      <c r="L263">
        <v>56.214482284785653</v>
      </c>
      <c r="M263">
        <v>60.552130220143482</v>
      </c>
      <c r="N263">
        <v>75.424276252494792</v>
      </c>
      <c r="O263">
        <v>99.117078445142624</v>
      </c>
      <c r="P263">
        <v>124.38818860238557</v>
      </c>
      <c r="Q263">
        <v>140.41598377284549</v>
      </c>
      <c r="R263">
        <v>139.84532668942478</v>
      </c>
      <c r="S263">
        <v>132.16992706237733</v>
      </c>
      <c r="T263">
        <v>133.86118923209298</v>
      </c>
      <c r="U263">
        <v>131.11815830769117</v>
      </c>
      <c r="V263">
        <v>117.47380367082916</v>
      </c>
      <c r="W263">
        <v>111.79205705966208</v>
      </c>
      <c r="X263">
        <v>93.716760714765542</v>
      </c>
      <c r="Y263">
        <v>82.001973863556131</v>
      </c>
      <c r="Z263">
        <v>74.233116160672935</v>
      </c>
      <c r="AA263">
        <v>74.017182615164501</v>
      </c>
      <c r="AB263">
        <v>70.279096614561169</v>
      </c>
      <c r="AC263">
        <v>63.742430219088284</v>
      </c>
      <c r="AD263">
        <v>62.14549464309691</v>
      </c>
      <c r="AE263">
        <v>57.33807605163787</v>
      </c>
      <c r="AF263">
        <v>53.101167974995562</v>
      </c>
    </row>
    <row r="264" spans="1:32" x14ac:dyDescent="0.2">
      <c r="A264" t="s">
        <v>478</v>
      </c>
      <c r="B264" t="s">
        <v>362</v>
      </c>
      <c r="C264">
        <v>1</v>
      </c>
      <c r="D264">
        <v>2400</v>
      </c>
      <c r="E264">
        <v>60</v>
      </c>
      <c r="F264">
        <v>1</v>
      </c>
      <c r="G264">
        <v>1</v>
      </c>
      <c r="H264" t="s">
        <v>7</v>
      </c>
      <c r="I264">
        <v>51.474868650432214</v>
      </c>
      <c r="J264">
        <v>50.739121051215299</v>
      </c>
      <c r="K264">
        <v>51.557850610863689</v>
      </c>
      <c r="L264">
        <v>51.652838361837929</v>
      </c>
      <c r="M264">
        <v>55.078053643979729</v>
      </c>
      <c r="N264">
        <v>70.34461799622899</v>
      </c>
      <c r="O264">
        <v>96.55447850933966</v>
      </c>
      <c r="P264">
        <v>115.11944142920828</v>
      </c>
      <c r="Q264">
        <v>138.50329952422339</v>
      </c>
      <c r="R264">
        <v>135.65247823030131</v>
      </c>
      <c r="S264">
        <v>130.38919438848788</v>
      </c>
      <c r="T264">
        <v>133.51936946592312</v>
      </c>
      <c r="U264">
        <v>132.47258797880227</v>
      </c>
      <c r="V264">
        <v>120.87064743543526</v>
      </c>
      <c r="W264">
        <v>114.30318662057502</v>
      </c>
      <c r="X264">
        <v>93.632780508510265</v>
      </c>
      <c r="Y264">
        <v>78.440940660564323</v>
      </c>
      <c r="Z264">
        <v>68.563861555120482</v>
      </c>
      <c r="AA264">
        <v>69.366185827398155</v>
      </c>
      <c r="AB264">
        <v>66.812034969814533</v>
      </c>
      <c r="AC264">
        <v>62.067597256688629</v>
      </c>
      <c r="AD264">
        <v>58.337331629132997</v>
      </c>
      <c r="AE264">
        <v>53.46722656000582</v>
      </c>
      <c r="AF264">
        <v>50.722653467838484</v>
      </c>
    </row>
    <row r="265" spans="1:32" x14ac:dyDescent="0.2">
      <c r="A265" t="s">
        <v>478</v>
      </c>
      <c r="B265" t="s">
        <v>363</v>
      </c>
      <c r="C265">
        <v>1</v>
      </c>
      <c r="D265">
        <v>2400</v>
      </c>
      <c r="E265">
        <v>60</v>
      </c>
      <c r="F265">
        <v>1</v>
      </c>
      <c r="G265">
        <v>1</v>
      </c>
      <c r="H265" t="s">
        <v>7</v>
      </c>
      <c r="I265">
        <v>50.166498435779374</v>
      </c>
      <c r="J265">
        <v>50.108938127389969</v>
      </c>
      <c r="K265">
        <v>50.411310290323812</v>
      </c>
      <c r="L265">
        <v>50.499186467242716</v>
      </c>
      <c r="M265">
        <v>50.411571553460242</v>
      </c>
      <c r="N265">
        <v>51.514944584914325</v>
      </c>
      <c r="O265">
        <v>52.874629318458553</v>
      </c>
      <c r="P265">
        <v>52.849822162399605</v>
      </c>
      <c r="Q265">
        <v>54.297937953238211</v>
      </c>
      <c r="R265">
        <v>57.507026634339525</v>
      </c>
      <c r="S265">
        <v>60.123595475171406</v>
      </c>
      <c r="T265">
        <v>61.077535418655692</v>
      </c>
      <c r="U265">
        <v>62.393163148903724</v>
      </c>
      <c r="V265">
        <v>61.743795734723037</v>
      </c>
      <c r="W265">
        <v>59.571883160333442</v>
      </c>
      <c r="X265">
        <v>59.70723451317933</v>
      </c>
      <c r="Y265">
        <v>59.9040111647925</v>
      </c>
      <c r="Z265">
        <v>60.699678423396726</v>
      </c>
      <c r="AA265">
        <v>60.091362341476156</v>
      </c>
      <c r="AB265">
        <v>59.812873239300465</v>
      </c>
      <c r="AC265">
        <v>63.526178941921813</v>
      </c>
      <c r="AD265">
        <v>63.632180617958475</v>
      </c>
      <c r="AE265">
        <v>59.393038909080978</v>
      </c>
      <c r="AF265">
        <v>58.832959740021288</v>
      </c>
    </row>
    <row r="266" spans="1:32" x14ac:dyDescent="0.2">
      <c r="A266" t="s">
        <v>478</v>
      </c>
      <c r="B266" t="s">
        <v>364</v>
      </c>
      <c r="C266">
        <v>1</v>
      </c>
      <c r="D266">
        <v>2400</v>
      </c>
      <c r="E266">
        <v>60</v>
      </c>
      <c r="F266">
        <v>1</v>
      </c>
      <c r="G266">
        <v>1</v>
      </c>
      <c r="H266" t="s">
        <v>7</v>
      </c>
      <c r="I266">
        <v>56.876506310895202</v>
      </c>
      <c r="J266">
        <v>58.343435762592655</v>
      </c>
      <c r="K266">
        <v>60.650253201342942</v>
      </c>
      <c r="L266">
        <v>60.410044522876973</v>
      </c>
      <c r="M266">
        <v>57.542384452722494</v>
      </c>
      <c r="N266">
        <v>61.019320711060352</v>
      </c>
      <c r="O266">
        <v>63.784193616535404</v>
      </c>
      <c r="P266">
        <v>64.031787563997312</v>
      </c>
      <c r="Q266">
        <v>63.916901063704003</v>
      </c>
      <c r="R266">
        <v>63.810732514469734</v>
      </c>
      <c r="S266">
        <v>63.984736518387876</v>
      </c>
      <c r="T266">
        <v>63.231541896664744</v>
      </c>
      <c r="U266">
        <v>60.986743185638929</v>
      </c>
      <c r="V266">
        <v>58.884239740636318</v>
      </c>
      <c r="W266">
        <v>58.290743134704925</v>
      </c>
      <c r="X266">
        <v>58.723568529112441</v>
      </c>
      <c r="Y266">
        <v>60.661334943205695</v>
      </c>
      <c r="Z266">
        <v>61.588009437471023</v>
      </c>
      <c r="AA266">
        <v>63.100768930934684</v>
      </c>
      <c r="AB266">
        <v>63.680870639922752</v>
      </c>
      <c r="AC266">
        <v>63.588256450473217</v>
      </c>
      <c r="AD266">
        <v>64.053532297857473</v>
      </c>
      <c r="AE266">
        <v>63.279169250737318</v>
      </c>
      <c r="AF266">
        <v>64.259014801862691</v>
      </c>
    </row>
    <row r="267" spans="1:32" x14ac:dyDescent="0.2">
      <c r="A267" t="s">
        <v>478</v>
      </c>
      <c r="B267" t="s">
        <v>365</v>
      </c>
      <c r="C267">
        <v>1</v>
      </c>
      <c r="D267">
        <v>2400</v>
      </c>
      <c r="E267">
        <v>60</v>
      </c>
      <c r="F267">
        <v>1</v>
      </c>
      <c r="G267">
        <v>1</v>
      </c>
      <c r="H267" t="s">
        <v>7</v>
      </c>
      <c r="I267">
        <v>65.076320790006761</v>
      </c>
      <c r="J267">
        <v>67.407109313792148</v>
      </c>
      <c r="K267">
        <v>67.891189425000121</v>
      </c>
      <c r="L267">
        <v>68.179451773642455</v>
      </c>
      <c r="M267">
        <v>73.56444312287482</v>
      </c>
      <c r="N267">
        <v>94.902269950397212</v>
      </c>
      <c r="O267">
        <v>115.98856112975594</v>
      </c>
      <c r="P267">
        <v>130.10691088321863</v>
      </c>
      <c r="Q267">
        <v>147.56801222617855</v>
      </c>
      <c r="R267">
        <v>148.47388516065345</v>
      </c>
      <c r="S267">
        <v>145.70319789891053</v>
      </c>
      <c r="T267">
        <v>141.53126620158588</v>
      </c>
      <c r="U267">
        <v>127.14036360732759</v>
      </c>
      <c r="V267">
        <v>115.83532228391235</v>
      </c>
      <c r="W267">
        <v>108.87365784001094</v>
      </c>
      <c r="X267">
        <v>100.2425337150829</v>
      </c>
      <c r="Y267">
        <v>88.737187930153794</v>
      </c>
      <c r="Z267">
        <v>83.820376112323757</v>
      </c>
      <c r="AA267">
        <v>83.983801043670653</v>
      </c>
      <c r="AB267">
        <v>82.694255210232541</v>
      </c>
      <c r="AC267">
        <v>78.21508716255947</v>
      </c>
      <c r="AD267">
        <v>78.434609150106226</v>
      </c>
      <c r="AE267">
        <v>77.120940356882357</v>
      </c>
      <c r="AF267">
        <v>75.54689561936155</v>
      </c>
    </row>
    <row r="268" spans="1:32" x14ac:dyDescent="0.2">
      <c r="A268" t="s">
        <v>478</v>
      </c>
      <c r="B268" t="s">
        <v>366</v>
      </c>
      <c r="C268">
        <v>1</v>
      </c>
      <c r="D268">
        <v>2400</v>
      </c>
      <c r="E268">
        <v>60</v>
      </c>
      <c r="F268">
        <v>1</v>
      </c>
      <c r="G268">
        <v>1</v>
      </c>
      <c r="H268" t="s">
        <v>7</v>
      </c>
      <c r="I268">
        <v>74.29118568930005</v>
      </c>
      <c r="J268">
        <v>75.210761344229638</v>
      </c>
      <c r="K268">
        <v>87.54705302179066</v>
      </c>
      <c r="L268">
        <v>79.738381160491102</v>
      </c>
      <c r="M268">
        <v>81.402284850184259</v>
      </c>
      <c r="N268">
        <v>109.52150095443108</v>
      </c>
      <c r="O268">
        <v>120.28300472400723</v>
      </c>
      <c r="P268">
        <v>133.04913689517267</v>
      </c>
      <c r="Q268">
        <v>147.48365365259244</v>
      </c>
      <c r="R268">
        <v>146.88441849058245</v>
      </c>
      <c r="S268">
        <v>140.77738156049884</v>
      </c>
      <c r="T268">
        <v>135.04990249422789</v>
      </c>
      <c r="U268">
        <v>123.09856333628815</v>
      </c>
      <c r="V268">
        <v>107.11502791390114</v>
      </c>
      <c r="W268">
        <v>98.810231941857708</v>
      </c>
      <c r="X268">
        <v>87.900657210800091</v>
      </c>
      <c r="Y268">
        <v>78.395121016343467</v>
      </c>
      <c r="Z268">
        <v>73.423265473992984</v>
      </c>
      <c r="AA268">
        <v>73.76905491943036</v>
      </c>
      <c r="AB268">
        <v>72.929615914298338</v>
      </c>
      <c r="AC268">
        <v>69.183421904578083</v>
      </c>
      <c r="AD268">
        <v>68.603909330676132</v>
      </c>
      <c r="AE268">
        <v>65.600049757400512</v>
      </c>
      <c r="AF268">
        <v>66.237006976828283</v>
      </c>
    </row>
    <row r="269" spans="1:32" x14ac:dyDescent="0.2">
      <c r="A269" t="s">
        <v>478</v>
      </c>
      <c r="B269" t="s">
        <v>367</v>
      </c>
      <c r="C269">
        <v>1</v>
      </c>
      <c r="D269">
        <v>2400</v>
      </c>
      <c r="E269">
        <v>60</v>
      </c>
      <c r="F269">
        <v>1</v>
      </c>
      <c r="G269">
        <v>1</v>
      </c>
      <c r="H269" t="s">
        <v>7</v>
      </c>
      <c r="I269">
        <v>66.767514224607552</v>
      </c>
      <c r="J269">
        <v>65.916656355042136</v>
      </c>
      <c r="K269">
        <v>66.291597346037634</v>
      </c>
      <c r="L269">
        <v>66.575597882110429</v>
      </c>
      <c r="M269">
        <v>70.06753002046041</v>
      </c>
      <c r="N269">
        <v>72.12859315635562</v>
      </c>
      <c r="O269">
        <v>77.234936224171093</v>
      </c>
      <c r="P269">
        <v>78.001263669928676</v>
      </c>
      <c r="Q269">
        <v>78.632310346589549</v>
      </c>
      <c r="R269">
        <v>79.576314422393892</v>
      </c>
      <c r="S269">
        <v>77.600658672918854</v>
      </c>
      <c r="T269">
        <v>74.154606151823657</v>
      </c>
      <c r="U269">
        <v>71.174153652654439</v>
      </c>
      <c r="V269">
        <v>66.467659190890785</v>
      </c>
      <c r="W269">
        <v>64.599257836808547</v>
      </c>
      <c r="X269">
        <v>62.523920383257028</v>
      </c>
      <c r="Y269">
        <v>60.509556551711754</v>
      </c>
      <c r="Z269">
        <v>62.310792052364491</v>
      </c>
      <c r="AA269">
        <v>63.155759627188232</v>
      </c>
      <c r="AB269">
        <v>61.828878799947489</v>
      </c>
      <c r="AC269">
        <v>59.827912558847522</v>
      </c>
      <c r="AD269">
        <v>60.518771734183005</v>
      </c>
      <c r="AE269">
        <v>59.3803498626717</v>
      </c>
      <c r="AF269">
        <v>54.702159871965783</v>
      </c>
    </row>
    <row r="270" spans="1:32" x14ac:dyDescent="0.2">
      <c r="A270" t="s">
        <v>478</v>
      </c>
      <c r="B270" t="s">
        <v>368</v>
      </c>
      <c r="C270">
        <v>1</v>
      </c>
      <c r="D270">
        <v>2400</v>
      </c>
      <c r="E270">
        <v>60</v>
      </c>
      <c r="F270">
        <v>1</v>
      </c>
      <c r="G270">
        <v>1</v>
      </c>
      <c r="H270" t="s">
        <v>7</v>
      </c>
      <c r="I270">
        <v>52.763947274600028</v>
      </c>
      <c r="J270">
        <v>52.459281072747139</v>
      </c>
      <c r="K270">
        <v>52.586220637951811</v>
      </c>
      <c r="L270">
        <v>52.35557314280107</v>
      </c>
      <c r="M270">
        <v>53.418321527530203</v>
      </c>
      <c r="N270">
        <v>56.073814263684795</v>
      </c>
      <c r="O270">
        <v>59.319581915823179</v>
      </c>
      <c r="P270">
        <v>60.374915067800607</v>
      </c>
      <c r="Q270">
        <v>59.114124466782926</v>
      </c>
      <c r="R270">
        <v>58.305033447543437</v>
      </c>
      <c r="S270">
        <v>57.538464732576955</v>
      </c>
      <c r="T270">
        <v>56.570448133462712</v>
      </c>
      <c r="U270">
        <v>56.106845516285318</v>
      </c>
      <c r="V270">
        <v>55.116084150874563</v>
      </c>
      <c r="W270">
        <v>55.219868869615453</v>
      </c>
      <c r="X270">
        <v>53.336071421373958</v>
      </c>
      <c r="Y270">
        <v>51.81947673374102</v>
      </c>
      <c r="Z270">
        <v>52.556063561255208</v>
      </c>
      <c r="AA270">
        <v>53.849210687024666</v>
      </c>
      <c r="AB270">
        <v>54.600663145657045</v>
      </c>
      <c r="AC270">
        <v>54.034443948128242</v>
      </c>
      <c r="AD270">
        <v>54.083719597889484</v>
      </c>
      <c r="AE270">
        <v>53.853325287666472</v>
      </c>
      <c r="AF270">
        <v>51.88278299594112</v>
      </c>
    </row>
    <row r="271" spans="1:32" x14ac:dyDescent="0.2">
      <c r="A271" t="s">
        <v>478</v>
      </c>
      <c r="B271" t="s">
        <v>369</v>
      </c>
      <c r="C271">
        <v>1</v>
      </c>
      <c r="D271">
        <v>2400</v>
      </c>
      <c r="E271">
        <v>60</v>
      </c>
      <c r="F271">
        <v>1</v>
      </c>
      <c r="G271">
        <v>1</v>
      </c>
      <c r="H271" t="s">
        <v>7</v>
      </c>
      <c r="I271">
        <v>51.06242311835009</v>
      </c>
      <c r="J271">
        <v>49.344724075590229</v>
      </c>
      <c r="K271">
        <v>49.712909309377928</v>
      </c>
      <c r="L271">
        <v>50.552361137976931</v>
      </c>
      <c r="M271">
        <v>51.613196605442702</v>
      </c>
      <c r="N271">
        <v>54.668552394675714</v>
      </c>
      <c r="O271">
        <v>58.615152060992898</v>
      </c>
      <c r="P271">
        <v>59.635847880448992</v>
      </c>
      <c r="Q271">
        <v>59.902213707649899</v>
      </c>
      <c r="R271">
        <v>60.521847073090377</v>
      </c>
      <c r="S271">
        <v>59.011651313781954</v>
      </c>
      <c r="T271">
        <v>56.676936972867978</v>
      </c>
      <c r="U271">
        <v>56.098760546911031</v>
      </c>
      <c r="V271">
        <v>55.878665585429545</v>
      </c>
      <c r="W271">
        <v>56.230678481373104</v>
      </c>
      <c r="X271">
        <v>55.507151323007193</v>
      </c>
      <c r="Y271">
        <v>54.600405240239546</v>
      </c>
      <c r="Z271">
        <v>55.500078811321657</v>
      </c>
      <c r="AA271">
        <v>56.341709909761967</v>
      </c>
      <c r="AB271">
        <v>57.234663848353961</v>
      </c>
      <c r="AC271">
        <v>56.437520053477826</v>
      </c>
      <c r="AD271">
        <v>57.124780343227762</v>
      </c>
      <c r="AE271">
        <v>56.874633882271766</v>
      </c>
      <c r="AF271">
        <v>58.200381347032128</v>
      </c>
    </row>
    <row r="272" spans="1:32" x14ac:dyDescent="0.2">
      <c r="A272" t="s">
        <v>478</v>
      </c>
      <c r="B272" t="s">
        <v>370</v>
      </c>
      <c r="C272">
        <v>1</v>
      </c>
      <c r="D272">
        <v>2400</v>
      </c>
      <c r="E272">
        <v>60</v>
      </c>
      <c r="F272">
        <v>1</v>
      </c>
      <c r="G272">
        <v>1</v>
      </c>
      <c r="H272" t="s">
        <v>7</v>
      </c>
      <c r="I272">
        <v>57.231602605738097</v>
      </c>
      <c r="J272">
        <v>56.959417936941129</v>
      </c>
      <c r="K272">
        <v>58.067933939232859</v>
      </c>
      <c r="L272">
        <v>59.03327194029449</v>
      </c>
      <c r="M272">
        <v>58.200189986449047</v>
      </c>
      <c r="N272">
        <v>58.367220361838655</v>
      </c>
      <c r="O272">
        <v>62.161063885070945</v>
      </c>
      <c r="P272">
        <v>63.166982507665722</v>
      </c>
      <c r="Q272">
        <v>61.613767972427901</v>
      </c>
      <c r="R272">
        <v>62.593391927379621</v>
      </c>
      <c r="S272">
        <v>62.137588788984729</v>
      </c>
      <c r="T272">
        <v>61.042908757192976</v>
      </c>
      <c r="U272">
        <v>61.349245361960527</v>
      </c>
      <c r="V272">
        <v>60.328204728893645</v>
      </c>
      <c r="W272">
        <v>59.250142998117596</v>
      </c>
      <c r="X272">
        <v>58.370295631174486</v>
      </c>
      <c r="Y272">
        <v>58.435765769470649</v>
      </c>
      <c r="Z272">
        <v>60.984350396254619</v>
      </c>
      <c r="AA272">
        <v>61.224865924926966</v>
      </c>
      <c r="AB272">
        <v>61.9753872776949</v>
      </c>
      <c r="AC272">
        <v>61.557943012996489</v>
      </c>
      <c r="AD272">
        <v>62.171497438706268</v>
      </c>
      <c r="AE272">
        <v>63.029553248567971</v>
      </c>
      <c r="AF272">
        <v>62.68168802475833</v>
      </c>
    </row>
    <row r="273" spans="1:32" x14ac:dyDescent="0.2">
      <c r="A273" t="s">
        <v>478</v>
      </c>
      <c r="B273" t="s">
        <v>371</v>
      </c>
      <c r="C273">
        <v>1</v>
      </c>
      <c r="D273">
        <v>2400</v>
      </c>
      <c r="E273">
        <v>60</v>
      </c>
      <c r="F273">
        <v>1</v>
      </c>
      <c r="G273">
        <v>1</v>
      </c>
      <c r="H273" t="s">
        <v>7</v>
      </c>
      <c r="I273">
        <v>62.308480178238291</v>
      </c>
      <c r="J273">
        <v>64.432896518903235</v>
      </c>
      <c r="K273">
        <v>66.084178959571787</v>
      </c>
      <c r="L273">
        <v>66.136920862709161</v>
      </c>
      <c r="M273">
        <v>67.271916634769028</v>
      </c>
      <c r="N273">
        <v>70.469173305659879</v>
      </c>
      <c r="O273">
        <v>71.655479755944953</v>
      </c>
      <c r="P273">
        <v>73.970281570423339</v>
      </c>
      <c r="Q273">
        <v>71.831998432317789</v>
      </c>
      <c r="R273">
        <v>67.156473358226251</v>
      </c>
      <c r="S273">
        <v>63.072225133882213</v>
      </c>
      <c r="T273">
        <v>60.50515755021528</v>
      </c>
      <c r="U273">
        <v>57.554525666952308</v>
      </c>
      <c r="V273">
        <v>55.729075961464133</v>
      </c>
      <c r="W273">
        <v>57.401288930721357</v>
      </c>
      <c r="X273">
        <v>57.504072623686405</v>
      </c>
      <c r="Y273">
        <v>57.035929064755095</v>
      </c>
      <c r="Z273">
        <v>59.97691842841882</v>
      </c>
      <c r="AA273">
        <v>61.345101011970719</v>
      </c>
      <c r="AB273">
        <v>59.380246162387543</v>
      </c>
      <c r="AC273">
        <v>59.74160029513903</v>
      </c>
      <c r="AD273">
        <v>59.87019453953188</v>
      </c>
      <c r="AE273">
        <v>60.14630884245355</v>
      </c>
      <c r="AF273">
        <v>59.891922879515732</v>
      </c>
    </row>
    <row r="274" spans="1:32" x14ac:dyDescent="0.2">
      <c r="A274" t="s">
        <v>478</v>
      </c>
      <c r="B274" t="s">
        <v>372</v>
      </c>
      <c r="C274">
        <v>1</v>
      </c>
      <c r="D274">
        <v>2400</v>
      </c>
      <c r="E274">
        <v>60</v>
      </c>
      <c r="F274">
        <v>1</v>
      </c>
      <c r="G274">
        <v>1</v>
      </c>
      <c r="H274" t="s">
        <v>7</v>
      </c>
      <c r="I274">
        <v>60.132434651535263</v>
      </c>
      <c r="J274">
        <v>62.151342418575375</v>
      </c>
      <c r="K274">
        <v>61.264704980708721</v>
      </c>
      <c r="L274">
        <v>62.505478724067139</v>
      </c>
      <c r="M274">
        <v>65.897052722918914</v>
      </c>
      <c r="N274">
        <v>77.088358109872743</v>
      </c>
      <c r="O274">
        <v>100.39214455358689</v>
      </c>
      <c r="P274">
        <v>125.5004846924769</v>
      </c>
      <c r="Q274">
        <v>140.07145245671902</v>
      </c>
      <c r="R274">
        <v>140.83964221691511</v>
      </c>
      <c r="S274">
        <v>138.3882447346497</v>
      </c>
      <c r="T274">
        <v>138.45614825597713</v>
      </c>
      <c r="U274">
        <v>130.00502074293328</v>
      </c>
      <c r="V274">
        <v>120.86532941473618</v>
      </c>
      <c r="W274">
        <v>111.08477217435214</v>
      </c>
      <c r="X274">
        <v>97.665185461171262</v>
      </c>
      <c r="Y274">
        <v>83.998520378019649</v>
      </c>
      <c r="Z274">
        <v>77.162390828234138</v>
      </c>
      <c r="AA274">
        <v>76.298553909753224</v>
      </c>
      <c r="AB274">
        <v>71.917488747980698</v>
      </c>
      <c r="AC274">
        <v>68.466673295616687</v>
      </c>
      <c r="AD274">
        <v>65.573172784584216</v>
      </c>
      <c r="AE274">
        <v>61.321752849804994</v>
      </c>
      <c r="AF274">
        <v>55.696505541425985</v>
      </c>
    </row>
    <row r="275" spans="1:32" x14ac:dyDescent="0.2">
      <c r="A275" t="s">
        <v>478</v>
      </c>
      <c r="B275" t="s">
        <v>373</v>
      </c>
      <c r="C275">
        <v>1</v>
      </c>
      <c r="D275">
        <v>2400</v>
      </c>
      <c r="E275">
        <v>60</v>
      </c>
      <c r="F275">
        <v>1</v>
      </c>
      <c r="G275">
        <v>1</v>
      </c>
      <c r="H275" t="s">
        <v>7</v>
      </c>
      <c r="I275">
        <v>53.841536272155572</v>
      </c>
      <c r="J275">
        <v>53.066400225793345</v>
      </c>
      <c r="K275">
        <v>51.782274714273548</v>
      </c>
      <c r="L275">
        <v>52.169092259193391</v>
      </c>
      <c r="M275">
        <v>53.285282599751312</v>
      </c>
      <c r="N275">
        <v>64.187160508714712</v>
      </c>
      <c r="O275">
        <v>84.643065605287191</v>
      </c>
      <c r="P275">
        <v>107.58431392617616</v>
      </c>
      <c r="Q275">
        <v>125.1895668366281</v>
      </c>
      <c r="R275">
        <v>130.63644113988212</v>
      </c>
      <c r="S275">
        <v>124.92335651650852</v>
      </c>
      <c r="T275">
        <v>130.61988395844557</v>
      </c>
      <c r="U275">
        <v>120.25122271326623</v>
      </c>
      <c r="V275">
        <v>114.62778480275696</v>
      </c>
      <c r="W275">
        <v>106.98584294643732</v>
      </c>
      <c r="X275">
        <v>94.920722145996876</v>
      </c>
      <c r="Y275">
        <v>80.071721737892531</v>
      </c>
      <c r="Z275">
        <v>73.180205480772514</v>
      </c>
      <c r="AA275">
        <v>70.102545940893037</v>
      </c>
      <c r="AB275">
        <v>67.605443598166119</v>
      </c>
      <c r="AC275">
        <v>63.555010700770275</v>
      </c>
      <c r="AD275">
        <v>60.541762191037691</v>
      </c>
      <c r="AE275">
        <v>56.743306947929028</v>
      </c>
      <c r="AF275">
        <v>50.152114852241695</v>
      </c>
    </row>
    <row r="276" spans="1:32" x14ac:dyDescent="0.2">
      <c r="A276" t="s">
        <v>478</v>
      </c>
      <c r="B276" t="s">
        <v>374</v>
      </c>
      <c r="C276">
        <v>1</v>
      </c>
      <c r="D276">
        <v>2400</v>
      </c>
      <c r="E276">
        <v>60</v>
      </c>
      <c r="F276">
        <v>1</v>
      </c>
      <c r="G276">
        <v>1</v>
      </c>
      <c r="H276" t="s">
        <v>7</v>
      </c>
      <c r="I276">
        <v>47.955529169226672</v>
      </c>
      <c r="J276">
        <v>47.308172442538705</v>
      </c>
      <c r="K276">
        <v>47.791922760674879</v>
      </c>
      <c r="L276">
        <v>47.856628997623659</v>
      </c>
      <c r="M276">
        <v>49.609177751595681</v>
      </c>
      <c r="N276">
        <v>60.043763626979967</v>
      </c>
      <c r="O276">
        <v>81.832751247724701</v>
      </c>
      <c r="P276">
        <v>101.39711586388327</v>
      </c>
      <c r="Q276">
        <v>128.76411219396346</v>
      </c>
      <c r="R276">
        <v>135.0551745212729</v>
      </c>
      <c r="S276">
        <v>129.93273819787782</v>
      </c>
      <c r="T276">
        <v>135.05417589617065</v>
      </c>
      <c r="U276">
        <v>125.61706285962117</v>
      </c>
      <c r="V276">
        <v>117.45565521913818</v>
      </c>
      <c r="W276">
        <v>111.35555772952772</v>
      </c>
      <c r="X276">
        <v>96.219406267005979</v>
      </c>
      <c r="Y276">
        <v>82.505148626684544</v>
      </c>
      <c r="Z276">
        <v>74.613514549277582</v>
      </c>
      <c r="AA276">
        <v>72.472956077575901</v>
      </c>
      <c r="AB276">
        <v>71.137974672328298</v>
      </c>
      <c r="AC276">
        <v>68.101078202674046</v>
      </c>
      <c r="AD276">
        <v>65.150797197965247</v>
      </c>
      <c r="AE276">
        <v>59.457719189388904</v>
      </c>
      <c r="AF276">
        <v>54.944468417255585</v>
      </c>
    </row>
    <row r="277" spans="1:32" x14ac:dyDescent="0.2">
      <c r="A277" t="s">
        <v>478</v>
      </c>
      <c r="B277" t="s">
        <v>375</v>
      </c>
      <c r="C277">
        <v>1</v>
      </c>
      <c r="D277">
        <v>2400</v>
      </c>
      <c r="E277">
        <v>60</v>
      </c>
      <c r="F277">
        <v>1</v>
      </c>
      <c r="G277">
        <v>1</v>
      </c>
      <c r="H277" t="s">
        <v>7</v>
      </c>
      <c r="I277">
        <v>53.658770497166067</v>
      </c>
      <c r="J277">
        <v>53.058235440984987</v>
      </c>
      <c r="K277">
        <v>53.670607761449034</v>
      </c>
      <c r="L277">
        <v>54.780847223326418</v>
      </c>
      <c r="M277">
        <v>57.165285687108224</v>
      </c>
      <c r="N277">
        <v>73.662045327740799</v>
      </c>
      <c r="O277">
        <v>93.467570776559413</v>
      </c>
      <c r="P277">
        <v>116.12674404399354</v>
      </c>
      <c r="Q277">
        <v>132.9783070323798</v>
      </c>
      <c r="R277">
        <v>134.28087360552789</v>
      </c>
      <c r="S277">
        <v>131.80296223099589</v>
      </c>
      <c r="T277">
        <v>138.40853009218216</v>
      </c>
      <c r="U277">
        <v>128.7564476753364</v>
      </c>
      <c r="V277">
        <v>118.8236467775416</v>
      </c>
      <c r="W277">
        <v>110.72804667363557</v>
      </c>
      <c r="X277">
        <v>98.720448858587588</v>
      </c>
      <c r="Y277">
        <v>86.340910779454418</v>
      </c>
      <c r="Z277">
        <v>78.641318157376148</v>
      </c>
      <c r="AA277">
        <v>76.75279190825438</v>
      </c>
      <c r="AB277">
        <v>75.684658665882637</v>
      </c>
      <c r="AC277">
        <v>74.472381835532559</v>
      </c>
      <c r="AD277">
        <v>72.752817283668193</v>
      </c>
      <c r="AE277">
        <v>68.722356927489315</v>
      </c>
      <c r="AF277">
        <v>66.441247354594879</v>
      </c>
    </row>
    <row r="278" spans="1:32" x14ac:dyDescent="0.2">
      <c r="A278" t="s">
        <v>478</v>
      </c>
      <c r="B278" t="s">
        <v>376</v>
      </c>
      <c r="C278">
        <v>1</v>
      </c>
      <c r="D278">
        <v>2400</v>
      </c>
      <c r="E278">
        <v>60</v>
      </c>
      <c r="F278">
        <v>1</v>
      </c>
      <c r="G278">
        <v>1</v>
      </c>
      <c r="H278" t="s">
        <v>7</v>
      </c>
      <c r="I278">
        <v>65.529375027283805</v>
      </c>
      <c r="J278">
        <v>67.262798176254833</v>
      </c>
      <c r="K278">
        <v>68.752935920313149</v>
      </c>
      <c r="L278">
        <v>70.367681563785695</v>
      </c>
      <c r="M278">
        <v>73.984710765319932</v>
      </c>
      <c r="N278">
        <v>87.483889850028859</v>
      </c>
      <c r="O278">
        <v>113.99301589195969</v>
      </c>
      <c r="P278">
        <v>139.58703865448533</v>
      </c>
      <c r="Q278">
        <v>147.21191557924476</v>
      </c>
      <c r="R278">
        <v>147.41124234124175</v>
      </c>
      <c r="S278">
        <v>139.06828877613634</v>
      </c>
      <c r="T278">
        <v>141.79779160963832</v>
      </c>
      <c r="U278">
        <v>134.28219716516756</v>
      </c>
      <c r="V278">
        <v>120.57211738533096</v>
      </c>
      <c r="W278">
        <v>114.9280994621475</v>
      </c>
      <c r="X278">
        <v>99.258091826780372</v>
      </c>
      <c r="Y278">
        <v>86.110222752198951</v>
      </c>
      <c r="Z278">
        <v>78.492841552806524</v>
      </c>
      <c r="AA278">
        <v>77.503992066276822</v>
      </c>
      <c r="AB278">
        <v>75.280231628151725</v>
      </c>
      <c r="AC278">
        <v>71.68907643274116</v>
      </c>
      <c r="AD278">
        <v>71.487795128962546</v>
      </c>
      <c r="AE278">
        <v>67.842534387380937</v>
      </c>
      <c r="AF278">
        <v>64.102116801844502</v>
      </c>
    </row>
    <row r="279" spans="1:32" x14ac:dyDescent="0.2">
      <c r="A279" t="s">
        <v>478</v>
      </c>
      <c r="B279" t="s">
        <v>377</v>
      </c>
      <c r="C279">
        <v>1</v>
      </c>
      <c r="D279">
        <v>2400</v>
      </c>
      <c r="E279">
        <v>60</v>
      </c>
      <c r="F279">
        <v>1</v>
      </c>
      <c r="G279">
        <v>1</v>
      </c>
      <c r="H279" t="s">
        <v>7</v>
      </c>
      <c r="I279">
        <v>63.134166229042641</v>
      </c>
      <c r="J279">
        <v>64.924185540126999</v>
      </c>
      <c r="K279">
        <v>65.789922241119356</v>
      </c>
      <c r="L279">
        <v>64.783969021208662</v>
      </c>
      <c r="M279">
        <v>64.666625115229181</v>
      </c>
      <c r="N279">
        <v>67.134575214803192</v>
      </c>
      <c r="O279">
        <v>68.711172887942496</v>
      </c>
      <c r="P279">
        <v>69.880521551120438</v>
      </c>
      <c r="Q279">
        <v>70.320408192228811</v>
      </c>
      <c r="R279">
        <v>71.015798896742751</v>
      </c>
      <c r="S279">
        <v>71.875887348596905</v>
      </c>
      <c r="T279">
        <v>70.068246560509536</v>
      </c>
      <c r="U279">
        <v>66.875112501813845</v>
      </c>
      <c r="V279">
        <v>67.160120177284242</v>
      </c>
      <c r="W279">
        <v>66.74115885998927</v>
      </c>
      <c r="X279">
        <v>64.675847045177946</v>
      </c>
      <c r="Y279">
        <v>63.953130310901983</v>
      </c>
      <c r="Z279">
        <v>65.05391105966919</v>
      </c>
      <c r="AA279">
        <v>67.954782488349309</v>
      </c>
      <c r="AB279">
        <v>69.755921680617618</v>
      </c>
      <c r="AC279">
        <v>70.005131141468937</v>
      </c>
      <c r="AD279">
        <v>70.350882550294784</v>
      </c>
      <c r="AE279">
        <v>68.902201863969893</v>
      </c>
      <c r="AF279">
        <v>67.474640091052763</v>
      </c>
    </row>
    <row r="280" spans="1:32" x14ac:dyDescent="0.2">
      <c r="A280" t="s">
        <v>478</v>
      </c>
      <c r="B280" t="s">
        <v>378</v>
      </c>
      <c r="C280">
        <v>1</v>
      </c>
      <c r="D280">
        <v>2400</v>
      </c>
      <c r="E280">
        <v>60</v>
      </c>
      <c r="F280">
        <v>1</v>
      </c>
      <c r="G280">
        <v>1</v>
      </c>
      <c r="H280" t="s">
        <v>7</v>
      </c>
      <c r="I280">
        <v>64.971408538188214</v>
      </c>
      <c r="J280">
        <v>66.295857324654477</v>
      </c>
      <c r="K280">
        <v>66.177279555790051</v>
      </c>
      <c r="L280">
        <v>65.548179120164548</v>
      </c>
      <c r="M280">
        <v>64.389814086494269</v>
      </c>
      <c r="N280">
        <v>64.907273870996121</v>
      </c>
      <c r="O280">
        <v>66.484135942453179</v>
      </c>
      <c r="P280">
        <v>70.531529206451168</v>
      </c>
      <c r="Q280">
        <v>68.459136053894454</v>
      </c>
      <c r="R280">
        <v>67.390609201115296</v>
      </c>
      <c r="S280">
        <v>64.878764046871851</v>
      </c>
      <c r="T280">
        <v>61.123829629330451</v>
      </c>
      <c r="U280">
        <v>58.99527595057755</v>
      </c>
      <c r="V280">
        <v>59.992440281170055</v>
      </c>
      <c r="W280">
        <v>61.00137128172986</v>
      </c>
      <c r="X280">
        <v>63.006484848104044</v>
      </c>
      <c r="Y280">
        <v>63.289826144892977</v>
      </c>
      <c r="Z280">
        <v>64.410145653186987</v>
      </c>
      <c r="AA280">
        <v>64.365754176877829</v>
      </c>
      <c r="AB280">
        <v>62.860258074553293</v>
      </c>
      <c r="AC280">
        <v>62.723691098556159</v>
      </c>
      <c r="AD280">
        <v>61.755835939014702</v>
      </c>
      <c r="AE280">
        <v>62.258149409225943</v>
      </c>
      <c r="AF280">
        <v>60.249118715935253</v>
      </c>
    </row>
    <row r="281" spans="1:32" x14ac:dyDescent="0.2">
      <c r="A281" t="s">
        <v>478</v>
      </c>
      <c r="B281" t="s">
        <v>379</v>
      </c>
      <c r="C281">
        <v>1</v>
      </c>
      <c r="D281">
        <v>2400</v>
      </c>
      <c r="E281">
        <v>60</v>
      </c>
      <c r="F281">
        <v>1</v>
      </c>
      <c r="G281">
        <v>1</v>
      </c>
      <c r="H281" t="s">
        <v>7</v>
      </c>
      <c r="I281">
        <v>59.769678060926168</v>
      </c>
      <c r="J281">
        <v>56.944532638720652</v>
      </c>
      <c r="K281">
        <v>57.959073679286142</v>
      </c>
      <c r="L281">
        <v>59.852343990581467</v>
      </c>
      <c r="M281">
        <v>61.206129356018053</v>
      </c>
      <c r="N281">
        <v>71.805321455066505</v>
      </c>
      <c r="O281">
        <v>96.845294150407753</v>
      </c>
      <c r="P281">
        <v>118.55513620001346</v>
      </c>
      <c r="Q281">
        <v>132.04224264934615</v>
      </c>
      <c r="R281">
        <v>130.04156119856671</v>
      </c>
      <c r="S281">
        <v>129.11602532558823</v>
      </c>
      <c r="T281">
        <v>130.20837541809857</v>
      </c>
      <c r="U281">
        <v>120.21725102126544</v>
      </c>
      <c r="V281">
        <v>112.43612995823567</v>
      </c>
      <c r="W281">
        <v>103.59570212130454</v>
      </c>
      <c r="X281">
        <v>92.135243468496284</v>
      </c>
      <c r="Y281">
        <v>83.273094067841996</v>
      </c>
      <c r="Z281">
        <v>75.415279571185323</v>
      </c>
      <c r="AA281">
        <v>74.71540809304399</v>
      </c>
      <c r="AB281">
        <v>72.858257679670743</v>
      </c>
      <c r="AC281">
        <v>68.790247917698636</v>
      </c>
      <c r="AD281">
        <v>66.607456886976479</v>
      </c>
      <c r="AE281">
        <v>60.811324280873613</v>
      </c>
      <c r="AF281">
        <v>56.94293569456665</v>
      </c>
    </row>
    <row r="282" spans="1:32" x14ac:dyDescent="0.2">
      <c r="A282" t="s">
        <v>478</v>
      </c>
      <c r="B282" t="s">
        <v>380</v>
      </c>
      <c r="C282">
        <v>1</v>
      </c>
      <c r="D282">
        <v>2400</v>
      </c>
      <c r="E282">
        <v>60</v>
      </c>
      <c r="F282">
        <v>1</v>
      </c>
      <c r="G282">
        <v>1</v>
      </c>
      <c r="H282" t="s">
        <v>7</v>
      </c>
      <c r="I282">
        <v>55.246097090399729</v>
      </c>
      <c r="J282">
        <v>54.890174356729716</v>
      </c>
      <c r="K282">
        <v>55.702475586044869</v>
      </c>
      <c r="L282">
        <v>56.989291555247313</v>
      </c>
      <c r="M282">
        <v>59.250837089913482</v>
      </c>
      <c r="N282">
        <v>74.602896919515189</v>
      </c>
      <c r="O282">
        <v>97.000762277957946</v>
      </c>
      <c r="P282">
        <v>121.37164190066675</v>
      </c>
      <c r="Q282">
        <v>135.17112591421471</v>
      </c>
      <c r="R282">
        <v>138.3015756796903</v>
      </c>
      <c r="S282">
        <v>133.3409517873088</v>
      </c>
      <c r="T282">
        <v>136.6236412018813</v>
      </c>
      <c r="U282">
        <v>128.29017015727453</v>
      </c>
      <c r="V282">
        <v>116.78141851460718</v>
      </c>
      <c r="W282">
        <v>109.23530438626889</v>
      </c>
      <c r="X282">
        <v>98.178152706995533</v>
      </c>
      <c r="Y282">
        <v>87.569318342445484</v>
      </c>
      <c r="Z282">
        <v>78.401139477382046</v>
      </c>
      <c r="AA282">
        <v>73.616706561944639</v>
      </c>
      <c r="AB282">
        <v>70.51103996520807</v>
      </c>
      <c r="AC282">
        <v>67.007101687398062</v>
      </c>
      <c r="AD282">
        <v>64.689782966959513</v>
      </c>
      <c r="AE282">
        <v>59.744840148697023</v>
      </c>
      <c r="AF282">
        <v>55.220866982507708</v>
      </c>
    </row>
    <row r="283" spans="1:32" x14ac:dyDescent="0.2">
      <c r="A283" t="s">
        <v>478</v>
      </c>
      <c r="B283" t="s">
        <v>381</v>
      </c>
      <c r="C283">
        <v>1</v>
      </c>
      <c r="D283">
        <v>2400</v>
      </c>
      <c r="E283">
        <v>60</v>
      </c>
      <c r="F283">
        <v>1</v>
      </c>
      <c r="G283">
        <v>1</v>
      </c>
      <c r="H283" t="s">
        <v>7</v>
      </c>
      <c r="I283">
        <v>54.003368266223596</v>
      </c>
      <c r="J283">
        <v>53.729284549902552</v>
      </c>
      <c r="K283">
        <v>54.418793100284347</v>
      </c>
      <c r="L283">
        <v>56.199947832460829</v>
      </c>
      <c r="M283">
        <v>59.253169808048483</v>
      </c>
      <c r="N283">
        <v>73.346633493461567</v>
      </c>
      <c r="O283">
        <v>98.291934235021245</v>
      </c>
      <c r="P283">
        <v>122.91271462702939</v>
      </c>
      <c r="Q283">
        <v>139.94276936479406</v>
      </c>
      <c r="R283">
        <v>135.78228781338652</v>
      </c>
      <c r="S283">
        <v>134.43767317789141</v>
      </c>
      <c r="T283">
        <v>138.77599849854562</v>
      </c>
      <c r="U283">
        <v>131.60176867674315</v>
      </c>
      <c r="V283">
        <v>120.27614593331955</v>
      </c>
      <c r="W283">
        <v>110.60198510153549</v>
      </c>
      <c r="X283">
        <v>96.324827599300278</v>
      </c>
      <c r="Y283">
        <v>84.308678846253315</v>
      </c>
      <c r="Z283">
        <v>79.296039604076597</v>
      </c>
      <c r="AA283">
        <v>79.150128252694401</v>
      </c>
      <c r="AB283">
        <v>76.917859332953114</v>
      </c>
      <c r="AC283">
        <v>72.565221413401403</v>
      </c>
      <c r="AD283">
        <v>69.70196874054902</v>
      </c>
      <c r="AE283">
        <v>68.123834802254024</v>
      </c>
      <c r="AF283">
        <v>65.557229235466394</v>
      </c>
    </row>
    <row r="284" spans="1:32" x14ac:dyDescent="0.2">
      <c r="A284" t="s">
        <v>478</v>
      </c>
      <c r="B284" t="s">
        <v>382</v>
      </c>
      <c r="C284">
        <v>1</v>
      </c>
      <c r="D284">
        <v>2400</v>
      </c>
      <c r="E284">
        <v>60</v>
      </c>
      <c r="F284">
        <v>1</v>
      </c>
      <c r="G284">
        <v>1</v>
      </c>
      <c r="H284" t="s">
        <v>7</v>
      </c>
      <c r="I284">
        <v>66.155189833980359</v>
      </c>
      <c r="J284">
        <v>65.912622676450027</v>
      </c>
      <c r="K284">
        <v>66.505809308039716</v>
      </c>
      <c r="L284">
        <v>66.578076055921812</v>
      </c>
      <c r="M284">
        <v>70.732144490809887</v>
      </c>
      <c r="N284">
        <v>94.71614423672797</v>
      </c>
      <c r="O284">
        <v>109.40075349776617</v>
      </c>
      <c r="P284">
        <v>134.74739885499747</v>
      </c>
      <c r="Q284">
        <v>149.9453609856721</v>
      </c>
      <c r="R284">
        <v>148.55947928781907</v>
      </c>
      <c r="S284">
        <v>144.40608637950618</v>
      </c>
      <c r="T284">
        <v>145.84975192791327</v>
      </c>
      <c r="U284">
        <v>138.06624513607952</v>
      </c>
      <c r="V284">
        <v>122.83972448901145</v>
      </c>
      <c r="W284">
        <v>116.343690304924</v>
      </c>
      <c r="X284">
        <v>109.72455383894993</v>
      </c>
      <c r="Y284">
        <v>101.10537128112442</v>
      </c>
      <c r="Z284">
        <v>95.935523898758007</v>
      </c>
      <c r="AA284">
        <v>94.089985047444401</v>
      </c>
      <c r="AB284">
        <v>89.582281922673289</v>
      </c>
      <c r="AC284">
        <v>85.67389672648099</v>
      </c>
      <c r="AD284">
        <v>82.07160573470297</v>
      </c>
      <c r="AE284">
        <v>80.059760960667518</v>
      </c>
      <c r="AF284">
        <v>75.464380334377822</v>
      </c>
    </row>
    <row r="285" spans="1:32" x14ac:dyDescent="0.2">
      <c r="A285" t="s">
        <v>478</v>
      </c>
      <c r="B285" t="s">
        <v>383</v>
      </c>
      <c r="C285">
        <v>1</v>
      </c>
      <c r="D285">
        <v>2400</v>
      </c>
      <c r="E285">
        <v>60</v>
      </c>
      <c r="F285">
        <v>1</v>
      </c>
      <c r="G285">
        <v>1</v>
      </c>
      <c r="H285" t="s">
        <v>7</v>
      </c>
      <c r="I285">
        <v>74.897508207377982</v>
      </c>
      <c r="J285">
        <v>75.494727130260273</v>
      </c>
      <c r="K285">
        <v>76.285444089306594</v>
      </c>
      <c r="L285">
        <v>78.28939847058956</v>
      </c>
      <c r="M285">
        <v>84.736420430408131</v>
      </c>
      <c r="N285">
        <v>97.277587202778676</v>
      </c>
      <c r="O285">
        <v>122.61018790445225</v>
      </c>
      <c r="P285">
        <v>146.29409185740755</v>
      </c>
      <c r="Q285">
        <v>162.30254675022641</v>
      </c>
      <c r="R285">
        <v>156.11815721278887</v>
      </c>
      <c r="S285">
        <v>146.93661258922509</v>
      </c>
      <c r="T285">
        <v>153.68012053786666</v>
      </c>
      <c r="U285">
        <v>147.13216030520059</v>
      </c>
      <c r="V285">
        <v>135.38032896610585</v>
      </c>
      <c r="W285">
        <v>129.11592077923746</v>
      </c>
      <c r="X285">
        <v>126.53722746548982</v>
      </c>
      <c r="Y285">
        <v>117.80422750179771</v>
      </c>
      <c r="Z285">
        <v>113.59987912307014</v>
      </c>
      <c r="AA285">
        <v>109.85403973732133</v>
      </c>
      <c r="AB285">
        <v>107.37355495636834</v>
      </c>
      <c r="AC285">
        <v>105.4896463794593</v>
      </c>
      <c r="AD285">
        <v>103.91143325800796</v>
      </c>
      <c r="AE285">
        <v>97.672628252700505</v>
      </c>
      <c r="AF285">
        <v>92.781792054805891</v>
      </c>
    </row>
    <row r="286" spans="1:32" x14ac:dyDescent="0.2">
      <c r="A286" t="s">
        <v>478</v>
      </c>
      <c r="B286" t="s">
        <v>384</v>
      </c>
      <c r="C286">
        <v>1</v>
      </c>
      <c r="D286">
        <v>2400</v>
      </c>
      <c r="E286">
        <v>60</v>
      </c>
      <c r="F286">
        <v>1</v>
      </c>
      <c r="G286">
        <v>1</v>
      </c>
      <c r="H286" t="s">
        <v>7</v>
      </c>
      <c r="I286">
        <v>90.223748930897528</v>
      </c>
      <c r="J286">
        <v>91.60755930668347</v>
      </c>
      <c r="K286">
        <v>92.956358718407472</v>
      </c>
      <c r="L286">
        <v>92.16026879491595</v>
      </c>
      <c r="M286">
        <v>95.26000342213618</v>
      </c>
      <c r="N286">
        <v>94.924535187796891</v>
      </c>
      <c r="O286">
        <v>101.33034999613044</v>
      </c>
      <c r="P286">
        <v>106.32110022998179</v>
      </c>
      <c r="Q286">
        <v>107.02670242383105</v>
      </c>
      <c r="R286">
        <v>107.08048903647951</v>
      </c>
      <c r="S286">
        <v>103.3521824822251</v>
      </c>
      <c r="T286">
        <v>97.240807156675942</v>
      </c>
      <c r="U286">
        <v>93.655514631862232</v>
      </c>
      <c r="V286">
        <v>96.078348950641086</v>
      </c>
      <c r="W286">
        <v>89.763648078712052</v>
      </c>
      <c r="X286">
        <v>87.112636557914442</v>
      </c>
      <c r="Y286">
        <v>88.633019903920712</v>
      </c>
      <c r="Z286">
        <v>92.939851307741662</v>
      </c>
      <c r="AA286">
        <v>95.542783531703293</v>
      </c>
      <c r="AB286">
        <v>93.179102636946126</v>
      </c>
      <c r="AC286">
        <v>91.791829072724767</v>
      </c>
      <c r="AD286">
        <v>94.512699560743926</v>
      </c>
      <c r="AE286">
        <v>91.603081467791938</v>
      </c>
      <c r="AF286">
        <v>91.004743795715044</v>
      </c>
    </row>
    <row r="287" spans="1:32" x14ac:dyDescent="0.2">
      <c r="A287" t="s">
        <v>478</v>
      </c>
      <c r="B287" t="s">
        <v>385</v>
      </c>
      <c r="C287">
        <v>1</v>
      </c>
      <c r="D287">
        <v>2400</v>
      </c>
      <c r="E287">
        <v>60</v>
      </c>
      <c r="F287">
        <v>1</v>
      </c>
      <c r="G287">
        <v>1</v>
      </c>
      <c r="H287" t="s">
        <v>7</v>
      </c>
      <c r="I287">
        <v>88.357427811682271</v>
      </c>
      <c r="J287">
        <v>89.302330729573796</v>
      </c>
      <c r="K287">
        <v>84.426933950569506</v>
      </c>
      <c r="L287">
        <v>81.356993278278495</v>
      </c>
      <c r="M287">
        <v>82.98642100315422</v>
      </c>
      <c r="N287">
        <v>84.682979998345573</v>
      </c>
      <c r="O287">
        <v>89.377980341693259</v>
      </c>
      <c r="P287">
        <v>89.064720187107298</v>
      </c>
      <c r="Q287">
        <v>84.144535120597922</v>
      </c>
      <c r="R287">
        <v>83.878351720236807</v>
      </c>
      <c r="S287">
        <v>80.523273800232872</v>
      </c>
      <c r="T287">
        <v>77.75594872263008</v>
      </c>
      <c r="U287">
        <v>75.258901231556308</v>
      </c>
      <c r="V287">
        <v>70.752642181990382</v>
      </c>
      <c r="W287">
        <v>69.419629527952708</v>
      </c>
      <c r="X287">
        <v>68.935274802151312</v>
      </c>
      <c r="Y287">
        <v>69.944608954989917</v>
      </c>
      <c r="Z287">
        <v>70.751198778033469</v>
      </c>
      <c r="AA287">
        <v>71.31737461932137</v>
      </c>
      <c r="AB287">
        <v>70.045484936565316</v>
      </c>
      <c r="AC287">
        <v>69.601797879014555</v>
      </c>
      <c r="AD287">
        <v>69.549065718673617</v>
      </c>
      <c r="AE287">
        <v>68.68469796480403</v>
      </c>
      <c r="AF287">
        <v>65.612682390997918</v>
      </c>
    </row>
    <row r="288" spans="1:32" x14ac:dyDescent="0.2">
      <c r="A288" t="s">
        <v>478</v>
      </c>
      <c r="B288" t="s">
        <v>386</v>
      </c>
      <c r="C288">
        <v>1</v>
      </c>
      <c r="D288">
        <v>2400</v>
      </c>
      <c r="E288">
        <v>60</v>
      </c>
      <c r="F288">
        <v>1</v>
      </c>
      <c r="G288">
        <v>1</v>
      </c>
      <c r="H288" t="s">
        <v>7</v>
      </c>
      <c r="I288">
        <v>64.605609786029547</v>
      </c>
      <c r="J288">
        <v>63.53887561065838</v>
      </c>
      <c r="K288">
        <v>63.763721002032867</v>
      </c>
      <c r="L288">
        <v>65.108971807326938</v>
      </c>
      <c r="M288">
        <v>66.561986326807201</v>
      </c>
      <c r="N288">
        <v>79.259274596300273</v>
      </c>
      <c r="O288">
        <v>102.88489321248913</v>
      </c>
      <c r="P288">
        <v>127.69841727329536</v>
      </c>
      <c r="Q288">
        <v>141.70600928584912</v>
      </c>
      <c r="R288">
        <v>136.30470468814877</v>
      </c>
      <c r="S288">
        <v>132.87292282469448</v>
      </c>
      <c r="T288">
        <v>139.48622203184397</v>
      </c>
      <c r="U288">
        <v>132.49298796167463</v>
      </c>
      <c r="V288">
        <v>116.15838114565541</v>
      </c>
      <c r="W288">
        <v>110.69205129318033</v>
      </c>
      <c r="X288">
        <v>95.638137773550099</v>
      </c>
      <c r="Y288">
        <v>83.833143129647908</v>
      </c>
      <c r="Z288">
        <v>80.125103906930889</v>
      </c>
      <c r="AA288">
        <v>79.66699910255565</v>
      </c>
      <c r="AB288">
        <v>74.715212101198077</v>
      </c>
      <c r="AC288">
        <v>72.343291342897629</v>
      </c>
      <c r="AD288">
        <v>69.941548164240757</v>
      </c>
      <c r="AE288">
        <v>66.136995889420149</v>
      </c>
      <c r="AF288">
        <v>63.080473804978617</v>
      </c>
    </row>
    <row r="289" spans="1:32" x14ac:dyDescent="0.2">
      <c r="A289" t="s">
        <v>478</v>
      </c>
      <c r="B289" t="s">
        <v>387</v>
      </c>
      <c r="C289">
        <v>1</v>
      </c>
      <c r="D289">
        <v>2400</v>
      </c>
      <c r="E289">
        <v>60</v>
      </c>
      <c r="F289">
        <v>1</v>
      </c>
      <c r="G289">
        <v>1</v>
      </c>
      <c r="H289" t="s">
        <v>7</v>
      </c>
      <c r="I289">
        <v>60.206591042016257</v>
      </c>
      <c r="J289">
        <v>62.175589757303761</v>
      </c>
      <c r="K289">
        <v>64.201494849421493</v>
      </c>
      <c r="L289">
        <v>65.572128336291271</v>
      </c>
      <c r="M289">
        <v>68.995953592139898</v>
      </c>
      <c r="N289">
        <v>82.477487268135121</v>
      </c>
      <c r="O289">
        <v>104.06711507432678</v>
      </c>
      <c r="P289">
        <v>128.28674240939446</v>
      </c>
      <c r="Q289">
        <v>143.51429532183536</v>
      </c>
      <c r="R289">
        <v>141.74270914981309</v>
      </c>
      <c r="S289">
        <v>137.07730337778281</v>
      </c>
      <c r="T289">
        <v>137.90837093592134</v>
      </c>
      <c r="U289">
        <v>131.57995356321487</v>
      </c>
      <c r="V289">
        <v>117.42810742082084</v>
      </c>
      <c r="W289">
        <v>111.40052265095353</v>
      </c>
      <c r="X289">
        <v>98.113407770316769</v>
      </c>
      <c r="Y289">
        <v>88.837750864986091</v>
      </c>
      <c r="Z289">
        <v>85.922396531946632</v>
      </c>
      <c r="AA289">
        <v>84.654834322276741</v>
      </c>
      <c r="AB289">
        <v>75.940925041691585</v>
      </c>
      <c r="AC289">
        <v>74.744811090229206</v>
      </c>
      <c r="AD289">
        <v>72.483176264054208</v>
      </c>
      <c r="AE289">
        <v>66.989915055854894</v>
      </c>
      <c r="AF289">
        <v>63.444111393239503</v>
      </c>
    </row>
    <row r="290" spans="1:32" x14ac:dyDescent="0.2">
      <c r="A290" t="s">
        <v>478</v>
      </c>
      <c r="B290" t="s">
        <v>388</v>
      </c>
      <c r="C290">
        <v>1</v>
      </c>
      <c r="D290">
        <v>2400</v>
      </c>
      <c r="E290">
        <v>60</v>
      </c>
      <c r="F290">
        <v>1</v>
      </c>
      <c r="G290">
        <v>1</v>
      </c>
      <c r="H290" t="s">
        <v>7</v>
      </c>
      <c r="I290">
        <v>61.594391369623622</v>
      </c>
      <c r="J290">
        <v>61.710306264641495</v>
      </c>
      <c r="K290">
        <v>65.119439342639197</v>
      </c>
      <c r="L290">
        <v>65.92084990683469</v>
      </c>
      <c r="M290">
        <v>71.821322602651378</v>
      </c>
      <c r="N290">
        <v>87.548428348398261</v>
      </c>
      <c r="O290">
        <v>111.11715545423147</v>
      </c>
      <c r="P290">
        <v>134.32986843870563</v>
      </c>
      <c r="Q290">
        <v>149.37778435111431</v>
      </c>
      <c r="R290">
        <v>143.2497879812706</v>
      </c>
      <c r="S290">
        <v>139.18261049627705</v>
      </c>
      <c r="T290">
        <v>140.27452449115637</v>
      </c>
      <c r="U290">
        <v>133.19654422022089</v>
      </c>
      <c r="V290">
        <v>119.51320825214241</v>
      </c>
      <c r="W290">
        <v>113.99023841754166</v>
      </c>
      <c r="X290">
        <v>101.70743283987008</v>
      </c>
      <c r="Y290">
        <v>91.852652956279755</v>
      </c>
      <c r="Z290">
        <v>86.062938886838438</v>
      </c>
      <c r="AA290">
        <v>85.296514501996697</v>
      </c>
      <c r="AB290">
        <v>83.299165336199422</v>
      </c>
      <c r="AC290">
        <v>80.54037379116312</v>
      </c>
      <c r="AD290">
        <v>77.346040700002433</v>
      </c>
      <c r="AE290">
        <v>72.66359127421002</v>
      </c>
      <c r="AF290">
        <v>70.825103011162767</v>
      </c>
    </row>
    <row r="291" spans="1:32" x14ac:dyDescent="0.2">
      <c r="A291" t="s">
        <v>478</v>
      </c>
      <c r="B291" t="s">
        <v>389</v>
      </c>
      <c r="C291">
        <v>1</v>
      </c>
      <c r="D291">
        <v>2400</v>
      </c>
      <c r="E291">
        <v>60</v>
      </c>
      <c r="F291">
        <v>1</v>
      </c>
      <c r="G291">
        <v>1</v>
      </c>
      <c r="H291" t="s">
        <v>7</v>
      </c>
      <c r="I291">
        <v>71.499516368361014</v>
      </c>
      <c r="J291">
        <v>74.765268038192545</v>
      </c>
      <c r="K291">
        <v>85.838181600737556</v>
      </c>
      <c r="L291">
        <v>87.938683116263519</v>
      </c>
      <c r="M291">
        <v>88.015920302088134</v>
      </c>
      <c r="N291">
        <v>100.87093716606346</v>
      </c>
      <c r="O291">
        <v>126.85237332231557</v>
      </c>
      <c r="P291">
        <v>153.6238672728756</v>
      </c>
      <c r="Q291">
        <v>177.37940857687943</v>
      </c>
      <c r="R291">
        <v>167.2861444229452</v>
      </c>
      <c r="S291">
        <v>160.42171248154295</v>
      </c>
      <c r="T291">
        <v>157.50174189084569</v>
      </c>
      <c r="U291">
        <v>153.40644740129889</v>
      </c>
      <c r="V291">
        <v>138.84632314266187</v>
      </c>
      <c r="W291">
        <v>135.9008458547049</v>
      </c>
      <c r="X291">
        <v>126.67076272348463</v>
      </c>
      <c r="Y291">
        <v>114.47229437107042</v>
      </c>
      <c r="Z291">
        <v>108.24404190373693</v>
      </c>
      <c r="AA291">
        <v>107.90380320163275</v>
      </c>
      <c r="AB291">
        <v>118.36650773998531</v>
      </c>
      <c r="AC291">
        <v>112.35017895097131</v>
      </c>
      <c r="AD291">
        <v>109.75288052008264</v>
      </c>
      <c r="AE291">
        <v>106.77349817916001</v>
      </c>
      <c r="AF291">
        <v>102.54648714341877</v>
      </c>
    </row>
    <row r="292" spans="1:32" x14ac:dyDescent="0.2">
      <c r="A292" t="s">
        <v>478</v>
      </c>
      <c r="B292" t="s">
        <v>390</v>
      </c>
      <c r="C292">
        <v>1</v>
      </c>
      <c r="D292">
        <v>2400</v>
      </c>
      <c r="E292">
        <v>60</v>
      </c>
      <c r="F292">
        <v>1</v>
      </c>
      <c r="G292">
        <v>1</v>
      </c>
      <c r="H292" t="s">
        <v>7</v>
      </c>
      <c r="I292">
        <v>100.85474591579863</v>
      </c>
      <c r="J292">
        <v>103.74181443423537</v>
      </c>
      <c r="K292">
        <v>103.97359579910268</v>
      </c>
      <c r="L292">
        <v>105.20094112622384</v>
      </c>
      <c r="M292">
        <v>107.62049992897066</v>
      </c>
      <c r="N292">
        <v>118.77715242770336</v>
      </c>
      <c r="O292">
        <v>137.73192087770144</v>
      </c>
      <c r="P292">
        <v>156.04916484792651</v>
      </c>
      <c r="Q292">
        <v>175.32892102520233</v>
      </c>
      <c r="R292">
        <v>171.12941660680758</v>
      </c>
      <c r="S292">
        <v>164.14002404291767</v>
      </c>
      <c r="T292">
        <v>165.6015727796954</v>
      </c>
      <c r="U292">
        <v>154.06566312896598</v>
      </c>
      <c r="V292">
        <v>138.82787903531894</v>
      </c>
      <c r="W292">
        <v>134.50447492199623</v>
      </c>
      <c r="X292">
        <v>121.22313693988116</v>
      </c>
      <c r="Y292">
        <v>108.35856075743433</v>
      </c>
      <c r="Z292">
        <v>101.36538436511191</v>
      </c>
      <c r="AA292">
        <v>98.24886749368018</v>
      </c>
      <c r="AB292">
        <v>93.017436979576743</v>
      </c>
      <c r="AC292">
        <v>89.203526520454659</v>
      </c>
      <c r="AD292">
        <v>86.453841922740267</v>
      </c>
      <c r="AE292">
        <v>79.005765832714403</v>
      </c>
      <c r="AF292">
        <v>74.821263932926868</v>
      </c>
    </row>
    <row r="293" spans="1:32" x14ac:dyDescent="0.2">
      <c r="A293" t="s">
        <v>478</v>
      </c>
      <c r="B293" t="s">
        <v>391</v>
      </c>
      <c r="C293">
        <v>1</v>
      </c>
      <c r="D293">
        <v>2400</v>
      </c>
      <c r="E293">
        <v>60</v>
      </c>
      <c r="F293">
        <v>1</v>
      </c>
      <c r="G293">
        <v>1</v>
      </c>
      <c r="H293" t="s">
        <v>7</v>
      </c>
      <c r="I293">
        <v>72.960218150706069</v>
      </c>
      <c r="J293">
        <v>72.047391602144188</v>
      </c>
      <c r="K293">
        <v>71.321667701849108</v>
      </c>
      <c r="L293">
        <v>70.268201505041063</v>
      </c>
      <c r="M293">
        <v>69.024339851108635</v>
      </c>
      <c r="N293">
        <v>68.71589974403058</v>
      </c>
      <c r="O293">
        <v>68.18681711828242</v>
      </c>
      <c r="P293">
        <v>69.179926369021175</v>
      </c>
      <c r="Q293">
        <v>67.215877699193854</v>
      </c>
      <c r="R293">
        <v>66.06401173476894</v>
      </c>
      <c r="S293">
        <v>64.100642170914625</v>
      </c>
      <c r="T293">
        <v>63.723757484153737</v>
      </c>
      <c r="U293">
        <v>62.517315241218292</v>
      </c>
      <c r="V293">
        <v>61.36412530158109</v>
      </c>
      <c r="W293">
        <v>58.984233326693875</v>
      </c>
      <c r="X293">
        <v>57.798901361464878</v>
      </c>
      <c r="Y293">
        <v>56.37192126823485</v>
      </c>
      <c r="Z293">
        <v>57.060200742876752</v>
      </c>
      <c r="AA293">
        <v>58.096662193988223</v>
      </c>
      <c r="AB293">
        <v>56.892593788047847</v>
      </c>
      <c r="AC293">
        <v>55.758698675448436</v>
      </c>
      <c r="AD293">
        <v>54.22799521032826</v>
      </c>
      <c r="AE293">
        <v>53.565139780751771</v>
      </c>
      <c r="AF293">
        <v>52.309582331132354</v>
      </c>
    </row>
    <row r="294" spans="1:32" x14ac:dyDescent="0.2">
      <c r="A294" t="s">
        <v>478</v>
      </c>
      <c r="B294" t="s">
        <v>392</v>
      </c>
      <c r="C294">
        <v>1</v>
      </c>
      <c r="D294">
        <v>2400</v>
      </c>
      <c r="E294">
        <v>60</v>
      </c>
      <c r="F294">
        <v>1</v>
      </c>
      <c r="G294">
        <v>1</v>
      </c>
      <c r="H294" t="s">
        <v>7</v>
      </c>
      <c r="I294">
        <v>51.773986914152019</v>
      </c>
      <c r="J294">
        <v>50.752783910573726</v>
      </c>
      <c r="K294">
        <v>49.063199425072746</v>
      </c>
      <c r="L294">
        <v>49.151674676065248</v>
      </c>
      <c r="M294">
        <v>49.863275692394225</v>
      </c>
      <c r="N294">
        <v>51.164473188644045</v>
      </c>
      <c r="O294">
        <v>52.599657058761338</v>
      </c>
      <c r="P294">
        <v>55.252665933861621</v>
      </c>
      <c r="Q294">
        <v>54.682223332242813</v>
      </c>
      <c r="R294">
        <v>56.661920664419682</v>
      </c>
      <c r="S294">
        <v>58.349486490084928</v>
      </c>
      <c r="T294">
        <v>58.268598827963807</v>
      </c>
      <c r="U294">
        <v>62.970723551715508</v>
      </c>
      <c r="V294">
        <v>65.442054778830453</v>
      </c>
      <c r="W294">
        <v>67.358041177016659</v>
      </c>
      <c r="X294">
        <v>68.105975242578296</v>
      </c>
      <c r="Y294">
        <v>68.82203298123585</v>
      </c>
      <c r="Z294">
        <v>71.315925845718482</v>
      </c>
      <c r="AA294">
        <v>71.276661055632076</v>
      </c>
      <c r="AB294">
        <v>71.7631288846204</v>
      </c>
      <c r="AC294">
        <v>72.843241279508604</v>
      </c>
      <c r="AD294">
        <v>89.721861565488069</v>
      </c>
      <c r="AE294">
        <v>82.893913512413519</v>
      </c>
      <c r="AF294">
        <v>82.1715068777103</v>
      </c>
    </row>
    <row r="295" spans="1:32" x14ac:dyDescent="0.2">
      <c r="A295" t="s">
        <v>478</v>
      </c>
      <c r="B295" t="s">
        <v>393</v>
      </c>
      <c r="C295">
        <v>1</v>
      </c>
      <c r="D295">
        <v>2400</v>
      </c>
      <c r="E295">
        <v>60</v>
      </c>
      <c r="F295">
        <v>1</v>
      </c>
      <c r="G295">
        <v>1</v>
      </c>
      <c r="H295" t="s">
        <v>7</v>
      </c>
      <c r="I295">
        <v>78.990200812162584</v>
      </c>
      <c r="J295">
        <v>80.01318874583032</v>
      </c>
      <c r="K295">
        <v>80.861742810489716</v>
      </c>
      <c r="L295">
        <v>82.387242710266904</v>
      </c>
      <c r="M295">
        <v>77.882660648469525</v>
      </c>
      <c r="N295">
        <v>79.392382008252369</v>
      </c>
      <c r="O295">
        <v>85.892856620585533</v>
      </c>
      <c r="P295">
        <v>91.723201922274825</v>
      </c>
      <c r="Q295">
        <v>87.339986910507307</v>
      </c>
      <c r="R295">
        <v>88.81380404795496</v>
      </c>
      <c r="S295">
        <v>88.265174098368021</v>
      </c>
      <c r="T295">
        <v>97.731749524693313</v>
      </c>
      <c r="U295">
        <v>96.645055863148357</v>
      </c>
      <c r="V295">
        <v>93.816468670218214</v>
      </c>
      <c r="W295">
        <v>91.399920943538675</v>
      </c>
      <c r="X295">
        <v>87.440177969331032</v>
      </c>
      <c r="Y295">
        <v>85.365913673409963</v>
      </c>
      <c r="Z295">
        <v>85.170207240197115</v>
      </c>
      <c r="AA295">
        <v>84.877161721968633</v>
      </c>
      <c r="AB295">
        <v>83.660224628803448</v>
      </c>
      <c r="AC295">
        <v>85.991998013148404</v>
      </c>
      <c r="AD295">
        <v>88.197678198627756</v>
      </c>
      <c r="AE295">
        <v>88.694281054981815</v>
      </c>
      <c r="AF295">
        <v>87.449631345453767</v>
      </c>
    </row>
    <row r="296" spans="1:32" x14ac:dyDescent="0.2">
      <c r="A296" t="s">
        <v>478</v>
      </c>
      <c r="B296" t="s">
        <v>394</v>
      </c>
      <c r="C296">
        <v>1</v>
      </c>
      <c r="D296">
        <v>2400</v>
      </c>
      <c r="E296">
        <v>60</v>
      </c>
      <c r="F296">
        <v>1</v>
      </c>
      <c r="G296">
        <v>1</v>
      </c>
      <c r="H296" t="s">
        <v>7</v>
      </c>
      <c r="I296">
        <v>85.789515370141928</v>
      </c>
      <c r="J296">
        <v>86.741478414585842</v>
      </c>
      <c r="K296">
        <v>90.210164527168786</v>
      </c>
      <c r="L296">
        <v>89.23238701493689</v>
      </c>
      <c r="M296">
        <v>93.80465329148231</v>
      </c>
      <c r="N296">
        <v>100.41377444893706</v>
      </c>
      <c r="O296">
        <v>105.26843735503644</v>
      </c>
      <c r="P296">
        <v>108.22084093494196</v>
      </c>
      <c r="Q296">
        <v>109.93348284717268</v>
      </c>
      <c r="R296">
        <v>110.59261412608537</v>
      </c>
      <c r="S296">
        <v>104.37101503335333</v>
      </c>
      <c r="T296">
        <v>101.9577265334072</v>
      </c>
      <c r="U296">
        <v>98.697167895285801</v>
      </c>
      <c r="V296">
        <v>96.673809203280143</v>
      </c>
      <c r="W296">
        <v>89.705249022485745</v>
      </c>
      <c r="X296">
        <v>82.194467099643504</v>
      </c>
      <c r="Y296">
        <v>81.053831137288711</v>
      </c>
      <c r="Z296">
        <v>84.459961297426545</v>
      </c>
      <c r="AA296">
        <v>89.918295212295533</v>
      </c>
      <c r="AB296">
        <v>87.538430316015493</v>
      </c>
      <c r="AC296">
        <v>87.758725900605711</v>
      </c>
      <c r="AD296">
        <v>88.760149748959847</v>
      </c>
      <c r="AE296">
        <v>87.469327042157175</v>
      </c>
      <c r="AF296">
        <v>86.928837688654042</v>
      </c>
    </row>
    <row r="297" spans="1:32" x14ac:dyDescent="0.2">
      <c r="A297" t="s">
        <v>478</v>
      </c>
      <c r="B297" t="s">
        <v>395</v>
      </c>
      <c r="C297">
        <v>1</v>
      </c>
      <c r="D297">
        <v>2400</v>
      </c>
      <c r="E297">
        <v>60</v>
      </c>
      <c r="F297">
        <v>1</v>
      </c>
      <c r="G297">
        <v>1</v>
      </c>
      <c r="H297" t="s">
        <v>7</v>
      </c>
      <c r="I297">
        <v>85.934959610898588</v>
      </c>
      <c r="J297">
        <v>85.780193550214008</v>
      </c>
      <c r="K297">
        <v>86.733767808823288</v>
      </c>
      <c r="L297">
        <v>89.395593649682652</v>
      </c>
      <c r="M297">
        <v>91.755645084673063</v>
      </c>
      <c r="N297">
        <v>96.562689759653082</v>
      </c>
      <c r="O297">
        <v>101.39676382840686</v>
      </c>
      <c r="P297">
        <v>104.77344948953507</v>
      </c>
      <c r="Q297">
        <v>104.22831101837355</v>
      </c>
      <c r="R297">
        <v>109.96345531640664</v>
      </c>
      <c r="S297">
        <v>110.06062691779931</v>
      </c>
      <c r="T297">
        <v>101.21536726988806</v>
      </c>
      <c r="U297">
        <v>96.09484401490451</v>
      </c>
      <c r="V297">
        <v>90.905445809249997</v>
      </c>
      <c r="W297">
        <v>85.045859379912457</v>
      </c>
      <c r="X297">
        <v>82.673876956734929</v>
      </c>
      <c r="Y297">
        <v>79.369625715842204</v>
      </c>
      <c r="Z297">
        <v>79.65619710833198</v>
      </c>
      <c r="AA297">
        <v>80.383174212937774</v>
      </c>
      <c r="AB297">
        <v>78.898019850975516</v>
      </c>
      <c r="AC297">
        <v>77.58372535287269</v>
      </c>
      <c r="AD297">
        <v>76.727069797724326</v>
      </c>
      <c r="AE297">
        <v>74.596715975547738</v>
      </c>
      <c r="AF297">
        <v>74.603054239505354</v>
      </c>
    </row>
    <row r="298" spans="1:32" x14ac:dyDescent="0.2">
      <c r="A298" t="s">
        <v>478</v>
      </c>
      <c r="B298" t="s">
        <v>396</v>
      </c>
      <c r="C298">
        <v>1</v>
      </c>
      <c r="D298">
        <v>2400</v>
      </c>
      <c r="E298">
        <v>60</v>
      </c>
      <c r="F298">
        <v>1</v>
      </c>
      <c r="G298">
        <v>1</v>
      </c>
      <c r="H298" t="s">
        <v>7</v>
      </c>
      <c r="I298">
        <v>74.136187039241747</v>
      </c>
      <c r="J298">
        <v>74.727549442541488</v>
      </c>
      <c r="K298">
        <v>72.077109784758349</v>
      </c>
      <c r="L298">
        <v>66.676286326890406</v>
      </c>
      <c r="M298">
        <v>68.077004680711312</v>
      </c>
      <c r="N298">
        <v>71.038638322616023</v>
      </c>
      <c r="O298">
        <v>75.90145435682615</v>
      </c>
      <c r="P298">
        <v>78.515375801330293</v>
      </c>
      <c r="Q298">
        <v>77.606750987297076</v>
      </c>
      <c r="R298">
        <v>73.618820232231528</v>
      </c>
      <c r="S298">
        <v>73.246752006649842</v>
      </c>
      <c r="T298">
        <v>72.843248321821903</v>
      </c>
      <c r="U298">
        <v>71.619966149417607</v>
      </c>
      <c r="V298">
        <v>71.116349616715752</v>
      </c>
      <c r="W298">
        <v>69.067153239734964</v>
      </c>
      <c r="X298">
        <v>70.939160936139956</v>
      </c>
      <c r="Y298">
        <v>78.371206990739338</v>
      </c>
      <c r="Z298">
        <v>78.911748057078682</v>
      </c>
      <c r="AA298">
        <v>79.933633550935184</v>
      </c>
      <c r="AB298">
        <v>81.805315089755084</v>
      </c>
      <c r="AC298">
        <v>79.116069860116482</v>
      </c>
      <c r="AD298">
        <v>79.777123553360838</v>
      </c>
      <c r="AE298">
        <v>81.960287561733423</v>
      </c>
      <c r="AF298">
        <v>83.986316132935698</v>
      </c>
    </row>
    <row r="299" spans="1:32" x14ac:dyDescent="0.2">
      <c r="A299" t="s">
        <v>478</v>
      </c>
      <c r="B299" t="s">
        <v>397</v>
      </c>
      <c r="C299">
        <v>1</v>
      </c>
      <c r="D299">
        <v>2400</v>
      </c>
      <c r="E299">
        <v>60</v>
      </c>
      <c r="F299">
        <v>1</v>
      </c>
      <c r="G299">
        <v>1</v>
      </c>
      <c r="H299" t="s">
        <v>7</v>
      </c>
      <c r="I299">
        <v>83.067684083428503</v>
      </c>
      <c r="J299">
        <v>81.934707500772433</v>
      </c>
      <c r="K299">
        <v>79.433567920809409</v>
      </c>
      <c r="L299">
        <v>81.585729919826846</v>
      </c>
      <c r="M299">
        <v>86.356980633030744</v>
      </c>
      <c r="N299">
        <v>89.808765959222498</v>
      </c>
      <c r="O299">
        <v>93.025669145957394</v>
      </c>
      <c r="P299">
        <v>93.424277273858934</v>
      </c>
      <c r="Q299">
        <v>88.982363442535259</v>
      </c>
      <c r="R299">
        <v>87.50806423273859</v>
      </c>
      <c r="S299">
        <v>84.996189126644097</v>
      </c>
      <c r="T299">
        <v>80.553792098997732</v>
      </c>
      <c r="U299">
        <v>74.064831529196724</v>
      </c>
      <c r="V299">
        <v>70.10260477660988</v>
      </c>
      <c r="W299">
        <v>68.84080559620196</v>
      </c>
      <c r="X299">
        <v>68.042279646004275</v>
      </c>
      <c r="Y299">
        <v>67.164766800308115</v>
      </c>
      <c r="Z299">
        <v>69.117435320492788</v>
      </c>
      <c r="AA299">
        <v>73.803908873537921</v>
      </c>
      <c r="AB299">
        <v>74.937487184559231</v>
      </c>
      <c r="AC299">
        <v>71.491118248435583</v>
      </c>
      <c r="AD299">
        <v>69.590251930371139</v>
      </c>
      <c r="AE299">
        <v>70.001839217787847</v>
      </c>
      <c r="AF299">
        <v>70.829324364355145</v>
      </c>
    </row>
    <row r="300" spans="1:32" x14ac:dyDescent="0.2">
      <c r="A300" t="s">
        <v>478</v>
      </c>
      <c r="B300" t="s">
        <v>398</v>
      </c>
      <c r="C300">
        <v>1</v>
      </c>
      <c r="D300">
        <v>2400</v>
      </c>
      <c r="E300">
        <v>60</v>
      </c>
      <c r="F300">
        <v>1</v>
      </c>
      <c r="G300">
        <v>1</v>
      </c>
      <c r="H300" t="s">
        <v>7</v>
      </c>
      <c r="I300">
        <v>69.643394786897488</v>
      </c>
      <c r="J300">
        <v>66.331609439753848</v>
      </c>
      <c r="K300">
        <v>65.564147555741059</v>
      </c>
      <c r="L300">
        <v>65.668818495365485</v>
      </c>
      <c r="M300">
        <v>67.870697410496092</v>
      </c>
      <c r="N300">
        <v>69.768196179508394</v>
      </c>
      <c r="O300">
        <v>66.39204491107462</v>
      </c>
      <c r="P300">
        <v>68.773167539120081</v>
      </c>
      <c r="Q300">
        <v>64.255321225859632</v>
      </c>
      <c r="R300">
        <v>63.04390845221959</v>
      </c>
      <c r="S300">
        <v>63.592693766488281</v>
      </c>
      <c r="T300">
        <v>62.407064541362892</v>
      </c>
      <c r="U300">
        <v>60.610959914938356</v>
      </c>
      <c r="V300">
        <v>60.685404148485873</v>
      </c>
      <c r="W300">
        <v>59.922897449391449</v>
      </c>
      <c r="X300">
        <v>60.562880543317242</v>
      </c>
      <c r="Y300">
        <v>61.284197514815645</v>
      </c>
      <c r="Z300">
        <v>62.255073453101566</v>
      </c>
      <c r="AA300">
        <v>62.521547406669924</v>
      </c>
      <c r="AB300">
        <v>62.63032548364712</v>
      </c>
      <c r="AC300">
        <v>62.699270121554811</v>
      </c>
      <c r="AD300">
        <v>63.119985729630514</v>
      </c>
      <c r="AE300">
        <v>63.462089751818851</v>
      </c>
      <c r="AF300">
        <v>62.402065394752007</v>
      </c>
    </row>
    <row r="301" spans="1:32" x14ac:dyDescent="0.2">
      <c r="A301" t="s">
        <v>478</v>
      </c>
      <c r="B301" t="s">
        <v>399</v>
      </c>
      <c r="C301">
        <v>1</v>
      </c>
      <c r="D301">
        <v>2400</v>
      </c>
      <c r="E301">
        <v>60</v>
      </c>
      <c r="F301">
        <v>1</v>
      </c>
      <c r="G301">
        <v>1</v>
      </c>
      <c r="H301" t="s">
        <v>7</v>
      </c>
      <c r="I301">
        <v>60.577775912737394</v>
      </c>
      <c r="J301">
        <v>60.048985531130732</v>
      </c>
      <c r="K301">
        <v>60.903432789453127</v>
      </c>
      <c r="L301">
        <v>63.023369285851295</v>
      </c>
      <c r="M301">
        <v>60.877205248665788</v>
      </c>
      <c r="N301">
        <v>61.861401375020804</v>
      </c>
      <c r="O301">
        <v>61.35283228692375</v>
      </c>
      <c r="P301">
        <v>64.298951363689255</v>
      </c>
      <c r="Q301">
        <v>62.98042930433175</v>
      </c>
      <c r="R301">
        <v>60.86378637496901</v>
      </c>
      <c r="S301">
        <v>59.588561251295602</v>
      </c>
      <c r="T301">
        <v>57.885030877101045</v>
      </c>
      <c r="U301">
        <v>58.955311888448747</v>
      </c>
      <c r="V301">
        <v>57.058077737615328</v>
      </c>
      <c r="W301">
        <v>56.704618289909455</v>
      </c>
      <c r="X301">
        <v>55.682056287184324</v>
      </c>
      <c r="Y301">
        <v>55.170782348409354</v>
      </c>
      <c r="Z301">
        <v>56.677991509378401</v>
      </c>
      <c r="AA301">
        <v>58.731919125305581</v>
      </c>
      <c r="AB301">
        <v>57.567269764361775</v>
      </c>
      <c r="AC301">
        <v>57.855658575263142</v>
      </c>
      <c r="AD301">
        <v>59.071754912969013</v>
      </c>
      <c r="AE301">
        <v>58.239533721374201</v>
      </c>
      <c r="AF301">
        <v>56.804595837319994</v>
      </c>
    </row>
    <row r="302" spans="1:32" x14ac:dyDescent="0.2">
      <c r="A302" t="s">
        <v>478</v>
      </c>
      <c r="B302" t="s">
        <v>400</v>
      </c>
      <c r="C302">
        <v>1</v>
      </c>
      <c r="D302">
        <v>2400</v>
      </c>
      <c r="E302">
        <v>60</v>
      </c>
      <c r="F302">
        <v>1</v>
      </c>
      <c r="G302">
        <v>1</v>
      </c>
      <c r="H302" t="s">
        <v>7</v>
      </c>
      <c r="I302">
        <v>58.141265021172444</v>
      </c>
      <c r="J302">
        <v>59.470257383649745</v>
      </c>
      <c r="K302">
        <v>62.303605117741604</v>
      </c>
      <c r="L302">
        <v>59.297620547412492</v>
      </c>
      <c r="M302">
        <v>58.439210450781523</v>
      </c>
      <c r="N302">
        <v>61.21629278306456</v>
      </c>
      <c r="O302">
        <v>67.708022593672226</v>
      </c>
      <c r="P302">
        <v>67.502078476594917</v>
      </c>
      <c r="Q302">
        <v>63.971001151721502</v>
      </c>
      <c r="R302">
        <v>64.411459871400766</v>
      </c>
      <c r="S302">
        <v>63.632020233646472</v>
      </c>
      <c r="T302">
        <v>65.15019922553347</v>
      </c>
      <c r="U302">
        <v>62.148821427319376</v>
      </c>
      <c r="V302">
        <v>58.86900245834449</v>
      </c>
      <c r="W302">
        <v>56.312625065779173</v>
      </c>
      <c r="X302">
        <v>54.636148661970786</v>
      </c>
      <c r="Y302">
        <v>54.493682277557241</v>
      </c>
      <c r="Z302">
        <v>54.722920740373411</v>
      </c>
      <c r="AA302">
        <v>56.348220044644897</v>
      </c>
      <c r="AB302">
        <v>55.759636579665631</v>
      </c>
      <c r="AC302">
        <v>54.344968913875384</v>
      </c>
      <c r="AD302">
        <v>54.609011865291336</v>
      </c>
      <c r="AE302">
        <v>54.491849570786513</v>
      </c>
      <c r="AF302">
        <v>53.557646261066225</v>
      </c>
    </row>
    <row r="303" spans="1:32" x14ac:dyDescent="0.2">
      <c r="A303" t="s">
        <v>478</v>
      </c>
      <c r="B303" t="s">
        <v>401</v>
      </c>
      <c r="C303">
        <v>1</v>
      </c>
      <c r="D303">
        <v>2400</v>
      </c>
      <c r="E303">
        <v>60</v>
      </c>
      <c r="F303">
        <v>1</v>
      </c>
      <c r="G303">
        <v>1</v>
      </c>
      <c r="H303" t="s">
        <v>7</v>
      </c>
      <c r="I303">
        <v>52.369083266281528</v>
      </c>
      <c r="J303">
        <v>51.741835302744484</v>
      </c>
      <c r="K303">
        <v>51.681410751126641</v>
      </c>
      <c r="L303">
        <v>52.472761155629151</v>
      </c>
      <c r="M303">
        <v>53.365870977424962</v>
      </c>
      <c r="N303">
        <v>54.167969725213837</v>
      </c>
      <c r="O303">
        <v>58.622505778387556</v>
      </c>
      <c r="P303">
        <v>61.707002204521793</v>
      </c>
      <c r="Q303">
        <v>63.445707899728845</v>
      </c>
      <c r="R303">
        <v>65.244165447270774</v>
      </c>
      <c r="S303">
        <v>65.484451574733811</v>
      </c>
      <c r="T303">
        <v>65.929546607540587</v>
      </c>
      <c r="U303">
        <v>64.609389519938077</v>
      </c>
      <c r="V303">
        <v>62.09370395144964</v>
      </c>
      <c r="W303">
        <v>60.192680338113291</v>
      </c>
      <c r="X303">
        <v>58.61566301525059</v>
      </c>
      <c r="Y303">
        <v>58.796648705631682</v>
      </c>
      <c r="Z303">
        <v>60.69168000225239</v>
      </c>
      <c r="AA303">
        <v>62.010994492792655</v>
      </c>
      <c r="AB303">
        <v>63.858540491411489</v>
      </c>
      <c r="AC303">
        <v>62.855262346484203</v>
      </c>
      <c r="AD303">
        <v>63.844154309431204</v>
      </c>
      <c r="AE303">
        <v>64.142863811570422</v>
      </c>
      <c r="AF303">
        <v>63.687371480719975</v>
      </c>
    </row>
    <row r="304" spans="1:32" x14ac:dyDescent="0.2">
      <c r="A304" t="s">
        <v>478</v>
      </c>
      <c r="B304" t="s">
        <v>402</v>
      </c>
      <c r="C304">
        <v>1</v>
      </c>
      <c r="D304">
        <v>2400</v>
      </c>
      <c r="E304">
        <v>60</v>
      </c>
      <c r="F304">
        <v>1</v>
      </c>
      <c r="G304">
        <v>1</v>
      </c>
      <c r="H304" t="s">
        <v>7</v>
      </c>
      <c r="I304">
        <v>64.173224570673526</v>
      </c>
      <c r="J304">
        <v>65.156391687144534</v>
      </c>
      <c r="K304">
        <v>67.124377899700477</v>
      </c>
      <c r="L304">
        <v>68.312125292446069</v>
      </c>
      <c r="M304">
        <v>70.392135270532592</v>
      </c>
      <c r="N304">
        <v>77.100694095716463</v>
      </c>
      <c r="O304">
        <v>82.472363413219256</v>
      </c>
      <c r="P304">
        <v>84.657137581834618</v>
      </c>
      <c r="Q304">
        <v>85.981969107683781</v>
      </c>
      <c r="R304">
        <v>86.429887428151659</v>
      </c>
      <c r="S304">
        <v>84.070648709572197</v>
      </c>
      <c r="T304">
        <v>80.024422701703443</v>
      </c>
      <c r="U304">
        <v>76.120732210719012</v>
      </c>
      <c r="V304">
        <v>71.730667806347171</v>
      </c>
      <c r="W304">
        <v>69.616669911369399</v>
      </c>
      <c r="X304">
        <v>67.381634241580613</v>
      </c>
      <c r="Y304">
        <v>67.48537243150669</v>
      </c>
      <c r="Z304">
        <v>70.082556465185661</v>
      </c>
      <c r="AA304">
        <v>72.780139720070139</v>
      </c>
      <c r="AB304">
        <v>72.211447708907855</v>
      </c>
      <c r="AC304">
        <v>71.692560429800167</v>
      </c>
      <c r="AD304">
        <v>70.332729845041442</v>
      </c>
      <c r="AE304">
        <v>68.949639037042331</v>
      </c>
      <c r="AF304">
        <v>67.741845082332304</v>
      </c>
    </row>
    <row r="305" spans="1:32" x14ac:dyDescent="0.2">
      <c r="A305" t="s">
        <v>478</v>
      </c>
      <c r="B305" t="s">
        <v>403</v>
      </c>
      <c r="C305">
        <v>1</v>
      </c>
      <c r="D305">
        <v>2400</v>
      </c>
      <c r="E305">
        <v>60</v>
      </c>
      <c r="F305">
        <v>1</v>
      </c>
      <c r="G305">
        <v>1</v>
      </c>
      <c r="H305" t="s">
        <v>7</v>
      </c>
      <c r="I305">
        <v>64.213712470870291</v>
      </c>
      <c r="J305">
        <v>62.349213145464191</v>
      </c>
      <c r="K305">
        <v>63.14163302008653</v>
      </c>
      <c r="L305">
        <v>63.251046379628598</v>
      </c>
      <c r="M305">
        <v>63.357861532501218</v>
      </c>
      <c r="N305">
        <v>67.224238726070439</v>
      </c>
      <c r="O305">
        <v>69.854504355724174</v>
      </c>
      <c r="P305">
        <v>71.939204648510071</v>
      </c>
      <c r="Q305">
        <v>72.05684045444778</v>
      </c>
      <c r="R305">
        <v>72.88878100949097</v>
      </c>
      <c r="S305">
        <v>71.977893238675435</v>
      </c>
      <c r="T305">
        <v>69.762177792636038</v>
      </c>
      <c r="U305">
        <v>69.844691226788555</v>
      </c>
      <c r="V305">
        <v>68.7704437047326</v>
      </c>
      <c r="W305">
        <v>67.108893271351633</v>
      </c>
      <c r="X305">
        <v>66.502289595283827</v>
      </c>
      <c r="Y305">
        <v>68.01439274389071</v>
      </c>
      <c r="Z305">
        <v>69.128805279107866</v>
      </c>
      <c r="AA305">
        <v>74.159908704611254</v>
      </c>
      <c r="AB305">
        <v>72.650805046763381</v>
      </c>
      <c r="AC305">
        <v>71.668890800556937</v>
      </c>
      <c r="AD305">
        <v>71.122471763356899</v>
      </c>
      <c r="AE305">
        <v>70.227917728071475</v>
      </c>
      <c r="AF305">
        <v>70.108687920126101</v>
      </c>
    </row>
    <row r="306" spans="1:32" x14ac:dyDescent="0.2">
      <c r="A306" t="s">
        <v>478</v>
      </c>
      <c r="B306" t="s">
        <v>404</v>
      </c>
      <c r="C306">
        <v>1</v>
      </c>
      <c r="D306">
        <v>2400</v>
      </c>
      <c r="E306">
        <v>60</v>
      </c>
      <c r="F306">
        <v>1</v>
      </c>
      <c r="G306">
        <v>1</v>
      </c>
      <c r="H306" t="s">
        <v>7</v>
      </c>
      <c r="I306">
        <v>71.007962075068136</v>
      </c>
      <c r="J306">
        <v>72.815799459114814</v>
      </c>
      <c r="K306">
        <v>70.835292104937878</v>
      </c>
      <c r="L306">
        <v>72.595921685561336</v>
      </c>
      <c r="M306">
        <v>74.907586967866507</v>
      </c>
      <c r="N306">
        <v>78.071478161169267</v>
      </c>
      <c r="O306">
        <v>81.736116087576505</v>
      </c>
      <c r="P306">
        <v>83.08071175126679</v>
      </c>
      <c r="Q306">
        <v>83.718595049518299</v>
      </c>
      <c r="R306">
        <v>85.461925932490857</v>
      </c>
      <c r="S306">
        <v>78.665761291040056</v>
      </c>
      <c r="T306">
        <v>81.423301019254751</v>
      </c>
      <c r="U306">
        <v>82.39470724624303</v>
      </c>
      <c r="V306">
        <v>80.321890804221795</v>
      </c>
      <c r="W306">
        <v>77.064011463086018</v>
      </c>
      <c r="X306">
        <v>75.543712144378915</v>
      </c>
      <c r="Y306">
        <v>73.893215406831217</v>
      </c>
      <c r="Z306">
        <v>77.794065335356223</v>
      </c>
      <c r="AA306">
        <v>80.889060765249297</v>
      </c>
      <c r="AB306">
        <v>82.334310177089833</v>
      </c>
      <c r="AC306">
        <v>82.706816622349663</v>
      </c>
      <c r="AD306">
        <v>84.277289383956457</v>
      </c>
      <c r="AE306">
        <v>82.871396073048672</v>
      </c>
      <c r="AF306">
        <v>82.711814445639817</v>
      </c>
    </row>
    <row r="307" spans="1:32" x14ac:dyDescent="0.2">
      <c r="A307" t="s">
        <v>478</v>
      </c>
      <c r="B307" t="s">
        <v>405</v>
      </c>
      <c r="C307">
        <v>1</v>
      </c>
      <c r="D307">
        <v>2400</v>
      </c>
      <c r="E307">
        <v>60</v>
      </c>
      <c r="F307">
        <v>1</v>
      </c>
      <c r="G307">
        <v>1</v>
      </c>
      <c r="H307" t="s">
        <v>7</v>
      </c>
      <c r="I307">
        <v>79.482850420518034</v>
      </c>
      <c r="J307">
        <v>80.100754609627401</v>
      </c>
      <c r="K307">
        <v>81.221294084942784</v>
      </c>
      <c r="L307">
        <v>82.378841722071371</v>
      </c>
      <c r="M307">
        <v>82.533206843758578</v>
      </c>
      <c r="N307">
        <v>83.392458335776809</v>
      </c>
      <c r="O307">
        <v>86.575452721641923</v>
      </c>
      <c r="P307">
        <v>90.837863833231197</v>
      </c>
      <c r="Q307">
        <v>87.23233055456312</v>
      </c>
      <c r="R307">
        <v>85.13117867807685</v>
      </c>
      <c r="S307">
        <v>78.970805723277607</v>
      </c>
      <c r="T307">
        <v>75.05288364467232</v>
      </c>
      <c r="U307">
        <v>74.999961355405389</v>
      </c>
      <c r="V307">
        <v>75.441490807702365</v>
      </c>
      <c r="W307">
        <v>76.363102456031328</v>
      </c>
      <c r="X307">
        <v>76.009169204303888</v>
      </c>
      <c r="Y307">
        <v>72.319191476645983</v>
      </c>
      <c r="Z307">
        <v>71.487249697835708</v>
      </c>
      <c r="AA307">
        <v>73.15655572782579</v>
      </c>
      <c r="AB307">
        <v>74.055007227179857</v>
      </c>
      <c r="AC307">
        <v>73.759648154936897</v>
      </c>
      <c r="AD307">
        <v>72.459469465159231</v>
      </c>
      <c r="AE307">
        <v>72.177104410776181</v>
      </c>
      <c r="AF307">
        <v>70.647872053037119</v>
      </c>
    </row>
    <row r="308" spans="1:32" x14ac:dyDescent="0.2">
      <c r="A308" t="s">
        <v>478</v>
      </c>
      <c r="B308" t="s">
        <v>416</v>
      </c>
      <c r="C308">
        <v>1</v>
      </c>
      <c r="D308">
        <v>2400</v>
      </c>
      <c r="E308">
        <v>60</v>
      </c>
      <c r="F308">
        <v>1</v>
      </c>
      <c r="G308">
        <v>1</v>
      </c>
      <c r="H308" t="s">
        <v>7</v>
      </c>
      <c r="I308">
        <v>69.215781564031687</v>
      </c>
      <c r="J308">
        <v>67.623264239968023</v>
      </c>
      <c r="K308">
        <v>65.919752435728213</v>
      </c>
      <c r="L308">
        <v>66.048954750957705</v>
      </c>
      <c r="M308">
        <v>68.158714608954568</v>
      </c>
      <c r="N308">
        <v>70.19474420742921</v>
      </c>
      <c r="O308">
        <v>67.510680619954144</v>
      </c>
      <c r="P308">
        <v>70.550798831390395</v>
      </c>
      <c r="Q308">
        <v>67.514845962664296</v>
      </c>
      <c r="R308">
        <v>66.828896069398041</v>
      </c>
      <c r="S308">
        <v>65.694436959592437</v>
      </c>
      <c r="T308">
        <v>63.758795757439991</v>
      </c>
      <c r="U308">
        <v>61.091956599322458</v>
      </c>
      <c r="V308">
        <v>59.35060563299082</v>
      </c>
      <c r="W308">
        <v>59.56320885155219</v>
      </c>
      <c r="X308">
        <v>60.695401492072747</v>
      </c>
      <c r="Y308">
        <v>61.186746052836632</v>
      </c>
      <c r="Z308">
        <v>62.711232185806402</v>
      </c>
      <c r="AA308">
        <v>63.174719090343402</v>
      </c>
      <c r="AB308">
        <v>65.442347539196646</v>
      </c>
      <c r="AC308">
        <v>64.306453614754361</v>
      </c>
      <c r="AD308">
        <v>64.839267055968705</v>
      </c>
      <c r="AE308">
        <v>63.364277330617959</v>
      </c>
      <c r="AF308">
        <v>61.131134748795951</v>
      </c>
    </row>
    <row r="309" spans="1:32" x14ac:dyDescent="0.2">
      <c r="A309" t="s">
        <v>478</v>
      </c>
      <c r="B309" t="s">
        <v>417</v>
      </c>
      <c r="C309">
        <v>1</v>
      </c>
      <c r="D309">
        <v>2400</v>
      </c>
      <c r="E309">
        <v>60</v>
      </c>
      <c r="F309">
        <v>1</v>
      </c>
      <c r="G309">
        <v>1</v>
      </c>
      <c r="H309" t="s">
        <v>7</v>
      </c>
      <c r="I309">
        <v>55.422904306714528</v>
      </c>
      <c r="J309">
        <v>55.112056660449568</v>
      </c>
      <c r="K309">
        <v>55.444249086117885</v>
      </c>
      <c r="L309">
        <v>56.181205614420897</v>
      </c>
      <c r="M309">
        <v>56.741330297343431</v>
      </c>
      <c r="N309">
        <v>65.306851813960137</v>
      </c>
      <c r="O309">
        <v>88.757200840422541</v>
      </c>
      <c r="P309">
        <v>108.07121505147073</v>
      </c>
      <c r="Q309">
        <v>122.25131839614653</v>
      </c>
      <c r="R309">
        <v>120.07977720425176</v>
      </c>
      <c r="S309">
        <v>119.62115403210659</v>
      </c>
      <c r="T309">
        <v>120.38055196241619</v>
      </c>
      <c r="U309">
        <v>114.12662530860732</v>
      </c>
      <c r="V309">
        <v>102.13297848202112</v>
      </c>
      <c r="W309">
        <v>96.628282739693219</v>
      </c>
      <c r="X309">
        <v>86.61265630662308</v>
      </c>
      <c r="Y309">
        <v>77.032568683429844</v>
      </c>
      <c r="Z309">
        <v>70.979314962084246</v>
      </c>
      <c r="AA309">
        <v>68.477046585826358</v>
      </c>
      <c r="AB309">
        <v>66.154938083932123</v>
      </c>
      <c r="AC309">
        <v>65.876402001074908</v>
      </c>
      <c r="AD309">
        <v>60.904090903904653</v>
      </c>
      <c r="AE309">
        <v>56.953543201534757</v>
      </c>
      <c r="AF309">
        <v>54.510692721303002</v>
      </c>
    </row>
    <row r="310" spans="1:32" x14ac:dyDescent="0.2">
      <c r="A310" t="s">
        <v>478</v>
      </c>
      <c r="B310" t="s">
        <v>418</v>
      </c>
      <c r="C310">
        <v>1</v>
      </c>
      <c r="D310">
        <v>2400</v>
      </c>
      <c r="E310">
        <v>60</v>
      </c>
      <c r="F310">
        <v>1</v>
      </c>
      <c r="G310">
        <v>1</v>
      </c>
      <c r="H310" t="s">
        <v>7</v>
      </c>
      <c r="I310">
        <v>52.885674190289535</v>
      </c>
      <c r="J310">
        <v>51.888629518869301</v>
      </c>
      <c r="K310">
        <v>50.882339827122188</v>
      </c>
      <c r="L310">
        <v>50.623916547668905</v>
      </c>
      <c r="M310">
        <v>52.418278389770975</v>
      </c>
      <c r="N310">
        <v>64.49626965821632</v>
      </c>
      <c r="O310">
        <v>84.645791720760073</v>
      </c>
      <c r="P310">
        <v>108.39405207594561</v>
      </c>
      <c r="Q310">
        <v>122.274614971616</v>
      </c>
      <c r="R310">
        <v>123.09678707910297</v>
      </c>
      <c r="S310">
        <v>123.21640814024704</v>
      </c>
      <c r="T310">
        <v>127.92109322283721</v>
      </c>
      <c r="U310">
        <v>120.70730475696971</v>
      </c>
      <c r="V310">
        <v>111.17242711506073</v>
      </c>
      <c r="W310">
        <v>104.57674890536276</v>
      </c>
      <c r="X310">
        <v>91.86778378673948</v>
      </c>
      <c r="Y310">
        <v>79.281002677313097</v>
      </c>
      <c r="Z310">
        <v>72.44996802928479</v>
      </c>
      <c r="AA310">
        <v>71.135484981012596</v>
      </c>
      <c r="AB310">
        <v>65.829412877646448</v>
      </c>
      <c r="AC310">
        <v>60.277428602880676</v>
      </c>
      <c r="AD310">
        <v>57.988325626894138</v>
      </c>
      <c r="AE310">
        <v>54.270559985186168</v>
      </c>
      <c r="AF310">
        <v>52.529265796124015</v>
      </c>
    </row>
    <row r="311" spans="1:32" x14ac:dyDescent="0.2">
      <c r="A311" t="s">
        <v>478</v>
      </c>
      <c r="B311" t="s">
        <v>419</v>
      </c>
      <c r="C311">
        <v>1</v>
      </c>
      <c r="D311">
        <v>2400</v>
      </c>
      <c r="E311">
        <v>60</v>
      </c>
      <c r="F311">
        <v>1</v>
      </c>
      <c r="G311">
        <v>1</v>
      </c>
      <c r="H311" t="s">
        <v>7</v>
      </c>
      <c r="I311">
        <v>50.824940921152788</v>
      </c>
      <c r="J311">
        <v>50.219038060688298</v>
      </c>
      <c r="K311">
        <v>50.411771074687351</v>
      </c>
      <c r="L311">
        <v>52.228949164635651</v>
      </c>
      <c r="M311">
        <v>53.108762978957159</v>
      </c>
      <c r="N311">
        <v>64.518521915647923</v>
      </c>
      <c r="O311">
        <v>86.971983067474426</v>
      </c>
      <c r="P311">
        <v>112.56240294409122</v>
      </c>
      <c r="Q311">
        <v>130.03330581131308</v>
      </c>
      <c r="R311">
        <v>134.41767506901988</v>
      </c>
      <c r="S311">
        <v>131.26802977595551</v>
      </c>
      <c r="T311">
        <v>136.87072223609127</v>
      </c>
      <c r="U311">
        <v>130.39246424706951</v>
      </c>
      <c r="V311">
        <v>114.56024526255671</v>
      </c>
      <c r="W311">
        <v>107.54580619404153</v>
      </c>
      <c r="X311">
        <v>97.02986246566941</v>
      </c>
      <c r="Y311">
        <v>86.368072632676856</v>
      </c>
      <c r="Z311">
        <v>80.925511961413591</v>
      </c>
      <c r="AA311">
        <v>80.519357193895985</v>
      </c>
      <c r="AB311">
        <v>78.542067507011495</v>
      </c>
      <c r="AC311">
        <v>74.554520347242544</v>
      </c>
      <c r="AD311">
        <v>73.110538354064602</v>
      </c>
      <c r="AE311">
        <v>71.778306350859054</v>
      </c>
      <c r="AF311">
        <v>72.595853341490312</v>
      </c>
    </row>
    <row r="312" spans="1:32" x14ac:dyDescent="0.2">
      <c r="A312" t="s">
        <v>478</v>
      </c>
      <c r="B312" t="s">
        <v>420</v>
      </c>
      <c r="C312">
        <v>1</v>
      </c>
      <c r="D312">
        <v>2400</v>
      </c>
      <c r="E312">
        <v>60</v>
      </c>
      <c r="F312">
        <v>1</v>
      </c>
      <c r="G312">
        <v>1</v>
      </c>
      <c r="H312" t="s">
        <v>7</v>
      </c>
      <c r="I312">
        <v>70.176457756180156</v>
      </c>
      <c r="J312">
        <v>70.360798044428449</v>
      </c>
      <c r="K312">
        <v>70.251954685114697</v>
      </c>
      <c r="L312">
        <v>72.24234334341287</v>
      </c>
      <c r="M312">
        <v>75.339395061830885</v>
      </c>
      <c r="N312">
        <v>88.811923411347351</v>
      </c>
      <c r="O312">
        <v>106.39685677037905</v>
      </c>
      <c r="P312">
        <v>126.82636089986235</v>
      </c>
      <c r="Q312">
        <v>135.1727969860803</v>
      </c>
      <c r="R312">
        <v>131.37044789703162</v>
      </c>
      <c r="S312">
        <v>126.34119814189589</v>
      </c>
      <c r="T312">
        <v>117.85304856961481</v>
      </c>
      <c r="U312">
        <v>109.61839539491207</v>
      </c>
      <c r="V312">
        <v>103.2879747916899</v>
      </c>
      <c r="W312">
        <v>98.266049844355393</v>
      </c>
      <c r="X312">
        <v>94.462369934881082</v>
      </c>
      <c r="Y312">
        <v>86.451425476636118</v>
      </c>
      <c r="Z312">
        <v>83.815677326793846</v>
      </c>
      <c r="AA312">
        <v>85.129193736213026</v>
      </c>
      <c r="AB312">
        <v>81.023786545907996</v>
      </c>
      <c r="AC312">
        <v>80.659142077939833</v>
      </c>
      <c r="AD312">
        <v>82.537483584105104</v>
      </c>
      <c r="AE312">
        <v>81.637255781803731</v>
      </c>
      <c r="AF312">
        <v>79.76433523275071</v>
      </c>
    </row>
    <row r="313" spans="1:32" x14ac:dyDescent="0.2">
      <c r="A313" t="s">
        <v>478</v>
      </c>
      <c r="B313" t="s">
        <v>421</v>
      </c>
      <c r="C313">
        <v>1</v>
      </c>
      <c r="D313">
        <v>2400</v>
      </c>
      <c r="E313">
        <v>60</v>
      </c>
      <c r="F313">
        <v>1</v>
      </c>
      <c r="G313">
        <v>1</v>
      </c>
      <c r="H313" t="s">
        <v>7</v>
      </c>
      <c r="I313">
        <v>78.561908284696102</v>
      </c>
      <c r="J313">
        <v>79.315435388259019</v>
      </c>
      <c r="K313">
        <v>83.434558131284589</v>
      </c>
      <c r="L313">
        <v>82.2881412533456</v>
      </c>
      <c r="M313">
        <v>84.73950049721573</v>
      </c>
      <c r="N313">
        <v>94.145728815807118</v>
      </c>
      <c r="O313">
        <v>102.86492298405697</v>
      </c>
      <c r="P313">
        <v>110.57388406724525</v>
      </c>
      <c r="Q313">
        <v>109.0310086936464</v>
      </c>
      <c r="R313">
        <v>107.32433360119697</v>
      </c>
      <c r="S313">
        <v>104.51880712113656</v>
      </c>
      <c r="T313">
        <v>105.00991284468543</v>
      </c>
      <c r="U313">
        <v>114.81458010691321</v>
      </c>
      <c r="V313">
        <v>104.30276462667462</v>
      </c>
      <c r="W313">
        <v>103.13087318734568</v>
      </c>
      <c r="X313">
        <v>101.48220575939966</v>
      </c>
      <c r="Y313">
        <v>98.884027124851585</v>
      </c>
      <c r="Z313">
        <v>91.940764720997066</v>
      </c>
      <c r="AA313">
        <v>94.979468025653233</v>
      </c>
      <c r="AB313">
        <v>94.476480303988723</v>
      </c>
      <c r="AC313">
        <v>92.38822128269797</v>
      </c>
      <c r="AD313">
        <v>94.603524315031393</v>
      </c>
      <c r="AE313">
        <v>90.998267591014894</v>
      </c>
      <c r="AF313">
        <v>89.721676270668226</v>
      </c>
    </row>
    <row r="314" spans="1:32" x14ac:dyDescent="0.2">
      <c r="A314" t="s">
        <v>478</v>
      </c>
      <c r="B314" t="s">
        <v>422</v>
      </c>
      <c r="C314">
        <v>1</v>
      </c>
      <c r="D314">
        <v>2400</v>
      </c>
      <c r="E314">
        <v>60</v>
      </c>
      <c r="F314">
        <v>1</v>
      </c>
      <c r="G314">
        <v>1</v>
      </c>
      <c r="H314" t="s">
        <v>7</v>
      </c>
      <c r="I314">
        <v>87.670179189486461</v>
      </c>
      <c r="J314">
        <v>94.551200526325658</v>
      </c>
      <c r="K314">
        <v>101.91004726217757</v>
      </c>
      <c r="L314">
        <v>102.83776088032221</v>
      </c>
      <c r="M314">
        <v>97.577316922738774</v>
      </c>
      <c r="N314">
        <v>99.647754723261826</v>
      </c>
      <c r="O314">
        <v>101.93453572126396</v>
      </c>
      <c r="P314">
        <v>103.15975052671227</v>
      </c>
      <c r="Q314">
        <v>104.66953239626775</v>
      </c>
      <c r="R314">
        <v>106.73915894313363</v>
      </c>
      <c r="S314">
        <v>105.19806498960837</v>
      </c>
      <c r="T314">
        <v>101.51928812237135</v>
      </c>
      <c r="U314">
        <v>99.94800866879865</v>
      </c>
      <c r="V314">
        <v>96.072805589979353</v>
      </c>
      <c r="W314">
        <v>96.075436958706092</v>
      </c>
      <c r="X314">
        <v>94.963147986861856</v>
      </c>
      <c r="Y314">
        <v>95.854496977396749</v>
      </c>
      <c r="Z314">
        <v>99.84944929871773</v>
      </c>
      <c r="AA314">
        <v>101.7590394541914</v>
      </c>
      <c r="AB314">
        <v>101.11203903810446</v>
      </c>
      <c r="AC314">
        <v>103.10632557762189</v>
      </c>
      <c r="AD314">
        <v>105.54079533341313</v>
      </c>
      <c r="AE314">
        <v>101.53148136727413</v>
      </c>
      <c r="AF314">
        <v>101.63694422768909</v>
      </c>
    </row>
    <row r="315" spans="1:32" x14ac:dyDescent="0.2">
      <c r="A315" t="s">
        <v>478</v>
      </c>
      <c r="B315" t="s">
        <v>423</v>
      </c>
      <c r="C315">
        <v>1</v>
      </c>
      <c r="D315">
        <v>2400</v>
      </c>
      <c r="E315">
        <v>60</v>
      </c>
      <c r="F315">
        <v>1</v>
      </c>
      <c r="G315">
        <v>1</v>
      </c>
      <c r="H315" t="s">
        <v>7</v>
      </c>
      <c r="I315">
        <v>100.68422399714611</v>
      </c>
      <c r="J315">
        <v>101.47737051385798</v>
      </c>
      <c r="K315">
        <v>103.52882080132103</v>
      </c>
      <c r="L315">
        <v>102.99902289874089</v>
      </c>
      <c r="M315">
        <v>103.40549558234223</v>
      </c>
      <c r="N315">
        <v>107.58145604473421</v>
      </c>
      <c r="O315">
        <v>115.92774188286687</v>
      </c>
      <c r="P315">
        <v>107.0699567573872</v>
      </c>
      <c r="Q315">
        <v>106.7321228532487</v>
      </c>
      <c r="R315">
        <v>104.98095827211799</v>
      </c>
      <c r="S315">
        <v>103.16417031612868</v>
      </c>
      <c r="T315">
        <v>100.90755728052935</v>
      </c>
      <c r="U315">
        <v>98.978889663440611</v>
      </c>
      <c r="V315">
        <v>96.822074819614542</v>
      </c>
      <c r="W315">
        <v>95.041440280172196</v>
      </c>
      <c r="X315">
        <v>95.020290856082596</v>
      </c>
      <c r="Y315">
        <v>94.678584580712553</v>
      </c>
      <c r="Z315">
        <v>97.779796731232153</v>
      </c>
      <c r="AA315">
        <v>101.32816613605445</v>
      </c>
      <c r="AB315">
        <v>101.10900203422976</v>
      </c>
      <c r="AC315">
        <v>109.01806725472382</v>
      </c>
      <c r="AD315">
        <v>104.23497187477076</v>
      </c>
      <c r="AE315">
        <v>118.31944251196322</v>
      </c>
      <c r="AF315">
        <v>111.95732744831818</v>
      </c>
    </row>
    <row r="316" spans="1:32" x14ac:dyDescent="0.2">
      <c r="A316" t="s">
        <v>478</v>
      </c>
      <c r="B316" t="s">
        <v>424</v>
      </c>
      <c r="C316">
        <v>1</v>
      </c>
      <c r="D316">
        <v>2400</v>
      </c>
      <c r="E316">
        <v>60</v>
      </c>
      <c r="F316">
        <v>1</v>
      </c>
      <c r="G316">
        <v>1</v>
      </c>
      <c r="H316" t="s">
        <v>7</v>
      </c>
      <c r="I316">
        <v>113.63552285430859</v>
      </c>
      <c r="J316">
        <v>112.00919599975089</v>
      </c>
      <c r="K316">
        <v>113.19875830169241</v>
      </c>
      <c r="L316">
        <v>114.54265927377809</v>
      </c>
      <c r="M316">
        <v>115.14666734028083</v>
      </c>
      <c r="N316">
        <v>127.12311523468358</v>
      </c>
      <c r="O316">
        <v>141.67235459041854</v>
      </c>
      <c r="P316">
        <v>156.85150724455391</v>
      </c>
      <c r="Q316">
        <v>166.93880047519434</v>
      </c>
      <c r="R316">
        <v>167.6972530895421</v>
      </c>
      <c r="S316">
        <v>166.86142625431776</v>
      </c>
      <c r="T316">
        <v>168.65964263765784</v>
      </c>
      <c r="U316">
        <v>154.62388538129699</v>
      </c>
      <c r="V316">
        <v>144.16494425747172</v>
      </c>
      <c r="W316">
        <v>131.72969831028794</v>
      </c>
      <c r="X316">
        <v>125.8353888162334</v>
      </c>
      <c r="Y316">
        <v>117.62839376299745</v>
      </c>
      <c r="Z316">
        <v>111.19560915239846</v>
      </c>
      <c r="AA316">
        <v>108.19454200632612</v>
      </c>
      <c r="AB316">
        <v>107.48622240524323</v>
      </c>
      <c r="AC316">
        <v>103.11526055149839</v>
      </c>
      <c r="AD316">
        <v>103.77172245572396</v>
      </c>
      <c r="AE316">
        <v>100.60317500131788</v>
      </c>
      <c r="AF316">
        <v>97.697100440414971</v>
      </c>
    </row>
    <row r="317" spans="1:32" x14ac:dyDescent="0.2">
      <c r="A317" t="s">
        <v>478</v>
      </c>
      <c r="B317" t="s">
        <v>425</v>
      </c>
      <c r="C317">
        <v>1</v>
      </c>
      <c r="D317">
        <v>2400</v>
      </c>
      <c r="E317">
        <v>60</v>
      </c>
      <c r="F317">
        <v>1</v>
      </c>
      <c r="G317">
        <v>1</v>
      </c>
      <c r="H317" t="s">
        <v>7</v>
      </c>
      <c r="I317">
        <v>95.470003110763159</v>
      </c>
      <c r="J317">
        <v>94.195092231203148</v>
      </c>
      <c r="K317">
        <v>94.991865780421918</v>
      </c>
      <c r="L317">
        <v>94.596002912319079</v>
      </c>
      <c r="M317">
        <v>87.909422747462486</v>
      </c>
      <c r="N317">
        <v>100.24818432228854</v>
      </c>
      <c r="O317">
        <v>113.32272694145915</v>
      </c>
      <c r="P317">
        <v>130.10318164397191</v>
      </c>
      <c r="Q317">
        <v>136.23988441227513</v>
      </c>
      <c r="R317">
        <v>135.02811032466349</v>
      </c>
      <c r="S317">
        <v>132.13565919973766</v>
      </c>
      <c r="T317">
        <v>134.3621931599165</v>
      </c>
      <c r="U317">
        <v>124.75840177866962</v>
      </c>
      <c r="V317">
        <v>116.41166735835843</v>
      </c>
      <c r="W317">
        <v>110.31286695274522</v>
      </c>
      <c r="X317">
        <v>101.31455593017867</v>
      </c>
      <c r="Y317">
        <v>89.947088797826055</v>
      </c>
      <c r="Z317">
        <v>82.38580375998896</v>
      </c>
      <c r="AA317">
        <v>79.389431378988249</v>
      </c>
      <c r="AB317">
        <v>76.919127730753132</v>
      </c>
      <c r="AC317">
        <v>73.676343557313047</v>
      </c>
      <c r="AD317">
        <v>72.938366857330351</v>
      </c>
      <c r="AE317">
        <v>69.300212867084227</v>
      </c>
      <c r="AF317">
        <v>66.445171979516488</v>
      </c>
    </row>
    <row r="318" spans="1:32" x14ac:dyDescent="0.2">
      <c r="A318" t="s">
        <v>478</v>
      </c>
      <c r="B318" t="s">
        <v>426</v>
      </c>
      <c r="C318">
        <v>1</v>
      </c>
      <c r="D318">
        <v>2400</v>
      </c>
      <c r="E318">
        <v>60</v>
      </c>
      <c r="F318">
        <v>1</v>
      </c>
      <c r="G318">
        <v>1</v>
      </c>
      <c r="H318" t="s">
        <v>7</v>
      </c>
      <c r="I318">
        <v>63.070683385564614</v>
      </c>
      <c r="J318">
        <v>63.761990082554007</v>
      </c>
      <c r="K318">
        <v>63.427563597792094</v>
      </c>
      <c r="L318">
        <v>64.062988917324574</v>
      </c>
      <c r="M318">
        <v>65.940386570281774</v>
      </c>
      <c r="N318">
        <v>80.972512598091896</v>
      </c>
      <c r="O318">
        <v>102.59579922387999</v>
      </c>
      <c r="P318">
        <v>125.88872112628344</v>
      </c>
      <c r="Q318">
        <v>143.59073922567663</v>
      </c>
      <c r="R318">
        <v>140.15545264815313</v>
      </c>
      <c r="S318">
        <v>133.67667375617836</v>
      </c>
      <c r="T318">
        <v>135.69275443070578</v>
      </c>
      <c r="U318">
        <v>128.64268077159227</v>
      </c>
      <c r="V318">
        <v>112.8278278267132</v>
      </c>
      <c r="W318">
        <v>107.69467227710199</v>
      </c>
      <c r="X318">
        <v>95.838816070685567</v>
      </c>
      <c r="Y318">
        <v>85.228434030919161</v>
      </c>
      <c r="Z318">
        <v>76.428138588622218</v>
      </c>
      <c r="AA318">
        <v>72.990498695781454</v>
      </c>
      <c r="AB318">
        <v>71.473191816721112</v>
      </c>
      <c r="AC318">
        <v>65.729702206928579</v>
      </c>
      <c r="AD318">
        <v>62.675142215206641</v>
      </c>
      <c r="AE318">
        <v>58.693919937766644</v>
      </c>
      <c r="AF318">
        <v>55.603303231602517</v>
      </c>
    </row>
    <row r="319" spans="1:32" x14ac:dyDescent="0.2">
      <c r="A319" t="s">
        <v>478</v>
      </c>
      <c r="B319" t="s">
        <v>427</v>
      </c>
      <c r="C319">
        <v>1</v>
      </c>
      <c r="D319">
        <v>2400</v>
      </c>
      <c r="E319">
        <v>60</v>
      </c>
      <c r="F319">
        <v>1</v>
      </c>
      <c r="G319">
        <v>1</v>
      </c>
      <c r="H319" t="s">
        <v>7</v>
      </c>
      <c r="I319">
        <v>53.432040628517782</v>
      </c>
      <c r="J319">
        <v>52.744979712002753</v>
      </c>
      <c r="K319">
        <v>52.145983505457735</v>
      </c>
      <c r="L319">
        <v>52.621082185603484</v>
      </c>
      <c r="M319">
        <v>53.557443044248927</v>
      </c>
      <c r="N319">
        <v>66.463416956676156</v>
      </c>
      <c r="O319">
        <v>82.909868088248601</v>
      </c>
      <c r="P319">
        <v>104.92702986094255</v>
      </c>
      <c r="Q319">
        <v>127.55418742408304</v>
      </c>
      <c r="R319">
        <v>128.42650872382382</v>
      </c>
      <c r="S319">
        <v>126.80280209981733</v>
      </c>
      <c r="T319">
        <v>129.27198946102337</v>
      </c>
      <c r="U319">
        <v>120.80221763869316</v>
      </c>
      <c r="V319">
        <v>110.13222388980959</v>
      </c>
      <c r="W319">
        <v>104.01392487046444</v>
      </c>
      <c r="X319">
        <v>91.996463463278673</v>
      </c>
      <c r="Y319">
        <v>78.111699325494911</v>
      </c>
      <c r="Z319">
        <v>69.370207538916603</v>
      </c>
      <c r="AA319">
        <v>66.42119502754683</v>
      </c>
      <c r="AB319">
        <v>63.840133139725744</v>
      </c>
      <c r="AC319">
        <v>59.324957510940159</v>
      </c>
      <c r="AD319">
        <v>58.497443045658201</v>
      </c>
      <c r="AE319">
        <v>54.60359487254857</v>
      </c>
      <c r="AF319">
        <v>51.764583633617889</v>
      </c>
    </row>
    <row r="320" spans="1:32" x14ac:dyDescent="0.2">
      <c r="A320" t="s">
        <v>478</v>
      </c>
      <c r="B320" t="s">
        <v>428</v>
      </c>
      <c r="C320">
        <v>1</v>
      </c>
      <c r="D320">
        <v>2400</v>
      </c>
      <c r="E320">
        <v>60</v>
      </c>
      <c r="F320">
        <v>1</v>
      </c>
      <c r="G320">
        <v>1</v>
      </c>
      <c r="H320" t="s">
        <v>7</v>
      </c>
      <c r="I320">
        <v>50.469454819176086</v>
      </c>
      <c r="J320">
        <v>50.69622668602846</v>
      </c>
      <c r="K320">
        <v>51.074660900654699</v>
      </c>
      <c r="L320">
        <v>51.541339864281007</v>
      </c>
      <c r="M320">
        <v>53.012780281352562</v>
      </c>
      <c r="N320">
        <v>63.931537958549157</v>
      </c>
      <c r="O320">
        <v>84.522637776053898</v>
      </c>
      <c r="P320">
        <v>101.97533729962281</v>
      </c>
      <c r="Q320">
        <v>121.08900593818719</v>
      </c>
      <c r="R320">
        <v>125.06752666973532</v>
      </c>
      <c r="S320">
        <v>122.77106173752921</v>
      </c>
      <c r="T320">
        <v>124.69971209607914</v>
      </c>
      <c r="U320">
        <v>114.71536575150125</v>
      </c>
      <c r="V320">
        <v>102.90831659196422</v>
      </c>
      <c r="W320">
        <v>96.859278868367113</v>
      </c>
      <c r="X320">
        <v>86.613659311187845</v>
      </c>
      <c r="Y320">
        <v>80.542115691407545</v>
      </c>
      <c r="Z320">
        <v>74.549820757393505</v>
      </c>
      <c r="AA320">
        <v>73.28590000296812</v>
      </c>
      <c r="AB320">
        <v>67.916854858483447</v>
      </c>
      <c r="AC320">
        <v>64.509606467433287</v>
      </c>
      <c r="AD320">
        <v>62.898294405637266</v>
      </c>
      <c r="AE320">
        <v>59.313990084710454</v>
      </c>
      <c r="AF320">
        <v>57.820573625169843</v>
      </c>
    </row>
    <row r="321" spans="1:32" x14ac:dyDescent="0.2">
      <c r="A321" t="s">
        <v>478</v>
      </c>
      <c r="B321" t="s">
        <v>429</v>
      </c>
      <c r="C321">
        <v>1</v>
      </c>
      <c r="D321">
        <v>2400</v>
      </c>
      <c r="E321">
        <v>60</v>
      </c>
      <c r="F321">
        <v>1</v>
      </c>
      <c r="G321">
        <v>1</v>
      </c>
      <c r="H321" t="s">
        <v>7</v>
      </c>
      <c r="I321">
        <v>57.071834777718387</v>
      </c>
      <c r="J321">
        <v>56.12382366359531</v>
      </c>
      <c r="K321">
        <v>56.242006413380004</v>
      </c>
      <c r="L321">
        <v>56.73077842072037</v>
      </c>
      <c r="M321">
        <v>58.429419736102382</v>
      </c>
      <c r="N321">
        <v>58.028785353962363</v>
      </c>
      <c r="O321">
        <v>61.466117833031916</v>
      </c>
      <c r="P321">
        <v>66.92383584549259</v>
      </c>
      <c r="Q321">
        <v>67.032156444949905</v>
      </c>
      <c r="R321">
        <v>65.199489533433706</v>
      </c>
      <c r="S321">
        <v>64.984127694628185</v>
      </c>
      <c r="T321">
        <v>62.878930472475254</v>
      </c>
      <c r="U321">
        <v>63.344027155679235</v>
      </c>
      <c r="V321">
        <v>61.76525646824043</v>
      </c>
      <c r="W321">
        <v>61.167536300758776</v>
      </c>
      <c r="X321">
        <v>60.571835587105298</v>
      </c>
      <c r="Y321">
        <v>60.680679173690649</v>
      </c>
      <c r="Z321">
        <v>61.718643261452655</v>
      </c>
      <c r="AA321">
        <v>62.057958755010532</v>
      </c>
      <c r="AB321">
        <v>60.669324735200547</v>
      </c>
      <c r="AC321">
        <v>59.532223303208255</v>
      </c>
      <c r="AD321">
        <v>59.511086142176772</v>
      </c>
      <c r="AE321">
        <v>59.330092304874142</v>
      </c>
      <c r="AF321">
        <v>58.209999603841048</v>
      </c>
    </row>
    <row r="322" spans="1:32" x14ac:dyDescent="0.2">
      <c r="A322" t="s">
        <v>478</v>
      </c>
      <c r="B322" t="s">
        <v>430</v>
      </c>
      <c r="C322">
        <v>1</v>
      </c>
      <c r="D322">
        <v>2400</v>
      </c>
      <c r="E322">
        <v>60</v>
      </c>
      <c r="F322">
        <v>1</v>
      </c>
      <c r="G322">
        <v>1</v>
      </c>
      <c r="H322" t="s">
        <v>7</v>
      </c>
      <c r="I322">
        <v>56.781960693712193</v>
      </c>
      <c r="J322">
        <v>56.785171559256057</v>
      </c>
      <c r="K322">
        <v>57.188091878436396</v>
      </c>
      <c r="L322">
        <v>57.341479169253326</v>
      </c>
      <c r="M322">
        <v>57.493421609808692</v>
      </c>
      <c r="N322">
        <v>59.718435970303155</v>
      </c>
      <c r="O322">
        <v>58.530265614678484</v>
      </c>
      <c r="P322">
        <v>61.848083323680505</v>
      </c>
      <c r="Q322">
        <v>60.41598118811455</v>
      </c>
      <c r="R322">
        <v>61.358940891370189</v>
      </c>
      <c r="S322">
        <v>61.006075801982163</v>
      </c>
      <c r="T322">
        <v>58.28660509634576</v>
      </c>
      <c r="U322">
        <v>57.808086567316558</v>
      </c>
      <c r="V322">
        <v>56.72316157467651</v>
      </c>
      <c r="W322">
        <v>57.508785144685824</v>
      </c>
      <c r="X322">
        <v>58.98161886539166</v>
      </c>
      <c r="Y322">
        <v>61.858690464373268</v>
      </c>
      <c r="Z322">
        <v>61.38513087691522</v>
      </c>
      <c r="AA322">
        <v>60.123220593756997</v>
      </c>
      <c r="AB322">
        <v>60.584891543305339</v>
      </c>
      <c r="AC322">
        <v>61.304159954471757</v>
      </c>
      <c r="AD322">
        <v>61.18115572617495</v>
      </c>
      <c r="AE322">
        <v>60.463324354402019</v>
      </c>
      <c r="AF322">
        <v>60.928251172245481</v>
      </c>
    </row>
    <row r="323" spans="1:32" x14ac:dyDescent="0.2">
      <c r="A323" t="s">
        <v>478</v>
      </c>
      <c r="B323" t="s">
        <v>431</v>
      </c>
      <c r="C323">
        <v>1</v>
      </c>
      <c r="D323">
        <v>2400</v>
      </c>
      <c r="E323">
        <v>60</v>
      </c>
      <c r="F323">
        <v>1</v>
      </c>
      <c r="G323">
        <v>1</v>
      </c>
      <c r="H323" t="s">
        <v>7</v>
      </c>
      <c r="I323">
        <v>58.783440560479818</v>
      </c>
      <c r="J323">
        <v>56.053768738524631</v>
      </c>
      <c r="K323">
        <v>55.787831624945063</v>
      </c>
      <c r="L323">
        <v>56.99337565783128</v>
      </c>
      <c r="M323">
        <v>58.40553942287751</v>
      </c>
      <c r="N323">
        <v>65.505350616659143</v>
      </c>
      <c r="O323">
        <v>71.955201451348572</v>
      </c>
      <c r="P323">
        <v>78.930403917487013</v>
      </c>
      <c r="Q323">
        <v>80.887837498398042</v>
      </c>
      <c r="R323">
        <v>81.754184453097039</v>
      </c>
      <c r="S323">
        <v>77.914957586497295</v>
      </c>
      <c r="T323">
        <v>73.494812770760163</v>
      </c>
      <c r="U323">
        <v>71.99925731221461</v>
      </c>
      <c r="V323">
        <v>69.138051102895147</v>
      </c>
      <c r="W323">
        <v>68.647466552795876</v>
      </c>
      <c r="X323">
        <v>71.254969672609576</v>
      </c>
      <c r="Y323">
        <v>67.410960746674832</v>
      </c>
      <c r="Z323">
        <v>62.963319354240198</v>
      </c>
      <c r="AA323">
        <v>65.718045386441986</v>
      </c>
      <c r="AB323">
        <v>62.114794254164622</v>
      </c>
      <c r="AC323">
        <v>60.310188132777711</v>
      </c>
      <c r="AD323">
        <v>58.666459866883109</v>
      </c>
      <c r="AE323">
        <v>56.617918456687789</v>
      </c>
      <c r="AF323">
        <v>54.840445605755079</v>
      </c>
    </row>
    <row r="324" spans="1:32" x14ac:dyDescent="0.2">
      <c r="A324" t="s">
        <v>478</v>
      </c>
      <c r="B324" t="s">
        <v>432</v>
      </c>
      <c r="C324">
        <v>1</v>
      </c>
      <c r="D324">
        <v>2400</v>
      </c>
      <c r="E324">
        <v>60</v>
      </c>
      <c r="F324">
        <v>1</v>
      </c>
      <c r="G324">
        <v>1</v>
      </c>
      <c r="H324" t="s">
        <v>7</v>
      </c>
      <c r="I324">
        <v>53.441263199732731</v>
      </c>
      <c r="J324">
        <v>52.680537153065991</v>
      </c>
      <c r="K324">
        <v>52.426876683235761</v>
      </c>
      <c r="L324">
        <v>53.603844317660773</v>
      </c>
      <c r="M324">
        <v>55.200888592572895</v>
      </c>
      <c r="N324">
        <v>66.510144008634427</v>
      </c>
      <c r="O324">
        <v>86.24498495891271</v>
      </c>
      <c r="P324">
        <v>107.69076797886599</v>
      </c>
      <c r="Q324">
        <v>124.06179502935957</v>
      </c>
      <c r="R324">
        <v>128.25614373320872</v>
      </c>
      <c r="S324">
        <v>127.74608021328929</v>
      </c>
      <c r="T324">
        <v>129.27312464836749</v>
      </c>
      <c r="U324">
        <v>120.24180235340548</v>
      </c>
      <c r="V324">
        <v>110.47168786811974</v>
      </c>
      <c r="W324">
        <v>104.66313428364862</v>
      </c>
      <c r="X324">
        <v>92.476019773021548</v>
      </c>
      <c r="Y324">
        <v>77.54315658882291</v>
      </c>
      <c r="Z324">
        <v>70.263072296119915</v>
      </c>
      <c r="AA324">
        <v>68.506731501476679</v>
      </c>
      <c r="AB324">
        <v>65.376532883374637</v>
      </c>
      <c r="AC324">
        <v>60.008355190711491</v>
      </c>
      <c r="AD324">
        <v>57.86122949485312</v>
      </c>
      <c r="AE324">
        <v>53.529374076117563</v>
      </c>
      <c r="AF324">
        <v>51.597791243544243</v>
      </c>
    </row>
    <row r="325" spans="1:32" x14ac:dyDescent="0.2">
      <c r="A325" t="s">
        <v>478</v>
      </c>
      <c r="B325" t="s">
        <v>433</v>
      </c>
      <c r="C325">
        <v>1</v>
      </c>
      <c r="D325">
        <v>2400</v>
      </c>
      <c r="E325">
        <v>60</v>
      </c>
      <c r="F325">
        <v>1</v>
      </c>
      <c r="G325">
        <v>1</v>
      </c>
      <c r="H325" t="s">
        <v>7</v>
      </c>
      <c r="I325">
        <v>50.636960296899638</v>
      </c>
      <c r="J325">
        <v>50.608842593413378</v>
      </c>
      <c r="K325">
        <v>50.202814193335186</v>
      </c>
      <c r="L325">
        <v>50.573586289288571</v>
      </c>
      <c r="M325">
        <v>51.368040442087022</v>
      </c>
      <c r="N325">
        <v>62.132162116705032</v>
      </c>
      <c r="O325">
        <v>81.277447166027812</v>
      </c>
      <c r="P325">
        <v>105.65599172996764</v>
      </c>
      <c r="Q325">
        <v>129.59544175448016</v>
      </c>
      <c r="R325">
        <v>129.8372940025524</v>
      </c>
      <c r="S325">
        <v>130.00001130416319</v>
      </c>
      <c r="T325">
        <v>128.23720887908473</v>
      </c>
      <c r="U325">
        <v>122.0412884984148</v>
      </c>
      <c r="V325">
        <v>110.90303548269354</v>
      </c>
      <c r="W325">
        <v>104.87501233143338</v>
      </c>
      <c r="X325">
        <v>90.440911814663323</v>
      </c>
      <c r="Y325">
        <v>81.097426454166424</v>
      </c>
      <c r="Z325">
        <v>74.087463786607742</v>
      </c>
      <c r="AA325">
        <v>74.374690491644259</v>
      </c>
      <c r="AB325">
        <v>71.239232452400358</v>
      </c>
      <c r="AC325">
        <v>65.721615458112396</v>
      </c>
      <c r="AD325">
        <v>64.055632963887305</v>
      </c>
      <c r="AE325">
        <v>59.335280592903985</v>
      </c>
      <c r="AF325">
        <v>56.311605515331181</v>
      </c>
    </row>
    <row r="326" spans="1:32" x14ac:dyDescent="0.2">
      <c r="A326" t="s">
        <v>478</v>
      </c>
      <c r="B326" t="s">
        <v>434</v>
      </c>
      <c r="C326">
        <v>1</v>
      </c>
      <c r="D326">
        <v>2400</v>
      </c>
      <c r="E326">
        <v>60</v>
      </c>
      <c r="F326">
        <v>1</v>
      </c>
      <c r="G326">
        <v>1</v>
      </c>
      <c r="H326" t="s">
        <v>7</v>
      </c>
      <c r="I326">
        <v>53.650266467739939</v>
      </c>
      <c r="J326">
        <v>55.353637057241663</v>
      </c>
      <c r="K326">
        <v>54.769796683188538</v>
      </c>
      <c r="L326">
        <v>56.207572521791562</v>
      </c>
      <c r="M326">
        <v>60.405434226114757</v>
      </c>
      <c r="N326">
        <v>75.254205312768718</v>
      </c>
      <c r="O326">
        <v>97.142913621778803</v>
      </c>
      <c r="P326">
        <v>120.42132895908838</v>
      </c>
      <c r="Q326">
        <v>140.68108518119698</v>
      </c>
      <c r="R326">
        <v>139.01019443453626</v>
      </c>
      <c r="S326">
        <v>135.57004620248395</v>
      </c>
      <c r="T326">
        <v>137.16553011408092</v>
      </c>
      <c r="U326">
        <v>128.92068992662209</v>
      </c>
      <c r="V326">
        <v>115.86097005351058</v>
      </c>
      <c r="W326">
        <v>108.46824202220424</v>
      </c>
      <c r="X326">
        <v>94.432410166180389</v>
      </c>
      <c r="Y326">
        <v>83.720681983474421</v>
      </c>
      <c r="Z326">
        <v>76.026536518680416</v>
      </c>
      <c r="AA326">
        <v>75.310030177860099</v>
      </c>
      <c r="AB326">
        <v>73.228037063458359</v>
      </c>
      <c r="AC326">
        <v>67.859683225364194</v>
      </c>
      <c r="AD326">
        <v>65.234155927416069</v>
      </c>
      <c r="AE326">
        <v>60.547033839662859</v>
      </c>
      <c r="AF326">
        <v>57.56359708444166</v>
      </c>
    </row>
    <row r="327" spans="1:32" x14ac:dyDescent="0.2">
      <c r="A327" t="s">
        <v>478</v>
      </c>
      <c r="B327" t="s">
        <v>435</v>
      </c>
      <c r="C327">
        <v>1</v>
      </c>
      <c r="D327">
        <v>2400</v>
      </c>
      <c r="E327">
        <v>60</v>
      </c>
      <c r="F327">
        <v>1</v>
      </c>
      <c r="G327">
        <v>1</v>
      </c>
      <c r="H327" t="s">
        <v>7</v>
      </c>
      <c r="I327">
        <v>56.6894527914638</v>
      </c>
      <c r="J327">
        <v>56.124695594432943</v>
      </c>
      <c r="K327">
        <v>55.709081772777942</v>
      </c>
      <c r="L327">
        <v>55.580170389415287</v>
      </c>
      <c r="M327">
        <v>58.40744376076821</v>
      </c>
      <c r="N327">
        <v>73.146872889670902</v>
      </c>
      <c r="O327">
        <v>94.188377287074061</v>
      </c>
      <c r="P327">
        <v>109.23373366208168</v>
      </c>
      <c r="Q327">
        <v>125.26015504462157</v>
      </c>
      <c r="R327">
        <v>125.97010467985736</v>
      </c>
      <c r="S327">
        <v>126.9864258077077</v>
      </c>
      <c r="T327">
        <v>127.72608683667292</v>
      </c>
      <c r="U327">
        <v>121.30860897913713</v>
      </c>
      <c r="V327">
        <v>110.50736563928197</v>
      </c>
      <c r="W327">
        <v>102.86998507726885</v>
      </c>
      <c r="X327">
        <v>88.288537790126782</v>
      </c>
      <c r="Y327">
        <v>73.600640285608108</v>
      </c>
      <c r="Z327">
        <v>65.909058671401482</v>
      </c>
      <c r="AA327">
        <v>65.428084847687231</v>
      </c>
      <c r="AB327">
        <v>65.188529383390915</v>
      </c>
      <c r="AC327">
        <v>61.259922384635004</v>
      </c>
      <c r="AD327">
        <v>57.743901650471379</v>
      </c>
      <c r="AE327">
        <v>54.650209460323879</v>
      </c>
      <c r="AF327">
        <v>52.746939197531034</v>
      </c>
    </row>
    <row r="328" spans="1:32" x14ac:dyDescent="0.2">
      <c r="A328" t="s">
        <v>478</v>
      </c>
      <c r="B328" t="s">
        <v>436</v>
      </c>
      <c r="C328">
        <v>1</v>
      </c>
      <c r="D328">
        <v>2400</v>
      </c>
      <c r="E328">
        <v>60</v>
      </c>
      <c r="F328">
        <v>1</v>
      </c>
      <c r="G328">
        <v>1</v>
      </c>
      <c r="H328" t="s">
        <v>7</v>
      </c>
      <c r="I328">
        <v>51.813738932684316</v>
      </c>
      <c r="J328">
        <v>51.353931086832937</v>
      </c>
      <c r="K328">
        <v>51.877340446729136</v>
      </c>
      <c r="L328">
        <v>51.232183711147115</v>
      </c>
      <c r="M328">
        <v>51.428810105736787</v>
      </c>
      <c r="N328">
        <v>53.200488951376187</v>
      </c>
      <c r="O328">
        <v>55.80546301119324</v>
      </c>
      <c r="P328">
        <v>57.204064131488572</v>
      </c>
      <c r="Q328">
        <v>58.71700762132037</v>
      </c>
      <c r="R328">
        <v>59.327760076617288</v>
      </c>
      <c r="S328">
        <v>57.867502265172199</v>
      </c>
      <c r="T328">
        <v>56.163566536034111</v>
      </c>
      <c r="U328">
        <v>55.348855556737504</v>
      </c>
      <c r="V328">
        <v>53.660753093586521</v>
      </c>
      <c r="W328">
        <v>52.626515837366284</v>
      </c>
      <c r="X328">
        <v>52.488631086948061</v>
      </c>
      <c r="Y328">
        <v>53.677319074256843</v>
      </c>
      <c r="Z328">
        <v>53.743430326957267</v>
      </c>
      <c r="AA328">
        <v>54.277998910611572</v>
      </c>
      <c r="AB328">
        <v>53.90381283500669</v>
      </c>
      <c r="AC328">
        <v>53.013270301276087</v>
      </c>
      <c r="AD328">
        <v>54.070495182324784</v>
      </c>
      <c r="AE328">
        <v>53.412452773053879</v>
      </c>
      <c r="AF328">
        <v>52.658439079155222</v>
      </c>
    </row>
    <row r="329" spans="1:32" x14ac:dyDescent="0.2">
      <c r="A329" t="s">
        <v>478</v>
      </c>
      <c r="B329" t="s">
        <v>437</v>
      </c>
      <c r="C329">
        <v>1</v>
      </c>
      <c r="D329">
        <v>2400</v>
      </c>
      <c r="E329">
        <v>60</v>
      </c>
      <c r="F329">
        <v>1</v>
      </c>
      <c r="G329">
        <v>1</v>
      </c>
      <c r="H329" t="s">
        <v>7</v>
      </c>
      <c r="I329">
        <v>52.209040084426569</v>
      </c>
      <c r="J329">
        <v>50.816664222243631</v>
      </c>
      <c r="K329">
        <v>52.497300784261213</v>
      </c>
      <c r="L329">
        <v>54.757470163471943</v>
      </c>
      <c r="M329">
        <v>53.666631478441822</v>
      </c>
      <c r="N329">
        <v>54.321532071964491</v>
      </c>
      <c r="O329">
        <v>56.821640783562067</v>
      </c>
      <c r="P329">
        <v>56.584182651625859</v>
      </c>
      <c r="Q329">
        <v>55.412333872760797</v>
      </c>
      <c r="R329">
        <v>53.411688055621994</v>
      </c>
      <c r="S329">
        <v>52.638714278674719</v>
      </c>
      <c r="T329">
        <v>50.427758217164786</v>
      </c>
      <c r="U329">
        <v>50.904182611416118</v>
      </c>
      <c r="V329">
        <v>53.094228590131635</v>
      </c>
      <c r="W329">
        <v>52.941328901446404</v>
      </c>
      <c r="X329">
        <v>52.081220677962513</v>
      </c>
      <c r="Y329">
        <v>50.897682444303847</v>
      </c>
      <c r="Z329">
        <v>51.970189732281156</v>
      </c>
      <c r="AA329">
        <v>53.020537557610133</v>
      </c>
      <c r="AB329">
        <v>51.466919359701322</v>
      </c>
      <c r="AC329">
        <v>50.919735676938281</v>
      </c>
      <c r="AD329">
        <v>51.413486514391259</v>
      </c>
      <c r="AE329">
        <v>51.776878071546243</v>
      </c>
      <c r="AF329">
        <v>51.243485508778619</v>
      </c>
    </row>
    <row r="330" spans="1:32" x14ac:dyDescent="0.2">
      <c r="A330" t="s">
        <v>478</v>
      </c>
      <c r="B330" t="s">
        <v>438</v>
      </c>
      <c r="C330">
        <v>1</v>
      </c>
      <c r="D330">
        <v>2400</v>
      </c>
      <c r="E330">
        <v>60</v>
      </c>
      <c r="F330">
        <v>1</v>
      </c>
      <c r="G330">
        <v>1</v>
      </c>
      <c r="H330" t="s">
        <v>7</v>
      </c>
      <c r="I330">
        <v>51.918536915490655</v>
      </c>
      <c r="J330">
        <v>51.613603803806988</v>
      </c>
      <c r="K330">
        <v>52.048410369942793</v>
      </c>
      <c r="L330">
        <v>52.390468769486411</v>
      </c>
      <c r="M330">
        <v>54.702032296059805</v>
      </c>
      <c r="N330">
        <v>65.97404011577126</v>
      </c>
      <c r="O330">
        <v>88.80525969839519</v>
      </c>
      <c r="P330">
        <v>114.20650395830704</v>
      </c>
      <c r="Q330">
        <v>129.60441010080712</v>
      </c>
      <c r="R330">
        <v>129.10229085088991</v>
      </c>
      <c r="S330">
        <v>130.17162677335781</v>
      </c>
      <c r="T330">
        <v>133.32755126891917</v>
      </c>
      <c r="U330">
        <v>124.11612634670662</v>
      </c>
      <c r="V330">
        <v>110.10096923384351</v>
      </c>
      <c r="W330">
        <v>104.43620038683255</v>
      </c>
      <c r="X330">
        <v>91.806406795749353</v>
      </c>
      <c r="Y330">
        <v>81.57622721198652</v>
      </c>
      <c r="Z330">
        <v>76.178029122499709</v>
      </c>
      <c r="AA330">
        <v>75.408141825362051</v>
      </c>
      <c r="AB330">
        <v>70.909487120464263</v>
      </c>
      <c r="AC330">
        <v>66.946160612529511</v>
      </c>
      <c r="AD330">
        <v>62.918634087931245</v>
      </c>
      <c r="AE330">
        <v>57.372428316790277</v>
      </c>
      <c r="AF330">
        <v>54.98683352131615</v>
      </c>
    </row>
    <row r="331" spans="1:32" x14ac:dyDescent="0.2">
      <c r="A331" t="s">
        <v>478</v>
      </c>
      <c r="B331" t="s">
        <v>439</v>
      </c>
      <c r="C331">
        <v>1</v>
      </c>
      <c r="D331">
        <v>2400</v>
      </c>
      <c r="E331">
        <v>60</v>
      </c>
      <c r="F331">
        <v>1</v>
      </c>
      <c r="G331">
        <v>1</v>
      </c>
      <c r="H331" t="s">
        <v>7</v>
      </c>
      <c r="I331">
        <v>54.652508396508118</v>
      </c>
      <c r="J331">
        <v>54.730003217392948</v>
      </c>
      <c r="K331">
        <v>56.056200766675055</v>
      </c>
      <c r="L331">
        <v>55.963348334655855</v>
      </c>
      <c r="M331">
        <v>56.575516362527772</v>
      </c>
      <c r="N331">
        <v>68.89783273370692</v>
      </c>
      <c r="O331">
        <v>91.589089986725739</v>
      </c>
      <c r="P331">
        <v>117.53791489327254</v>
      </c>
      <c r="Q331">
        <v>135.02095751287931</v>
      </c>
      <c r="R331">
        <v>134.57195033539369</v>
      </c>
      <c r="S331">
        <v>132.28231509980588</v>
      </c>
      <c r="T331">
        <v>134.36988686418741</v>
      </c>
      <c r="U331">
        <v>125.81431718882037</v>
      </c>
      <c r="V331">
        <v>114.19816923029749</v>
      </c>
      <c r="W331">
        <v>106.96323374345056</v>
      </c>
      <c r="X331">
        <v>96.550601262935004</v>
      </c>
      <c r="Y331">
        <v>86.221661822449207</v>
      </c>
      <c r="Z331">
        <v>79.471771032328945</v>
      </c>
      <c r="AA331">
        <v>81.183383042707604</v>
      </c>
      <c r="AB331">
        <v>82.555544825306313</v>
      </c>
      <c r="AC331">
        <v>77.741423290498616</v>
      </c>
      <c r="AD331">
        <v>76.806883784412321</v>
      </c>
      <c r="AE331">
        <v>71.423225634906402</v>
      </c>
      <c r="AF331">
        <v>65.998385406238484</v>
      </c>
    </row>
    <row r="332" spans="1:32" x14ac:dyDescent="0.2">
      <c r="A332" t="s">
        <v>478</v>
      </c>
      <c r="B332" t="s">
        <v>440</v>
      </c>
      <c r="C332">
        <v>1</v>
      </c>
      <c r="D332">
        <v>2400</v>
      </c>
      <c r="E332">
        <v>60</v>
      </c>
      <c r="F332">
        <v>1</v>
      </c>
      <c r="G332">
        <v>1</v>
      </c>
      <c r="H332" t="s">
        <v>7</v>
      </c>
      <c r="I332">
        <v>65.472859682932494</v>
      </c>
      <c r="J332">
        <v>65.236167734527513</v>
      </c>
      <c r="K332">
        <v>65.698487876688759</v>
      </c>
      <c r="L332">
        <v>66.893281231171883</v>
      </c>
      <c r="M332">
        <v>70.260966008783129</v>
      </c>
      <c r="N332">
        <v>85.460390002529934</v>
      </c>
      <c r="O332">
        <v>111.3732242849258</v>
      </c>
      <c r="P332">
        <v>133.55502718199472</v>
      </c>
      <c r="Q332">
        <v>143.61030299742293</v>
      </c>
      <c r="R332">
        <v>139.62916409635835</v>
      </c>
      <c r="S332">
        <v>135.56477136464611</v>
      </c>
      <c r="T332">
        <v>141.11537252159161</v>
      </c>
      <c r="U332">
        <v>127.80333261487333</v>
      </c>
      <c r="V332">
        <v>113.77448962500124</v>
      </c>
      <c r="W332">
        <v>105.41610941158983</v>
      </c>
      <c r="X332">
        <v>92.397281336987291</v>
      </c>
      <c r="Y332">
        <v>79.714846818708111</v>
      </c>
      <c r="Z332">
        <v>71.0192063603035</v>
      </c>
      <c r="AA332">
        <v>69.98709547179763</v>
      </c>
      <c r="AB332">
        <v>70.392614880147434</v>
      </c>
      <c r="AC332">
        <v>64.591151324492458</v>
      </c>
      <c r="AD332">
        <v>61.008373116904131</v>
      </c>
      <c r="AE332">
        <v>56.353791285846498</v>
      </c>
      <c r="AF332">
        <v>52.76394896687254</v>
      </c>
    </row>
    <row r="333" spans="1:32" x14ac:dyDescent="0.2">
      <c r="A333" t="s">
        <v>478</v>
      </c>
      <c r="B333" t="s">
        <v>441</v>
      </c>
      <c r="C333">
        <v>1</v>
      </c>
      <c r="D333">
        <v>2400</v>
      </c>
      <c r="E333">
        <v>60</v>
      </c>
      <c r="F333">
        <v>1</v>
      </c>
      <c r="G333">
        <v>1</v>
      </c>
      <c r="H333" t="s">
        <v>7</v>
      </c>
      <c r="I333">
        <v>51.822376839459707</v>
      </c>
      <c r="J333">
        <v>52.445481717082799</v>
      </c>
      <c r="K333">
        <v>52.443164546757522</v>
      </c>
      <c r="L333">
        <v>54.228203401253424</v>
      </c>
      <c r="M333">
        <v>55.9861405406713</v>
      </c>
      <c r="N333">
        <v>68.320207535520481</v>
      </c>
      <c r="O333">
        <v>96.275230053545584</v>
      </c>
      <c r="P333">
        <v>125.15614613092416</v>
      </c>
      <c r="Q333">
        <v>136.21506763129059</v>
      </c>
      <c r="R333">
        <v>136.87060801953234</v>
      </c>
      <c r="S333">
        <v>132.92943824990314</v>
      </c>
      <c r="T333">
        <v>135.67725811428875</v>
      </c>
      <c r="U333">
        <v>128.67314841981306</v>
      </c>
      <c r="V333">
        <v>117.55446275341819</v>
      </c>
      <c r="W333">
        <v>112.47654461747535</v>
      </c>
      <c r="X333">
        <v>101.03394305945059</v>
      </c>
      <c r="Y333">
        <v>93.424191907269474</v>
      </c>
      <c r="Z333">
        <v>87.48228285676727</v>
      </c>
      <c r="AA333">
        <v>87.996142527422236</v>
      </c>
      <c r="AB333">
        <v>82.466726089237298</v>
      </c>
      <c r="AC333">
        <v>81.447942904542799</v>
      </c>
      <c r="AD333">
        <v>76.975619601762062</v>
      </c>
      <c r="AE333">
        <v>71.62309767774066</v>
      </c>
      <c r="AF333">
        <v>73.347886263453177</v>
      </c>
    </row>
    <row r="334" spans="1:32" x14ac:dyDescent="0.2">
      <c r="A334" t="s">
        <v>478</v>
      </c>
      <c r="B334" t="s">
        <v>442</v>
      </c>
      <c r="C334">
        <v>1</v>
      </c>
      <c r="D334">
        <v>2400</v>
      </c>
      <c r="E334">
        <v>60</v>
      </c>
      <c r="F334">
        <v>1</v>
      </c>
      <c r="G334">
        <v>1</v>
      </c>
      <c r="H334" t="s">
        <v>7</v>
      </c>
      <c r="I334">
        <v>70.877015106657822</v>
      </c>
      <c r="J334">
        <v>70.332154351943444</v>
      </c>
      <c r="K334">
        <v>71.6424873379746</v>
      </c>
      <c r="L334">
        <v>70.078560842999792</v>
      </c>
      <c r="M334">
        <v>76.546146029234194</v>
      </c>
      <c r="N334">
        <v>92.534610664118631</v>
      </c>
      <c r="O334">
        <v>116.92992036014545</v>
      </c>
      <c r="P334">
        <v>138.40921195687378</v>
      </c>
      <c r="Q334">
        <v>148.9675776605369</v>
      </c>
      <c r="R334">
        <v>155.08729106966783</v>
      </c>
      <c r="S334">
        <v>142.98438357370566</v>
      </c>
      <c r="T334">
        <v>151.72990807006533</v>
      </c>
      <c r="U334">
        <v>139.54807993175936</v>
      </c>
      <c r="V334">
        <v>125.75187315764674</v>
      </c>
      <c r="W334">
        <v>117.01026424588041</v>
      </c>
      <c r="X334">
        <v>106.07417111901127</v>
      </c>
      <c r="Y334">
        <v>104.22627796850895</v>
      </c>
      <c r="Z334">
        <v>98.453072954955871</v>
      </c>
      <c r="AA334">
        <v>95.343458635029563</v>
      </c>
      <c r="AB334">
        <v>93.227148405310146</v>
      </c>
      <c r="AC334">
        <v>89.308920212824063</v>
      </c>
      <c r="AD334">
        <v>86.550016433173795</v>
      </c>
      <c r="AE334">
        <v>83.87498125065089</v>
      </c>
      <c r="AF334">
        <v>79.477056859681014</v>
      </c>
    </row>
    <row r="335" spans="1:32" x14ac:dyDescent="0.2">
      <c r="A335" t="s">
        <v>478</v>
      </c>
      <c r="B335" t="s">
        <v>443</v>
      </c>
      <c r="C335">
        <v>1</v>
      </c>
      <c r="D335">
        <v>2400</v>
      </c>
      <c r="E335">
        <v>60</v>
      </c>
      <c r="F335">
        <v>1</v>
      </c>
      <c r="G335">
        <v>1</v>
      </c>
      <c r="H335" t="s">
        <v>7</v>
      </c>
      <c r="I335">
        <v>75.71985818183127</v>
      </c>
      <c r="J335">
        <v>75.831842695113039</v>
      </c>
      <c r="K335">
        <v>76.314674077201303</v>
      </c>
      <c r="L335">
        <v>73.72496574038496</v>
      </c>
      <c r="M335">
        <v>73.286046902412011</v>
      </c>
      <c r="N335">
        <v>75.971225918944867</v>
      </c>
      <c r="O335">
        <v>82.219470746225426</v>
      </c>
      <c r="P335">
        <v>87.283892327229012</v>
      </c>
      <c r="Q335">
        <v>88.112792308707483</v>
      </c>
      <c r="R335">
        <v>88.638233426278333</v>
      </c>
      <c r="S335">
        <v>84.53602535066905</v>
      </c>
      <c r="T335">
        <v>79.022745239366245</v>
      </c>
      <c r="U335">
        <v>76.01700246236075</v>
      </c>
      <c r="V335">
        <v>76.368427295597257</v>
      </c>
      <c r="W335">
        <v>73.328570617175131</v>
      </c>
      <c r="X335">
        <v>69.39614858716331</v>
      </c>
      <c r="Y335">
        <v>68.059187333508135</v>
      </c>
      <c r="Z335">
        <v>67.229472981647604</v>
      </c>
      <c r="AA335">
        <v>69.909364842533918</v>
      </c>
      <c r="AB335">
        <v>70.884164522522099</v>
      </c>
      <c r="AC335">
        <v>69.903450760917778</v>
      </c>
      <c r="AD335">
        <v>72.781220633148919</v>
      </c>
      <c r="AE335">
        <v>73.60092292633604</v>
      </c>
      <c r="AF335">
        <v>71.519183460633457</v>
      </c>
    </row>
    <row r="336" spans="1:32" x14ac:dyDescent="0.2">
      <c r="A336" t="s">
        <v>478</v>
      </c>
      <c r="B336" t="s">
        <v>444</v>
      </c>
      <c r="C336">
        <v>1</v>
      </c>
      <c r="D336">
        <v>2400</v>
      </c>
      <c r="E336">
        <v>60</v>
      </c>
      <c r="F336">
        <v>1</v>
      </c>
      <c r="G336">
        <v>1</v>
      </c>
      <c r="H336" t="s">
        <v>7</v>
      </c>
      <c r="I336">
        <v>70.466730384632655</v>
      </c>
      <c r="J336">
        <v>71.164496946817394</v>
      </c>
      <c r="K336">
        <v>73.434440883191442</v>
      </c>
      <c r="L336">
        <v>74.88258258113386</v>
      </c>
      <c r="M336">
        <v>72.079558406132136</v>
      </c>
      <c r="N336">
        <v>73.059659133598203</v>
      </c>
      <c r="O336">
        <v>75.919161317570087</v>
      </c>
      <c r="P336">
        <v>79.243566663384954</v>
      </c>
      <c r="Q336">
        <v>76.991266147707378</v>
      </c>
      <c r="R336">
        <v>74.945648674049536</v>
      </c>
      <c r="S336">
        <v>73.562551286839437</v>
      </c>
      <c r="T336">
        <v>74.285100478966854</v>
      </c>
      <c r="U336">
        <v>73.627173693588986</v>
      </c>
      <c r="V336">
        <v>71.050972573921356</v>
      </c>
      <c r="W336">
        <v>73.092408557679931</v>
      </c>
      <c r="X336">
        <v>75.50086726010079</v>
      </c>
      <c r="Y336">
        <v>77.324850346452209</v>
      </c>
      <c r="Z336">
        <v>76.66932575270738</v>
      </c>
      <c r="AA336">
        <v>78.488556279708149</v>
      </c>
      <c r="AB336">
        <v>78.738897687815722</v>
      </c>
      <c r="AC336">
        <v>80.947145582336034</v>
      </c>
      <c r="AD336">
        <v>90.486628176988404</v>
      </c>
      <c r="AE336">
        <v>84.193114257615463</v>
      </c>
      <c r="AF336">
        <v>82.435605575234376</v>
      </c>
    </row>
    <row r="337" spans="1:32" x14ac:dyDescent="0.2">
      <c r="A337" t="s">
        <v>478</v>
      </c>
      <c r="B337" t="s">
        <v>445</v>
      </c>
      <c r="C337">
        <v>1</v>
      </c>
      <c r="D337">
        <v>2400</v>
      </c>
      <c r="E337">
        <v>60</v>
      </c>
      <c r="F337">
        <v>1</v>
      </c>
      <c r="G337">
        <v>1</v>
      </c>
      <c r="H337" t="s">
        <v>7</v>
      </c>
      <c r="I337">
        <v>79.138007474261002</v>
      </c>
      <c r="J337">
        <v>82.795304478525992</v>
      </c>
      <c r="K337">
        <v>78.44714615483656</v>
      </c>
      <c r="L337">
        <v>89.018043620153279</v>
      </c>
      <c r="M337">
        <v>86.53912611467409</v>
      </c>
      <c r="N337">
        <v>95.965990616608792</v>
      </c>
      <c r="O337">
        <v>103.80824150469265</v>
      </c>
      <c r="P337">
        <v>111.3505695291056</v>
      </c>
      <c r="Q337">
        <v>113.35115337256933</v>
      </c>
      <c r="R337">
        <v>113.1308357012672</v>
      </c>
      <c r="S337">
        <v>109.19656454607957</v>
      </c>
      <c r="T337">
        <v>115.70618103389049</v>
      </c>
      <c r="U337">
        <v>103.55049958456279</v>
      </c>
      <c r="V337">
        <v>94.165702115441718</v>
      </c>
      <c r="W337">
        <v>89.8057255404416</v>
      </c>
      <c r="X337">
        <v>88.276221479414673</v>
      </c>
      <c r="Y337">
        <v>86.216639433592633</v>
      </c>
      <c r="Z337">
        <v>83.587831046794307</v>
      </c>
      <c r="AA337">
        <v>88.841591367978495</v>
      </c>
      <c r="AB337">
        <v>89.476450862664095</v>
      </c>
      <c r="AC337">
        <v>87.220055010258704</v>
      </c>
      <c r="AD337">
        <v>96.39581725725202</v>
      </c>
      <c r="AE337">
        <v>91.900444044203198</v>
      </c>
      <c r="AF337">
        <v>92.754932369791049</v>
      </c>
    </row>
    <row r="338" spans="1:32" x14ac:dyDescent="0.2">
      <c r="A338" t="s">
        <v>478</v>
      </c>
      <c r="B338" t="s">
        <v>446</v>
      </c>
      <c r="C338">
        <v>1</v>
      </c>
      <c r="D338">
        <v>2400</v>
      </c>
      <c r="E338">
        <v>60</v>
      </c>
      <c r="F338">
        <v>1</v>
      </c>
      <c r="G338">
        <v>1</v>
      </c>
      <c r="H338" t="s">
        <v>7</v>
      </c>
      <c r="I338">
        <v>87.481542066261795</v>
      </c>
      <c r="J338">
        <v>84.195459384074127</v>
      </c>
      <c r="K338">
        <v>82.779663349756333</v>
      </c>
      <c r="L338">
        <v>77.77278698660227</v>
      </c>
      <c r="M338">
        <v>77.082586002031221</v>
      </c>
      <c r="N338">
        <v>90.612662589913981</v>
      </c>
      <c r="O338">
        <v>115.57841894105553</v>
      </c>
      <c r="P338">
        <v>138.04337744287696</v>
      </c>
      <c r="Q338">
        <v>152.53748004419683</v>
      </c>
      <c r="R338">
        <v>145.37796426078407</v>
      </c>
      <c r="S338">
        <v>139.79219442821284</v>
      </c>
      <c r="T338">
        <v>141.83266849384793</v>
      </c>
      <c r="U338">
        <v>131.05843288839264</v>
      </c>
      <c r="V338">
        <v>114.47179712349904</v>
      </c>
      <c r="W338">
        <v>108.89382892259823</v>
      </c>
      <c r="X338">
        <v>96.185760859209793</v>
      </c>
      <c r="Y338">
        <v>84.526346671256888</v>
      </c>
      <c r="Z338">
        <v>76.995299784892296</v>
      </c>
      <c r="AA338">
        <v>75.730685788752282</v>
      </c>
      <c r="AB338">
        <v>72.621700297221338</v>
      </c>
      <c r="AC338">
        <v>68.96511342334901</v>
      </c>
      <c r="AD338">
        <v>68.559360574875114</v>
      </c>
      <c r="AE338">
        <v>62.185215162341891</v>
      </c>
      <c r="AF338">
        <v>58.866949193782382</v>
      </c>
    </row>
    <row r="339" spans="1:32" x14ac:dyDescent="0.2">
      <c r="A339" t="s">
        <v>478</v>
      </c>
      <c r="B339" t="s">
        <v>447</v>
      </c>
      <c r="C339">
        <v>1</v>
      </c>
      <c r="D339">
        <v>2400</v>
      </c>
      <c r="E339">
        <v>60</v>
      </c>
      <c r="F339">
        <v>1</v>
      </c>
      <c r="G339">
        <v>1</v>
      </c>
      <c r="H339" t="s">
        <v>7</v>
      </c>
      <c r="I339">
        <v>57.171609894174253</v>
      </c>
      <c r="J339">
        <v>57.044963634683882</v>
      </c>
      <c r="K339">
        <v>58.015411751316542</v>
      </c>
      <c r="L339">
        <v>59.758629342836308</v>
      </c>
      <c r="M339">
        <v>62.856308397822694</v>
      </c>
      <c r="N339">
        <v>74.396865160216365</v>
      </c>
      <c r="O339">
        <v>99.892615583038889</v>
      </c>
      <c r="P339">
        <v>131.09827185494746</v>
      </c>
      <c r="Q339">
        <v>142.62751520896373</v>
      </c>
      <c r="R339">
        <v>140.90951119365482</v>
      </c>
      <c r="S339">
        <v>134.74951105660901</v>
      </c>
      <c r="T339">
        <v>138.70162093621224</v>
      </c>
      <c r="U339">
        <v>128.47953363152783</v>
      </c>
      <c r="V339">
        <v>114.70127873002541</v>
      </c>
      <c r="W339">
        <v>107.13831505446335</v>
      </c>
      <c r="X339">
        <v>94.505017292121991</v>
      </c>
      <c r="Y339">
        <v>82.986707523619387</v>
      </c>
      <c r="Z339">
        <v>76.681539177402001</v>
      </c>
      <c r="AA339">
        <v>77.426135180413169</v>
      </c>
      <c r="AB339">
        <v>72.798959743055761</v>
      </c>
      <c r="AC339">
        <v>68.274492487427182</v>
      </c>
      <c r="AD339">
        <v>67.047201528342796</v>
      </c>
      <c r="AE339">
        <v>62.882657833105526</v>
      </c>
      <c r="AF339">
        <v>61.990588989845378</v>
      </c>
    </row>
    <row r="340" spans="1:32" x14ac:dyDescent="0.2">
      <c r="A340" t="s">
        <v>478</v>
      </c>
      <c r="B340" t="s">
        <v>448</v>
      </c>
      <c r="C340">
        <v>1</v>
      </c>
      <c r="D340">
        <v>2400</v>
      </c>
      <c r="E340">
        <v>60</v>
      </c>
      <c r="F340">
        <v>1</v>
      </c>
      <c r="G340">
        <v>1</v>
      </c>
      <c r="H340" t="s">
        <v>7</v>
      </c>
      <c r="I340">
        <v>59.388202673355806</v>
      </c>
      <c r="J340">
        <v>60.287458417381394</v>
      </c>
      <c r="K340">
        <v>62.17021972558711</v>
      </c>
      <c r="L340">
        <v>63.150571074014671</v>
      </c>
      <c r="M340">
        <v>64.785160988838953</v>
      </c>
      <c r="N340">
        <v>80.205871548338436</v>
      </c>
      <c r="O340">
        <v>108.86900027289471</v>
      </c>
      <c r="P340">
        <v>135.34105153473104</v>
      </c>
      <c r="Q340">
        <v>149.83089675429866</v>
      </c>
      <c r="R340">
        <v>149.21732679655921</v>
      </c>
      <c r="S340">
        <v>141.33646642625189</v>
      </c>
      <c r="T340">
        <v>145.1083527600905</v>
      </c>
      <c r="U340">
        <v>133.47420622178922</v>
      </c>
      <c r="V340">
        <v>117.04033348416441</v>
      </c>
      <c r="W340">
        <v>106.25426344621258</v>
      </c>
      <c r="X340">
        <v>94.348051120932809</v>
      </c>
      <c r="Y340">
        <v>83.839843860624043</v>
      </c>
      <c r="Z340">
        <v>75.282413698459152</v>
      </c>
      <c r="AA340">
        <v>75.831243684639205</v>
      </c>
      <c r="AB340">
        <v>76.529256955490141</v>
      </c>
      <c r="AC340">
        <v>74.07276051227845</v>
      </c>
      <c r="AD340">
        <v>73.084301074116439</v>
      </c>
      <c r="AE340">
        <v>68.859505475729904</v>
      </c>
      <c r="AF340">
        <v>67.155484836982168</v>
      </c>
    </row>
    <row r="341" spans="1:32" x14ac:dyDescent="0.2">
      <c r="A341" t="s">
        <v>478</v>
      </c>
      <c r="B341" t="s">
        <v>449</v>
      </c>
      <c r="C341">
        <v>1</v>
      </c>
      <c r="D341">
        <v>2400</v>
      </c>
      <c r="E341">
        <v>60</v>
      </c>
      <c r="F341">
        <v>1</v>
      </c>
      <c r="G341">
        <v>1</v>
      </c>
      <c r="H341" t="s">
        <v>7</v>
      </c>
      <c r="I341">
        <v>65.527249933832692</v>
      </c>
      <c r="J341">
        <v>66.250821500544291</v>
      </c>
      <c r="K341">
        <v>67.819614027692623</v>
      </c>
      <c r="L341">
        <v>79.902000474705417</v>
      </c>
      <c r="M341">
        <v>71.253775005884577</v>
      </c>
      <c r="N341">
        <v>86.680025461602554</v>
      </c>
      <c r="O341">
        <v>114.9421218576137</v>
      </c>
      <c r="P341">
        <v>146.04311860531141</v>
      </c>
      <c r="Q341">
        <v>162.6628008974422</v>
      </c>
      <c r="R341">
        <v>153.97627207237289</v>
      </c>
      <c r="S341">
        <v>147.91333177988966</v>
      </c>
      <c r="T341">
        <v>150.29747988507728</v>
      </c>
      <c r="U341">
        <v>148.0922491757016</v>
      </c>
      <c r="V341">
        <v>131.18393873926425</v>
      </c>
      <c r="W341">
        <v>124.22687566201732</v>
      </c>
      <c r="X341">
        <v>112.1927332915344</v>
      </c>
      <c r="Y341">
        <v>103.62947351582297</v>
      </c>
      <c r="Z341">
        <v>96.359682283900966</v>
      </c>
      <c r="AA341">
        <v>95.300256180329001</v>
      </c>
      <c r="AB341">
        <v>91.934020691446875</v>
      </c>
      <c r="AC341">
        <v>90.493997558965177</v>
      </c>
      <c r="AD341">
        <v>89.61769565040683</v>
      </c>
      <c r="AE341">
        <v>87.027502851134386</v>
      </c>
      <c r="AF341">
        <v>85.958934255107451</v>
      </c>
    </row>
    <row r="342" spans="1:32" x14ac:dyDescent="0.2">
      <c r="A342" t="s">
        <v>478</v>
      </c>
      <c r="B342" t="s">
        <v>450</v>
      </c>
      <c r="C342">
        <v>1</v>
      </c>
      <c r="D342">
        <v>2400</v>
      </c>
      <c r="E342">
        <v>60</v>
      </c>
      <c r="F342">
        <v>1</v>
      </c>
      <c r="G342">
        <v>1</v>
      </c>
      <c r="H342" t="s">
        <v>7</v>
      </c>
      <c r="I342">
        <v>85.237899176106737</v>
      </c>
      <c r="J342">
        <v>85.152577197304154</v>
      </c>
      <c r="K342">
        <v>87.623239973964431</v>
      </c>
      <c r="L342">
        <v>101.58341259174432</v>
      </c>
      <c r="M342">
        <v>95.326042375864162</v>
      </c>
      <c r="N342">
        <v>91.81399955104429</v>
      </c>
      <c r="O342">
        <v>96.866729074077668</v>
      </c>
      <c r="P342">
        <v>101.13470393651362</v>
      </c>
      <c r="Q342">
        <v>100.06881776658147</v>
      </c>
      <c r="R342">
        <v>99.550720115274174</v>
      </c>
      <c r="S342">
        <v>96.482301275503914</v>
      </c>
      <c r="T342">
        <v>93.149635829835731</v>
      </c>
      <c r="U342">
        <v>87.884080115094477</v>
      </c>
      <c r="V342">
        <v>82.026017984747895</v>
      </c>
      <c r="W342">
        <v>75.893011560974657</v>
      </c>
      <c r="X342">
        <v>74.877804881466645</v>
      </c>
      <c r="Y342">
        <v>73.957885381497235</v>
      </c>
      <c r="Z342">
        <v>74.236130367377086</v>
      </c>
      <c r="AA342">
        <v>78.629524816913587</v>
      </c>
      <c r="AB342">
        <v>81.944806963929778</v>
      </c>
      <c r="AC342">
        <v>81.373775471614707</v>
      </c>
      <c r="AD342">
        <v>83.090948578308669</v>
      </c>
      <c r="AE342">
        <v>82.49581039212643</v>
      </c>
      <c r="AF342">
        <v>81.23938956942952</v>
      </c>
    </row>
    <row r="343" spans="1:32" x14ac:dyDescent="0.2">
      <c r="A343" t="s">
        <v>478</v>
      </c>
      <c r="B343" t="s">
        <v>451</v>
      </c>
      <c r="C343">
        <v>1</v>
      </c>
      <c r="D343">
        <v>2400</v>
      </c>
      <c r="E343">
        <v>60</v>
      </c>
      <c r="F343">
        <v>1</v>
      </c>
      <c r="G343">
        <v>1</v>
      </c>
      <c r="H343" t="s">
        <v>7</v>
      </c>
      <c r="I343">
        <v>77.137190616243657</v>
      </c>
      <c r="J343">
        <v>76.593700953460385</v>
      </c>
      <c r="K343">
        <v>74.899306460091026</v>
      </c>
      <c r="L343">
        <v>72.687566005058457</v>
      </c>
      <c r="M343">
        <v>74.597114135501954</v>
      </c>
      <c r="N343">
        <v>78.078739931425247</v>
      </c>
      <c r="O343">
        <v>77.345172437928866</v>
      </c>
      <c r="P343">
        <v>80.022294938420387</v>
      </c>
      <c r="Q343">
        <v>72.352159774855934</v>
      </c>
      <c r="R343">
        <v>71.256565077217317</v>
      </c>
      <c r="S343">
        <v>69.110525109507321</v>
      </c>
      <c r="T343">
        <v>67.242290888313036</v>
      </c>
      <c r="U343">
        <v>65.503276736218467</v>
      </c>
      <c r="V343">
        <v>63.234366646890088</v>
      </c>
      <c r="W343">
        <v>62.485778624521203</v>
      </c>
      <c r="X343">
        <v>63.97912313328731</v>
      </c>
      <c r="Y343">
        <v>61.601805555004589</v>
      </c>
      <c r="Z343">
        <v>60.5646006361955</v>
      </c>
      <c r="AA343">
        <v>61.770599504933934</v>
      </c>
      <c r="AB343">
        <v>64.117785645563941</v>
      </c>
      <c r="AC343">
        <v>66.315736936439308</v>
      </c>
      <c r="AD343">
        <v>69.902223581531445</v>
      </c>
      <c r="AE343">
        <v>69.57543841915286</v>
      </c>
      <c r="AF343">
        <v>71.219008181308979</v>
      </c>
    </row>
    <row r="344" spans="1:32" x14ac:dyDescent="0.2">
      <c r="A344" t="s">
        <v>478</v>
      </c>
      <c r="B344" t="s">
        <v>452</v>
      </c>
      <c r="C344">
        <v>1</v>
      </c>
      <c r="D344">
        <v>2400</v>
      </c>
      <c r="E344">
        <v>60</v>
      </c>
      <c r="F344">
        <v>1</v>
      </c>
      <c r="G344">
        <v>1</v>
      </c>
      <c r="H344" t="s">
        <v>7</v>
      </c>
      <c r="I344">
        <v>72.95667641158154</v>
      </c>
      <c r="J344">
        <v>73.033937040956005</v>
      </c>
      <c r="K344">
        <v>78.317827519937012</v>
      </c>
      <c r="L344">
        <v>85.640535701651586</v>
      </c>
      <c r="M344">
        <v>81.32155382628882</v>
      </c>
      <c r="N344">
        <v>98.667633440600753</v>
      </c>
      <c r="O344">
        <v>125.85532259651838</v>
      </c>
      <c r="P344">
        <v>149.18762110441409</v>
      </c>
      <c r="Q344">
        <v>163.81979251286359</v>
      </c>
      <c r="R344">
        <v>154.57341059937778</v>
      </c>
      <c r="S344">
        <v>142.95543033665362</v>
      </c>
      <c r="T344">
        <v>144.67798949950918</v>
      </c>
      <c r="U344">
        <v>129.18809538269142</v>
      </c>
      <c r="V344">
        <v>115.36769423122219</v>
      </c>
      <c r="W344">
        <v>105.42948321358273</v>
      </c>
      <c r="X344">
        <v>91.321571361468216</v>
      </c>
      <c r="Y344">
        <v>78.02895374977048</v>
      </c>
      <c r="Z344">
        <v>70.186900648564915</v>
      </c>
      <c r="AA344">
        <v>69.708484678727942</v>
      </c>
      <c r="AB344">
        <v>67.98478847128456</v>
      </c>
      <c r="AC344">
        <v>64.45479895060474</v>
      </c>
      <c r="AD344">
        <v>61.182759674580581</v>
      </c>
      <c r="AE344">
        <v>56.464874866074453</v>
      </c>
      <c r="AF344">
        <v>54.303293571066384</v>
      </c>
    </row>
    <row r="345" spans="1:32" x14ac:dyDescent="0.2">
      <c r="A345" t="s">
        <v>478</v>
      </c>
      <c r="B345" t="s">
        <v>453</v>
      </c>
      <c r="C345">
        <v>1</v>
      </c>
      <c r="D345">
        <v>2400</v>
      </c>
      <c r="E345">
        <v>60</v>
      </c>
      <c r="F345">
        <v>1</v>
      </c>
      <c r="G345">
        <v>1</v>
      </c>
      <c r="H345" t="s">
        <v>7</v>
      </c>
      <c r="I345">
        <v>51.478290113886807</v>
      </c>
      <c r="J345">
        <v>51.019820388457333</v>
      </c>
      <c r="K345">
        <v>50.768882931337416</v>
      </c>
      <c r="L345">
        <v>50.333544544363491</v>
      </c>
      <c r="M345">
        <v>53.067327565536957</v>
      </c>
      <c r="N345">
        <v>63.771463240014292</v>
      </c>
      <c r="O345">
        <v>84.961195573468032</v>
      </c>
      <c r="P345">
        <v>107.15469886956224</v>
      </c>
      <c r="Q345">
        <v>126.36208963408215</v>
      </c>
      <c r="R345">
        <v>127.0110329224395</v>
      </c>
      <c r="S345">
        <v>126.77202922652782</v>
      </c>
      <c r="T345">
        <v>132.53860642797071</v>
      </c>
      <c r="U345">
        <v>124.05647202494531</v>
      </c>
      <c r="V345">
        <v>111.70700637330877</v>
      </c>
      <c r="W345">
        <v>104.86141351716172</v>
      </c>
      <c r="X345">
        <v>92.629716610463092</v>
      </c>
      <c r="Y345">
        <v>79.217335517812415</v>
      </c>
      <c r="Z345">
        <v>70.333618786972409</v>
      </c>
      <c r="AA345">
        <v>67.262900929680981</v>
      </c>
      <c r="AB345">
        <v>64.870871319722013</v>
      </c>
      <c r="AC345">
        <v>61.359591084353958</v>
      </c>
      <c r="AD345">
        <v>58.570450317513597</v>
      </c>
      <c r="AE345">
        <v>56.011628190002824</v>
      </c>
      <c r="AF345">
        <v>52.221659205092017</v>
      </c>
    </row>
    <row r="346" spans="1:32" x14ac:dyDescent="0.2">
      <c r="A346" t="s">
        <v>478</v>
      </c>
      <c r="B346" t="s">
        <v>454</v>
      </c>
      <c r="C346">
        <v>1</v>
      </c>
      <c r="D346">
        <v>2400</v>
      </c>
      <c r="E346">
        <v>60</v>
      </c>
      <c r="F346">
        <v>1</v>
      </c>
      <c r="G346">
        <v>1</v>
      </c>
      <c r="H346" t="s">
        <v>7</v>
      </c>
      <c r="I346">
        <v>49.548378383640724</v>
      </c>
      <c r="J346">
        <v>49.486943902725642</v>
      </c>
      <c r="K346">
        <v>49.273548940628721</v>
      </c>
      <c r="L346">
        <v>47.976629740430816</v>
      </c>
      <c r="M346">
        <v>49.250877229664745</v>
      </c>
      <c r="N346">
        <v>60.285480819218456</v>
      </c>
      <c r="O346">
        <v>82.44916478667281</v>
      </c>
      <c r="P346">
        <v>101.06320590103385</v>
      </c>
      <c r="Q346">
        <v>122.02131824143927</v>
      </c>
      <c r="R346">
        <v>128.35123195021168</v>
      </c>
      <c r="S346">
        <v>122.61945986333428</v>
      </c>
      <c r="T346">
        <v>130.99184067043836</v>
      </c>
      <c r="U346">
        <v>125.24109186430373</v>
      </c>
      <c r="V346">
        <v>111.29264886121395</v>
      </c>
      <c r="W346">
        <v>102.96646235491026</v>
      </c>
      <c r="X346">
        <v>89.760749719826961</v>
      </c>
      <c r="Y346">
        <v>77.134871933917552</v>
      </c>
      <c r="Z346">
        <v>69.570117897847481</v>
      </c>
      <c r="AA346">
        <v>68.876834365127479</v>
      </c>
      <c r="AB346">
        <v>66.486586777777504</v>
      </c>
      <c r="AC346">
        <v>64.310622015663881</v>
      </c>
      <c r="AD346">
        <v>62.850164032257453</v>
      </c>
      <c r="AE346">
        <v>57.425754458847024</v>
      </c>
      <c r="AF346">
        <v>56.140736950453352</v>
      </c>
    </row>
    <row r="347" spans="1:32" x14ac:dyDescent="0.2">
      <c r="A347" t="s">
        <v>478</v>
      </c>
      <c r="B347" t="s">
        <v>455</v>
      </c>
      <c r="C347">
        <v>1</v>
      </c>
      <c r="D347">
        <v>2400</v>
      </c>
      <c r="E347">
        <v>60</v>
      </c>
      <c r="F347">
        <v>1</v>
      </c>
      <c r="G347">
        <v>1</v>
      </c>
      <c r="H347" t="s">
        <v>7</v>
      </c>
      <c r="I347">
        <v>54.473789179666547</v>
      </c>
      <c r="J347">
        <v>54.854438935026252</v>
      </c>
      <c r="K347">
        <v>55.108367718865317</v>
      </c>
      <c r="L347">
        <v>55.937090807780926</v>
      </c>
      <c r="M347">
        <v>58.77757687966497</v>
      </c>
      <c r="N347">
        <v>73.671566974588131</v>
      </c>
      <c r="O347">
        <v>97.205346633456102</v>
      </c>
      <c r="P347">
        <v>129.12791461059658</v>
      </c>
      <c r="Q347">
        <v>149.12431148994841</v>
      </c>
      <c r="R347">
        <v>148.02973644886319</v>
      </c>
      <c r="S347">
        <v>146.69036003053776</v>
      </c>
      <c r="T347">
        <v>149.17517538915729</v>
      </c>
      <c r="U347">
        <v>141.60975895069751</v>
      </c>
      <c r="V347">
        <v>126.12704309081413</v>
      </c>
      <c r="W347">
        <v>118.81070660852733</v>
      </c>
      <c r="X347">
        <v>107.01045878853402</v>
      </c>
      <c r="Y347">
        <v>95.469219111301072</v>
      </c>
      <c r="Z347">
        <v>88.365953927441225</v>
      </c>
      <c r="AA347">
        <v>89.478062855761181</v>
      </c>
      <c r="AB347">
        <v>87.926926726840776</v>
      </c>
      <c r="AC347">
        <v>83.906699029732792</v>
      </c>
      <c r="AD347">
        <v>82.534553470446511</v>
      </c>
      <c r="AE347">
        <v>80.178730943651345</v>
      </c>
      <c r="AF347">
        <v>79.468856283771728</v>
      </c>
    </row>
    <row r="348" spans="1:32" x14ac:dyDescent="0.2">
      <c r="A348" t="s">
        <v>478</v>
      </c>
      <c r="B348" t="s">
        <v>456</v>
      </c>
      <c r="C348">
        <v>1</v>
      </c>
      <c r="D348">
        <v>2400</v>
      </c>
      <c r="E348">
        <v>60</v>
      </c>
      <c r="F348">
        <v>1</v>
      </c>
      <c r="G348">
        <v>1</v>
      </c>
      <c r="H348" t="s">
        <v>7</v>
      </c>
      <c r="I348">
        <v>77.458869891365481</v>
      </c>
      <c r="J348">
        <v>76.324727299777535</v>
      </c>
      <c r="K348">
        <v>89.361072730312756</v>
      </c>
      <c r="L348">
        <v>83.725578801699768</v>
      </c>
      <c r="M348">
        <v>88.478842043558515</v>
      </c>
      <c r="N348">
        <v>100.41399190741187</v>
      </c>
      <c r="O348">
        <v>121.23316173193589</v>
      </c>
      <c r="P348">
        <v>146.09246602070212</v>
      </c>
      <c r="Q348">
        <v>164.85299279316885</v>
      </c>
      <c r="R348">
        <v>157.48149884060538</v>
      </c>
      <c r="S348">
        <v>155.38897673320122</v>
      </c>
      <c r="T348">
        <v>153.55533265575099</v>
      </c>
      <c r="U348">
        <v>142.52322003555111</v>
      </c>
      <c r="V348">
        <v>125.35184442247927</v>
      </c>
      <c r="W348">
        <v>113.84957261282801</v>
      </c>
      <c r="X348">
        <v>99.114355969650617</v>
      </c>
      <c r="Y348">
        <v>87.098009040789307</v>
      </c>
      <c r="Z348">
        <v>81.286034280957963</v>
      </c>
      <c r="AA348">
        <v>79.680769600840023</v>
      </c>
      <c r="AB348">
        <v>79.645463104728975</v>
      </c>
      <c r="AC348">
        <v>76.270652978142778</v>
      </c>
      <c r="AD348">
        <v>74.237039657265996</v>
      </c>
      <c r="AE348">
        <v>68.95411467350894</v>
      </c>
      <c r="AF348">
        <v>64.20910313029475</v>
      </c>
    </row>
    <row r="349" spans="1:32" x14ac:dyDescent="0.2">
      <c r="A349" t="s">
        <v>478</v>
      </c>
      <c r="B349" t="s">
        <v>457</v>
      </c>
      <c r="C349">
        <v>1</v>
      </c>
      <c r="D349">
        <v>2400</v>
      </c>
      <c r="E349">
        <v>60</v>
      </c>
      <c r="F349">
        <v>1</v>
      </c>
      <c r="G349">
        <v>1</v>
      </c>
      <c r="H349" t="s">
        <v>7</v>
      </c>
      <c r="I349">
        <v>59.190317183800531</v>
      </c>
      <c r="J349">
        <v>57.869912641978019</v>
      </c>
      <c r="K349">
        <v>56.989734222621273</v>
      </c>
      <c r="L349">
        <v>59.052873488242682</v>
      </c>
      <c r="M349">
        <v>58.867806825964756</v>
      </c>
      <c r="N349">
        <v>58.763505811244748</v>
      </c>
      <c r="O349">
        <v>63.531596347800509</v>
      </c>
      <c r="P349">
        <v>64.4102750828404</v>
      </c>
      <c r="Q349">
        <v>60.143519037123198</v>
      </c>
      <c r="R349">
        <v>62.297288378319521</v>
      </c>
      <c r="S349">
        <v>59.525273590610333</v>
      </c>
      <c r="T349">
        <v>58.286398306442649</v>
      </c>
      <c r="U349">
        <v>57.01142406342106</v>
      </c>
      <c r="V349">
        <v>55.960464812212962</v>
      </c>
      <c r="W349">
        <v>53.231308210222302</v>
      </c>
      <c r="X349">
        <v>54.724405191801075</v>
      </c>
      <c r="Y349">
        <v>54.694722971230775</v>
      </c>
      <c r="Z349">
        <v>55.558013245005164</v>
      </c>
      <c r="AA349">
        <v>58.558979123266774</v>
      </c>
      <c r="AB349">
        <v>55.767736158740341</v>
      </c>
      <c r="AC349">
        <v>53.801723708654961</v>
      </c>
      <c r="AD349">
        <v>52.19229930799245</v>
      </c>
      <c r="AE349">
        <v>50.748634485344418</v>
      </c>
      <c r="AF349">
        <v>49.794453050353475</v>
      </c>
    </row>
    <row r="350" spans="1:32" x14ac:dyDescent="0.2">
      <c r="A350" t="s">
        <v>478</v>
      </c>
      <c r="B350" t="s">
        <v>458</v>
      </c>
      <c r="C350">
        <v>1</v>
      </c>
      <c r="D350">
        <v>2400</v>
      </c>
      <c r="E350">
        <v>60</v>
      </c>
      <c r="F350">
        <v>1</v>
      </c>
      <c r="G350">
        <v>1</v>
      </c>
      <c r="H350" t="s">
        <v>7</v>
      </c>
      <c r="I350">
        <v>48.0160722542253</v>
      </c>
      <c r="J350">
        <v>46.684524348218893</v>
      </c>
      <c r="K350">
        <v>46.600797633921843</v>
      </c>
      <c r="L350">
        <v>47.291898146459737</v>
      </c>
      <c r="M350">
        <v>46.859277698534612</v>
      </c>
      <c r="N350">
        <v>47.125090266243227</v>
      </c>
      <c r="O350">
        <v>48.040686012146956</v>
      </c>
      <c r="P350">
        <v>47.773456797906285</v>
      </c>
      <c r="Q350">
        <v>46.307829622117467</v>
      </c>
      <c r="R350">
        <v>45.659392572741645</v>
      </c>
      <c r="S350">
        <v>46.440091129065223</v>
      </c>
      <c r="T350">
        <v>44.945299350667725</v>
      </c>
      <c r="U350">
        <v>45.964193287377483</v>
      </c>
      <c r="V350">
        <v>46.709715355010339</v>
      </c>
      <c r="W350">
        <v>47.007577352874527</v>
      </c>
      <c r="X350">
        <v>48.330096511323504</v>
      </c>
      <c r="Y350">
        <v>48.394806897307184</v>
      </c>
      <c r="Z350">
        <v>49.45287520814135</v>
      </c>
      <c r="AA350">
        <v>51.457083199152891</v>
      </c>
      <c r="AB350">
        <v>51.761561743044226</v>
      </c>
      <c r="AC350">
        <v>51.419325828128081</v>
      </c>
      <c r="AD350">
        <v>53.32738958848082</v>
      </c>
      <c r="AE350">
        <v>54.332406150892119</v>
      </c>
      <c r="AF350">
        <v>53.409366964012946</v>
      </c>
    </row>
    <row r="351" spans="1:32" x14ac:dyDescent="0.2">
      <c r="A351" t="s">
        <v>478</v>
      </c>
      <c r="B351" t="s">
        <v>459</v>
      </c>
      <c r="C351">
        <v>1</v>
      </c>
      <c r="D351">
        <v>2400</v>
      </c>
      <c r="E351">
        <v>60</v>
      </c>
      <c r="F351">
        <v>1</v>
      </c>
      <c r="G351">
        <v>1</v>
      </c>
      <c r="H351" t="s">
        <v>7</v>
      </c>
      <c r="I351">
        <v>53.374036970699898</v>
      </c>
      <c r="J351">
        <v>54.711494815599572</v>
      </c>
      <c r="K351">
        <v>55.682942771633549</v>
      </c>
      <c r="L351">
        <v>68.979052049098584</v>
      </c>
      <c r="M351">
        <v>66.447747313561152</v>
      </c>
      <c r="N351">
        <v>79.00579058658181</v>
      </c>
      <c r="O351">
        <v>103.45312221137505</v>
      </c>
      <c r="P351">
        <v>126.19592186632104</v>
      </c>
      <c r="Q351">
        <v>142.44107239754237</v>
      </c>
      <c r="R351">
        <v>137.5119059015488</v>
      </c>
      <c r="S351">
        <v>134.32639558704315</v>
      </c>
      <c r="T351">
        <v>134.2334507670646</v>
      </c>
      <c r="U351">
        <v>124.20177770252884</v>
      </c>
      <c r="V351">
        <v>111.59390643971793</v>
      </c>
      <c r="W351">
        <v>104.12215257170951</v>
      </c>
      <c r="X351">
        <v>90.649474328528655</v>
      </c>
      <c r="Y351">
        <v>80.128314406199422</v>
      </c>
      <c r="Z351">
        <v>73.411679255712087</v>
      </c>
      <c r="AA351">
        <v>73.471575059751885</v>
      </c>
      <c r="AB351">
        <v>73.384406408281436</v>
      </c>
      <c r="AC351">
        <v>72.280151396162765</v>
      </c>
      <c r="AD351">
        <v>70.046768767320913</v>
      </c>
      <c r="AE351">
        <v>67.843252038060328</v>
      </c>
      <c r="AF351">
        <v>67.102968799360866</v>
      </c>
    </row>
    <row r="352" spans="1:32" x14ac:dyDescent="0.2">
      <c r="A352" t="s">
        <v>478</v>
      </c>
      <c r="B352" t="s">
        <v>460</v>
      </c>
      <c r="C352">
        <v>1</v>
      </c>
      <c r="D352">
        <v>2400</v>
      </c>
      <c r="E352">
        <v>60</v>
      </c>
      <c r="F352">
        <v>1</v>
      </c>
      <c r="G352">
        <v>1</v>
      </c>
      <c r="H352" t="s">
        <v>7</v>
      </c>
      <c r="I352">
        <v>66.452583640280821</v>
      </c>
      <c r="J352">
        <v>66.540245503184764</v>
      </c>
      <c r="K352">
        <v>72.935761975431404</v>
      </c>
      <c r="L352">
        <v>72.529765551944891</v>
      </c>
      <c r="M352">
        <v>67.697824884230329</v>
      </c>
      <c r="N352">
        <v>82.393972749441474</v>
      </c>
      <c r="O352">
        <v>105.57701602103313</v>
      </c>
      <c r="P352">
        <v>130.81554055570996</v>
      </c>
      <c r="Q352">
        <v>141.35239953607694</v>
      </c>
      <c r="R352">
        <v>141.38502214109229</v>
      </c>
      <c r="S352">
        <v>138.26617816192584</v>
      </c>
      <c r="T352">
        <v>142.0219279805813</v>
      </c>
      <c r="U352">
        <v>128.65111210043563</v>
      </c>
      <c r="V352">
        <v>112.1999697827098</v>
      </c>
      <c r="W352">
        <v>106.60977694979654</v>
      </c>
      <c r="X352">
        <v>94.243021748660226</v>
      </c>
      <c r="Y352">
        <v>81.071739008856724</v>
      </c>
      <c r="Z352">
        <v>73.961097338595991</v>
      </c>
      <c r="AA352">
        <v>73.382322470843178</v>
      </c>
      <c r="AB352">
        <v>70.290671407241177</v>
      </c>
      <c r="AC352">
        <v>65.927533652785414</v>
      </c>
      <c r="AD352">
        <v>64.050686992437093</v>
      </c>
      <c r="AE352">
        <v>59.928094707458712</v>
      </c>
      <c r="AF352">
        <v>58.53190182212731</v>
      </c>
    </row>
    <row r="353" spans="1:32" x14ac:dyDescent="0.2">
      <c r="A353" t="s">
        <v>478</v>
      </c>
      <c r="B353" t="s">
        <v>461</v>
      </c>
      <c r="C353">
        <v>1</v>
      </c>
      <c r="D353">
        <v>2400</v>
      </c>
      <c r="E353">
        <v>60</v>
      </c>
      <c r="F353">
        <v>1</v>
      </c>
      <c r="G353">
        <v>1</v>
      </c>
      <c r="H353" t="s">
        <v>7</v>
      </c>
      <c r="I353">
        <v>57.327324060240777</v>
      </c>
      <c r="J353">
        <v>56.629160636893793</v>
      </c>
      <c r="K353">
        <v>57.092223425075503</v>
      </c>
      <c r="L353">
        <v>58.901785221498713</v>
      </c>
      <c r="M353">
        <v>61.004026238842684</v>
      </c>
      <c r="N353">
        <v>72.473168244295621</v>
      </c>
      <c r="O353">
        <v>100.23262218206219</v>
      </c>
      <c r="P353">
        <v>119.31113164814134</v>
      </c>
      <c r="Q353">
        <v>135.59114567811852</v>
      </c>
      <c r="R353">
        <v>137.91138123238775</v>
      </c>
      <c r="S353">
        <v>135.40237468476556</v>
      </c>
      <c r="T353">
        <v>139.49448166562857</v>
      </c>
      <c r="U353">
        <v>130.08016705639974</v>
      </c>
      <c r="V353">
        <v>114.3080541641305</v>
      </c>
      <c r="W353">
        <v>105.13433737240922</v>
      </c>
      <c r="X353">
        <v>94.036805048951038</v>
      </c>
      <c r="Y353">
        <v>82.59088918211215</v>
      </c>
      <c r="Z353">
        <v>76.465120730674371</v>
      </c>
      <c r="AA353">
        <v>76.569651061252088</v>
      </c>
      <c r="AB353">
        <v>75.166779161126698</v>
      </c>
      <c r="AC353">
        <v>71.742178699975483</v>
      </c>
      <c r="AD353">
        <v>72.487300142143042</v>
      </c>
      <c r="AE353">
        <v>69.835313887594793</v>
      </c>
      <c r="AF353">
        <v>67.415313905665471</v>
      </c>
    </row>
    <row r="354" spans="1:32" x14ac:dyDescent="0.2">
      <c r="A354" t="s">
        <v>478</v>
      </c>
      <c r="B354" t="s">
        <v>462</v>
      </c>
      <c r="C354">
        <v>1</v>
      </c>
      <c r="D354">
        <v>2400</v>
      </c>
      <c r="E354">
        <v>60</v>
      </c>
      <c r="F354">
        <v>1</v>
      </c>
      <c r="G354">
        <v>1</v>
      </c>
      <c r="H354" t="s">
        <v>7</v>
      </c>
      <c r="I354">
        <v>65.549867658525287</v>
      </c>
      <c r="J354">
        <v>67.140065821330211</v>
      </c>
      <c r="K354">
        <v>73.103149092774686</v>
      </c>
      <c r="L354">
        <v>78.301674971939349</v>
      </c>
      <c r="M354">
        <v>80.514012202222929</v>
      </c>
      <c r="N354">
        <v>87.300098656078788</v>
      </c>
      <c r="O354">
        <v>109.15635190064397</v>
      </c>
      <c r="P354">
        <v>129.68929092289832</v>
      </c>
      <c r="Q354">
        <v>141.55040922100784</v>
      </c>
      <c r="R354">
        <v>143.78250331414452</v>
      </c>
      <c r="S354">
        <v>139.09128457423287</v>
      </c>
      <c r="T354">
        <v>142.65589414632365</v>
      </c>
      <c r="U354">
        <v>132.86876424863769</v>
      </c>
      <c r="V354">
        <v>117.90219132661763</v>
      </c>
      <c r="W354">
        <v>109.0764806474775</v>
      </c>
      <c r="X354">
        <v>100.67811272636395</v>
      </c>
      <c r="Y354">
        <v>88.594403355524335</v>
      </c>
      <c r="Z354">
        <v>79.739141072561196</v>
      </c>
      <c r="AA354">
        <v>79.792737477913178</v>
      </c>
      <c r="AB354">
        <v>80.117951768112306</v>
      </c>
      <c r="AC354">
        <v>79.149840264791663</v>
      </c>
      <c r="AD354">
        <v>77.709322407436929</v>
      </c>
      <c r="AE354">
        <v>75.302526066874833</v>
      </c>
      <c r="AF354">
        <v>72.171208183303278</v>
      </c>
    </row>
    <row r="355" spans="1:32" x14ac:dyDescent="0.2">
      <c r="A355" t="s">
        <v>478</v>
      </c>
      <c r="B355" t="s">
        <v>463</v>
      </c>
      <c r="C355">
        <v>1</v>
      </c>
      <c r="D355">
        <v>2400</v>
      </c>
      <c r="E355">
        <v>60</v>
      </c>
      <c r="F355">
        <v>1</v>
      </c>
      <c r="G355">
        <v>1</v>
      </c>
      <c r="H355" t="s">
        <v>7</v>
      </c>
      <c r="I355">
        <v>70.925141858083919</v>
      </c>
      <c r="J355">
        <v>70.294306585710459</v>
      </c>
      <c r="K355">
        <v>69.518218049100696</v>
      </c>
      <c r="L355">
        <v>82.320582927552451</v>
      </c>
      <c r="M355">
        <v>77.697562789869863</v>
      </c>
      <c r="N355">
        <v>88.186225720560358</v>
      </c>
      <c r="O355">
        <v>108.34998913738104</v>
      </c>
      <c r="P355">
        <v>130.97994396392735</v>
      </c>
      <c r="Q355">
        <v>139.46933902791667</v>
      </c>
      <c r="R355">
        <v>132.46343592735764</v>
      </c>
      <c r="S355">
        <v>128.93001092864773</v>
      </c>
      <c r="T355">
        <v>127.47070784009702</v>
      </c>
      <c r="U355">
        <v>117.7328742186173</v>
      </c>
      <c r="V355">
        <v>105.31524365709637</v>
      </c>
      <c r="W355">
        <v>98.066010418890428</v>
      </c>
      <c r="X355">
        <v>86.191799168888764</v>
      </c>
      <c r="Y355">
        <v>70.674115066469952</v>
      </c>
      <c r="Z355">
        <v>65.009364305607832</v>
      </c>
      <c r="AA355">
        <v>66.965469177094377</v>
      </c>
      <c r="AB355">
        <v>65.092683900819964</v>
      </c>
      <c r="AC355">
        <v>62.658071956985665</v>
      </c>
      <c r="AD355">
        <v>62.799614227162373</v>
      </c>
      <c r="AE355">
        <v>57.47074081199608</v>
      </c>
      <c r="AF355">
        <v>54.712798462169083</v>
      </c>
    </row>
    <row r="356" spans="1:32" x14ac:dyDescent="0.2">
      <c r="A356" t="s">
        <v>478</v>
      </c>
      <c r="B356" t="s">
        <v>464</v>
      </c>
      <c r="C356">
        <v>1</v>
      </c>
      <c r="D356">
        <v>2400</v>
      </c>
      <c r="E356">
        <v>60</v>
      </c>
      <c r="F356">
        <v>1</v>
      </c>
      <c r="G356">
        <v>1</v>
      </c>
      <c r="H356" t="s">
        <v>7</v>
      </c>
      <c r="I356">
        <v>53.723798910072929</v>
      </c>
      <c r="J356">
        <v>55.243404467205174</v>
      </c>
      <c r="K356">
        <v>55.428968938182642</v>
      </c>
      <c r="L356">
        <v>56.137253176790601</v>
      </c>
      <c r="M356">
        <v>57.998249157349697</v>
      </c>
      <c r="N356">
        <v>58.661340993965105</v>
      </c>
      <c r="O356">
        <v>60.750870314143469</v>
      </c>
      <c r="P356">
        <v>63.813857697644956</v>
      </c>
      <c r="Q356">
        <v>59.673976818873896</v>
      </c>
      <c r="R356">
        <v>60.858501397698213</v>
      </c>
      <c r="S356">
        <v>59.729675652339552</v>
      </c>
      <c r="T356">
        <v>58.154116067184212</v>
      </c>
      <c r="U356">
        <v>57.687998746711365</v>
      </c>
      <c r="V356">
        <v>56.280513753612091</v>
      </c>
      <c r="W356">
        <v>54.938812930521948</v>
      </c>
      <c r="X356">
        <v>54.328684365087319</v>
      </c>
      <c r="Y356">
        <v>53.09463892124058</v>
      </c>
      <c r="Z356">
        <v>54.55823706685355</v>
      </c>
      <c r="AA356">
        <v>56.231840033141161</v>
      </c>
      <c r="AB356">
        <v>56.131165736726828</v>
      </c>
      <c r="AC356">
        <v>55.994457474122719</v>
      </c>
      <c r="AD356">
        <v>56.986603115324179</v>
      </c>
      <c r="AE356">
        <v>57.458683354998158</v>
      </c>
      <c r="AF356">
        <v>54.763784701188428</v>
      </c>
    </row>
    <row r="357" spans="1:32" x14ac:dyDescent="0.2">
      <c r="A357" t="s">
        <v>478</v>
      </c>
      <c r="B357" t="s">
        <v>465</v>
      </c>
      <c r="C357">
        <v>1</v>
      </c>
      <c r="D357">
        <v>2400</v>
      </c>
      <c r="E357">
        <v>60</v>
      </c>
      <c r="F357">
        <v>1</v>
      </c>
      <c r="G357">
        <v>1</v>
      </c>
      <c r="H357" t="s">
        <v>7</v>
      </c>
      <c r="I357">
        <v>52.800181063833861</v>
      </c>
      <c r="J357">
        <v>52.86384035953364</v>
      </c>
      <c r="K357">
        <v>52.28095815665899</v>
      </c>
      <c r="L357">
        <v>52.05901969192756</v>
      </c>
      <c r="M357">
        <v>51.592032363317166</v>
      </c>
      <c r="N357">
        <v>52.63374645094018</v>
      </c>
      <c r="O357">
        <v>53.191419030447832</v>
      </c>
      <c r="P357">
        <v>56.109300719306745</v>
      </c>
      <c r="Q357">
        <v>53.793926663204537</v>
      </c>
      <c r="R357">
        <v>52.060722821052657</v>
      </c>
      <c r="S357">
        <v>51.969986434606497</v>
      </c>
      <c r="T357">
        <v>50.554403175426536</v>
      </c>
      <c r="U357">
        <v>52.10733595013906</v>
      </c>
      <c r="V357">
        <v>51.778806094939974</v>
      </c>
      <c r="W357">
        <v>53.110809657137594</v>
      </c>
      <c r="X357">
        <v>54.247488352184149</v>
      </c>
      <c r="Y357">
        <v>53.569631696619666</v>
      </c>
      <c r="Z357">
        <v>53.623758568168753</v>
      </c>
      <c r="AA357">
        <v>55.343840965026544</v>
      </c>
      <c r="AB357">
        <v>55.703954674138593</v>
      </c>
      <c r="AC357">
        <v>56.203559470124006</v>
      </c>
      <c r="AD357">
        <v>56.766820792183864</v>
      </c>
      <c r="AE357">
        <v>56.932287867944481</v>
      </c>
      <c r="AF357">
        <v>56.711926615806313</v>
      </c>
    </row>
    <row r="358" spans="1:32" x14ac:dyDescent="0.2">
      <c r="A358" t="s">
        <v>478</v>
      </c>
      <c r="B358" t="s">
        <v>466</v>
      </c>
      <c r="C358">
        <v>1</v>
      </c>
      <c r="D358">
        <v>2400</v>
      </c>
      <c r="E358">
        <v>60</v>
      </c>
      <c r="F358">
        <v>1</v>
      </c>
      <c r="G358">
        <v>1</v>
      </c>
      <c r="H358" t="s">
        <v>7</v>
      </c>
      <c r="I358">
        <v>57.325421045670801</v>
      </c>
      <c r="J358">
        <v>58.254676079664932</v>
      </c>
      <c r="K358">
        <v>57.457456859863271</v>
      </c>
      <c r="L358">
        <v>59.078350874677731</v>
      </c>
      <c r="M358">
        <v>62.335275099198817</v>
      </c>
      <c r="N358">
        <v>71.024842104430391</v>
      </c>
      <c r="O358">
        <v>88.435864509763121</v>
      </c>
      <c r="P358">
        <v>101.82143684097679</v>
      </c>
      <c r="Q358">
        <v>107.36902103445657</v>
      </c>
      <c r="R358">
        <v>104.57565757738061</v>
      </c>
      <c r="S358">
        <v>101.82947706691104</v>
      </c>
      <c r="T358">
        <v>100.77752738548126</v>
      </c>
      <c r="U358">
        <v>93.060114537312984</v>
      </c>
      <c r="V358">
        <v>89.5896570918257</v>
      </c>
      <c r="W358">
        <v>82.934658770293225</v>
      </c>
      <c r="X358">
        <v>75.002094760269713</v>
      </c>
      <c r="Y358">
        <v>66.91074780396923</v>
      </c>
      <c r="Z358">
        <v>58.705961738412732</v>
      </c>
      <c r="AA358">
        <v>59.359408852524368</v>
      </c>
      <c r="AB358">
        <v>59.525496607941037</v>
      </c>
      <c r="AC358">
        <v>56.998190944161543</v>
      </c>
      <c r="AD358">
        <v>55.807887943907986</v>
      </c>
      <c r="AE358">
        <v>51.641548539889477</v>
      </c>
      <c r="AF358">
        <v>51.39254973887018</v>
      </c>
    </row>
    <row r="359" spans="1:32" x14ac:dyDescent="0.2">
      <c r="A359" t="s">
        <v>478</v>
      </c>
      <c r="B359" t="s">
        <v>467</v>
      </c>
      <c r="C359">
        <v>1</v>
      </c>
      <c r="D359">
        <v>2400</v>
      </c>
      <c r="E359">
        <v>60</v>
      </c>
      <c r="F359">
        <v>1</v>
      </c>
      <c r="G359">
        <v>1</v>
      </c>
      <c r="H359" t="s">
        <v>7</v>
      </c>
      <c r="I359">
        <v>48.821585517545806</v>
      </c>
      <c r="J359">
        <v>49.259737463586468</v>
      </c>
      <c r="K359">
        <v>50.199313928300043</v>
      </c>
      <c r="L359">
        <v>50.966102216088011</v>
      </c>
      <c r="M359">
        <v>52.276924671101881</v>
      </c>
      <c r="N359">
        <v>64.677866813926641</v>
      </c>
      <c r="O359">
        <v>88.798574700613571</v>
      </c>
      <c r="P359">
        <v>112.59782967800005</v>
      </c>
      <c r="Q359">
        <v>127.0814235066579</v>
      </c>
      <c r="R359">
        <v>129.90938003638129</v>
      </c>
      <c r="S359">
        <v>124.26585885874658</v>
      </c>
      <c r="T359">
        <v>125.66053934168023</v>
      </c>
      <c r="U359">
        <v>121.28991090745517</v>
      </c>
      <c r="V359">
        <v>109.17657727203897</v>
      </c>
      <c r="W359">
        <v>103.03782412207507</v>
      </c>
      <c r="X359">
        <v>90.335953662672097</v>
      </c>
      <c r="Y359">
        <v>75.181705095979339</v>
      </c>
      <c r="Z359">
        <v>66.404651923705501</v>
      </c>
      <c r="AA359">
        <v>65.683793034080182</v>
      </c>
      <c r="AB359">
        <v>63.032473662755599</v>
      </c>
      <c r="AC359">
        <v>57.796921191685414</v>
      </c>
      <c r="AD359">
        <v>54.884224624594445</v>
      </c>
      <c r="AE359">
        <v>50.752415943085538</v>
      </c>
      <c r="AF359">
        <v>49.436772037244324</v>
      </c>
    </row>
    <row r="360" spans="1:32" x14ac:dyDescent="0.2">
      <c r="A360" t="s">
        <v>478</v>
      </c>
      <c r="B360" t="s">
        <v>468</v>
      </c>
      <c r="C360">
        <v>1</v>
      </c>
      <c r="D360">
        <v>2400</v>
      </c>
      <c r="E360">
        <v>60</v>
      </c>
      <c r="F360">
        <v>1</v>
      </c>
      <c r="G360">
        <v>1</v>
      </c>
      <c r="H360" t="s">
        <v>7</v>
      </c>
      <c r="I360">
        <v>48.014070886066406</v>
      </c>
      <c r="J360">
        <v>47.068068149087857</v>
      </c>
      <c r="K360">
        <v>47.037498205240546</v>
      </c>
      <c r="L360">
        <v>46.972943011417676</v>
      </c>
      <c r="M360">
        <v>47.561845969419487</v>
      </c>
      <c r="N360">
        <v>57.128448824815713</v>
      </c>
      <c r="O360">
        <v>83.888200268884873</v>
      </c>
      <c r="P360">
        <v>101.34102496744646</v>
      </c>
      <c r="Q360">
        <v>124.59314381420629</v>
      </c>
      <c r="R360">
        <v>127.99709942274545</v>
      </c>
      <c r="S360">
        <v>124.20619211962283</v>
      </c>
      <c r="T360">
        <v>129.73993329464645</v>
      </c>
      <c r="U360">
        <v>121.66348951390017</v>
      </c>
      <c r="V360">
        <v>110.85216851701617</v>
      </c>
      <c r="W360">
        <v>106.0851186010903</v>
      </c>
      <c r="X360">
        <v>93.961824663781272</v>
      </c>
      <c r="Y360">
        <v>79.054280415212048</v>
      </c>
      <c r="Z360">
        <v>69.313774992454469</v>
      </c>
      <c r="AA360">
        <v>66.053216223698897</v>
      </c>
      <c r="AB360">
        <v>64.06849246021558</v>
      </c>
      <c r="AC360">
        <v>59.880357988670468</v>
      </c>
      <c r="AD360">
        <v>58.991384917727686</v>
      </c>
      <c r="AE360">
        <v>53.524244989221252</v>
      </c>
      <c r="AF360">
        <v>50.83911693499698</v>
      </c>
    </row>
    <row r="361" spans="1:32" x14ac:dyDescent="0.2">
      <c r="A361" t="s">
        <v>478</v>
      </c>
      <c r="B361" t="s">
        <v>469</v>
      </c>
      <c r="C361">
        <v>1</v>
      </c>
      <c r="D361">
        <v>2400</v>
      </c>
      <c r="E361">
        <v>60</v>
      </c>
      <c r="F361">
        <v>1</v>
      </c>
      <c r="G361">
        <v>1</v>
      </c>
      <c r="H361" t="s">
        <v>7</v>
      </c>
      <c r="I361">
        <v>49.764691867586365</v>
      </c>
      <c r="J361">
        <v>49.229802293250032</v>
      </c>
      <c r="K361">
        <v>49.016889777187949</v>
      </c>
      <c r="L361">
        <v>48.618476549817196</v>
      </c>
      <c r="M361">
        <v>50.047860428737351</v>
      </c>
      <c r="N361">
        <v>60.538172693019256</v>
      </c>
      <c r="O361">
        <v>85.071951700474884</v>
      </c>
      <c r="P361">
        <v>105.02707583060506</v>
      </c>
      <c r="Q361">
        <v>128.88800151395654</v>
      </c>
      <c r="R361">
        <v>129.52862599034651</v>
      </c>
      <c r="S361">
        <v>127.8645270922334</v>
      </c>
      <c r="T361">
        <v>133.61475560340381</v>
      </c>
      <c r="U361">
        <v>125.1041530575806</v>
      </c>
      <c r="V361">
        <v>112.78121611442887</v>
      </c>
      <c r="W361">
        <v>105.32567783621784</v>
      </c>
      <c r="X361">
        <v>92.61908493418602</v>
      </c>
      <c r="Y361">
        <v>79.354748539395658</v>
      </c>
      <c r="Z361">
        <v>71.339725139397629</v>
      </c>
      <c r="AA361">
        <v>66.824513898583902</v>
      </c>
      <c r="AB361">
        <v>64.442711360246321</v>
      </c>
      <c r="AC361">
        <v>61.129759972610714</v>
      </c>
      <c r="AD361">
        <v>60.312898703596893</v>
      </c>
      <c r="AE361">
        <v>53.566335749424759</v>
      </c>
      <c r="AF361">
        <v>49.705593685542333</v>
      </c>
    </row>
    <row r="362" spans="1:32" x14ac:dyDescent="0.2">
      <c r="A362" t="s">
        <v>478</v>
      </c>
      <c r="B362" t="s">
        <v>470</v>
      </c>
      <c r="C362">
        <v>1</v>
      </c>
      <c r="D362">
        <v>2400</v>
      </c>
      <c r="E362">
        <v>60</v>
      </c>
      <c r="F362">
        <v>1</v>
      </c>
      <c r="G362">
        <v>1</v>
      </c>
      <c r="H362" t="s">
        <v>7</v>
      </c>
      <c r="I362">
        <v>47.996022982120138</v>
      </c>
      <c r="J362">
        <v>47.53414110783585</v>
      </c>
      <c r="K362">
        <v>47.145594500340586</v>
      </c>
      <c r="L362">
        <v>46.85312284935312</v>
      </c>
      <c r="M362">
        <v>49.162757672535825</v>
      </c>
      <c r="N362">
        <v>58.363836433831615</v>
      </c>
      <c r="O362">
        <v>81.178456496886056</v>
      </c>
      <c r="P362">
        <v>94.942201271254888</v>
      </c>
      <c r="Q362">
        <v>117.72568544602699</v>
      </c>
      <c r="R362">
        <v>118.39758400243373</v>
      </c>
      <c r="S362">
        <v>119.19454910818688</v>
      </c>
      <c r="T362">
        <v>122.70004171860514</v>
      </c>
      <c r="U362">
        <v>118.62204179976632</v>
      </c>
      <c r="V362">
        <v>107.54354299177093</v>
      </c>
      <c r="W362">
        <v>100.9952734769046</v>
      </c>
      <c r="X362">
        <v>89.197262737910151</v>
      </c>
      <c r="Y362">
        <v>75.181498283125507</v>
      </c>
      <c r="Z362">
        <v>65.177611698000064</v>
      </c>
      <c r="AA362">
        <v>65.544240139740666</v>
      </c>
      <c r="AB362">
        <v>59.208320914183631</v>
      </c>
      <c r="AC362">
        <v>55.138535563977292</v>
      </c>
      <c r="AD362">
        <v>51.41795921975757</v>
      </c>
      <c r="AE362">
        <v>50.103633362229829</v>
      </c>
      <c r="AF362">
        <v>47.208339664495561</v>
      </c>
    </row>
    <row r="363" spans="1:32" x14ac:dyDescent="0.2">
      <c r="A363" t="s">
        <v>478</v>
      </c>
      <c r="B363" t="s">
        <v>471</v>
      </c>
      <c r="C363">
        <v>1</v>
      </c>
      <c r="D363">
        <v>2400</v>
      </c>
      <c r="E363">
        <v>60</v>
      </c>
      <c r="F363">
        <v>1</v>
      </c>
      <c r="G363">
        <v>1</v>
      </c>
      <c r="H363" t="s">
        <v>7</v>
      </c>
      <c r="I363">
        <v>45.10180112883274</v>
      </c>
      <c r="J363">
        <v>44.697780316640682</v>
      </c>
      <c r="K363">
        <v>44.841559571418578</v>
      </c>
      <c r="L363">
        <v>44.593574388116053</v>
      </c>
      <c r="M363">
        <v>44.836384844519493</v>
      </c>
      <c r="N363">
        <v>44.903479646173899</v>
      </c>
      <c r="O363">
        <v>46.084899614236747</v>
      </c>
      <c r="P363">
        <v>47.927211290623063</v>
      </c>
      <c r="Q363">
        <v>49.635862754122826</v>
      </c>
      <c r="R363">
        <v>50.626477572542086</v>
      </c>
      <c r="S363">
        <v>51.646325357056654</v>
      </c>
      <c r="T363">
        <v>51.78600769367366</v>
      </c>
      <c r="U363">
        <v>52.464707735558797</v>
      </c>
      <c r="V363">
        <v>53.33757852393704</v>
      </c>
      <c r="W363">
        <v>52.899267102910493</v>
      </c>
      <c r="X363">
        <v>52.806015686343692</v>
      </c>
      <c r="Y363">
        <v>52.629457043488536</v>
      </c>
      <c r="Z363">
        <v>54.082633307274705</v>
      </c>
      <c r="AA363">
        <v>55.720671610765436</v>
      </c>
      <c r="AB363">
        <v>57.11004191676642</v>
      </c>
      <c r="AC363">
        <v>55.492400660313805</v>
      </c>
      <c r="AD363">
        <v>57.003703077850332</v>
      </c>
      <c r="AE363">
        <v>56.458379216948877</v>
      </c>
      <c r="AF363">
        <v>54.520323795266869</v>
      </c>
    </row>
    <row r="364" spans="1:32" x14ac:dyDescent="0.2">
      <c r="A364" t="s">
        <v>478</v>
      </c>
      <c r="B364" t="s">
        <v>472</v>
      </c>
      <c r="C364">
        <v>1</v>
      </c>
      <c r="D364">
        <v>2400</v>
      </c>
      <c r="E364">
        <v>60</v>
      </c>
      <c r="F364">
        <v>1</v>
      </c>
      <c r="G364">
        <v>1</v>
      </c>
      <c r="H364" t="s">
        <v>7</v>
      </c>
      <c r="I364">
        <v>54.286950268656589</v>
      </c>
      <c r="J364">
        <v>55.083315886101737</v>
      </c>
      <c r="K364">
        <v>55.343375213965594</v>
      </c>
      <c r="L364">
        <v>57.171850652271587</v>
      </c>
      <c r="M364">
        <v>58.223993351840832</v>
      </c>
      <c r="N364">
        <v>61.933412393184739</v>
      </c>
      <c r="O364">
        <v>63.992508862045057</v>
      </c>
      <c r="P364">
        <v>67.127101198068559</v>
      </c>
      <c r="Q364">
        <v>64.230455802761767</v>
      </c>
      <c r="R364">
        <v>62.949751113430388</v>
      </c>
      <c r="S364">
        <v>60.707796747623568</v>
      </c>
      <c r="T364">
        <v>54.746823167994968</v>
      </c>
      <c r="U364">
        <v>55.995284776753557</v>
      </c>
      <c r="V364">
        <v>59.631215342191041</v>
      </c>
      <c r="W364">
        <v>57.424459959949026</v>
      </c>
      <c r="X364">
        <v>55.97568509517685</v>
      </c>
      <c r="Y364">
        <v>55.102232565190221</v>
      </c>
      <c r="Z364">
        <v>55.418571778663157</v>
      </c>
      <c r="AA364">
        <v>58.969822528271948</v>
      </c>
      <c r="AB364">
        <v>60.559192643990642</v>
      </c>
      <c r="AC364">
        <v>59.579658304936281</v>
      </c>
      <c r="AD364">
        <v>61.748882678579058</v>
      </c>
      <c r="AE364">
        <v>61.726623952775917</v>
      </c>
      <c r="AF364">
        <v>58.849955351529076</v>
      </c>
    </row>
    <row r="365" spans="1:32" x14ac:dyDescent="0.2">
      <c r="A365" t="s">
        <v>478</v>
      </c>
      <c r="B365" t="s">
        <v>473</v>
      </c>
      <c r="C365">
        <v>1</v>
      </c>
      <c r="D365">
        <v>2400</v>
      </c>
      <c r="E365">
        <v>60</v>
      </c>
      <c r="F365">
        <v>1</v>
      </c>
      <c r="G365">
        <v>1</v>
      </c>
      <c r="H365" t="s">
        <v>7</v>
      </c>
      <c r="I365">
        <v>57.813387779425398</v>
      </c>
      <c r="J365">
        <v>58.821115826236444</v>
      </c>
      <c r="K365">
        <v>58.050127010089057</v>
      </c>
      <c r="L365">
        <v>58.597234920587255</v>
      </c>
      <c r="M365">
        <v>61.244248430959942</v>
      </c>
      <c r="N365">
        <v>72.976180182609241</v>
      </c>
      <c r="O365">
        <v>96.232104104759017</v>
      </c>
      <c r="P365">
        <v>121.41199004906879</v>
      </c>
      <c r="Q365">
        <v>146.55017736849464</v>
      </c>
      <c r="R365">
        <v>140.50057993195506</v>
      </c>
      <c r="S365">
        <v>137.5279842618707</v>
      </c>
      <c r="T365">
        <v>140.88881082445334</v>
      </c>
      <c r="U365">
        <v>132.83306510499699</v>
      </c>
      <c r="V365">
        <v>117.23323895809125</v>
      </c>
      <c r="W365">
        <v>111.54216319725758</v>
      </c>
      <c r="X365">
        <v>98.232630551918461</v>
      </c>
      <c r="Y365">
        <v>83.89109540121504</v>
      </c>
      <c r="Z365">
        <v>75.842441738281977</v>
      </c>
      <c r="AA365">
        <v>73.796744545827451</v>
      </c>
      <c r="AB365">
        <v>72.76674334622119</v>
      </c>
      <c r="AC365">
        <v>69.74616403513329</v>
      </c>
      <c r="AD365">
        <v>67.872276712098866</v>
      </c>
      <c r="AE365">
        <v>64.485429007588166</v>
      </c>
      <c r="AF365">
        <v>62.739394052150047</v>
      </c>
    </row>
    <row r="366" spans="1:32" x14ac:dyDescent="0.2">
      <c r="A366" t="s">
        <v>478</v>
      </c>
      <c r="B366" t="s">
        <v>474</v>
      </c>
      <c r="C366">
        <v>1</v>
      </c>
      <c r="D366">
        <v>2400</v>
      </c>
      <c r="E366">
        <v>60</v>
      </c>
      <c r="F366">
        <v>1</v>
      </c>
      <c r="G366">
        <v>1</v>
      </c>
      <c r="H366" t="s">
        <v>7</v>
      </c>
      <c r="I366">
        <v>61.799945909994719</v>
      </c>
      <c r="J366">
        <v>62.435860883654932</v>
      </c>
      <c r="K366">
        <v>62.976702888842141</v>
      </c>
      <c r="L366">
        <v>64.087608849211293</v>
      </c>
      <c r="M366">
        <v>66.27188455208092</v>
      </c>
      <c r="N366">
        <v>79.781725912496157</v>
      </c>
      <c r="O366">
        <v>103.32758608632139</v>
      </c>
      <c r="P366">
        <v>119.62041950412407</v>
      </c>
      <c r="Q366">
        <v>141.31379254795817</v>
      </c>
      <c r="R366">
        <v>143.45120035016697</v>
      </c>
      <c r="S366">
        <v>134.98121382593396</v>
      </c>
      <c r="T366">
        <v>137.34068910112262</v>
      </c>
      <c r="U366">
        <v>128.35903991015144</v>
      </c>
      <c r="V366">
        <v>114.02603014643117</v>
      </c>
      <c r="W366">
        <v>105.61560242641146</v>
      </c>
      <c r="X366">
        <v>92.910636812527002</v>
      </c>
      <c r="Y366">
        <v>80.873431532883316</v>
      </c>
      <c r="Z366">
        <v>71.094844513444173</v>
      </c>
      <c r="AA366">
        <v>69.395099698925264</v>
      </c>
      <c r="AB366">
        <v>71.455005461350098</v>
      </c>
      <c r="AC366">
        <v>63.587366661957233</v>
      </c>
      <c r="AD366">
        <v>58.268705738694003</v>
      </c>
      <c r="AE366">
        <v>53.767694137982666</v>
      </c>
      <c r="AF366">
        <v>51.460247506619197</v>
      </c>
    </row>
    <row r="369" spans="6:6" x14ac:dyDescent="0.2">
      <c r="F369" s="3"/>
    </row>
    <row r="370" spans="6:6" x14ac:dyDescent="0.2">
      <c r="F370" s="3"/>
    </row>
  </sheetData>
  <phoneticPr fontId="3" type="noConversion"/>
  <pageMargins left="0.25" right="0.25" top="1" bottom="1" header="0.5" footer="0.5"/>
  <pageSetup scale="4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1"/>
    <pageSetUpPr fitToPage="1"/>
  </sheetPr>
  <dimension ref="A1:Q8785"/>
  <sheetViews>
    <sheetView topLeftCell="A8726" zoomScaleNormal="100" workbookViewId="0">
      <selection activeCell="J8749" sqref="J8749"/>
    </sheetView>
  </sheetViews>
  <sheetFormatPr defaultRowHeight="12.75" x14ac:dyDescent="0.2"/>
  <cols>
    <col min="4" max="4" width="15.42578125" style="4" bestFit="1" customWidth="1"/>
    <col min="6" max="6" width="10.5703125" customWidth="1"/>
    <col min="8" max="8" width="13.85546875" customWidth="1"/>
    <col min="10" max="10" width="14.42578125" bestFit="1" customWidth="1"/>
    <col min="14" max="14" width="12.28515625" bestFit="1" customWidth="1"/>
    <col min="17" max="17" width="12.28515625" bestFit="1" customWidth="1"/>
  </cols>
  <sheetData>
    <row r="1" spans="1:17" s="7" customFormat="1" ht="25.5" customHeight="1" x14ac:dyDescent="0.2">
      <c r="A1" s="7" t="s">
        <v>9</v>
      </c>
      <c r="B1" s="7" t="s">
        <v>78</v>
      </c>
      <c r="C1" s="7" t="s">
        <v>16</v>
      </c>
      <c r="D1" s="43" t="s">
        <v>1</v>
      </c>
      <c r="E1" s="7" t="s">
        <v>0</v>
      </c>
      <c r="F1" s="7" t="s">
        <v>2</v>
      </c>
      <c r="G1" s="7" t="s">
        <v>19</v>
      </c>
      <c r="H1" s="7" t="s">
        <v>13</v>
      </c>
      <c r="J1" s="7" t="s">
        <v>98</v>
      </c>
    </row>
    <row r="2" spans="1:17" x14ac:dyDescent="0.2">
      <c r="A2">
        <f t="shared" ref="A2:A65" si="0">MONTH(D2)</f>
        <v>3</v>
      </c>
      <c r="B2" t="b">
        <f t="shared" ref="B2:B65" si="1">IF(ISNA(VLOOKUP(DATE(YEAR(D2),MONTH(D2),DAY(D2)),Holidays,1,FALSE)),FALSE,TRUE)</f>
        <v>0</v>
      </c>
      <c r="C2" t="str">
        <f t="shared" ref="C2:C65" si="2">IF(OR(HOUR(D2)&lt;PkStart,HOUR(D2)&gt;OPkStart-1,WEEKDAY(D2,2)&gt;5,B2)=TRUE,"OFF","ON")</f>
        <v>OFF</v>
      </c>
      <c r="D2" s="4">
        <f>TYBegin</f>
        <v>42430</v>
      </c>
      <c r="E2" t="str">
        <f>'LR 8760 Loads'!A2</f>
        <v>LRKPPS</v>
      </c>
      <c r="F2" s="39">
        <v>59.333381652832031</v>
      </c>
      <c r="G2">
        <f t="shared" ref="G2:G65" si="3">IF(SUMIF($A$2:$A$8761,A2,$F$2:$F$8761)=0,0,F2/SUMIF($A$2:$A$8761,A2,$F$2:$F$8761))</f>
        <v>1.0403348681754883E-3</v>
      </c>
      <c r="H2" s="38">
        <f>G2*SUMIF('Manual Inputs'!$B$11:$B$22,'Expanded kW'!A2,'Manual Inputs'!$C$11:$C$22)</f>
        <v>8649.8861084773289</v>
      </c>
      <c r="N2" s="4"/>
      <c r="P2" s="3"/>
      <c r="Q2" s="4"/>
    </row>
    <row r="3" spans="1:17" x14ac:dyDescent="0.2">
      <c r="A3">
        <f t="shared" si="0"/>
        <v>3</v>
      </c>
      <c r="B3" t="b">
        <f t="shared" si="1"/>
        <v>0</v>
      </c>
      <c r="C3" t="str">
        <f t="shared" si="2"/>
        <v>OFF</v>
      </c>
      <c r="D3" s="4">
        <f>+D2+1/24</f>
        <v>42430.041666666664</v>
      </c>
      <c r="E3" t="str">
        <f>+E2</f>
        <v>LRKPPS</v>
      </c>
      <c r="F3" s="39">
        <v>60.423053741455078</v>
      </c>
      <c r="G3">
        <f t="shared" si="3"/>
        <v>1.0594408728745825E-3</v>
      </c>
      <c r="H3" s="38">
        <f>G3*SUMIF('Manual Inputs'!$B$11:$B$22,'Expanded kW'!A3,'Manual Inputs'!$C$11:$C$22)</f>
        <v>8808.7433857740471</v>
      </c>
      <c r="K3" s="3"/>
      <c r="N3" s="4"/>
      <c r="P3" s="3"/>
      <c r="Q3" s="4"/>
    </row>
    <row r="4" spans="1:17" x14ac:dyDescent="0.2">
      <c r="A4">
        <f t="shared" si="0"/>
        <v>3</v>
      </c>
      <c r="B4" t="b">
        <f t="shared" si="1"/>
        <v>0</v>
      </c>
      <c r="C4" t="str">
        <f t="shared" si="2"/>
        <v>OFF</v>
      </c>
      <c r="D4" s="4">
        <f t="shared" ref="D4:D67" si="4">+D3+1/24</f>
        <v>42430.083333333328</v>
      </c>
      <c r="E4" t="str">
        <f t="shared" ref="E4:E67" si="5">+E3</f>
        <v>LRKPPS</v>
      </c>
      <c r="F4" s="39">
        <v>62.390792846679688</v>
      </c>
      <c r="G4">
        <f t="shared" si="3"/>
        <v>1.0939426583048402E-3</v>
      </c>
      <c r="H4" s="38">
        <f>G4*SUMIF('Manual Inputs'!$B$11:$B$22,'Expanded kW'!A4,'Manual Inputs'!$C$11:$C$22)</f>
        <v>9095.6092052714175</v>
      </c>
      <c r="K4" s="3"/>
      <c r="N4" s="4"/>
      <c r="P4" s="3"/>
    </row>
    <row r="5" spans="1:17" x14ac:dyDescent="0.2">
      <c r="A5">
        <f t="shared" si="0"/>
        <v>3</v>
      </c>
      <c r="B5" t="b">
        <f t="shared" si="1"/>
        <v>0</v>
      </c>
      <c r="C5" t="str">
        <f t="shared" si="2"/>
        <v>OFF</v>
      </c>
      <c r="D5" s="4">
        <f t="shared" si="4"/>
        <v>42430.124999999993</v>
      </c>
      <c r="E5" t="str">
        <f t="shared" si="5"/>
        <v>LRKPPS</v>
      </c>
      <c r="F5" s="39">
        <v>67.751022338867188</v>
      </c>
      <c r="G5">
        <f t="shared" si="3"/>
        <v>1.1879274184315046E-3</v>
      </c>
      <c r="H5" s="38">
        <f>G5*SUMIF('Manual Inputs'!$B$11:$B$22,'Expanded kW'!A5,'Manual Inputs'!$C$11:$C$22)</f>
        <v>9877.0474670245312</v>
      </c>
      <c r="K5" s="3"/>
      <c r="N5" s="4"/>
    </row>
    <row r="6" spans="1:17" x14ac:dyDescent="0.2">
      <c r="A6">
        <f t="shared" si="0"/>
        <v>3</v>
      </c>
      <c r="B6" t="b">
        <f t="shared" si="1"/>
        <v>0</v>
      </c>
      <c r="C6" t="str">
        <f t="shared" si="2"/>
        <v>OFF</v>
      </c>
      <c r="D6" s="4">
        <f t="shared" si="4"/>
        <v>42430.166666666657</v>
      </c>
      <c r="E6" t="str">
        <f t="shared" si="5"/>
        <v>LRKPPS</v>
      </c>
      <c r="F6" s="39">
        <v>74.6690673828125</v>
      </c>
      <c r="G6">
        <f t="shared" si="3"/>
        <v>1.3092264794042313E-3</v>
      </c>
      <c r="H6" s="38">
        <f>G6*SUMIF('Manual Inputs'!$B$11:$B$22,'Expanded kW'!A6,'Manual Inputs'!$C$11:$C$22)</f>
        <v>10885.591056762549</v>
      </c>
      <c r="N6" s="4"/>
    </row>
    <row r="7" spans="1:17" x14ac:dyDescent="0.2">
      <c r="A7">
        <f t="shared" si="0"/>
        <v>3</v>
      </c>
      <c r="B7" t="b">
        <f t="shared" si="1"/>
        <v>0</v>
      </c>
      <c r="C7" t="str">
        <f t="shared" si="2"/>
        <v>OFF</v>
      </c>
      <c r="D7" s="4">
        <f t="shared" si="4"/>
        <v>42430.208333333321</v>
      </c>
      <c r="E7" t="str">
        <f t="shared" si="5"/>
        <v>LRKPPS</v>
      </c>
      <c r="F7" s="39">
        <v>86.106765747070313</v>
      </c>
      <c r="G7">
        <f t="shared" si="3"/>
        <v>1.5097718737259991E-3</v>
      </c>
      <c r="H7" s="38">
        <f>G7*SUMIF('Manual Inputs'!$B$11:$B$22,'Expanded kW'!A7,'Manual Inputs'!$C$11:$C$22)</f>
        <v>12553.029949304168</v>
      </c>
      <c r="N7" s="4"/>
    </row>
    <row r="8" spans="1:17" x14ac:dyDescent="0.2">
      <c r="A8">
        <f t="shared" si="0"/>
        <v>3</v>
      </c>
      <c r="B8" t="b">
        <f t="shared" si="1"/>
        <v>0</v>
      </c>
      <c r="C8" t="str">
        <f t="shared" si="2"/>
        <v>OFF</v>
      </c>
      <c r="D8" s="4">
        <f t="shared" si="4"/>
        <v>42430.249999999985</v>
      </c>
      <c r="E8" t="str">
        <f t="shared" si="5"/>
        <v>LRKPPS</v>
      </c>
      <c r="F8" s="39">
        <v>106.75402069091797</v>
      </c>
      <c r="G8">
        <f t="shared" si="3"/>
        <v>1.8717950494127702E-3</v>
      </c>
      <c r="H8" s="38">
        <f>G8*SUMIF('Manual Inputs'!$B$11:$B$22,'Expanded kW'!A8,'Manual Inputs'!$C$11:$C$22)</f>
        <v>15563.079246038515</v>
      </c>
      <c r="N8" s="4"/>
    </row>
    <row r="9" spans="1:17" x14ac:dyDescent="0.2">
      <c r="A9">
        <f t="shared" si="0"/>
        <v>3</v>
      </c>
      <c r="B9" t="b">
        <f t="shared" si="1"/>
        <v>0</v>
      </c>
      <c r="C9" t="str">
        <f t="shared" si="2"/>
        <v>ON</v>
      </c>
      <c r="D9" s="4">
        <f t="shared" si="4"/>
        <v>42430.29166666665</v>
      </c>
      <c r="E9" t="str">
        <f t="shared" si="5"/>
        <v>LRKPPS</v>
      </c>
      <c r="F9" s="39">
        <v>123.44152069091797</v>
      </c>
      <c r="G9">
        <f t="shared" si="3"/>
        <v>2.1643889928063512E-3</v>
      </c>
      <c r="H9" s="38">
        <f>G9*SUMIF('Manual Inputs'!$B$11:$B$22,'Expanded kW'!A9,'Manual Inputs'!$C$11:$C$22)</f>
        <v>17995.857732857257</v>
      </c>
      <c r="N9" s="4"/>
    </row>
    <row r="10" spans="1:17" x14ac:dyDescent="0.2">
      <c r="A10">
        <f t="shared" si="0"/>
        <v>3</v>
      </c>
      <c r="B10" t="b">
        <f t="shared" si="1"/>
        <v>0</v>
      </c>
      <c r="C10" t="str">
        <f t="shared" si="2"/>
        <v>ON</v>
      </c>
      <c r="D10" s="4">
        <f t="shared" si="4"/>
        <v>42430.333333333314</v>
      </c>
      <c r="E10" t="str">
        <f t="shared" si="5"/>
        <v>LRKPPS</v>
      </c>
      <c r="F10" s="39">
        <v>138.68428039550781</v>
      </c>
      <c r="G10">
        <f t="shared" si="3"/>
        <v>2.431651265175892E-3</v>
      </c>
      <c r="H10" s="38">
        <f>G10*SUMIF('Manual Inputs'!$B$11:$B$22,'Expanded kW'!A10,'Manual Inputs'!$C$11:$C$22)</f>
        <v>20218.015508981523</v>
      </c>
    </row>
    <row r="11" spans="1:17" x14ac:dyDescent="0.2">
      <c r="A11">
        <f t="shared" si="0"/>
        <v>3</v>
      </c>
      <c r="B11" t="b">
        <f t="shared" si="1"/>
        <v>0</v>
      </c>
      <c r="C11" t="str">
        <f t="shared" si="2"/>
        <v>ON</v>
      </c>
      <c r="D11" s="4">
        <f t="shared" si="4"/>
        <v>42430.374999999978</v>
      </c>
      <c r="E11" t="str">
        <f t="shared" si="5"/>
        <v>LRKPPS</v>
      </c>
      <c r="F11" s="39">
        <v>134.75357055664062</v>
      </c>
      <c r="G11">
        <f t="shared" si="3"/>
        <v>2.3627313016049501E-3</v>
      </c>
      <c r="H11" s="38">
        <f>G11*SUMIF('Manual Inputs'!$B$11:$B$22,'Expanded kW'!A11,'Manual Inputs'!$C$11:$C$22)</f>
        <v>19644.979024551692</v>
      </c>
      <c r="N11" s="4"/>
    </row>
    <row r="12" spans="1:17" x14ac:dyDescent="0.2">
      <c r="A12">
        <f t="shared" si="0"/>
        <v>3</v>
      </c>
      <c r="B12" t="b">
        <f t="shared" si="1"/>
        <v>0</v>
      </c>
      <c r="C12" t="str">
        <f t="shared" si="2"/>
        <v>ON</v>
      </c>
      <c r="D12" s="4">
        <f t="shared" si="4"/>
        <v>42430.416666666642</v>
      </c>
      <c r="E12" t="str">
        <f t="shared" si="5"/>
        <v>LRKPPS</v>
      </c>
      <c r="F12" s="39">
        <v>130.85499572753906</v>
      </c>
      <c r="G12">
        <f t="shared" si="3"/>
        <v>2.2943747842798993E-3</v>
      </c>
      <c r="H12" s="38">
        <f>G12*SUMIF('Manual Inputs'!$B$11:$B$22,'Expanded kW'!A12,'Manual Inputs'!$C$11:$C$22)</f>
        <v>19076.627325765694</v>
      </c>
    </row>
    <row r="13" spans="1:17" x14ac:dyDescent="0.2">
      <c r="A13">
        <f t="shared" si="0"/>
        <v>3</v>
      </c>
      <c r="B13" t="b">
        <f t="shared" si="1"/>
        <v>0</v>
      </c>
      <c r="C13" t="str">
        <f t="shared" si="2"/>
        <v>ON</v>
      </c>
      <c r="D13" s="4">
        <f t="shared" si="4"/>
        <v>42430.458333333307</v>
      </c>
      <c r="E13" t="str">
        <f t="shared" si="5"/>
        <v>LRKPPS</v>
      </c>
      <c r="F13" s="39">
        <v>134.90003967285156</v>
      </c>
      <c r="G13">
        <f t="shared" si="3"/>
        <v>2.3652994499973115E-3</v>
      </c>
      <c r="H13" s="38">
        <f>G13*SUMIF('Manual Inputs'!$B$11:$B$22,'Expanded kW'!A13,'Manual Inputs'!$C$11:$C$22)</f>
        <v>19666.331948291096</v>
      </c>
    </row>
    <row r="14" spans="1:17" x14ac:dyDescent="0.2">
      <c r="A14">
        <f t="shared" si="0"/>
        <v>3</v>
      </c>
      <c r="B14" t="b">
        <f t="shared" si="1"/>
        <v>0</v>
      </c>
      <c r="C14" t="str">
        <f t="shared" si="2"/>
        <v>ON</v>
      </c>
      <c r="D14" s="4">
        <f t="shared" si="4"/>
        <v>42430.499999999971</v>
      </c>
      <c r="E14" t="str">
        <f t="shared" si="5"/>
        <v>LRKPPS</v>
      </c>
      <c r="F14" s="39">
        <v>129.40678405761719</v>
      </c>
      <c r="G14">
        <f t="shared" si="3"/>
        <v>2.26898224714905E-3</v>
      </c>
      <c r="H14" s="38">
        <f>G14*SUMIF('Manual Inputs'!$B$11:$B$22,'Expanded kW'!A14,'Manual Inputs'!$C$11:$C$22)</f>
        <v>18865.500542547969</v>
      </c>
    </row>
    <row r="15" spans="1:17" x14ac:dyDescent="0.2">
      <c r="A15">
        <f t="shared" si="0"/>
        <v>3</v>
      </c>
      <c r="B15" t="b">
        <f t="shared" si="1"/>
        <v>0</v>
      </c>
      <c r="C15" t="str">
        <f t="shared" si="2"/>
        <v>ON</v>
      </c>
      <c r="D15" s="4">
        <f t="shared" si="4"/>
        <v>42430.541666666635</v>
      </c>
      <c r="E15" t="str">
        <f t="shared" si="5"/>
        <v>LRKPPS</v>
      </c>
      <c r="F15" s="39">
        <v>116.84657287597656</v>
      </c>
      <c r="G15">
        <f t="shared" si="3"/>
        <v>2.0487550280034396E-3</v>
      </c>
      <c r="H15" s="38">
        <f>G15*SUMIF('Manual Inputs'!$B$11:$B$22,'Expanded kW'!A15,'Manual Inputs'!$C$11:$C$22)</f>
        <v>17034.416704190186</v>
      </c>
    </row>
    <row r="16" spans="1:17" x14ac:dyDescent="0.2">
      <c r="A16">
        <f t="shared" si="0"/>
        <v>3</v>
      </c>
      <c r="B16" t="b">
        <f t="shared" si="1"/>
        <v>0</v>
      </c>
      <c r="C16" t="str">
        <f t="shared" si="2"/>
        <v>ON</v>
      </c>
      <c r="D16" s="4">
        <f t="shared" si="4"/>
        <v>42430.583333333299</v>
      </c>
      <c r="E16" t="str">
        <f t="shared" si="5"/>
        <v>LRKPPS</v>
      </c>
      <c r="F16" s="39">
        <v>108.66081237792969</v>
      </c>
      <c r="G16">
        <f t="shared" si="3"/>
        <v>1.9052281999106194E-3</v>
      </c>
      <c r="H16" s="38">
        <f>G16*SUMIF('Manual Inputs'!$B$11:$B$22,'Expanded kW'!A16,'Manual Inputs'!$C$11:$C$22)</f>
        <v>15841.059877949043</v>
      </c>
    </row>
    <row r="17" spans="1:8" x14ac:dyDescent="0.2">
      <c r="A17">
        <f t="shared" si="0"/>
        <v>3</v>
      </c>
      <c r="B17" t="b">
        <f t="shared" si="1"/>
        <v>0</v>
      </c>
      <c r="C17" t="str">
        <f t="shared" si="2"/>
        <v>ON</v>
      </c>
      <c r="D17" s="4">
        <f t="shared" si="4"/>
        <v>42430.624999999964</v>
      </c>
      <c r="E17" t="str">
        <f t="shared" si="5"/>
        <v>LRKPPS</v>
      </c>
      <c r="F17" s="39">
        <v>91.937835693359375</v>
      </c>
      <c r="G17">
        <f t="shared" si="3"/>
        <v>1.6120122182826141E-3</v>
      </c>
      <c r="H17" s="38">
        <f>G17*SUMIF('Manual Inputs'!$B$11:$B$22,'Expanded kW'!A17,'Manual Inputs'!$C$11:$C$22)</f>
        <v>13403.109441167378</v>
      </c>
    </row>
    <row r="18" spans="1:8" x14ac:dyDescent="0.2">
      <c r="A18">
        <f t="shared" si="0"/>
        <v>3</v>
      </c>
      <c r="B18" t="b">
        <f t="shared" si="1"/>
        <v>0</v>
      </c>
      <c r="C18" t="str">
        <f t="shared" si="2"/>
        <v>ON</v>
      </c>
      <c r="D18" s="4">
        <f t="shared" si="4"/>
        <v>42430.666666666628</v>
      </c>
      <c r="E18" t="str">
        <f t="shared" si="5"/>
        <v>LRKPPS</v>
      </c>
      <c r="F18" s="39">
        <v>80.518325805664063</v>
      </c>
      <c r="G18">
        <f t="shared" si="3"/>
        <v>1.4117857356061943E-3</v>
      </c>
      <c r="H18" s="38">
        <f>G18*SUMIF('Manual Inputs'!$B$11:$B$22,'Expanded kW'!A18,'Manual Inputs'!$C$11:$C$22)</f>
        <v>11738.32214619815</v>
      </c>
    </row>
    <row r="19" spans="1:8" x14ac:dyDescent="0.2">
      <c r="A19">
        <f t="shared" si="0"/>
        <v>3</v>
      </c>
      <c r="B19" t="b">
        <f t="shared" si="1"/>
        <v>0</v>
      </c>
      <c r="C19" t="str">
        <f t="shared" si="2"/>
        <v>ON</v>
      </c>
      <c r="D19" s="4">
        <f t="shared" si="4"/>
        <v>42430.708333333292</v>
      </c>
      <c r="E19" t="str">
        <f t="shared" si="5"/>
        <v>LRKPPS</v>
      </c>
      <c r="F19" s="39">
        <v>74.852241516113281</v>
      </c>
      <c r="G19">
        <f t="shared" si="3"/>
        <v>1.3124382032688113E-3</v>
      </c>
      <c r="H19" s="38">
        <f>G19*SUMIF('Manual Inputs'!$B$11:$B$22,'Expanded kW'!A19,'Manual Inputs'!$C$11:$C$22)</f>
        <v>10912.2950022808</v>
      </c>
    </row>
    <row r="20" spans="1:8" x14ac:dyDescent="0.2">
      <c r="A20">
        <f t="shared" si="0"/>
        <v>3</v>
      </c>
      <c r="B20" t="b">
        <f t="shared" si="1"/>
        <v>0</v>
      </c>
      <c r="C20" t="str">
        <f t="shared" si="2"/>
        <v>ON</v>
      </c>
      <c r="D20" s="4">
        <f t="shared" si="4"/>
        <v>42430.749999999956</v>
      </c>
      <c r="E20" t="str">
        <f t="shared" si="5"/>
        <v>LRKPPS</v>
      </c>
      <c r="F20" s="39">
        <v>73.510643005371094</v>
      </c>
      <c r="G20">
        <f t="shared" si="3"/>
        <v>1.288914991361155E-3</v>
      </c>
      <c r="H20" s="38">
        <f>G20*SUMIF('Manual Inputs'!$B$11:$B$22,'Expanded kW'!A20,'Manual Inputs'!$C$11:$C$22)</f>
        <v>10716.710762887142</v>
      </c>
    </row>
    <row r="21" spans="1:8" x14ac:dyDescent="0.2">
      <c r="A21">
        <f t="shared" si="0"/>
        <v>3</v>
      </c>
      <c r="B21" t="b">
        <f t="shared" si="1"/>
        <v>0</v>
      </c>
      <c r="C21" t="str">
        <f t="shared" si="2"/>
        <v>ON</v>
      </c>
      <c r="D21" s="4">
        <f t="shared" si="4"/>
        <v>42430.791666666621</v>
      </c>
      <c r="E21" t="str">
        <f t="shared" si="5"/>
        <v>LRKPPS</v>
      </c>
      <c r="F21" s="39">
        <v>71.636726379394531</v>
      </c>
      <c r="G21">
        <f t="shared" si="3"/>
        <v>1.2560582629605392E-3</v>
      </c>
      <c r="H21" s="38">
        <f>G21*SUMIF('Manual Inputs'!$B$11:$B$22,'Expanded kW'!A21,'Manual Inputs'!$C$11:$C$22)</f>
        <v>10443.522804608925</v>
      </c>
    </row>
    <row r="22" spans="1:8" x14ac:dyDescent="0.2">
      <c r="A22">
        <f t="shared" si="0"/>
        <v>3</v>
      </c>
      <c r="B22" t="b">
        <f t="shared" si="1"/>
        <v>0</v>
      </c>
      <c r="C22" t="str">
        <f t="shared" si="2"/>
        <v>ON</v>
      </c>
      <c r="D22" s="4">
        <f t="shared" si="4"/>
        <v>42430.833333333285</v>
      </c>
      <c r="E22" t="str">
        <f t="shared" si="5"/>
        <v>LRKPPS</v>
      </c>
      <c r="F22" s="39">
        <v>66.958869934082031</v>
      </c>
      <c r="G22">
        <f t="shared" si="3"/>
        <v>1.174038040400955E-3</v>
      </c>
      <c r="H22" s="38">
        <f>G22*SUMIF('Manual Inputs'!$B$11:$B$22,'Expanded kW'!A22,'Manual Inputs'!$C$11:$C$22)</f>
        <v>9761.5639417125894</v>
      </c>
    </row>
    <row r="23" spans="1:8" x14ac:dyDescent="0.2">
      <c r="A23">
        <f t="shared" si="0"/>
        <v>3</v>
      </c>
      <c r="B23" t="b">
        <f t="shared" si="1"/>
        <v>0</v>
      </c>
      <c r="C23" t="str">
        <f t="shared" si="2"/>
        <v>OFF</v>
      </c>
      <c r="D23" s="4">
        <f t="shared" si="4"/>
        <v>42430.874999999949</v>
      </c>
      <c r="E23" t="str">
        <f t="shared" si="5"/>
        <v>LRKPPS</v>
      </c>
      <c r="F23" s="39">
        <v>64.487327575683594</v>
      </c>
      <c r="G23">
        <f t="shared" si="3"/>
        <v>1.1307027100693854E-3</v>
      </c>
      <c r="H23" s="38">
        <f>G23*SUMIF('Manual Inputs'!$B$11:$B$22,'Expanded kW'!A23,'Manual Inputs'!$C$11:$C$22)</f>
        <v>9401.2514276288166</v>
      </c>
    </row>
    <row r="24" spans="1:8" x14ac:dyDescent="0.2">
      <c r="A24">
        <f t="shared" si="0"/>
        <v>3</v>
      </c>
      <c r="B24" t="b">
        <f t="shared" si="1"/>
        <v>0</v>
      </c>
      <c r="C24" t="str">
        <f t="shared" si="2"/>
        <v>OFF</v>
      </c>
      <c r="D24" s="4">
        <f t="shared" si="4"/>
        <v>42430.916666666613</v>
      </c>
      <c r="E24" t="str">
        <f t="shared" si="5"/>
        <v>LRKPPS</v>
      </c>
      <c r="F24" s="39">
        <v>62.628448486328125</v>
      </c>
      <c r="G24">
        <f t="shared" si="3"/>
        <v>1.0981096456171675E-3</v>
      </c>
      <c r="H24" s="38">
        <f>G24*SUMIF('Manual Inputs'!$B$11:$B$22,'Expanded kW'!A24,'Manual Inputs'!$C$11:$C$22)</f>
        <v>9130.2557087864971</v>
      </c>
    </row>
    <row r="25" spans="1:8" x14ac:dyDescent="0.2">
      <c r="A25">
        <f t="shared" si="0"/>
        <v>3</v>
      </c>
      <c r="B25" t="b">
        <f t="shared" si="1"/>
        <v>0</v>
      </c>
      <c r="C25" t="str">
        <f t="shared" si="2"/>
        <v>OFF</v>
      </c>
      <c r="D25" s="4">
        <f t="shared" si="4"/>
        <v>42430.958333333278</v>
      </c>
      <c r="E25" t="str">
        <f t="shared" si="5"/>
        <v>LRKPPS</v>
      </c>
      <c r="F25" s="39">
        <v>60.191009521484375</v>
      </c>
      <c r="G25">
        <f t="shared" si="3"/>
        <v>1.055372274620625E-3</v>
      </c>
      <c r="H25" s="38">
        <f>G25*SUMIF('Manual Inputs'!$B$11:$B$22,'Expanded kW'!A25,'Manual Inputs'!$C$11:$C$22)</f>
        <v>8774.914940150953</v>
      </c>
    </row>
    <row r="26" spans="1:8" x14ac:dyDescent="0.2">
      <c r="A26">
        <f t="shared" si="0"/>
        <v>3</v>
      </c>
      <c r="B26" t="b">
        <f t="shared" si="1"/>
        <v>0</v>
      </c>
      <c r="C26" t="str">
        <f t="shared" si="2"/>
        <v>OFF</v>
      </c>
      <c r="D26" s="4">
        <f t="shared" si="4"/>
        <v>42430.999999999942</v>
      </c>
      <c r="E26" t="str">
        <f t="shared" si="5"/>
        <v>LRKPPS</v>
      </c>
      <c r="F26" s="39">
        <v>59.503433227539063</v>
      </c>
      <c r="G26">
        <f t="shared" si="3"/>
        <v>1.0433165047791628E-3</v>
      </c>
      <c r="H26" s="38">
        <f>G26*SUMIF('Manual Inputs'!$B$11:$B$22,'Expanded kW'!A26,'Manual Inputs'!$C$11:$C$22)</f>
        <v>8674.6769886329494</v>
      </c>
    </row>
    <row r="27" spans="1:8" x14ac:dyDescent="0.2">
      <c r="A27">
        <f t="shared" si="0"/>
        <v>3</v>
      </c>
      <c r="B27" t="b">
        <f t="shared" si="1"/>
        <v>0</v>
      </c>
      <c r="C27" t="str">
        <f t="shared" si="2"/>
        <v>OFF</v>
      </c>
      <c r="D27" s="4">
        <f t="shared" si="4"/>
        <v>42431.041666666606</v>
      </c>
      <c r="E27" t="str">
        <f t="shared" si="5"/>
        <v>LRKPPS</v>
      </c>
      <c r="F27" s="39">
        <v>60.858509063720703</v>
      </c>
      <c r="G27">
        <f t="shared" si="3"/>
        <v>1.0670760243300685E-3</v>
      </c>
      <c r="H27" s="38">
        <f>G27*SUMIF('Manual Inputs'!$B$11:$B$22,'Expanded kW'!A27,'Manual Inputs'!$C$11:$C$22)</f>
        <v>8872.2260128888647</v>
      </c>
    </row>
    <row r="28" spans="1:8" x14ac:dyDescent="0.2">
      <c r="A28">
        <f t="shared" si="0"/>
        <v>3</v>
      </c>
      <c r="B28" t="b">
        <f t="shared" si="1"/>
        <v>0</v>
      </c>
      <c r="C28" t="str">
        <f t="shared" si="2"/>
        <v>OFF</v>
      </c>
      <c r="D28" s="4">
        <f t="shared" si="4"/>
        <v>42431.08333333327</v>
      </c>
      <c r="E28" t="str">
        <f t="shared" si="5"/>
        <v>LRKPPS</v>
      </c>
      <c r="F28" s="39">
        <v>61.212890625</v>
      </c>
      <c r="G28">
        <f t="shared" si="3"/>
        <v>1.0732896512053154E-3</v>
      </c>
      <c r="H28" s="38">
        <f>G28*SUMIF('Manual Inputs'!$B$11:$B$22,'Expanded kW'!A28,'Manual Inputs'!$C$11:$C$22)</f>
        <v>8923.8893440292704</v>
      </c>
    </row>
    <row r="29" spans="1:8" x14ac:dyDescent="0.2">
      <c r="A29">
        <f t="shared" si="0"/>
        <v>3</v>
      </c>
      <c r="B29" t="b">
        <f t="shared" si="1"/>
        <v>0</v>
      </c>
      <c r="C29" t="str">
        <f t="shared" si="2"/>
        <v>OFF</v>
      </c>
      <c r="D29" s="4">
        <f t="shared" si="4"/>
        <v>42431.124999999935</v>
      </c>
      <c r="E29" t="str">
        <f t="shared" si="5"/>
        <v>LRKPPS</v>
      </c>
      <c r="F29" s="39">
        <v>65.99102783203125</v>
      </c>
      <c r="G29">
        <f t="shared" si="3"/>
        <v>1.1570681685075395E-3</v>
      </c>
      <c r="H29" s="38">
        <f>G29*SUMIF('Manual Inputs'!$B$11:$B$22,'Expanded kW'!A29,'Manual Inputs'!$C$11:$C$22)</f>
        <v>9620.4675854874768</v>
      </c>
    </row>
    <row r="30" spans="1:8" x14ac:dyDescent="0.2">
      <c r="A30">
        <f t="shared" si="0"/>
        <v>3</v>
      </c>
      <c r="B30" t="b">
        <f t="shared" si="1"/>
        <v>0</v>
      </c>
      <c r="C30" t="str">
        <f t="shared" si="2"/>
        <v>OFF</v>
      </c>
      <c r="D30" s="4">
        <f t="shared" si="4"/>
        <v>42431.166666666599</v>
      </c>
      <c r="E30" t="str">
        <f t="shared" si="5"/>
        <v>LRKPPS</v>
      </c>
      <c r="F30" s="39">
        <v>71.955711364746094</v>
      </c>
      <c r="G30">
        <f t="shared" si="3"/>
        <v>1.2616512562038265E-3</v>
      </c>
      <c r="H30" s="38">
        <f>G30*SUMIF('Manual Inputs'!$B$11:$B$22,'Expanded kW'!A30,'Manual Inputs'!$C$11:$C$22)</f>
        <v>10490.025864383097</v>
      </c>
    </row>
    <row r="31" spans="1:8" x14ac:dyDescent="0.2">
      <c r="A31">
        <f t="shared" si="0"/>
        <v>3</v>
      </c>
      <c r="B31" t="b">
        <f t="shared" si="1"/>
        <v>0</v>
      </c>
      <c r="C31" t="str">
        <f t="shared" si="2"/>
        <v>OFF</v>
      </c>
      <c r="D31" s="4">
        <f t="shared" si="4"/>
        <v>42431.208333333263</v>
      </c>
      <c r="E31" t="str">
        <f t="shared" si="5"/>
        <v>LRKPPS</v>
      </c>
      <c r="F31" s="39">
        <v>81.192352294921875</v>
      </c>
      <c r="G31">
        <f t="shared" si="3"/>
        <v>1.4236039269736054E-3</v>
      </c>
      <c r="H31" s="38">
        <f>G31*SUMIF('Manual Inputs'!$B$11:$B$22,'Expanded kW'!A31,'Manual Inputs'!$C$11:$C$22)</f>
        <v>11836.584746504508</v>
      </c>
    </row>
    <row r="32" spans="1:8" x14ac:dyDescent="0.2">
      <c r="A32">
        <f t="shared" si="0"/>
        <v>3</v>
      </c>
      <c r="B32" t="b">
        <f t="shared" si="1"/>
        <v>0</v>
      </c>
      <c r="C32" t="str">
        <f t="shared" si="2"/>
        <v>OFF</v>
      </c>
      <c r="D32" s="4">
        <f t="shared" si="4"/>
        <v>42431.249999999927</v>
      </c>
      <c r="E32" t="str">
        <f t="shared" si="5"/>
        <v>LRKPPS</v>
      </c>
      <c r="F32" s="39">
        <v>103.56078338623047</v>
      </c>
      <c r="G32">
        <f t="shared" si="3"/>
        <v>1.8158057223613842E-3</v>
      </c>
      <c r="H32" s="38">
        <f>G32*SUMIF('Manual Inputs'!$B$11:$B$22,'Expanded kW'!A32,'Manual Inputs'!$C$11:$C$22)</f>
        <v>15097.554810493899</v>
      </c>
    </row>
    <row r="33" spans="1:8" x14ac:dyDescent="0.2">
      <c r="A33">
        <f t="shared" si="0"/>
        <v>3</v>
      </c>
      <c r="B33" t="b">
        <f t="shared" si="1"/>
        <v>0</v>
      </c>
      <c r="C33" t="str">
        <f t="shared" si="2"/>
        <v>ON</v>
      </c>
      <c r="D33" s="4">
        <f t="shared" si="4"/>
        <v>42431.291666666591</v>
      </c>
      <c r="E33" t="str">
        <f t="shared" si="5"/>
        <v>LRKPPS</v>
      </c>
      <c r="F33" s="39">
        <v>123.28753662109375</v>
      </c>
      <c r="G33">
        <f t="shared" si="3"/>
        <v>2.1616890793256225E-3</v>
      </c>
      <c r="H33" s="38">
        <f>G33*SUMIF('Manual Inputs'!$B$11:$B$22,'Expanded kW'!A33,'Manual Inputs'!$C$11:$C$22)</f>
        <v>17973.409245523555</v>
      </c>
    </row>
    <row r="34" spans="1:8" x14ac:dyDescent="0.2">
      <c r="A34">
        <f t="shared" si="0"/>
        <v>3</v>
      </c>
      <c r="B34" t="b">
        <f t="shared" si="1"/>
        <v>0</v>
      </c>
      <c r="C34" t="str">
        <f t="shared" si="2"/>
        <v>ON</v>
      </c>
      <c r="D34" s="4">
        <f t="shared" si="4"/>
        <v>42431.333333333256</v>
      </c>
      <c r="E34" t="str">
        <f t="shared" si="5"/>
        <v>LRKPPS</v>
      </c>
      <c r="F34" s="39">
        <v>147.50018310546875</v>
      </c>
      <c r="G34">
        <f t="shared" si="3"/>
        <v>2.5862268300287238E-3</v>
      </c>
      <c r="H34" s="38">
        <f>G34*SUMIF('Manual Inputs'!$B$11:$B$22,'Expanded kW'!A34,'Manual Inputs'!$C$11:$C$22)</f>
        <v>21503.237289037254</v>
      </c>
    </row>
    <row r="35" spans="1:8" x14ac:dyDescent="0.2">
      <c r="A35">
        <f t="shared" si="0"/>
        <v>3</v>
      </c>
      <c r="B35" t="b">
        <f t="shared" si="1"/>
        <v>0</v>
      </c>
      <c r="C35" t="str">
        <f t="shared" si="2"/>
        <v>ON</v>
      </c>
      <c r="D35" s="4">
        <f t="shared" si="4"/>
        <v>42431.37499999992</v>
      </c>
      <c r="E35" t="str">
        <f t="shared" si="5"/>
        <v>LRKPPS</v>
      </c>
      <c r="F35" s="39">
        <v>149.05577087402344</v>
      </c>
      <c r="G35">
        <f t="shared" si="3"/>
        <v>2.6135020695490971E-3</v>
      </c>
      <c r="H35" s="38">
        <f>G35*SUMIF('Manual Inputs'!$B$11:$B$22,'Expanded kW'!A35,'Manual Inputs'!$C$11:$C$22)</f>
        <v>21730.017840809429</v>
      </c>
    </row>
    <row r="36" spans="1:8" x14ac:dyDescent="0.2">
      <c r="A36">
        <f t="shared" si="0"/>
        <v>3</v>
      </c>
      <c r="B36" t="b">
        <f t="shared" si="1"/>
        <v>0</v>
      </c>
      <c r="C36" t="str">
        <f t="shared" si="2"/>
        <v>ON</v>
      </c>
      <c r="D36" s="4">
        <f t="shared" si="4"/>
        <v>42431.416666666584</v>
      </c>
      <c r="E36" t="str">
        <f t="shared" si="5"/>
        <v>LRKPPS</v>
      </c>
      <c r="F36" s="39">
        <v>142.89683532714844</v>
      </c>
      <c r="G36">
        <f t="shared" si="3"/>
        <v>2.5055130215330939E-3</v>
      </c>
      <c r="H36" s="38">
        <f>G36*SUMIF('Manual Inputs'!$B$11:$B$22,'Expanded kW'!A36,'Manual Inputs'!$C$11:$C$22)</f>
        <v>20832.140633310362</v>
      </c>
    </row>
    <row r="37" spans="1:8" x14ac:dyDescent="0.2">
      <c r="A37">
        <f t="shared" si="0"/>
        <v>3</v>
      </c>
      <c r="B37" t="b">
        <f t="shared" si="1"/>
        <v>0</v>
      </c>
      <c r="C37" t="str">
        <f t="shared" si="2"/>
        <v>ON</v>
      </c>
      <c r="D37" s="4">
        <f t="shared" si="4"/>
        <v>42431.458333333248</v>
      </c>
      <c r="E37" t="str">
        <f t="shared" si="5"/>
        <v>LRKPPS</v>
      </c>
      <c r="F37" s="39">
        <v>146.99879455566406</v>
      </c>
      <c r="G37">
        <f t="shared" si="3"/>
        <v>2.5774356238588512E-3</v>
      </c>
      <c r="H37" s="38">
        <f>G37*SUMIF('Manual Inputs'!$B$11:$B$22,'Expanded kW'!A37,'Manual Inputs'!$C$11:$C$22)</f>
        <v>21430.142620722519</v>
      </c>
    </row>
    <row r="38" spans="1:8" x14ac:dyDescent="0.2">
      <c r="A38">
        <f t="shared" si="0"/>
        <v>3</v>
      </c>
      <c r="B38" t="b">
        <f t="shared" si="1"/>
        <v>0</v>
      </c>
      <c r="C38" t="str">
        <f t="shared" si="2"/>
        <v>ON</v>
      </c>
      <c r="D38" s="4">
        <f t="shared" si="4"/>
        <v>42431.499999999913</v>
      </c>
      <c r="E38" t="str">
        <f t="shared" si="5"/>
        <v>LRKPPS</v>
      </c>
      <c r="F38" s="39">
        <v>138.39962768554687</v>
      </c>
      <c r="G38">
        <f t="shared" si="3"/>
        <v>2.4266602444175315E-3</v>
      </c>
      <c r="H38" s="38">
        <f>G38*SUMIF('Manual Inputs'!$B$11:$B$22,'Expanded kW'!A38,'Manual Inputs'!$C$11:$C$22)</f>
        <v>20176.5175620747</v>
      </c>
    </row>
    <row r="39" spans="1:8" x14ac:dyDescent="0.2">
      <c r="A39">
        <f t="shared" si="0"/>
        <v>3</v>
      </c>
      <c r="B39" t="b">
        <f t="shared" si="1"/>
        <v>0</v>
      </c>
      <c r="C39" t="str">
        <f t="shared" si="2"/>
        <v>ON</v>
      </c>
      <c r="D39" s="4">
        <f t="shared" si="4"/>
        <v>42431.541666666577</v>
      </c>
      <c r="E39" t="str">
        <f t="shared" si="5"/>
        <v>LRKPPS</v>
      </c>
      <c r="F39" s="39">
        <v>126.70603942871094</v>
      </c>
      <c r="G39">
        <f t="shared" si="3"/>
        <v>2.2216281485081088E-3</v>
      </c>
      <c r="H39" s="38">
        <f>G39*SUMIF('Manual Inputs'!$B$11:$B$22,'Expanded kW'!A39,'Manual Inputs'!$C$11:$C$22)</f>
        <v>18471.773894961789</v>
      </c>
    </row>
    <row r="40" spans="1:8" x14ac:dyDescent="0.2">
      <c r="A40">
        <f t="shared" si="0"/>
        <v>3</v>
      </c>
      <c r="B40" t="b">
        <f t="shared" si="1"/>
        <v>0</v>
      </c>
      <c r="C40" t="str">
        <f t="shared" si="2"/>
        <v>ON</v>
      </c>
      <c r="D40" s="4">
        <f t="shared" si="4"/>
        <v>42431.583333333241</v>
      </c>
      <c r="E40" t="str">
        <f t="shared" si="5"/>
        <v>LRKPPS</v>
      </c>
      <c r="F40" s="39">
        <v>121.64170074462891</v>
      </c>
      <c r="G40">
        <f t="shared" si="3"/>
        <v>2.1328314547998709E-3</v>
      </c>
      <c r="H40" s="38">
        <f>G40*SUMIF('Manual Inputs'!$B$11:$B$22,'Expanded kW'!A40,'Manual Inputs'!$C$11:$C$22)</f>
        <v>17733.471920394077</v>
      </c>
    </row>
    <row r="41" spans="1:8" x14ac:dyDescent="0.2">
      <c r="A41">
        <f t="shared" si="0"/>
        <v>3</v>
      </c>
      <c r="B41" t="b">
        <f t="shared" si="1"/>
        <v>0</v>
      </c>
      <c r="C41" t="str">
        <f t="shared" si="2"/>
        <v>ON</v>
      </c>
      <c r="D41" s="4">
        <f t="shared" si="4"/>
        <v>42431.624999999905</v>
      </c>
      <c r="E41" t="str">
        <f t="shared" si="5"/>
        <v>LRKPPS</v>
      </c>
      <c r="F41" s="39">
        <v>102.797119140625</v>
      </c>
      <c r="G41">
        <f t="shared" si="3"/>
        <v>1.8024158477216606E-3</v>
      </c>
      <c r="H41" s="38">
        <f>G41*SUMIF('Manual Inputs'!$B$11:$B$22,'Expanded kW'!A41,'Manual Inputs'!$C$11:$C$22)</f>
        <v>14986.224416614548</v>
      </c>
    </row>
    <row r="42" spans="1:8" x14ac:dyDescent="0.2">
      <c r="A42">
        <f t="shared" si="0"/>
        <v>3</v>
      </c>
      <c r="B42" t="b">
        <f t="shared" si="1"/>
        <v>0</v>
      </c>
      <c r="C42" t="str">
        <f t="shared" si="2"/>
        <v>ON</v>
      </c>
      <c r="D42" s="4">
        <f t="shared" si="4"/>
        <v>42431.66666666657</v>
      </c>
      <c r="E42" t="str">
        <f t="shared" si="5"/>
        <v>LRKPPS</v>
      </c>
      <c r="F42" s="39">
        <v>88.19696044921875</v>
      </c>
      <c r="G42">
        <f t="shared" si="3"/>
        <v>1.5464207612383278E-3</v>
      </c>
      <c r="H42" s="38">
        <f>G42*SUMIF('Manual Inputs'!$B$11:$B$22,'Expanded kW'!A42,'Manual Inputs'!$C$11:$C$22)</f>
        <v>12857.747894152062</v>
      </c>
    </row>
    <row r="43" spans="1:8" x14ac:dyDescent="0.2">
      <c r="A43">
        <f t="shared" si="0"/>
        <v>3</v>
      </c>
      <c r="B43" t="b">
        <f t="shared" si="1"/>
        <v>0</v>
      </c>
      <c r="C43" t="str">
        <f t="shared" si="2"/>
        <v>ON</v>
      </c>
      <c r="D43" s="4">
        <f t="shared" si="4"/>
        <v>42431.708333333234</v>
      </c>
      <c r="E43" t="str">
        <f t="shared" si="5"/>
        <v>LRKPPS</v>
      </c>
      <c r="F43" s="39">
        <v>82.20611572265625</v>
      </c>
      <c r="G43">
        <f t="shared" si="3"/>
        <v>1.4413789705085265E-3</v>
      </c>
      <c r="H43" s="38">
        <f>G43*SUMIF('Manual Inputs'!$B$11:$B$22,'Expanded kW'!A43,'Manual Inputs'!$C$11:$C$22)</f>
        <v>11984.375719251524</v>
      </c>
    </row>
    <row r="44" spans="1:8" x14ac:dyDescent="0.2">
      <c r="A44">
        <f t="shared" si="0"/>
        <v>3</v>
      </c>
      <c r="B44" t="b">
        <f t="shared" si="1"/>
        <v>0</v>
      </c>
      <c r="C44" t="str">
        <f t="shared" si="2"/>
        <v>ON</v>
      </c>
      <c r="D44" s="4">
        <f t="shared" si="4"/>
        <v>42431.749999999898</v>
      </c>
      <c r="E44" t="str">
        <f t="shared" si="5"/>
        <v>LRKPPS</v>
      </c>
      <c r="F44" s="39">
        <v>80.831253051757812</v>
      </c>
      <c r="G44">
        <f t="shared" si="3"/>
        <v>1.4172725141488077E-3</v>
      </c>
      <c r="H44" s="38">
        <f>G44*SUMIF('Manual Inputs'!$B$11:$B$22,'Expanded kW'!A44,'Manual Inputs'!$C$11:$C$22)</f>
        <v>11783.942081613059</v>
      </c>
    </row>
    <row r="45" spans="1:8" x14ac:dyDescent="0.2">
      <c r="A45">
        <f t="shared" si="0"/>
        <v>3</v>
      </c>
      <c r="B45" t="b">
        <f t="shared" si="1"/>
        <v>0</v>
      </c>
      <c r="C45" t="str">
        <f t="shared" si="2"/>
        <v>ON</v>
      </c>
      <c r="D45" s="4">
        <f t="shared" si="4"/>
        <v>42431.791666666562</v>
      </c>
      <c r="E45" t="str">
        <f t="shared" si="5"/>
        <v>LRKPPS</v>
      </c>
      <c r="F45" s="39">
        <v>84.340087890625</v>
      </c>
      <c r="G45">
        <f t="shared" si="3"/>
        <v>1.4787954398249683E-3</v>
      </c>
      <c r="H45" s="38">
        <f>G45*SUMIF('Manual Inputs'!$B$11:$B$22,'Expanded kW'!A45,'Manual Inputs'!$C$11:$C$22)</f>
        <v>12295.475739128935</v>
      </c>
    </row>
    <row r="46" spans="1:8" x14ac:dyDescent="0.2">
      <c r="A46">
        <f t="shared" si="0"/>
        <v>3</v>
      </c>
      <c r="B46" t="b">
        <f t="shared" si="1"/>
        <v>0</v>
      </c>
      <c r="C46" t="str">
        <f t="shared" si="2"/>
        <v>ON</v>
      </c>
      <c r="D46" s="4">
        <f t="shared" si="4"/>
        <v>42431.833333333227</v>
      </c>
      <c r="E46" t="str">
        <f t="shared" si="5"/>
        <v>LRKPPS</v>
      </c>
      <c r="F46" s="39">
        <v>81.805709838867187</v>
      </c>
      <c r="G46">
        <f t="shared" si="3"/>
        <v>1.4343583660743192E-3</v>
      </c>
      <c r="H46" s="38">
        <f>G46*SUMIF('Manual Inputs'!$B$11:$B$22,'Expanded kW'!A46,'Manual Inputs'!$C$11:$C$22)</f>
        <v>11926.002756250615</v>
      </c>
    </row>
    <row r="47" spans="1:8" x14ac:dyDescent="0.2">
      <c r="A47">
        <f t="shared" si="0"/>
        <v>3</v>
      </c>
      <c r="B47" t="b">
        <f t="shared" si="1"/>
        <v>0</v>
      </c>
      <c r="C47" t="str">
        <f t="shared" si="2"/>
        <v>OFF</v>
      </c>
      <c r="D47" s="4">
        <f t="shared" si="4"/>
        <v>42431.874999999891</v>
      </c>
      <c r="E47" t="str">
        <f t="shared" si="5"/>
        <v>LRKPPS</v>
      </c>
      <c r="F47" s="39">
        <v>78.616127014160156</v>
      </c>
      <c r="G47">
        <f t="shared" si="3"/>
        <v>1.378433115649662E-3</v>
      </c>
      <c r="H47" s="38">
        <f>G47*SUMIF('Manual Inputs'!$B$11:$B$22,'Expanded kW'!A47,'Manual Inputs'!$C$11:$C$22)</f>
        <v>11461.011087164543</v>
      </c>
    </row>
    <row r="48" spans="1:8" x14ac:dyDescent="0.2">
      <c r="A48">
        <f t="shared" si="0"/>
        <v>3</v>
      </c>
      <c r="B48" t="b">
        <f t="shared" si="1"/>
        <v>0</v>
      </c>
      <c r="C48" t="str">
        <f t="shared" si="2"/>
        <v>OFF</v>
      </c>
      <c r="D48" s="4">
        <f t="shared" si="4"/>
        <v>42431.916666666555</v>
      </c>
      <c r="E48" t="str">
        <f t="shared" si="5"/>
        <v>LRKPPS</v>
      </c>
      <c r="F48" s="39">
        <v>75.608230590820313</v>
      </c>
      <c r="G48">
        <f t="shared" si="3"/>
        <v>1.3256935036152378E-3</v>
      </c>
      <c r="H48" s="38">
        <f>G48*SUMIF('Manual Inputs'!$B$11:$B$22,'Expanded kW'!A48,'Manual Inputs'!$C$11:$C$22)</f>
        <v>11022.506475372471</v>
      </c>
    </row>
    <row r="49" spans="1:8" x14ac:dyDescent="0.2">
      <c r="A49">
        <f t="shared" si="0"/>
        <v>3</v>
      </c>
      <c r="B49" t="b">
        <f t="shared" si="1"/>
        <v>0</v>
      </c>
      <c r="C49" t="str">
        <f t="shared" si="2"/>
        <v>OFF</v>
      </c>
      <c r="D49" s="4">
        <f t="shared" si="4"/>
        <v>42431.958333333219</v>
      </c>
      <c r="E49" t="str">
        <f t="shared" si="5"/>
        <v>LRKPPS</v>
      </c>
      <c r="F49" s="39">
        <v>74.666648864746094</v>
      </c>
      <c r="G49">
        <f t="shared" si="3"/>
        <v>1.3091840737869597E-3</v>
      </c>
      <c r="H49" s="38">
        <f>G49*SUMIF('Manual Inputs'!$B$11:$B$22,'Expanded kW'!A49,'Manual Inputs'!$C$11:$C$22)</f>
        <v>10885.238474367226</v>
      </c>
    </row>
    <row r="50" spans="1:8" x14ac:dyDescent="0.2">
      <c r="A50">
        <f t="shared" si="0"/>
        <v>3</v>
      </c>
      <c r="B50" t="b">
        <f t="shared" si="1"/>
        <v>0</v>
      </c>
      <c r="C50" t="str">
        <f t="shared" si="2"/>
        <v>OFF</v>
      </c>
      <c r="D50" s="4">
        <f t="shared" si="4"/>
        <v>42431.999999999884</v>
      </c>
      <c r="E50" t="str">
        <f t="shared" si="5"/>
        <v>LRKPPS</v>
      </c>
      <c r="F50" s="39">
        <v>75.090293884277344</v>
      </c>
      <c r="G50">
        <f t="shared" si="3"/>
        <v>1.3166121467076308E-3</v>
      </c>
      <c r="H50" s="38">
        <f>G50*SUMIF('Manual Inputs'!$B$11:$B$22,'Expanded kW'!A50,'Manual Inputs'!$C$11:$C$22)</f>
        <v>10946.999342655678</v>
      </c>
    </row>
    <row r="51" spans="1:8" x14ac:dyDescent="0.2">
      <c r="A51">
        <f t="shared" si="0"/>
        <v>3</v>
      </c>
      <c r="B51" t="b">
        <f t="shared" si="1"/>
        <v>0</v>
      </c>
      <c r="C51" t="str">
        <f t="shared" si="2"/>
        <v>OFF</v>
      </c>
      <c r="D51" s="4">
        <f t="shared" si="4"/>
        <v>42432.041666666548</v>
      </c>
      <c r="E51" t="str">
        <f t="shared" si="5"/>
        <v>LRKPPS</v>
      </c>
      <c r="F51" s="39">
        <v>75.791030883789063</v>
      </c>
      <c r="G51">
        <f t="shared" si="3"/>
        <v>1.3288986726683152E-3</v>
      </c>
      <c r="H51" s="38">
        <f>G51*SUMIF('Manual Inputs'!$B$11:$B$22,'Expanded kW'!A51,'Manual Inputs'!$C$11:$C$22)</f>
        <v>11049.155920772833</v>
      </c>
    </row>
    <row r="52" spans="1:8" x14ac:dyDescent="0.2">
      <c r="A52">
        <f t="shared" si="0"/>
        <v>3</v>
      </c>
      <c r="B52" t="b">
        <f t="shared" si="1"/>
        <v>0</v>
      </c>
      <c r="C52" t="str">
        <f t="shared" si="2"/>
        <v>OFF</v>
      </c>
      <c r="D52" s="4">
        <f t="shared" si="4"/>
        <v>42432.083333333212</v>
      </c>
      <c r="E52" t="str">
        <f t="shared" si="5"/>
        <v>LRKPPS</v>
      </c>
      <c r="F52" s="39">
        <v>76.198997497558594</v>
      </c>
      <c r="G52">
        <f t="shared" si="3"/>
        <v>1.3360518448208697E-3</v>
      </c>
      <c r="H52" s="38">
        <f>G52*SUMIF('Manual Inputs'!$B$11:$B$22,'Expanded kW'!A52,'Manual Inputs'!$C$11:$C$22)</f>
        <v>11108.631120851862</v>
      </c>
    </row>
    <row r="53" spans="1:8" x14ac:dyDescent="0.2">
      <c r="A53">
        <f t="shared" si="0"/>
        <v>3</v>
      </c>
      <c r="B53" t="b">
        <f t="shared" si="1"/>
        <v>0</v>
      </c>
      <c r="C53" t="str">
        <f t="shared" si="2"/>
        <v>OFF</v>
      </c>
      <c r="D53" s="4">
        <f t="shared" si="4"/>
        <v>42432.124999999876</v>
      </c>
      <c r="E53" t="str">
        <f t="shared" si="5"/>
        <v>LRKPPS</v>
      </c>
      <c r="F53" s="39">
        <v>81.680435180664063</v>
      </c>
      <c r="G53">
        <f t="shared" si="3"/>
        <v>1.4321618353626527E-3</v>
      </c>
      <c r="H53" s="38">
        <f>G53*SUMIF('Manual Inputs'!$B$11:$B$22,'Expanded kW'!A53,'Manual Inputs'!$C$11:$C$22)</f>
        <v>11907.739655521318</v>
      </c>
    </row>
    <row r="54" spans="1:8" x14ac:dyDescent="0.2">
      <c r="A54">
        <f t="shared" si="0"/>
        <v>3</v>
      </c>
      <c r="B54" t="b">
        <f t="shared" si="1"/>
        <v>0</v>
      </c>
      <c r="C54" t="str">
        <f t="shared" si="2"/>
        <v>OFF</v>
      </c>
      <c r="D54" s="4">
        <f t="shared" si="4"/>
        <v>42432.166666666541</v>
      </c>
      <c r="E54" t="str">
        <f t="shared" si="5"/>
        <v>LRKPPS</v>
      </c>
      <c r="F54" s="39">
        <v>90.160362243652344</v>
      </c>
      <c r="G54">
        <f t="shared" si="3"/>
        <v>1.5808464974779897E-3</v>
      </c>
      <c r="H54" s="38">
        <f>G54*SUMIF('Manual Inputs'!$B$11:$B$22,'Expanded kW'!A54,'Manual Inputs'!$C$11:$C$22)</f>
        <v>13143.981401057192</v>
      </c>
    </row>
    <row r="55" spans="1:8" x14ac:dyDescent="0.2">
      <c r="A55">
        <f t="shared" si="0"/>
        <v>3</v>
      </c>
      <c r="B55" t="b">
        <f t="shared" si="1"/>
        <v>0</v>
      </c>
      <c r="C55" t="str">
        <f t="shared" si="2"/>
        <v>OFF</v>
      </c>
      <c r="D55" s="4">
        <f t="shared" si="4"/>
        <v>42432.208333333205</v>
      </c>
      <c r="E55" t="str">
        <f t="shared" si="5"/>
        <v>LRKPPS</v>
      </c>
      <c r="F55" s="39">
        <v>115.75575256347656</v>
      </c>
      <c r="G55">
        <f t="shared" si="3"/>
        <v>2.0296288906690159E-3</v>
      </c>
      <c r="H55" s="38">
        <f>G55*SUMIF('Manual Inputs'!$B$11:$B$22,'Expanded kW'!A55,'Manual Inputs'!$C$11:$C$22)</f>
        <v>16875.392033674238</v>
      </c>
    </row>
    <row r="56" spans="1:8" x14ac:dyDescent="0.2">
      <c r="A56">
        <f t="shared" si="0"/>
        <v>3</v>
      </c>
      <c r="B56" t="b">
        <f t="shared" si="1"/>
        <v>0</v>
      </c>
      <c r="C56" t="str">
        <f t="shared" si="2"/>
        <v>OFF</v>
      </c>
      <c r="D56" s="4">
        <f t="shared" si="4"/>
        <v>42432.249999999869</v>
      </c>
      <c r="E56" t="str">
        <f t="shared" si="5"/>
        <v>LRKPPS</v>
      </c>
      <c r="F56" s="39">
        <v>124.36498260498047</v>
      </c>
      <c r="G56">
        <f t="shared" si="3"/>
        <v>2.1805807149342512E-3</v>
      </c>
      <c r="H56" s="38">
        <f>G56*SUMIF('Manual Inputs'!$B$11:$B$22,'Expanded kW'!A56,'Manual Inputs'!$C$11:$C$22)</f>
        <v>18130.484146515846</v>
      </c>
    </row>
    <row r="57" spans="1:8" x14ac:dyDescent="0.2">
      <c r="A57">
        <f t="shared" si="0"/>
        <v>3</v>
      </c>
      <c r="B57" t="b">
        <f t="shared" si="1"/>
        <v>0</v>
      </c>
      <c r="C57" t="str">
        <f t="shared" si="2"/>
        <v>ON</v>
      </c>
      <c r="D57" s="4">
        <f t="shared" si="4"/>
        <v>42432.291666666533</v>
      </c>
      <c r="E57" t="str">
        <f t="shared" si="5"/>
        <v>LRKPPS</v>
      </c>
      <c r="F57" s="39">
        <v>142.44192504882812</v>
      </c>
      <c r="G57">
        <f t="shared" si="3"/>
        <v>2.4975367523361494E-3</v>
      </c>
      <c r="H57" s="38">
        <f>G57*SUMIF('Manual Inputs'!$B$11:$B$22,'Expanded kW'!A57,'Manual Inputs'!$C$11:$C$22)</f>
        <v>20765.821775570712</v>
      </c>
    </row>
    <row r="58" spans="1:8" x14ac:dyDescent="0.2">
      <c r="A58">
        <f t="shared" si="0"/>
        <v>3</v>
      </c>
      <c r="B58" t="b">
        <f t="shared" si="1"/>
        <v>0</v>
      </c>
      <c r="C58" t="str">
        <f t="shared" si="2"/>
        <v>ON</v>
      </c>
      <c r="D58" s="4">
        <f t="shared" si="4"/>
        <v>42432.333333333198</v>
      </c>
      <c r="E58" t="str">
        <f t="shared" si="5"/>
        <v>LRKPPS</v>
      </c>
      <c r="F58" s="39">
        <v>164.91912841796875</v>
      </c>
      <c r="G58">
        <f t="shared" si="3"/>
        <v>2.8916457303278398E-3</v>
      </c>
      <c r="H58" s="38">
        <f>G58*SUMIF('Manual Inputs'!$B$11:$B$22,'Expanded kW'!A58,'Manual Inputs'!$C$11:$C$22)</f>
        <v>24042.649149371162</v>
      </c>
    </row>
    <row r="59" spans="1:8" x14ac:dyDescent="0.2">
      <c r="A59">
        <f t="shared" si="0"/>
        <v>3</v>
      </c>
      <c r="B59" t="b">
        <f t="shared" si="1"/>
        <v>0</v>
      </c>
      <c r="C59" t="str">
        <f t="shared" si="2"/>
        <v>ON</v>
      </c>
      <c r="D59" s="4">
        <f t="shared" si="4"/>
        <v>42432.374999999862</v>
      </c>
      <c r="E59" t="str">
        <f t="shared" si="5"/>
        <v>LRKPPS</v>
      </c>
      <c r="F59" s="39">
        <v>159.55592346191406</v>
      </c>
      <c r="G59">
        <f t="shared" si="3"/>
        <v>2.7976087992524819E-3</v>
      </c>
      <c r="H59" s="38">
        <f>G59*SUMIF('Manual Inputs'!$B$11:$B$22,'Expanded kW'!A59,'Manual Inputs'!$C$11:$C$22)</f>
        <v>23260.777111169544</v>
      </c>
    </row>
    <row r="60" spans="1:8" x14ac:dyDescent="0.2">
      <c r="A60">
        <f t="shared" si="0"/>
        <v>3</v>
      </c>
      <c r="B60" t="b">
        <f t="shared" si="1"/>
        <v>0</v>
      </c>
      <c r="C60" t="str">
        <f t="shared" si="2"/>
        <v>ON</v>
      </c>
      <c r="D60" s="4">
        <f t="shared" si="4"/>
        <v>42432.416666666526</v>
      </c>
      <c r="E60" t="str">
        <f t="shared" si="5"/>
        <v>LRKPPS</v>
      </c>
      <c r="F60" s="39">
        <v>151.72187805175781</v>
      </c>
      <c r="G60">
        <f t="shared" si="3"/>
        <v>2.6602488448385793E-3</v>
      </c>
      <c r="H60" s="38">
        <f>G60*SUMIF('Manual Inputs'!$B$11:$B$22,'Expanded kW'!A60,'Manual Inputs'!$C$11:$C$22)</f>
        <v>22118.694885636109</v>
      </c>
    </row>
    <row r="61" spans="1:8" x14ac:dyDescent="0.2">
      <c r="A61">
        <f t="shared" si="0"/>
        <v>3</v>
      </c>
      <c r="B61" t="b">
        <f t="shared" si="1"/>
        <v>0</v>
      </c>
      <c r="C61" t="str">
        <f t="shared" si="2"/>
        <v>ON</v>
      </c>
      <c r="D61" s="4">
        <f t="shared" si="4"/>
        <v>42432.45833333319</v>
      </c>
      <c r="E61" t="str">
        <f t="shared" si="5"/>
        <v>LRKPPS</v>
      </c>
      <c r="F61" s="39">
        <v>154.69754028320312</v>
      </c>
      <c r="G61">
        <f t="shared" si="3"/>
        <v>2.7124232715954886E-3</v>
      </c>
      <c r="H61" s="38">
        <f>G61*SUMIF('Manual Inputs'!$B$11:$B$22,'Expanded kW'!A61,'Manual Inputs'!$C$11:$C$22)</f>
        <v>22552.500252569393</v>
      </c>
    </row>
    <row r="62" spans="1:8" x14ac:dyDescent="0.2">
      <c r="A62">
        <f t="shared" si="0"/>
        <v>3</v>
      </c>
      <c r="B62" t="b">
        <f t="shared" si="1"/>
        <v>0</v>
      </c>
      <c r="C62" t="str">
        <f t="shared" si="2"/>
        <v>ON</v>
      </c>
      <c r="D62" s="4">
        <f t="shared" si="4"/>
        <v>42432.499999999854</v>
      </c>
      <c r="E62" t="str">
        <f t="shared" si="5"/>
        <v>LRKPPS</v>
      </c>
      <c r="F62" s="39">
        <v>146.66424560546875</v>
      </c>
      <c r="G62">
        <f t="shared" si="3"/>
        <v>2.5715697364223971E-3</v>
      </c>
      <c r="H62" s="38">
        <f>G62*SUMIF('Manual Inputs'!$B$11:$B$22,'Expanded kW'!A62,'Manual Inputs'!$C$11:$C$22)</f>
        <v>21381.370576448488</v>
      </c>
    </row>
    <row r="63" spans="1:8" x14ac:dyDescent="0.2">
      <c r="A63">
        <f t="shared" si="0"/>
        <v>3</v>
      </c>
      <c r="B63" t="b">
        <f t="shared" si="1"/>
        <v>0</v>
      </c>
      <c r="C63" t="str">
        <f t="shared" si="2"/>
        <v>ON</v>
      </c>
      <c r="D63" s="4">
        <f t="shared" si="4"/>
        <v>42432.541666666519</v>
      </c>
      <c r="E63" t="str">
        <f t="shared" si="5"/>
        <v>LRKPPS</v>
      </c>
      <c r="F63" s="39">
        <v>131.21884155273438</v>
      </c>
      <c r="G63">
        <f t="shared" si="3"/>
        <v>2.3007543549034911E-3</v>
      </c>
      <c r="H63" s="38">
        <f>G63*SUMIF('Manual Inputs'!$B$11:$B$22,'Expanded kW'!A63,'Manual Inputs'!$C$11:$C$22)</f>
        <v>19129.670399686529</v>
      </c>
    </row>
    <row r="64" spans="1:8" x14ac:dyDescent="0.2">
      <c r="A64">
        <f t="shared" si="0"/>
        <v>3</v>
      </c>
      <c r="B64" t="b">
        <f t="shared" si="1"/>
        <v>0</v>
      </c>
      <c r="C64" t="str">
        <f t="shared" si="2"/>
        <v>ON</v>
      </c>
      <c r="D64" s="4">
        <f t="shared" si="4"/>
        <v>42432.583333333183</v>
      </c>
      <c r="E64" t="str">
        <f t="shared" si="5"/>
        <v>LRKPPS</v>
      </c>
      <c r="F64" s="39">
        <v>121.13600158691406</v>
      </c>
      <c r="G64">
        <f t="shared" si="3"/>
        <v>2.1239646676402247E-3</v>
      </c>
      <c r="H64" s="38">
        <f>G64*SUMIF('Manual Inputs'!$B$11:$B$22,'Expanded kW'!A64,'Manual Inputs'!$C$11:$C$22)</f>
        <v>17659.748832352667</v>
      </c>
    </row>
    <row r="65" spans="1:8" x14ac:dyDescent="0.2">
      <c r="A65">
        <f t="shared" si="0"/>
        <v>3</v>
      </c>
      <c r="B65" t="b">
        <f t="shared" si="1"/>
        <v>0</v>
      </c>
      <c r="C65" t="str">
        <f t="shared" si="2"/>
        <v>ON</v>
      </c>
      <c r="D65" s="4">
        <f t="shared" si="4"/>
        <v>42432.624999999847</v>
      </c>
      <c r="E65" t="str">
        <f t="shared" si="5"/>
        <v>LRKPPS</v>
      </c>
      <c r="F65" s="39">
        <v>104.23761749267578</v>
      </c>
      <c r="G65">
        <f t="shared" si="3"/>
        <v>1.8276731417008962E-3</v>
      </c>
      <c r="H65" s="38">
        <f>G65*SUMIF('Manual Inputs'!$B$11:$B$22,'Expanded kW'!A65,'Manual Inputs'!$C$11:$C$22)</f>
        <v>15196.226717808077</v>
      </c>
    </row>
    <row r="66" spans="1:8" x14ac:dyDescent="0.2">
      <c r="A66">
        <f t="shared" ref="A66:A129" si="6">MONTH(D66)</f>
        <v>3</v>
      </c>
      <c r="B66" t="b">
        <f t="shared" ref="B66:B129" si="7">IF(ISNA(VLOOKUP(DATE(YEAR(D66),MONTH(D66),DAY(D66)),Holidays,1,FALSE)),FALSE,TRUE)</f>
        <v>0</v>
      </c>
      <c r="C66" t="str">
        <f t="shared" ref="C66:C129" si="8">IF(OR(HOUR(D66)&lt;PkStart,HOUR(D66)&gt;OPkStart-1,WEEKDAY(D66,2)&gt;5,B66)=TRUE,"OFF","ON")</f>
        <v>ON</v>
      </c>
      <c r="D66" s="4">
        <f t="shared" si="4"/>
        <v>42432.666666666511</v>
      </c>
      <c r="E66" t="str">
        <f t="shared" si="5"/>
        <v>LRKPPS</v>
      </c>
      <c r="F66" s="39">
        <v>93.759750366210937</v>
      </c>
      <c r="G66">
        <f t="shared" ref="G66:G129" si="9">IF(SUMIF($A$2:$A$8761,A66,$F$2:$F$8761)=0,0,F66/SUMIF($A$2:$A$8761,A66,$F$2:$F$8761))</f>
        <v>1.6439571590260607E-3</v>
      </c>
      <c r="H66" s="38">
        <f>G66*SUMIF('Manual Inputs'!$B$11:$B$22,'Expanded kW'!A66,'Manual Inputs'!$C$11:$C$22)</f>
        <v>13668.716321822521</v>
      </c>
    </row>
    <row r="67" spans="1:8" x14ac:dyDescent="0.2">
      <c r="A67">
        <f t="shared" si="6"/>
        <v>3</v>
      </c>
      <c r="B67" t="b">
        <f t="shared" si="7"/>
        <v>0</v>
      </c>
      <c r="C67" t="str">
        <f t="shared" si="8"/>
        <v>ON</v>
      </c>
      <c r="D67" s="4">
        <f t="shared" si="4"/>
        <v>42432.708333333176</v>
      </c>
      <c r="E67" t="str">
        <f t="shared" si="5"/>
        <v>LRKPPS</v>
      </c>
      <c r="F67" s="39">
        <v>102.27182006835937</v>
      </c>
      <c r="G67">
        <f t="shared" si="9"/>
        <v>1.7932054011589526E-3</v>
      </c>
      <c r="H67" s="38">
        <f>G67*SUMIF('Manual Inputs'!$B$11:$B$22,'Expanded kW'!A67,'Manual Inputs'!$C$11:$C$22)</f>
        <v>14909.643965249536</v>
      </c>
    </row>
    <row r="68" spans="1:8" x14ac:dyDescent="0.2">
      <c r="A68">
        <f t="shared" si="6"/>
        <v>3</v>
      </c>
      <c r="B68" t="b">
        <f t="shared" si="7"/>
        <v>0</v>
      </c>
      <c r="C68" t="str">
        <f t="shared" si="8"/>
        <v>ON</v>
      </c>
      <c r="D68" s="4">
        <f t="shared" ref="D68:D131" si="10">+D67+1/24</f>
        <v>42432.74999999984</v>
      </c>
      <c r="E68" t="str">
        <f t="shared" ref="E68:E131" si="11">+E67</f>
        <v>LRKPPS</v>
      </c>
      <c r="F68" s="39">
        <v>89.546836853027344</v>
      </c>
      <c r="G68">
        <f t="shared" si="9"/>
        <v>1.5700891154006829E-3</v>
      </c>
      <c r="H68" s="38">
        <f>G68*SUMIF('Manual Inputs'!$B$11:$B$22,'Expanded kW'!A68,'Manual Inputs'!$C$11:$C$22)</f>
        <v>13054.538921870402</v>
      </c>
    </row>
    <row r="69" spans="1:8" x14ac:dyDescent="0.2">
      <c r="A69">
        <f t="shared" si="6"/>
        <v>3</v>
      </c>
      <c r="B69" t="b">
        <f t="shared" si="7"/>
        <v>0</v>
      </c>
      <c r="C69" t="str">
        <f t="shared" si="8"/>
        <v>ON</v>
      </c>
      <c r="D69" s="4">
        <f t="shared" si="10"/>
        <v>42432.791666666504</v>
      </c>
      <c r="E69" t="str">
        <f t="shared" si="11"/>
        <v>LRKPPS</v>
      </c>
      <c r="F69" s="39">
        <v>90.074745178222656</v>
      </c>
      <c r="G69">
        <f t="shared" si="9"/>
        <v>1.5793453118722453E-3</v>
      </c>
      <c r="H69" s="38">
        <f>G69*SUMIF('Manual Inputs'!$B$11:$B$22,'Expanded kW'!A69,'Manual Inputs'!$C$11:$C$22)</f>
        <v>13131.499761813333</v>
      </c>
    </row>
    <row r="70" spans="1:8" x14ac:dyDescent="0.2">
      <c r="A70">
        <f t="shared" si="6"/>
        <v>3</v>
      </c>
      <c r="B70" t="b">
        <f t="shared" si="7"/>
        <v>0</v>
      </c>
      <c r="C70" t="str">
        <f t="shared" si="8"/>
        <v>ON</v>
      </c>
      <c r="D70" s="4">
        <f t="shared" si="10"/>
        <v>42432.833333333168</v>
      </c>
      <c r="E70" t="str">
        <f t="shared" si="11"/>
        <v>LRKPPS</v>
      </c>
      <c r="F70" s="39">
        <v>82.59197998046875</v>
      </c>
      <c r="G70">
        <f t="shared" si="9"/>
        <v>1.4481446061524513E-3</v>
      </c>
      <c r="H70" s="38">
        <f>G70*SUMIF('Manual Inputs'!$B$11:$B$22,'Expanded kW'!A70,'Manual Inputs'!$C$11:$C$22)</f>
        <v>12040.628738891286</v>
      </c>
    </row>
    <row r="71" spans="1:8" x14ac:dyDescent="0.2">
      <c r="A71">
        <f t="shared" si="6"/>
        <v>3</v>
      </c>
      <c r="B71" t="b">
        <f t="shared" si="7"/>
        <v>0</v>
      </c>
      <c r="C71" t="str">
        <f t="shared" si="8"/>
        <v>OFF</v>
      </c>
      <c r="D71" s="4">
        <f t="shared" si="10"/>
        <v>42432.874999999833</v>
      </c>
      <c r="E71" t="str">
        <f t="shared" si="11"/>
        <v>LRKPPS</v>
      </c>
      <c r="F71" s="39">
        <v>81.056259155273438</v>
      </c>
      <c r="G71">
        <f t="shared" si="9"/>
        <v>1.4212177080433553E-3</v>
      </c>
      <c r="H71" s="38">
        <f>G71*SUMIF('Manual Inputs'!$B$11:$B$22,'Expanded kW'!A71,'Manual Inputs'!$C$11:$C$22)</f>
        <v>11816.744479098346</v>
      </c>
    </row>
    <row r="72" spans="1:8" x14ac:dyDescent="0.2">
      <c r="A72">
        <f t="shared" si="6"/>
        <v>3</v>
      </c>
      <c r="B72" t="b">
        <f t="shared" si="7"/>
        <v>0</v>
      </c>
      <c r="C72" t="str">
        <f t="shared" si="8"/>
        <v>OFF</v>
      </c>
      <c r="D72" s="4">
        <f t="shared" si="10"/>
        <v>42432.916666666497</v>
      </c>
      <c r="E72" t="str">
        <f t="shared" si="11"/>
        <v>LRKPPS</v>
      </c>
      <c r="F72" s="39">
        <v>79.15960693359375</v>
      </c>
      <c r="G72">
        <f t="shared" si="9"/>
        <v>1.3879623400860545E-3</v>
      </c>
      <c r="H72" s="38">
        <f>G72*SUMIF('Manual Inputs'!$B$11:$B$22,'Expanded kW'!A72,'Manual Inputs'!$C$11:$C$22)</f>
        <v>11540.242023854642</v>
      </c>
    </row>
    <row r="73" spans="1:8" x14ac:dyDescent="0.2">
      <c r="A73">
        <f t="shared" si="6"/>
        <v>3</v>
      </c>
      <c r="B73" t="b">
        <f t="shared" si="7"/>
        <v>0</v>
      </c>
      <c r="C73" t="str">
        <f t="shared" si="8"/>
        <v>OFF</v>
      </c>
      <c r="D73" s="4">
        <f t="shared" si="10"/>
        <v>42432.958333333161</v>
      </c>
      <c r="E73" t="str">
        <f t="shared" si="11"/>
        <v>LRKPPS</v>
      </c>
      <c r="F73" s="39">
        <v>75.060806274414063</v>
      </c>
      <c r="G73">
        <f t="shared" si="9"/>
        <v>1.3160951192289104E-3</v>
      </c>
      <c r="H73" s="38">
        <f>G73*SUMIF('Manual Inputs'!$B$11:$B$22,'Expanded kW'!A73,'Manual Inputs'!$C$11:$C$22)</f>
        <v>10942.700506826279</v>
      </c>
    </row>
    <row r="74" spans="1:8" x14ac:dyDescent="0.2">
      <c r="A74">
        <f t="shared" si="6"/>
        <v>3</v>
      </c>
      <c r="B74" t="b">
        <f t="shared" si="7"/>
        <v>0</v>
      </c>
      <c r="C74" t="str">
        <f t="shared" si="8"/>
        <v>OFF</v>
      </c>
      <c r="D74" s="4">
        <f t="shared" si="10"/>
        <v>42432.999999999825</v>
      </c>
      <c r="E74" t="str">
        <f t="shared" si="11"/>
        <v>LRKPPS</v>
      </c>
      <c r="F74" s="39">
        <v>74.790428161621094</v>
      </c>
      <c r="G74">
        <f t="shared" si="9"/>
        <v>1.3113543852526161E-3</v>
      </c>
      <c r="H74" s="38">
        <f>G74*SUMIF('Manual Inputs'!$B$11:$B$22,'Expanded kW'!A74,'Manual Inputs'!$C$11:$C$22)</f>
        <v>10903.283574624968</v>
      </c>
    </row>
    <row r="75" spans="1:8" x14ac:dyDescent="0.2">
      <c r="A75">
        <f t="shared" si="6"/>
        <v>3</v>
      </c>
      <c r="B75" t="b">
        <f t="shared" si="7"/>
        <v>0</v>
      </c>
      <c r="C75" t="str">
        <f t="shared" si="8"/>
        <v>OFF</v>
      </c>
      <c r="D75" s="4">
        <f t="shared" si="10"/>
        <v>42433.04166666649</v>
      </c>
      <c r="E75" t="str">
        <f t="shared" si="11"/>
        <v>LRKPPS</v>
      </c>
      <c r="F75" s="39">
        <v>73.854644775390625</v>
      </c>
      <c r="G75">
        <f t="shared" si="9"/>
        <v>1.2949466218884591E-3</v>
      </c>
      <c r="H75" s="38">
        <f>G75*SUMIF('Manual Inputs'!$B$11:$B$22,'Expanded kW'!A75,'Manual Inputs'!$C$11:$C$22)</f>
        <v>10766.860881570652</v>
      </c>
    </row>
    <row r="76" spans="1:8" x14ac:dyDescent="0.2">
      <c r="A76">
        <f t="shared" si="6"/>
        <v>3</v>
      </c>
      <c r="B76" t="b">
        <f t="shared" si="7"/>
        <v>0</v>
      </c>
      <c r="C76" t="str">
        <f t="shared" si="8"/>
        <v>OFF</v>
      </c>
      <c r="D76" s="4">
        <f t="shared" si="10"/>
        <v>42433.083333333154</v>
      </c>
      <c r="E76" t="str">
        <f t="shared" si="11"/>
        <v>LRKPPS</v>
      </c>
      <c r="F76" s="39">
        <v>74.711883544921875</v>
      </c>
      <c r="G76">
        <f t="shared" si="9"/>
        <v>1.3099772059787667E-3</v>
      </c>
      <c r="H76" s="38">
        <f>G76*SUMIF('Manual Inputs'!$B$11:$B$22,'Expanded kW'!A76,'Manual Inputs'!$C$11:$C$22)</f>
        <v>10891.832988631782</v>
      </c>
    </row>
    <row r="77" spans="1:8" x14ac:dyDescent="0.2">
      <c r="A77">
        <f t="shared" si="6"/>
        <v>3</v>
      </c>
      <c r="B77" t="b">
        <f t="shared" si="7"/>
        <v>0</v>
      </c>
      <c r="C77" t="str">
        <f t="shared" si="8"/>
        <v>OFF</v>
      </c>
      <c r="D77" s="4">
        <f t="shared" si="10"/>
        <v>42433.124999999818</v>
      </c>
      <c r="E77" t="str">
        <f t="shared" si="11"/>
        <v>LRKPPS</v>
      </c>
      <c r="F77" s="39">
        <v>79.10748291015625</v>
      </c>
      <c r="G77">
        <f t="shared" si="9"/>
        <v>1.3870484120822723E-3</v>
      </c>
      <c r="H77" s="38">
        <f>G77*SUMIF('Manual Inputs'!$B$11:$B$22,'Expanded kW'!A77,'Manual Inputs'!$C$11:$C$22)</f>
        <v>11532.643150274707</v>
      </c>
    </row>
    <row r="78" spans="1:8" x14ac:dyDescent="0.2">
      <c r="A78">
        <f t="shared" si="6"/>
        <v>3</v>
      </c>
      <c r="B78" t="b">
        <f t="shared" si="7"/>
        <v>0</v>
      </c>
      <c r="C78" t="str">
        <f t="shared" si="8"/>
        <v>OFF</v>
      </c>
      <c r="D78" s="4">
        <f t="shared" si="10"/>
        <v>42433.166666666482</v>
      </c>
      <c r="E78" t="str">
        <f t="shared" si="11"/>
        <v>LRKPPS</v>
      </c>
      <c r="F78" s="39">
        <v>85.838272094726563</v>
      </c>
      <c r="G78">
        <f t="shared" si="9"/>
        <v>1.5050641813505444E-3</v>
      </c>
      <c r="H78" s="38">
        <f>G78*SUMIF('Manual Inputs'!$B$11:$B$22,'Expanded kW'!A78,'Manual Inputs'!$C$11:$C$22)</f>
        <v>12513.887742186909</v>
      </c>
    </row>
    <row r="79" spans="1:8" x14ac:dyDescent="0.2">
      <c r="A79">
        <f t="shared" si="6"/>
        <v>3</v>
      </c>
      <c r="B79" t="b">
        <f t="shared" si="7"/>
        <v>0</v>
      </c>
      <c r="C79" t="str">
        <f t="shared" si="8"/>
        <v>OFF</v>
      </c>
      <c r="D79" s="4">
        <f t="shared" si="10"/>
        <v>42433.208333333147</v>
      </c>
      <c r="E79" t="str">
        <f t="shared" si="11"/>
        <v>LRKPPS</v>
      </c>
      <c r="F79" s="39">
        <v>86.024696350097656</v>
      </c>
      <c r="G79">
        <f t="shared" si="9"/>
        <v>1.5083328919436973E-3</v>
      </c>
      <c r="H79" s="38">
        <f>G79*SUMIF('Manual Inputs'!$B$11:$B$22,'Expanded kW'!A79,'Manual Inputs'!$C$11:$C$22)</f>
        <v>12541.065505056602</v>
      </c>
    </row>
    <row r="80" spans="1:8" x14ac:dyDescent="0.2">
      <c r="A80">
        <f t="shared" si="6"/>
        <v>3</v>
      </c>
      <c r="B80" t="b">
        <f t="shared" si="7"/>
        <v>0</v>
      </c>
      <c r="C80" t="str">
        <f t="shared" si="8"/>
        <v>OFF</v>
      </c>
      <c r="D80" s="4">
        <f t="shared" si="10"/>
        <v>42433.249999999811</v>
      </c>
      <c r="E80" t="str">
        <f t="shared" si="11"/>
        <v>LRKPPS</v>
      </c>
      <c r="F80" s="39">
        <v>106.09159088134766</v>
      </c>
      <c r="G80">
        <f t="shared" si="9"/>
        <v>1.860180190973601E-3</v>
      </c>
      <c r="H80" s="38">
        <f>G80*SUMIF('Manual Inputs'!$B$11:$B$22,'Expanded kW'!A80,'Manual Inputs'!$C$11:$C$22)</f>
        <v>15466.507261634017</v>
      </c>
    </row>
    <row r="81" spans="1:8" x14ac:dyDescent="0.2">
      <c r="A81">
        <f t="shared" si="6"/>
        <v>3</v>
      </c>
      <c r="B81" t="b">
        <f t="shared" si="7"/>
        <v>0</v>
      </c>
      <c r="C81" t="str">
        <f t="shared" si="8"/>
        <v>ON</v>
      </c>
      <c r="D81" s="4">
        <f t="shared" si="10"/>
        <v>42433.291666666475</v>
      </c>
      <c r="E81" t="str">
        <f t="shared" si="11"/>
        <v>LRKPPS</v>
      </c>
      <c r="F81" s="39">
        <v>117.61275482177734</v>
      </c>
      <c r="G81">
        <f t="shared" si="9"/>
        <v>2.0621890472920577E-3</v>
      </c>
      <c r="H81" s="38">
        <f>G81*SUMIF('Manual Inputs'!$B$11:$B$22,'Expanded kW'!A81,'Manual Inputs'!$C$11:$C$22)</f>
        <v>17146.114139679808</v>
      </c>
    </row>
    <row r="82" spans="1:8" x14ac:dyDescent="0.2">
      <c r="A82">
        <f t="shared" si="6"/>
        <v>3</v>
      </c>
      <c r="B82" t="b">
        <f t="shared" si="7"/>
        <v>0</v>
      </c>
      <c r="C82" t="str">
        <f t="shared" si="8"/>
        <v>ON</v>
      </c>
      <c r="D82" s="4">
        <f t="shared" si="10"/>
        <v>42433.333333333139</v>
      </c>
      <c r="E82" t="str">
        <f t="shared" si="11"/>
        <v>LRKPPS</v>
      </c>
      <c r="F82" s="39">
        <v>126.79873657226562</v>
      </c>
      <c r="G82">
        <f t="shared" si="9"/>
        <v>2.2232534742174111E-3</v>
      </c>
      <c r="H82" s="38">
        <f>G82*SUMIF('Manual Inputs'!$B$11:$B$22,'Expanded kW'!A82,'Manual Inputs'!$C$11:$C$22)</f>
        <v>18485.287699703622</v>
      </c>
    </row>
    <row r="83" spans="1:8" x14ac:dyDescent="0.2">
      <c r="A83">
        <f t="shared" si="6"/>
        <v>3</v>
      </c>
      <c r="B83" t="b">
        <f t="shared" si="7"/>
        <v>0</v>
      </c>
      <c r="C83" t="str">
        <f t="shared" si="8"/>
        <v>ON</v>
      </c>
      <c r="D83" s="4">
        <f t="shared" si="10"/>
        <v>42433.374999999804</v>
      </c>
      <c r="E83" t="str">
        <f t="shared" si="11"/>
        <v>LRKPPS</v>
      </c>
      <c r="F83" s="39">
        <v>128.24546813964844</v>
      </c>
      <c r="G83">
        <f t="shared" si="9"/>
        <v>2.2486200596455769E-3</v>
      </c>
      <c r="H83" s="38">
        <f>G83*SUMIF('Manual Inputs'!$B$11:$B$22,'Expanded kW'!A83,'Manual Inputs'!$C$11:$C$22)</f>
        <v>18696.1987069444</v>
      </c>
    </row>
    <row r="84" spans="1:8" x14ac:dyDescent="0.2">
      <c r="A84">
        <f t="shared" si="6"/>
        <v>3</v>
      </c>
      <c r="B84" t="b">
        <f t="shared" si="7"/>
        <v>0</v>
      </c>
      <c r="C84" t="str">
        <f t="shared" si="8"/>
        <v>ON</v>
      </c>
      <c r="D84" s="4">
        <f t="shared" si="10"/>
        <v>42433.416666666468</v>
      </c>
      <c r="E84" t="str">
        <f t="shared" si="11"/>
        <v>LRKPPS</v>
      </c>
      <c r="F84" s="39">
        <v>124.20990753173828</v>
      </c>
      <c r="G84">
        <f t="shared" si="9"/>
        <v>2.1778616721056681E-3</v>
      </c>
      <c r="H84" s="38">
        <f>G84*SUMIF('Manual Inputs'!$B$11:$B$22,'Expanded kW'!A84,'Manual Inputs'!$C$11:$C$22)</f>
        <v>18107.876607817692</v>
      </c>
    </row>
    <row r="85" spans="1:8" x14ac:dyDescent="0.2">
      <c r="A85">
        <f t="shared" si="6"/>
        <v>3</v>
      </c>
      <c r="B85" t="b">
        <f t="shared" si="7"/>
        <v>0</v>
      </c>
      <c r="C85" t="str">
        <f t="shared" si="8"/>
        <v>ON</v>
      </c>
      <c r="D85" s="4">
        <f t="shared" si="10"/>
        <v>42433.458333333132</v>
      </c>
      <c r="E85" t="str">
        <f t="shared" si="11"/>
        <v>LRKPPS</v>
      </c>
      <c r="F85" s="39">
        <v>129.19149780273437</v>
      </c>
      <c r="G85">
        <f t="shared" si="9"/>
        <v>2.2652074783535685E-3</v>
      </c>
      <c r="H85" s="38">
        <f>G85*SUMIF('Manual Inputs'!$B$11:$B$22,'Expanded kW'!A85,'Manual Inputs'!$C$11:$C$22)</f>
        <v>18834.115148127792</v>
      </c>
    </row>
    <row r="86" spans="1:8" x14ac:dyDescent="0.2">
      <c r="A86">
        <f t="shared" si="6"/>
        <v>3</v>
      </c>
      <c r="B86" t="b">
        <f t="shared" si="7"/>
        <v>0</v>
      </c>
      <c r="C86" t="str">
        <f t="shared" si="8"/>
        <v>ON</v>
      </c>
      <c r="D86" s="4">
        <f t="shared" si="10"/>
        <v>42433.499999999796</v>
      </c>
      <c r="E86" t="str">
        <f t="shared" si="11"/>
        <v>LRKPPS</v>
      </c>
      <c r="F86" s="39">
        <v>125.46992492675781</v>
      </c>
      <c r="G86">
        <f t="shared" si="9"/>
        <v>2.1999544636174743E-3</v>
      </c>
      <c r="H86" s="38">
        <f>G86*SUMIF('Manual Inputs'!$B$11:$B$22,'Expanded kW'!A86,'Manual Inputs'!$C$11:$C$22)</f>
        <v>18291.567586791225</v>
      </c>
    </row>
    <row r="87" spans="1:8" x14ac:dyDescent="0.2">
      <c r="A87">
        <f t="shared" si="6"/>
        <v>3</v>
      </c>
      <c r="B87" t="b">
        <f t="shared" si="7"/>
        <v>0</v>
      </c>
      <c r="C87" t="str">
        <f t="shared" si="8"/>
        <v>ON</v>
      </c>
      <c r="D87" s="4">
        <f t="shared" si="10"/>
        <v>42433.541666666461</v>
      </c>
      <c r="E87" t="str">
        <f t="shared" si="11"/>
        <v>LRKPPS</v>
      </c>
      <c r="F87" s="39">
        <v>109.4368896484375</v>
      </c>
      <c r="G87">
        <f t="shared" si="9"/>
        <v>1.9188357210465599E-3</v>
      </c>
      <c r="H87" s="38">
        <f>G87*SUMIF('Manual Inputs'!$B$11:$B$22,'Expanded kW'!A87,'Manual Inputs'!$C$11:$C$22)</f>
        <v>15954.199898191764</v>
      </c>
    </row>
    <row r="88" spans="1:8" x14ac:dyDescent="0.2">
      <c r="A88">
        <f t="shared" si="6"/>
        <v>3</v>
      </c>
      <c r="B88" t="b">
        <f t="shared" si="7"/>
        <v>0</v>
      </c>
      <c r="C88" t="str">
        <f t="shared" si="8"/>
        <v>ON</v>
      </c>
      <c r="D88" s="4">
        <f t="shared" si="10"/>
        <v>42433.583333333125</v>
      </c>
      <c r="E88" t="str">
        <f t="shared" si="11"/>
        <v>LRKPPS</v>
      </c>
      <c r="F88" s="39">
        <v>104.58029174804687</v>
      </c>
      <c r="G88">
        <f t="shared" si="9"/>
        <v>1.8336814959587829E-3</v>
      </c>
      <c r="H88" s="38">
        <f>G88*SUMIF('Manual Inputs'!$B$11:$B$22,'Expanded kW'!A88,'Manual Inputs'!$C$11:$C$22)</f>
        <v>15246.183305460716</v>
      </c>
    </row>
    <row r="89" spans="1:8" x14ac:dyDescent="0.2">
      <c r="A89">
        <f t="shared" si="6"/>
        <v>3</v>
      </c>
      <c r="B89" t="b">
        <f t="shared" si="7"/>
        <v>0</v>
      </c>
      <c r="C89" t="str">
        <f t="shared" si="8"/>
        <v>ON</v>
      </c>
      <c r="D89" s="4">
        <f t="shared" si="10"/>
        <v>42433.624999999789</v>
      </c>
      <c r="E89" t="str">
        <f t="shared" si="11"/>
        <v>LRKPPS</v>
      </c>
      <c r="F89" s="39">
        <v>93.474044799804688</v>
      </c>
      <c r="G89">
        <f t="shared" si="9"/>
        <v>1.6389476777781626E-3</v>
      </c>
      <c r="H89" s="38">
        <f>G89*SUMIF('Manual Inputs'!$B$11:$B$22,'Expanded kW'!A89,'Manual Inputs'!$C$11:$C$22)</f>
        <v>13627.064884787766</v>
      </c>
    </row>
    <row r="90" spans="1:8" x14ac:dyDescent="0.2">
      <c r="A90">
        <f t="shared" si="6"/>
        <v>3</v>
      </c>
      <c r="B90" t="b">
        <f t="shared" si="7"/>
        <v>0</v>
      </c>
      <c r="C90" t="str">
        <f t="shared" si="8"/>
        <v>ON</v>
      </c>
      <c r="D90" s="4">
        <f t="shared" si="10"/>
        <v>42433.666666666453</v>
      </c>
      <c r="E90" t="str">
        <f t="shared" si="11"/>
        <v>LRKPPS</v>
      </c>
      <c r="F90" s="39">
        <v>83.989837646484375</v>
      </c>
      <c r="G90">
        <f t="shared" si="9"/>
        <v>1.4726542503054076E-3</v>
      </c>
      <c r="H90" s="38">
        <f>G90*SUMIF('Manual Inputs'!$B$11:$B$22,'Expanded kW'!A90,'Manual Inputs'!$C$11:$C$22)</f>
        <v>12244.414689903568</v>
      </c>
    </row>
    <row r="91" spans="1:8" x14ac:dyDescent="0.2">
      <c r="A91">
        <f t="shared" si="6"/>
        <v>3</v>
      </c>
      <c r="B91" t="b">
        <f t="shared" si="7"/>
        <v>0</v>
      </c>
      <c r="C91" t="str">
        <f t="shared" si="8"/>
        <v>ON</v>
      </c>
      <c r="D91" s="4">
        <f t="shared" si="10"/>
        <v>42433.708333333117</v>
      </c>
      <c r="E91" t="str">
        <f t="shared" si="11"/>
        <v>LRKPPS</v>
      </c>
      <c r="F91" s="39">
        <v>82.894561767578125</v>
      </c>
      <c r="G91">
        <f t="shared" si="9"/>
        <v>1.4534499903196068E-3</v>
      </c>
      <c r="H91" s="38">
        <f>G91*SUMIF('Manual Inputs'!$B$11:$B$22,'Expanded kW'!A91,'Manual Inputs'!$C$11:$C$22)</f>
        <v>12084.740466962168</v>
      </c>
    </row>
    <row r="92" spans="1:8" x14ac:dyDescent="0.2">
      <c r="A92">
        <f t="shared" si="6"/>
        <v>3</v>
      </c>
      <c r="B92" t="b">
        <f t="shared" si="7"/>
        <v>0</v>
      </c>
      <c r="C92" t="str">
        <f t="shared" si="8"/>
        <v>ON</v>
      </c>
      <c r="D92" s="4">
        <f t="shared" si="10"/>
        <v>42433.749999999782</v>
      </c>
      <c r="E92" t="str">
        <f t="shared" si="11"/>
        <v>LRKPPS</v>
      </c>
      <c r="F92" s="39">
        <v>78.825370788574219</v>
      </c>
      <c r="G92">
        <f t="shared" si="9"/>
        <v>1.3821019372877964E-3</v>
      </c>
      <c r="H92" s="38">
        <f>G92*SUMIF('Manual Inputs'!$B$11:$B$22,'Expanded kW'!A92,'Manual Inputs'!$C$11:$C$22)</f>
        <v>11491.515581720067</v>
      </c>
    </row>
    <row r="93" spans="1:8" x14ac:dyDescent="0.2">
      <c r="A93">
        <f t="shared" si="6"/>
        <v>3</v>
      </c>
      <c r="B93" t="b">
        <f t="shared" si="7"/>
        <v>0</v>
      </c>
      <c r="C93" t="str">
        <f t="shared" si="8"/>
        <v>ON</v>
      </c>
      <c r="D93" s="4">
        <f t="shared" si="10"/>
        <v>42433.791666666446</v>
      </c>
      <c r="E93" t="str">
        <f t="shared" si="11"/>
        <v>LRKPPS</v>
      </c>
      <c r="F93" s="39">
        <v>79.491714477539062</v>
      </c>
      <c r="G93">
        <f t="shared" si="9"/>
        <v>1.3937854205902473E-3</v>
      </c>
      <c r="H93" s="38">
        <f>G93*SUMIF('Manual Inputs'!$B$11:$B$22,'Expanded kW'!A93,'Manual Inputs'!$C$11:$C$22)</f>
        <v>11588.658148991444</v>
      </c>
    </row>
    <row r="94" spans="1:8" x14ac:dyDescent="0.2">
      <c r="A94">
        <f t="shared" si="6"/>
        <v>3</v>
      </c>
      <c r="B94" t="b">
        <f t="shared" si="7"/>
        <v>0</v>
      </c>
      <c r="C94" t="str">
        <f t="shared" si="8"/>
        <v>ON</v>
      </c>
      <c r="D94" s="4">
        <f t="shared" si="10"/>
        <v>42433.83333333311</v>
      </c>
      <c r="E94" t="str">
        <f t="shared" si="11"/>
        <v>LRKPPS</v>
      </c>
      <c r="F94" s="39">
        <v>77.545425415039063</v>
      </c>
      <c r="G94">
        <f t="shared" si="9"/>
        <v>1.3596597341914056E-3</v>
      </c>
      <c r="H94" s="38">
        <f>G94*SUMIF('Manual Inputs'!$B$11:$B$22,'Expanded kW'!A94,'Manual Inputs'!$C$11:$C$22)</f>
        <v>11304.91941278886</v>
      </c>
    </row>
    <row r="95" spans="1:8" x14ac:dyDescent="0.2">
      <c r="A95">
        <f t="shared" si="6"/>
        <v>3</v>
      </c>
      <c r="B95" t="b">
        <f t="shared" si="7"/>
        <v>0</v>
      </c>
      <c r="C95" t="str">
        <f t="shared" si="8"/>
        <v>OFF</v>
      </c>
      <c r="D95" s="4">
        <f t="shared" si="10"/>
        <v>42433.874999999774</v>
      </c>
      <c r="E95" t="str">
        <f t="shared" si="11"/>
        <v>LRKPPS</v>
      </c>
      <c r="F95" s="39">
        <v>74.096138000488281</v>
      </c>
      <c r="G95">
        <f t="shared" si="9"/>
        <v>1.2991808963474349E-3</v>
      </c>
      <c r="H95" s="38">
        <f>G95*SUMIF('Manual Inputs'!$B$11:$B$22,'Expanded kW'!A95,'Manual Inputs'!$C$11:$C$22)</f>
        <v>10802.06684547957</v>
      </c>
    </row>
    <row r="96" spans="1:8" x14ac:dyDescent="0.2">
      <c r="A96">
        <f t="shared" si="6"/>
        <v>3</v>
      </c>
      <c r="B96" t="b">
        <f t="shared" si="7"/>
        <v>0</v>
      </c>
      <c r="C96" t="str">
        <f t="shared" si="8"/>
        <v>OFF</v>
      </c>
      <c r="D96" s="4">
        <f t="shared" si="10"/>
        <v>42433.916666666439</v>
      </c>
      <c r="E96" t="str">
        <f t="shared" si="11"/>
        <v>LRKPPS</v>
      </c>
      <c r="F96" s="39">
        <v>73.672622680664063</v>
      </c>
      <c r="G96">
        <f t="shared" si="9"/>
        <v>1.2917550975450401E-3</v>
      </c>
      <c r="H96" s="38">
        <f>G96*SUMIF('Manual Inputs'!$B$11:$B$22,'Expanded kW'!A96,'Manual Inputs'!$C$11:$C$22)</f>
        <v>10740.324885395285</v>
      </c>
    </row>
    <row r="97" spans="1:8" x14ac:dyDescent="0.2">
      <c r="A97">
        <f t="shared" si="6"/>
        <v>3</v>
      </c>
      <c r="B97" t="b">
        <f t="shared" si="7"/>
        <v>0</v>
      </c>
      <c r="C97" t="str">
        <f t="shared" si="8"/>
        <v>OFF</v>
      </c>
      <c r="D97" s="4">
        <f t="shared" si="10"/>
        <v>42433.958333333103</v>
      </c>
      <c r="E97" t="str">
        <f t="shared" si="11"/>
        <v>LRKPPS</v>
      </c>
      <c r="F97" s="39">
        <v>73.054023742675781</v>
      </c>
      <c r="G97">
        <f t="shared" si="9"/>
        <v>1.2809087573116276E-3</v>
      </c>
      <c r="H97" s="38">
        <f>G97*SUMIF('Manual Inputs'!$B$11:$B$22,'Expanded kW'!A97,'Manual Inputs'!$C$11:$C$22)</f>
        <v>10650.142761751431</v>
      </c>
    </row>
    <row r="98" spans="1:8" x14ac:dyDescent="0.2">
      <c r="A98">
        <f t="shared" si="6"/>
        <v>3</v>
      </c>
      <c r="B98" t="b">
        <f t="shared" si="7"/>
        <v>0</v>
      </c>
      <c r="C98" t="str">
        <f t="shared" si="8"/>
        <v>OFF</v>
      </c>
      <c r="D98" s="4">
        <f t="shared" si="10"/>
        <v>42433.999999999767</v>
      </c>
      <c r="E98" t="str">
        <f t="shared" si="11"/>
        <v>LRKPPS</v>
      </c>
      <c r="F98" s="39">
        <v>72.1798095703125</v>
      </c>
      <c r="G98">
        <f t="shared" si="9"/>
        <v>1.2655805312704394E-3</v>
      </c>
      <c r="H98" s="38">
        <f>G98*SUMIF('Manual Inputs'!$B$11:$B$22,'Expanded kW'!A98,'Manual Inputs'!$C$11:$C$22)</f>
        <v>10522.695904439224</v>
      </c>
    </row>
    <row r="99" spans="1:8" x14ac:dyDescent="0.2">
      <c r="A99">
        <f t="shared" si="6"/>
        <v>3</v>
      </c>
      <c r="B99" t="b">
        <f t="shared" si="7"/>
        <v>0</v>
      </c>
      <c r="C99" t="str">
        <f t="shared" si="8"/>
        <v>OFF</v>
      </c>
      <c r="D99" s="4">
        <f t="shared" si="10"/>
        <v>42434.041666666431</v>
      </c>
      <c r="E99" t="str">
        <f t="shared" si="11"/>
        <v>LRKPPS</v>
      </c>
      <c r="F99" s="39">
        <v>73.38067626953125</v>
      </c>
      <c r="G99">
        <f t="shared" si="9"/>
        <v>1.2866361910765485E-3</v>
      </c>
      <c r="H99" s="38">
        <f>G99*SUMIF('Manual Inputs'!$B$11:$B$22,'Expanded kW'!A99,'Manual Inputs'!$C$11:$C$22)</f>
        <v>10697.763630065976</v>
      </c>
    </row>
    <row r="100" spans="1:8" x14ac:dyDescent="0.2">
      <c r="A100">
        <f t="shared" si="6"/>
        <v>3</v>
      </c>
      <c r="B100" t="b">
        <f t="shared" si="7"/>
        <v>0</v>
      </c>
      <c r="C100" t="str">
        <f t="shared" si="8"/>
        <v>OFF</v>
      </c>
      <c r="D100" s="4">
        <f t="shared" si="10"/>
        <v>42434.083333333096</v>
      </c>
      <c r="E100" t="str">
        <f t="shared" si="11"/>
        <v>LRKPPS</v>
      </c>
      <c r="F100" s="39">
        <v>73.598869323730469</v>
      </c>
      <c r="G100">
        <f t="shared" si="9"/>
        <v>1.2904619268757538E-3</v>
      </c>
      <c r="H100" s="38">
        <f>G100*SUMIF('Manual Inputs'!$B$11:$B$22,'Expanded kW'!A100,'Manual Inputs'!$C$11:$C$22)</f>
        <v>10729.572790708919</v>
      </c>
    </row>
    <row r="101" spans="1:8" x14ac:dyDescent="0.2">
      <c r="A101">
        <f t="shared" si="6"/>
        <v>3</v>
      </c>
      <c r="B101" t="b">
        <f t="shared" si="7"/>
        <v>0</v>
      </c>
      <c r="C101" t="str">
        <f t="shared" si="8"/>
        <v>OFF</v>
      </c>
      <c r="D101" s="4">
        <f t="shared" si="10"/>
        <v>42434.12499999976</v>
      </c>
      <c r="E101" t="str">
        <f t="shared" si="11"/>
        <v>LRKPPS</v>
      </c>
      <c r="F101" s="39">
        <v>73.465461730957031</v>
      </c>
      <c r="G101">
        <f t="shared" si="9"/>
        <v>1.2881227955709913E-3</v>
      </c>
      <c r="H101" s="38">
        <f>G101*SUMIF('Manual Inputs'!$B$11:$B$22,'Expanded kW'!A101,'Manual Inputs'!$C$11:$C$22)</f>
        <v>10710.124034353714</v>
      </c>
    </row>
    <row r="102" spans="1:8" x14ac:dyDescent="0.2">
      <c r="A102">
        <f t="shared" si="6"/>
        <v>3</v>
      </c>
      <c r="B102" t="b">
        <f t="shared" si="7"/>
        <v>0</v>
      </c>
      <c r="C102" t="str">
        <f t="shared" si="8"/>
        <v>OFF</v>
      </c>
      <c r="D102" s="4">
        <f t="shared" si="10"/>
        <v>42434.166666666424</v>
      </c>
      <c r="E102" t="str">
        <f t="shared" si="11"/>
        <v>LRKPPS</v>
      </c>
      <c r="F102" s="39">
        <v>73.475456237792969</v>
      </c>
      <c r="G102">
        <f t="shared" si="9"/>
        <v>1.2882980364499366E-3</v>
      </c>
      <c r="H102" s="38">
        <f>G102*SUMIF('Manual Inputs'!$B$11:$B$22,'Expanded kW'!A102,'Manual Inputs'!$C$11:$C$22)</f>
        <v>10711.581078321764</v>
      </c>
    </row>
    <row r="103" spans="1:8" x14ac:dyDescent="0.2">
      <c r="A103">
        <f t="shared" si="6"/>
        <v>3</v>
      </c>
      <c r="B103" t="b">
        <f t="shared" si="7"/>
        <v>0</v>
      </c>
      <c r="C103" t="str">
        <f t="shared" si="8"/>
        <v>OFF</v>
      </c>
      <c r="D103" s="4">
        <f t="shared" si="10"/>
        <v>42434.208333333088</v>
      </c>
      <c r="E103" t="str">
        <f t="shared" si="11"/>
        <v>LRKPPS</v>
      </c>
      <c r="F103" s="39">
        <v>73.401664733886719</v>
      </c>
      <c r="G103">
        <f t="shared" si="9"/>
        <v>1.2870041969223339E-3</v>
      </c>
      <c r="H103" s="38">
        <f>G103*SUMIF('Manual Inputs'!$B$11:$B$22,'Expanded kW'!A103,'Manual Inputs'!$C$11:$C$22)</f>
        <v>10700.82342239888</v>
      </c>
    </row>
    <row r="104" spans="1:8" x14ac:dyDescent="0.2">
      <c r="A104">
        <f t="shared" si="6"/>
        <v>3</v>
      </c>
      <c r="B104" t="b">
        <f t="shared" si="7"/>
        <v>0</v>
      </c>
      <c r="C104" t="str">
        <f t="shared" si="8"/>
        <v>OFF</v>
      </c>
      <c r="D104" s="4">
        <f t="shared" si="10"/>
        <v>42434.249999999753</v>
      </c>
      <c r="E104" t="str">
        <f t="shared" si="11"/>
        <v>LRKPPS</v>
      </c>
      <c r="F104" s="39">
        <v>74.387893676757813</v>
      </c>
      <c r="G104">
        <f t="shared" si="9"/>
        <v>1.3042964585243434E-3</v>
      </c>
      <c r="H104" s="38">
        <f>G104*SUMIF('Manual Inputs'!$B$11:$B$22,'Expanded kW'!A104,'Manual Inputs'!$C$11:$C$22)</f>
        <v>10844.600294626282</v>
      </c>
    </row>
    <row r="105" spans="1:8" x14ac:dyDescent="0.2">
      <c r="A105">
        <f t="shared" si="6"/>
        <v>3</v>
      </c>
      <c r="B105" t="b">
        <f t="shared" si="7"/>
        <v>0</v>
      </c>
      <c r="C105" t="str">
        <f t="shared" si="8"/>
        <v>OFF</v>
      </c>
      <c r="D105" s="4">
        <f t="shared" si="10"/>
        <v>42434.291666666417</v>
      </c>
      <c r="E105" t="str">
        <f t="shared" si="11"/>
        <v>LRKPPS</v>
      </c>
      <c r="F105" s="39">
        <v>75.13031005859375</v>
      </c>
      <c r="G105">
        <f t="shared" si="9"/>
        <v>1.3173137790817291E-3</v>
      </c>
      <c r="H105" s="38">
        <f>G105*SUMIF('Manual Inputs'!$B$11:$B$22,'Expanded kW'!A105,'Manual Inputs'!$C$11:$C$22)</f>
        <v>10952.833079764398</v>
      </c>
    </row>
    <row r="106" spans="1:8" x14ac:dyDescent="0.2">
      <c r="A106">
        <f t="shared" si="6"/>
        <v>3</v>
      </c>
      <c r="B106" t="b">
        <f t="shared" si="7"/>
        <v>0</v>
      </c>
      <c r="C106" t="str">
        <f t="shared" si="8"/>
        <v>OFF</v>
      </c>
      <c r="D106" s="4">
        <f t="shared" si="10"/>
        <v>42434.333333333081</v>
      </c>
      <c r="E106" t="str">
        <f t="shared" si="11"/>
        <v>LRKPPS</v>
      </c>
      <c r="F106" s="39">
        <v>75.884796142578125</v>
      </c>
      <c r="G106">
        <f t="shared" si="9"/>
        <v>1.3305427264104822E-3</v>
      </c>
      <c r="H106" s="38">
        <f>G106*SUMIF('Manual Inputs'!$B$11:$B$22,'Expanded kW'!A106,'Manual Inputs'!$C$11:$C$22)</f>
        <v>11062.825440137209</v>
      </c>
    </row>
    <row r="107" spans="1:8" x14ac:dyDescent="0.2">
      <c r="A107">
        <f t="shared" si="6"/>
        <v>3</v>
      </c>
      <c r="B107" t="b">
        <f t="shared" si="7"/>
        <v>0</v>
      </c>
      <c r="C107" t="str">
        <f t="shared" si="8"/>
        <v>OFF</v>
      </c>
      <c r="D107" s="4">
        <f t="shared" si="10"/>
        <v>42434.374999999745</v>
      </c>
      <c r="E107" t="str">
        <f t="shared" si="11"/>
        <v>LRKPPS</v>
      </c>
      <c r="F107" s="39">
        <v>75.504981994628906</v>
      </c>
      <c r="G107">
        <f t="shared" si="9"/>
        <v>1.3238831716955678E-3</v>
      </c>
      <c r="H107" s="38">
        <f>G107*SUMIF('Manual Inputs'!$B$11:$B$22,'Expanded kW'!A107,'Manual Inputs'!$C$11:$C$22)</f>
        <v>11007.454432609404</v>
      </c>
    </row>
    <row r="108" spans="1:8" x14ac:dyDescent="0.2">
      <c r="A108">
        <f t="shared" si="6"/>
        <v>3</v>
      </c>
      <c r="B108" t="b">
        <f t="shared" si="7"/>
        <v>0</v>
      </c>
      <c r="C108" t="str">
        <f t="shared" si="8"/>
        <v>OFF</v>
      </c>
      <c r="D108" s="4">
        <f t="shared" si="10"/>
        <v>42434.41666666641</v>
      </c>
      <c r="E108" t="str">
        <f t="shared" si="11"/>
        <v>LRKPPS</v>
      </c>
      <c r="F108" s="39">
        <v>72.389793395996094</v>
      </c>
      <c r="G108">
        <f t="shared" si="9"/>
        <v>1.2692623287599155E-3</v>
      </c>
      <c r="H108" s="38">
        <f>G108*SUMIF('Manual Inputs'!$B$11:$B$22,'Expanded kW'!A108,'Manual Inputs'!$C$11:$C$22)</f>
        <v>10553.308286983221</v>
      </c>
    </row>
    <row r="109" spans="1:8" x14ac:dyDescent="0.2">
      <c r="A109">
        <f t="shared" si="6"/>
        <v>3</v>
      </c>
      <c r="B109" t="b">
        <f t="shared" si="7"/>
        <v>0</v>
      </c>
      <c r="C109" t="str">
        <f t="shared" si="8"/>
        <v>OFF</v>
      </c>
      <c r="D109" s="4">
        <f t="shared" si="10"/>
        <v>42434.458333333074</v>
      </c>
      <c r="E109" t="str">
        <f t="shared" si="11"/>
        <v>LRKPPS</v>
      </c>
      <c r="F109" s="39">
        <v>70.086265563964844</v>
      </c>
      <c r="G109">
        <f t="shared" si="9"/>
        <v>1.2288729179979147E-3</v>
      </c>
      <c r="H109" s="38">
        <f>G109*SUMIF('Manual Inputs'!$B$11:$B$22,'Expanded kW'!A109,'Manual Inputs'!$C$11:$C$22)</f>
        <v>10217.48968302494</v>
      </c>
    </row>
    <row r="110" spans="1:8" x14ac:dyDescent="0.2">
      <c r="A110">
        <f t="shared" si="6"/>
        <v>3</v>
      </c>
      <c r="B110" t="b">
        <f t="shared" si="7"/>
        <v>0</v>
      </c>
      <c r="C110" t="str">
        <f t="shared" si="8"/>
        <v>OFF</v>
      </c>
      <c r="D110" s="4">
        <f t="shared" si="10"/>
        <v>42434.499999999738</v>
      </c>
      <c r="E110" t="str">
        <f t="shared" si="11"/>
        <v>LRKPPS</v>
      </c>
      <c r="F110" s="39">
        <v>68.440292358398438</v>
      </c>
      <c r="G110">
        <f t="shared" si="9"/>
        <v>1.2000128855822233E-3</v>
      </c>
      <c r="H110" s="38">
        <f>G110*SUMIF('Manual Inputs'!$B$11:$B$22,'Expanded kW'!A110,'Manual Inputs'!$C$11:$C$22)</f>
        <v>9977.5323374439922</v>
      </c>
    </row>
    <row r="111" spans="1:8" x14ac:dyDescent="0.2">
      <c r="A111">
        <f t="shared" si="6"/>
        <v>3</v>
      </c>
      <c r="B111" t="b">
        <f t="shared" si="7"/>
        <v>0</v>
      </c>
      <c r="C111" t="str">
        <f t="shared" si="8"/>
        <v>OFF</v>
      </c>
      <c r="D111" s="4">
        <f t="shared" si="10"/>
        <v>42434.541666666402</v>
      </c>
      <c r="E111" t="str">
        <f t="shared" si="11"/>
        <v>LRKPPS</v>
      </c>
      <c r="F111" s="39">
        <v>70.018112182617187</v>
      </c>
      <c r="G111">
        <f t="shared" si="9"/>
        <v>1.2276779357295031E-3</v>
      </c>
      <c r="H111" s="38">
        <f>G111*SUMIF('Manual Inputs'!$B$11:$B$22,'Expanded kW'!A111,'Manual Inputs'!$C$11:$C$22)</f>
        <v>10207.553977859605</v>
      </c>
    </row>
    <row r="112" spans="1:8" x14ac:dyDescent="0.2">
      <c r="A112">
        <f t="shared" si="6"/>
        <v>3</v>
      </c>
      <c r="B112" t="b">
        <f t="shared" si="7"/>
        <v>0</v>
      </c>
      <c r="C112" t="str">
        <f t="shared" si="8"/>
        <v>OFF</v>
      </c>
      <c r="D112" s="4">
        <f t="shared" si="10"/>
        <v>42434.583333333067</v>
      </c>
      <c r="E112" t="str">
        <f t="shared" si="11"/>
        <v>LRKPPS</v>
      </c>
      <c r="F112" s="39">
        <v>69.264411926269531</v>
      </c>
      <c r="G112">
        <f t="shared" si="9"/>
        <v>1.2144627668820717E-3</v>
      </c>
      <c r="H112" s="38">
        <f>G112*SUMIF('Manual Inputs'!$B$11:$B$22,'Expanded kW'!A112,'Manual Inputs'!$C$11:$C$22)</f>
        <v>10097.676178959089</v>
      </c>
    </row>
    <row r="113" spans="1:8" x14ac:dyDescent="0.2">
      <c r="A113">
        <f t="shared" si="6"/>
        <v>3</v>
      </c>
      <c r="B113" t="b">
        <f t="shared" si="7"/>
        <v>0</v>
      </c>
      <c r="C113" t="str">
        <f t="shared" si="8"/>
        <v>OFF</v>
      </c>
      <c r="D113" s="4">
        <f t="shared" si="10"/>
        <v>42434.624999999731</v>
      </c>
      <c r="E113" t="str">
        <f t="shared" si="11"/>
        <v>LRKPPS</v>
      </c>
      <c r="F113" s="39">
        <v>67.319259643554688</v>
      </c>
      <c r="G113">
        <f t="shared" si="9"/>
        <v>1.1803570124610642E-3</v>
      </c>
      <c r="H113" s="38">
        <f>G113*SUMIF('Manual Inputs'!$B$11:$B$22,'Expanded kW'!A113,'Manual Inputs'!$C$11:$C$22)</f>
        <v>9814.1031676047805</v>
      </c>
    </row>
    <row r="114" spans="1:8" x14ac:dyDescent="0.2">
      <c r="A114">
        <f t="shared" si="6"/>
        <v>3</v>
      </c>
      <c r="B114" t="b">
        <f t="shared" si="7"/>
        <v>0</v>
      </c>
      <c r="C114" t="str">
        <f t="shared" si="8"/>
        <v>OFF</v>
      </c>
      <c r="D114" s="4">
        <f t="shared" si="10"/>
        <v>42434.666666666395</v>
      </c>
      <c r="E114" t="str">
        <f t="shared" si="11"/>
        <v>LRKPPS</v>
      </c>
      <c r="F114" s="39">
        <v>67.70013427734375</v>
      </c>
      <c r="G114">
        <f t="shared" si="9"/>
        <v>1.1870351614371797E-3</v>
      </c>
      <c r="H114" s="38">
        <f>G114*SUMIF('Manual Inputs'!$B$11:$B$22,'Expanded kW'!A114,'Manual Inputs'!$C$11:$C$22)</f>
        <v>9869.6287775078217</v>
      </c>
    </row>
    <row r="115" spans="1:8" x14ac:dyDescent="0.2">
      <c r="A115">
        <f t="shared" si="6"/>
        <v>3</v>
      </c>
      <c r="B115" t="b">
        <f t="shared" si="7"/>
        <v>0</v>
      </c>
      <c r="C115" t="str">
        <f t="shared" si="8"/>
        <v>OFF</v>
      </c>
      <c r="D115" s="4">
        <f t="shared" si="10"/>
        <v>42434.708333333059</v>
      </c>
      <c r="E115" t="str">
        <f t="shared" si="11"/>
        <v>LRKPPS</v>
      </c>
      <c r="F115" s="39">
        <v>69.454345703125</v>
      </c>
      <c r="G115">
        <f t="shared" si="9"/>
        <v>1.2177930124403504E-3</v>
      </c>
      <c r="H115" s="38">
        <f>G115*SUMIF('Manual Inputs'!$B$11:$B$22,'Expanded kW'!A115,'Manual Inputs'!$C$11:$C$22)</f>
        <v>10125.365575588554</v>
      </c>
    </row>
    <row r="116" spans="1:8" x14ac:dyDescent="0.2">
      <c r="A116">
        <f t="shared" si="6"/>
        <v>3</v>
      </c>
      <c r="B116" t="b">
        <f t="shared" si="7"/>
        <v>0</v>
      </c>
      <c r="C116" t="str">
        <f t="shared" si="8"/>
        <v>OFF</v>
      </c>
      <c r="D116" s="4">
        <f t="shared" si="10"/>
        <v>42434.749999999724</v>
      </c>
      <c r="E116" t="str">
        <f t="shared" si="11"/>
        <v>LRKPPS</v>
      </c>
      <c r="F116" s="39">
        <v>70.614578247070313</v>
      </c>
      <c r="G116">
        <f t="shared" si="9"/>
        <v>1.2381362043676328E-3</v>
      </c>
      <c r="H116" s="38">
        <f>G116*SUMIF('Manual Inputs'!$B$11:$B$22,'Expanded kW'!A116,'Manual Inputs'!$C$11:$C$22)</f>
        <v>10294.509472074975</v>
      </c>
    </row>
    <row r="117" spans="1:8" x14ac:dyDescent="0.2">
      <c r="A117">
        <f t="shared" si="6"/>
        <v>3</v>
      </c>
      <c r="B117" t="b">
        <f t="shared" si="7"/>
        <v>0</v>
      </c>
      <c r="C117" t="str">
        <f t="shared" si="8"/>
        <v>OFF</v>
      </c>
      <c r="D117" s="4">
        <f t="shared" si="10"/>
        <v>42434.791666666388</v>
      </c>
      <c r="E117" t="str">
        <f t="shared" si="11"/>
        <v>LRKPPS</v>
      </c>
      <c r="F117" s="39">
        <v>73.754997253417969</v>
      </c>
      <c r="G117">
        <f t="shared" si="9"/>
        <v>1.2931994301938747E-3</v>
      </c>
      <c r="H117" s="38">
        <f>G117*SUMIF('Manual Inputs'!$B$11:$B$22,'Expanded kW'!A117,'Manual Inputs'!$C$11:$C$22)</f>
        <v>10752.333819535006</v>
      </c>
    </row>
    <row r="118" spans="1:8" x14ac:dyDescent="0.2">
      <c r="A118">
        <f t="shared" si="6"/>
        <v>3</v>
      </c>
      <c r="B118" t="b">
        <f t="shared" si="7"/>
        <v>0</v>
      </c>
      <c r="C118" t="str">
        <f t="shared" si="8"/>
        <v>OFF</v>
      </c>
      <c r="D118" s="4">
        <f t="shared" si="10"/>
        <v>42434.833333333052</v>
      </c>
      <c r="E118" t="str">
        <f t="shared" si="11"/>
        <v>LRKPPS</v>
      </c>
      <c r="F118" s="39">
        <v>71.648773193359375</v>
      </c>
      <c r="G118">
        <f t="shared" si="9"/>
        <v>1.2562694884169169E-3</v>
      </c>
      <c r="H118" s="38">
        <f>G118*SUMIF('Manual Inputs'!$B$11:$B$22,'Expanded kW'!A118,'Manual Inputs'!$C$11:$C$22)</f>
        <v>10445.279043101713</v>
      </c>
    </row>
    <row r="119" spans="1:8" x14ac:dyDescent="0.2">
      <c r="A119">
        <f t="shared" si="6"/>
        <v>3</v>
      </c>
      <c r="B119" t="b">
        <f t="shared" si="7"/>
        <v>0</v>
      </c>
      <c r="C119" t="str">
        <f t="shared" si="8"/>
        <v>OFF</v>
      </c>
      <c r="D119" s="4">
        <f t="shared" si="10"/>
        <v>42434.874999999716</v>
      </c>
      <c r="E119" t="str">
        <f t="shared" si="11"/>
        <v>LRKPPS</v>
      </c>
      <c r="F119" s="39">
        <v>71.784591674804688</v>
      </c>
      <c r="G119">
        <f t="shared" si="9"/>
        <v>1.2586508915672877E-3</v>
      </c>
      <c r="H119" s="38">
        <f>G119*SUMIF('Manual Inputs'!$B$11:$B$22,'Expanded kW'!A119,'Manual Inputs'!$C$11:$C$22)</f>
        <v>10465.079269604936</v>
      </c>
    </row>
    <row r="120" spans="1:8" x14ac:dyDescent="0.2">
      <c r="A120">
        <f t="shared" si="6"/>
        <v>3</v>
      </c>
      <c r="B120" t="b">
        <f t="shared" si="7"/>
        <v>0</v>
      </c>
      <c r="C120" t="str">
        <f t="shared" si="8"/>
        <v>OFF</v>
      </c>
      <c r="D120" s="4">
        <f t="shared" si="10"/>
        <v>42434.91666666638</v>
      </c>
      <c r="E120" t="str">
        <f t="shared" si="11"/>
        <v>LRKPPS</v>
      </c>
      <c r="F120" s="39">
        <v>71.621360778808594</v>
      </c>
      <c r="G120">
        <f t="shared" si="9"/>
        <v>1.2557888468306187E-3</v>
      </c>
      <c r="H120" s="38">
        <f>G120*SUMIF('Manual Inputs'!$B$11:$B$22,'Expanded kW'!A120,'Manual Inputs'!$C$11:$C$22)</f>
        <v>10441.282738538963</v>
      </c>
    </row>
    <row r="121" spans="1:8" x14ac:dyDescent="0.2">
      <c r="A121">
        <f t="shared" si="6"/>
        <v>3</v>
      </c>
      <c r="B121" t="b">
        <f t="shared" si="7"/>
        <v>0</v>
      </c>
      <c r="C121" t="str">
        <f t="shared" si="8"/>
        <v>OFF</v>
      </c>
      <c r="D121" s="4">
        <f t="shared" si="10"/>
        <v>42434.958333333045</v>
      </c>
      <c r="E121" t="str">
        <f t="shared" si="11"/>
        <v>LRKPPS</v>
      </c>
      <c r="F121" s="39">
        <v>69.118354797363281</v>
      </c>
      <c r="G121">
        <f t="shared" si="9"/>
        <v>1.2119018421595292E-3</v>
      </c>
      <c r="H121" s="38">
        <f>G121*SUMIF('Manual Inputs'!$B$11:$B$22,'Expanded kW'!A121,'Manual Inputs'!$C$11:$C$22)</f>
        <v>10076.383316574091</v>
      </c>
    </row>
    <row r="122" spans="1:8" x14ac:dyDescent="0.2">
      <c r="A122">
        <f t="shared" si="6"/>
        <v>3</v>
      </c>
      <c r="B122" t="b">
        <f t="shared" si="7"/>
        <v>0</v>
      </c>
      <c r="C122" t="str">
        <f t="shared" si="8"/>
        <v>OFF</v>
      </c>
      <c r="D122" s="4">
        <f t="shared" si="10"/>
        <v>42434.999999999709</v>
      </c>
      <c r="E122" t="str">
        <f t="shared" si="11"/>
        <v>LRKPPS</v>
      </c>
      <c r="F122" s="39">
        <v>70.9681396484375</v>
      </c>
      <c r="G122">
        <f t="shared" si="9"/>
        <v>1.2443354507890732E-3</v>
      </c>
      <c r="H122" s="38">
        <f>G122*SUMIF('Manual Inputs'!$B$11:$B$22,'Expanded kW'!A122,'Manual Inputs'!$C$11:$C$22)</f>
        <v>10346.053236630216</v>
      </c>
    </row>
    <row r="123" spans="1:8" x14ac:dyDescent="0.2">
      <c r="A123">
        <f t="shared" si="6"/>
        <v>3</v>
      </c>
      <c r="B123" t="b">
        <f t="shared" si="7"/>
        <v>0</v>
      </c>
      <c r="C123" t="str">
        <f t="shared" si="8"/>
        <v>OFF</v>
      </c>
      <c r="D123" s="4">
        <f t="shared" si="10"/>
        <v>42435.041666666373</v>
      </c>
      <c r="E123" t="str">
        <f t="shared" si="11"/>
        <v>LRKPPS</v>
      </c>
      <c r="F123" s="39">
        <v>69.6375732421875</v>
      </c>
      <c r="G123">
        <f t="shared" si="9"/>
        <v>1.2210056727065734E-3</v>
      </c>
      <c r="H123" s="38">
        <f>G123*SUMIF('Manual Inputs'!$B$11:$B$22,'Expanded kW'!A123,'Manual Inputs'!$C$11:$C$22)</f>
        <v>10152.077306837931</v>
      </c>
    </row>
    <row r="124" spans="1:8" x14ac:dyDescent="0.2">
      <c r="A124">
        <f t="shared" si="6"/>
        <v>3</v>
      </c>
      <c r="B124" t="b">
        <f t="shared" si="7"/>
        <v>0</v>
      </c>
      <c r="C124" t="str">
        <f t="shared" si="8"/>
        <v>OFF</v>
      </c>
      <c r="D124" s="4">
        <f t="shared" si="10"/>
        <v>42435.083333333037</v>
      </c>
      <c r="E124" t="str">
        <f t="shared" si="11"/>
        <v>LRKPPS</v>
      </c>
      <c r="F124" s="39">
        <v>67.710212707519531</v>
      </c>
      <c r="G124">
        <f t="shared" si="9"/>
        <v>1.1872118738044215E-3</v>
      </c>
      <c r="H124" s="38">
        <f>G124*SUMIF('Manual Inputs'!$B$11:$B$22,'Expanded kW'!A124,'Manual Inputs'!$C$11:$C$22)</f>
        <v>9871.0980561962115</v>
      </c>
    </row>
    <row r="125" spans="1:8" x14ac:dyDescent="0.2">
      <c r="A125">
        <f t="shared" si="6"/>
        <v>3</v>
      </c>
      <c r="B125" t="b">
        <f t="shared" si="7"/>
        <v>0</v>
      </c>
      <c r="C125" t="str">
        <f t="shared" si="8"/>
        <v>OFF</v>
      </c>
      <c r="D125" s="4">
        <f t="shared" si="10"/>
        <v>42435.124999999702</v>
      </c>
      <c r="E125" t="str">
        <f t="shared" si="11"/>
        <v>LRKPPS</v>
      </c>
      <c r="F125" s="39">
        <v>70.527336120605469</v>
      </c>
      <c r="G125">
        <f t="shared" si="9"/>
        <v>1.2366065253976018E-3</v>
      </c>
      <c r="H125" s="38">
        <f>G125*SUMIF('Manual Inputs'!$B$11:$B$22,'Expanded kW'!A125,'Manual Inputs'!$C$11:$C$22)</f>
        <v>10281.790924155393</v>
      </c>
    </row>
    <row r="126" spans="1:8" x14ac:dyDescent="0.2">
      <c r="A126">
        <f t="shared" si="6"/>
        <v>3</v>
      </c>
      <c r="B126" t="b">
        <f t="shared" si="7"/>
        <v>0</v>
      </c>
      <c r="C126" t="str">
        <f t="shared" si="8"/>
        <v>OFF</v>
      </c>
      <c r="D126" s="4">
        <f t="shared" si="10"/>
        <v>42435.166666666366</v>
      </c>
      <c r="E126" t="str">
        <f t="shared" si="11"/>
        <v>LRKPPS</v>
      </c>
      <c r="F126" s="39">
        <v>69.616325378417969</v>
      </c>
      <c r="G126">
        <f t="shared" si="9"/>
        <v>1.2206331186242355E-3</v>
      </c>
      <c r="H126" s="38">
        <f>G126*SUMIF('Manual Inputs'!$B$11:$B$22,'Expanded kW'!A126,'Manual Inputs'!$C$11:$C$22)</f>
        <v>10148.979698096697</v>
      </c>
    </row>
    <row r="127" spans="1:8" x14ac:dyDescent="0.2">
      <c r="A127">
        <f t="shared" si="6"/>
        <v>3</v>
      </c>
      <c r="B127" t="b">
        <f t="shared" si="7"/>
        <v>0</v>
      </c>
      <c r="C127" t="str">
        <f t="shared" si="8"/>
        <v>OFF</v>
      </c>
      <c r="D127" s="4">
        <f t="shared" si="10"/>
        <v>42435.20833333303</v>
      </c>
      <c r="E127" t="str">
        <f t="shared" si="11"/>
        <v>LRKPPS</v>
      </c>
      <c r="F127" s="39">
        <v>70.856781005859375</v>
      </c>
      <c r="G127">
        <f t="shared" si="9"/>
        <v>1.242382919591297E-3</v>
      </c>
      <c r="H127" s="38">
        <f>G127*SUMIF('Manual Inputs'!$B$11:$B$22,'Expanded kW'!A127,'Manual Inputs'!$C$11:$C$22)</f>
        <v>10329.81887498315</v>
      </c>
    </row>
    <row r="128" spans="1:8" x14ac:dyDescent="0.2">
      <c r="A128">
        <f t="shared" si="6"/>
        <v>3</v>
      </c>
      <c r="B128" t="b">
        <f t="shared" si="7"/>
        <v>0</v>
      </c>
      <c r="C128" t="str">
        <f t="shared" si="8"/>
        <v>OFF</v>
      </c>
      <c r="D128" s="4">
        <f t="shared" si="10"/>
        <v>42435.249999999694</v>
      </c>
      <c r="E128" t="str">
        <f t="shared" si="11"/>
        <v>LRKPPS</v>
      </c>
      <c r="F128" s="39">
        <v>71.557701110839844</v>
      </c>
      <c r="G128">
        <f t="shared" si="9"/>
        <v>1.2546726560719009E-3</v>
      </c>
      <c r="H128" s="38">
        <f>G128*SUMIF('Manual Inputs'!$B$11:$B$22,'Expanded kW'!A128,'Manual Inputs'!$C$11:$C$22)</f>
        <v>10432.002147035597</v>
      </c>
    </row>
    <row r="129" spans="1:8" x14ac:dyDescent="0.2">
      <c r="A129">
        <f t="shared" si="6"/>
        <v>3</v>
      </c>
      <c r="B129" t="b">
        <f t="shared" si="7"/>
        <v>0</v>
      </c>
      <c r="C129" t="str">
        <f t="shared" si="8"/>
        <v>OFF</v>
      </c>
      <c r="D129" s="4">
        <f t="shared" si="10"/>
        <v>42435.291666666359</v>
      </c>
      <c r="E129" t="str">
        <f t="shared" si="11"/>
        <v>LRKPPS</v>
      </c>
      <c r="F129" s="39">
        <v>72.403160095214844</v>
      </c>
      <c r="G129">
        <f t="shared" si="9"/>
        <v>1.2694966967140471E-3</v>
      </c>
      <c r="H129" s="38">
        <f>G129*SUMIF('Manual Inputs'!$B$11:$B$22,'Expanded kW'!A129,'Manual Inputs'!$C$11:$C$22)</f>
        <v>10555.256944259576</v>
      </c>
    </row>
    <row r="130" spans="1:8" x14ac:dyDescent="0.2">
      <c r="A130">
        <f t="shared" ref="A130:A193" si="12">MONTH(D130)</f>
        <v>3</v>
      </c>
      <c r="B130" t="b">
        <f t="shared" ref="B130:B193" si="13">IF(ISNA(VLOOKUP(DATE(YEAR(D130),MONTH(D130),DAY(D130)),Holidays,1,FALSE)),FALSE,TRUE)</f>
        <v>0</v>
      </c>
      <c r="C130" t="str">
        <f t="shared" ref="C130:C193" si="14">IF(OR(HOUR(D130)&lt;PkStart,HOUR(D130)&gt;OPkStart-1,WEEKDAY(D130,2)&gt;5,B130)=TRUE,"OFF","ON")</f>
        <v>OFF</v>
      </c>
      <c r="D130" s="4">
        <f t="shared" si="10"/>
        <v>42435.333333333023</v>
      </c>
      <c r="E130" t="str">
        <f t="shared" si="11"/>
        <v>LRKPPS</v>
      </c>
      <c r="F130" s="39">
        <v>71.458938598632812</v>
      </c>
      <c r="G130">
        <f t="shared" ref="G130:G193" si="15">IF(SUMIF($A$2:$A$8761,A130,$F$2:$F$8761)=0,0,F130/SUMIF($A$2:$A$8761,A130,$F$2:$F$8761))</f>
        <v>1.2529409818902613E-3</v>
      </c>
      <c r="H130" s="38">
        <f>G130*SUMIF('Manual Inputs'!$B$11:$B$22,'Expanded kW'!A130,'Manual Inputs'!$C$11:$C$22)</f>
        <v>10417.604105687196</v>
      </c>
    </row>
    <row r="131" spans="1:8" x14ac:dyDescent="0.2">
      <c r="A131">
        <f t="shared" si="12"/>
        <v>3</v>
      </c>
      <c r="B131" t="b">
        <f t="shared" si="13"/>
        <v>0</v>
      </c>
      <c r="C131" t="str">
        <f t="shared" si="14"/>
        <v>OFF</v>
      </c>
      <c r="D131" s="4">
        <f t="shared" si="10"/>
        <v>42435.374999999687</v>
      </c>
      <c r="E131" t="str">
        <f t="shared" si="11"/>
        <v>LRKPPS</v>
      </c>
      <c r="F131" s="39">
        <v>70.119873046875</v>
      </c>
      <c r="G131">
        <f t="shared" si="15"/>
        <v>1.2294621821748264E-3</v>
      </c>
      <c r="H131" s="38">
        <f>G131*SUMIF('Manual Inputs'!$B$11:$B$22,'Expanded kW'!A131,'Manual Inputs'!$C$11:$C$22)</f>
        <v>10222.389132398419</v>
      </c>
    </row>
    <row r="132" spans="1:8" x14ac:dyDescent="0.2">
      <c r="A132">
        <f t="shared" si="12"/>
        <v>3</v>
      </c>
      <c r="B132" t="b">
        <f t="shared" si="13"/>
        <v>0</v>
      </c>
      <c r="C132" t="str">
        <f t="shared" si="14"/>
        <v>OFF</v>
      </c>
      <c r="D132" s="4">
        <f t="shared" ref="D132:D195" si="16">+D131+1/24</f>
        <v>42435.416666666351</v>
      </c>
      <c r="E132" t="str">
        <f t="shared" ref="E132:E195" si="17">+E131</f>
        <v>LRKPPS</v>
      </c>
      <c r="F132" s="39">
        <v>66.479911804199219</v>
      </c>
      <c r="G132">
        <f t="shared" si="15"/>
        <v>1.1656401229212349E-3</v>
      </c>
      <c r="H132" s="38">
        <f>G132*SUMIF('Manual Inputs'!$B$11:$B$22,'Expanded kW'!A132,'Manual Inputs'!$C$11:$C$22)</f>
        <v>9691.739280471189</v>
      </c>
    </row>
    <row r="133" spans="1:8" x14ac:dyDescent="0.2">
      <c r="A133">
        <f t="shared" si="12"/>
        <v>3</v>
      </c>
      <c r="B133" t="b">
        <f t="shared" si="13"/>
        <v>0</v>
      </c>
      <c r="C133" t="str">
        <f t="shared" si="14"/>
        <v>OFF</v>
      </c>
      <c r="D133" s="4">
        <f t="shared" si="16"/>
        <v>42435.458333333016</v>
      </c>
      <c r="E133" t="str">
        <f t="shared" si="17"/>
        <v>LRKPPS</v>
      </c>
      <c r="F133" s="39">
        <v>65.659912109375</v>
      </c>
      <c r="G133">
        <f t="shared" si="15"/>
        <v>1.1512624783195781E-3</v>
      </c>
      <c r="H133" s="38">
        <f>G133*SUMIF('Manual Inputs'!$B$11:$B$22,'Expanded kW'!A133,'Manual Inputs'!$C$11:$C$22)</f>
        <v>9572.1960525001759</v>
      </c>
    </row>
    <row r="134" spans="1:8" x14ac:dyDescent="0.2">
      <c r="A134">
        <f t="shared" si="12"/>
        <v>3</v>
      </c>
      <c r="B134" t="b">
        <f t="shared" si="13"/>
        <v>0</v>
      </c>
      <c r="C134" t="str">
        <f t="shared" si="14"/>
        <v>OFF</v>
      </c>
      <c r="D134" s="4">
        <f t="shared" si="16"/>
        <v>42435.49999999968</v>
      </c>
      <c r="E134" t="str">
        <f t="shared" si="17"/>
        <v>LRKPPS</v>
      </c>
      <c r="F134" s="39">
        <v>62.781223297119141</v>
      </c>
      <c r="G134">
        <f t="shared" si="15"/>
        <v>1.1007883562892604E-3</v>
      </c>
      <c r="H134" s="38">
        <f>G134*SUMIF('Manual Inputs'!$B$11:$B$22,'Expanded kW'!A134,'Manual Inputs'!$C$11:$C$22)</f>
        <v>9152.5279049225373</v>
      </c>
    </row>
    <row r="135" spans="1:8" x14ac:dyDescent="0.2">
      <c r="A135">
        <f t="shared" si="12"/>
        <v>3</v>
      </c>
      <c r="B135" t="b">
        <f t="shared" si="13"/>
        <v>0</v>
      </c>
      <c r="C135" t="str">
        <f t="shared" si="14"/>
        <v>OFF</v>
      </c>
      <c r="D135" s="4">
        <f t="shared" si="16"/>
        <v>42435.541666666344</v>
      </c>
      <c r="E135" t="str">
        <f t="shared" si="17"/>
        <v>LRKPPS</v>
      </c>
      <c r="F135" s="39">
        <v>60.114574432373047</v>
      </c>
      <c r="G135">
        <f t="shared" si="15"/>
        <v>1.0540320832116829E-3</v>
      </c>
      <c r="H135" s="38">
        <f>G135*SUMIF('Manual Inputs'!$B$11:$B$22,'Expanded kW'!A135,'Manual Inputs'!$C$11:$C$22)</f>
        <v>8763.771890537284</v>
      </c>
    </row>
    <row r="136" spans="1:8" x14ac:dyDescent="0.2">
      <c r="A136">
        <f t="shared" si="12"/>
        <v>3</v>
      </c>
      <c r="B136" t="b">
        <f t="shared" si="13"/>
        <v>0</v>
      </c>
      <c r="C136" t="str">
        <f t="shared" si="14"/>
        <v>OFF</v>
      </c>
      <c r="D136" s="4">
        <f t="shared" si="16"/>
        <v>42435.583333333008</v>
      </c>
      <c r="E136" t="str">
        <f t="shared" si="17"/>
        <v>LRKPPS</v>
      </c>
      <c r="F136" s="39">
        <v>58.367973327636719</v>
      </c>
      <c r="G136">
        <f t="shared" si="15"/>
        <v>1.0234076694426708E-3</v>
      </c>
      <c r="H136" s="38">
        <f>G136*SUMIF('Manual Inputs'!$B$11:$B$22,'Expanded kW'!A136,'Manual Inputs'!$C$11:$C$22)</f>
        <v>8509.1445591421452</v>
      </c>
    </row>
    <row r="137" spans="1:8" x14ac:dyDescent="0.2">
      <c r="A137">
        <f t="shared" si="12"/>
        <v>3</v>
      </c>
      <c r="B137" t="b">
        <f t="shared" si="13"/>
        <v>0</v>
      </c>
      <c r="C137" t="str">
        <f t="shared" si="14"/>
        <v>OFF</v>
      </c>
      <c r="D137" s="4">
        <f t="shared" si="16"/>
        <v>42435.624999999673</v>
      </c>
      <c r="E137" t="str">
        <f t="shared" si="17"/>
        <v>LRKPPS</v>
      </c>
      <c r="F137" s="39">
        <v>58.791522979736328</v>
      </c>
      <c r="G137">
        <f t="shared" si="15"/>
        <v>1.0308340702175505E-3</v>
      </c>
      <c r="H137" s="38">
        <f>G137*SUMIF('Manual Inputs'!$B$11:$B$22,'Expanded kW'!A137,'Manual Inputs'!$C$11:$C$22)</f>
        <v>8570.8915243392985</v>
      </c>
    </row>
    <row r="138" spans="1:8" x14ac:dyDescent="0.2">
      <c r="A138">
        <f t="shared" si="12"/>
        <v>3</v>
      </c>
      <c r="B138" t="b">
        <f t="shared" si="13"/>
        <v>0</v>
      </c>
      <c r="C138" t="str">
        <f t="shared" si="14"/>
        <v>OFF</v>
      </c>
      <c r="D138" s="4">
        <f t="shared" si="16"/>
        <v>42435.666666666337</v>
      </c>
      <c r="E138" t="str">
        <f t="shared" si="17"/>
        <v>LRKPPS</v>
      </c>
      <c r="F138" s="39">
        <v>58.986629486083984</v>
      </c>
      <c r="G138">
        <f t="shared" si="15"/>
        <v>1.0342550129635584E-3</v>
      </c>
      <c r="H138" s="38">
        <f>G138*SUMIF('Manual Inputs'!$B$11:$B$22,'Expanded kW'!A138,'Manual Inputs'!$C$11:$C$22)</f>
        <v>8599.335024640779</v>
      </c>
    </row>
    <row r="139" spans="1:8" x14ac:dyDescent="0.2">
      <c r="A139">
        <f t="shared" si="12"/>
        <v>3</v>
      </c>
      <c r="B139" t="b">
        <f t="shared" si="13"/>
        <v>0</v>
      </c>
      <c r="C139" t="str">
        <f t="shared" si="14"/>
        <v>OFF</v>
      </c>
      <c r="D139" s="4">
        <f t="shared" si="16"/>
        <v>42435.708333333001</v>
      </c>
      <c r="E139" t="str">
        <f t="shared" si="17"/>
        <v>LRKPPS</v>
      </c>
      <c r="F139" s="39">
        <v>59.045829772949219</v>
      </c>
      <c r="G139">
        <f t="shared" si="15"/>
        <v>1.0352930141850672E-3</v>
      </c>
      <c r="H139" s="38">
        <f>G139*SUMIF('Manual Inputs'!$B$11:$B$22,'Expanded kW'!A139,'Manual Inputs'!$C$11:$C$22)</f>
        <v>8607.9655075950395</v>
      </c>
    </row>
    <row r="140" spans="1:8" x14ac:dyDescent="0.2">
      <c r="A140">
        <f t="shared" si="12"/>
        <v>3</v>
      </c>
      <c r="B140" t="b">
        <f t="shared" si="13"/>
        <v>0</v>
      </c>
      <c r="C140" t="str">
        <f t="shared" si="14"/>
        <v>OFF</v>
      </c>
      <c r="D140" s="4">
        <f t="shared" si="16"/>
        <v>42435.749999999665</v>
      </c>
      <c r="E140" t="str">
        <f t="shared" si="17"/>
        <v>LRKPPS</v>
      </c>
      <c r="F140" s="39">
        <v>60.138423919677734</v>
      </c>
      <c r="G140">
        <f t="shared" si="15"/>
        <v>1.0544502534312122E-3</v>
      </c>
      <c r="H140" s="38">
        <f>G140*SUMIF('Manual Inputs'!$B$11:$B$22,'Expanded kW'!A140,'Manual Inputs'!$C$11:$C$22)</f>
        <v>8767.2487756091359</v>
      </c>
    </row>
    <row r="141" spans="1:8" x14ac:dyDescent="0.2">
      <c r="A141">
        <f t="shared" si="12"/>
        <v>3</v>
      </c>
      <c r="B141" t="b">
        <f t="shared" si="13"/>
        <v>0</v>
      </c>
      <c r="C141" t="str">
        <f t="shared" si="14"/>
        <v>OFF</v>
      </c>
      <c r="D141" s="4">
        <f t="shared" si="16"/>
        <v>42435.79166666633</v>
      </c>
      <c r="E141" t="str">
        <f t="shared" si="17"/>
        <v>LRKPPS</v>
      </c>
      <c r="F141" s="39">
        <v>64.9189453125</v>
      </c>
      <c r="G141">
        <f t="shared" si="15"/>
        <v>1.1382705743782228E-3</v>
      </c>
      <c r="H141" s="38">
        <f>G141*SUMIF('Manual Inputs'!$B$11:$B$22,'Expanded kW'!A141,'Manual Inputs'!$C$11:$C$22)</f>
        <v>9464.1745943497954</v>
      </c>
    </row>
    <row r="142" spans="1:8" x14ac:dyDescent="0.2">
      <c r="A142">
        <f t="shared" si="12"/>
        <v>3</v>
      </c>
      <c r="B142" t="b">
        <f t="shared" si="13"/>
        <v>0</v>
      </c>
      <c r="C142" t="str">
        <f t="shared" si="14"/>
        <v>OFF</v>
      </c>
      <c r="D142" s="4">
        <f t="shared" si="16"/>
        <v>42435.833333332994</v>
      </c>
      <c r="E142" t="str">
        <f t="shared" si="17"/>
        <v>LRKPPS</v>
      </c>
      <c r="F142" s="39">
        <v>66.824661254882813</v>
      </c>
      <c r="G142">
        <f t="shared" si="15"/>
        <v>1.1716848630715442E-3</v>
      </c>
      <c r="H142" s="38">
        <f>G142*SUMIF('Manual Inputs'!$B$11:$B$22,'Expanded kW'!A142,'Manual Inputs'!$C$11:$C$22)</f>
        <v>9741.9983993904789</v>
      </c>
    </row>
    <row r="143" spans="1:8" x14ac:dyDescent="0.2">
      <c r="A143">
        <f t="shared" si="12"/>
        <v>3</v>
      </c>
      <c r="B143" t="b">
        <f t="shared" si="13"/>
        <v>0</v>
      </c>
      <c r="C143" t="str">
        <f t="shared" si="14"/>
        <v>OFF</v>
      </c>
      <c r="D143" s="4">
        <f t="shared" si="16"/>
        <v>42435.874999999658</v>
      </c>
      <c r="E143" t="str">
        <f t="shared" si="17"/>
        <v>LRKPPS</v>
      </c>
      <c r="F143" s="39">
        <v>65.481117248535156</v>
      </c>
      <c r="G143">
        <f t="shared" si="15"/>
        <v>1.1481275393897422E-3</v>
      </c>
      <c r="H143" s="38">
        <f>G143*SUMIF('Manual Inputs'!$B$11:$B$22,'Expanded kW'!A143,'Manual Inputs'!$C$11:$C$22)</f>
        <v>9546.130536934339</v>
      </c>
    </row>
    <row r="144" spans="1:8" x14ac:dyDescent="0.2">
      <c r="A144">
        <f t="shared" si="12"/>
        <v>3</v>
      </c>
      <c r="B144" t="b">
        <f t="shared" si="13"/>
        <v>0</v>
      </c>
      <c r="C144" t="str">
        <f t="shared" si="14"/>
        <v>OFF</v>
      </c>
      <c r="D144" s="4">
        <f t="shared" si="16"/>
        <v>42435.916666666322</v>
      </c>
      <c r="E144" t="str">
        <f t="shared" si="17"/>
        <v>LRKPPS</v>
      </c>
      <c r="F144" s="39">
        <v>67.826698303222656</v>
      </c>
      <c r="G144">
        <f t="shared" si="15"/>
        <v>1.1892542995599468E-3</v>
      </c>
      <c r="H144" s="38">
        <f>G144*SUMIF('Manual Inputs'!$B$11:$B$22,'Expanded kW'!A144,'Manual Inputs'!$C$11:$C$22)</f>
        <v>9888.0798480314679</v>
      </c>
    </row>
    <row r="145" spans="1:8" x14ac:dyDescent="0.2">
      <c r="A145">
        <f t="shared" si="12"/>
        <v>3</v>
      </c>
      <c r="B145" t="b">
        <f t="shared" si="13"/>
        <v>0</v>
      </c>
      <c r="C145" t="str">
        <f t="shared" si="14"/>
        <v>OFF</v>
      </c>
      <c r="D145" s="4">
        <f t="shared" si="16"/>
        <v>42435.958333332987</v>
      </c>
      <c r="E145" t="str">
        <f t="shared" si="17"/>
        <v>LRKPPS</v>
      </c>
      <c r="F145" s="39">
        <v>68.215522766113281</v>
      </c>
      <c r="G145">
        <f t="shared" si="15"/>
        <v>1.1960718386092386E-3</v>
      </c>
      <c r="H145" s="38">
        <f>G145*SUMIF('Manual Inputs'!$B$11:$B$22,'Expanded kW'!A145,'Manual Inputs'!$C$11:$C$22)</f>
        <v>9944.7644196251258</v>
      </c>
    </row>
    <row r="146" spans="1:8" x14ac:dyDescent="0.2">
      <c r="A146">
        <f t="shared" si="12"/>
        <v>3</v>
      </c>
      <c r="B146" t="b">
        <f t="shared" si="13"/>
        <v>0</v>
      </c>
      <c r="C146" t="str">
        <f t="shared" si="14"/>
        <v>OFF</v>
      </c>
      <c r="D146" s="4">
        <f t="shared" si="16"/>
        <v>42435.999999999651</v>
      </c>
      <c r="E146" t="str">
        <f t="shared" si="17"/>
        <v>LRKPPS</v>
      </c>
      <c r="F146" s="39">
        <v>69.141456604003906</v>
      </c>
      <c r="G146">
        <f t="shared" si="15"/>
        <v>1.2123069027560535E-3</v>
      </c>
      <c r="H146" s="38">
        <f>G146*SUMIF('Manual Inputs'!$B$11:$B$22,'Expanded kW'!A146,'Manual Inputs'!$C$11:$C$22)</f>
        <v>10079.751201410165</v>
      </c>
    </row>
    <row r="147" spans="1:8" x14ac:dyDescent="0.2">
      <c r="A147">
        <f t="shared" si="12"/>
        <v>3</v>
      </c>
      <c r="B147" t="b">
        <f t="shared" si="13"/>
        <v>0</v>
      </c>
      <c r="C147" t="str">
        <f t="shared" si="14"/>
        <v>OFF</v>
      </c>
      <c r="D147" s="4">
        <f t="shared" si="16"/>
        <v>42436.041666666315</v>
      </c>
      <c r="E147" t="str">
        <f t="shared" si="17"/>
        <v>LRKPPS</v>
      </c>
      <c r="F147" s="39">
        <v>73.107162475585937</v>
      </c>
      <c r="G147">
        <f t="shared" si="15"/>
        <v>1.2818404769466311E-3</v>
      </c>
      <c r="H147" s="38">
        <f>G147*SUMIF('Manual Inputs'!$B$11:$B$22,'Expanded kW'!A147,'Manual Inputs'!$C$11:$C$22)</f>
        <v>10657.88956422278</v>
      </c>
    </row>
    <row r="148" spans="1:8" x14ac:dyDescent="0.2">
      <c r="A148">
        <f t="shared" si="12"/>
        <v>3</v>
      </c>
      <c r="B148" t="b">
        <f t="shared" si="13"/>
        <v>0</v>
      </c>
      <c r="C148" t="str">
        <f t="shared" si="14"/>
        <v>OFF</v>
      </c>
      <c r="D148" s="4">
        <f t="shared" si="16"/>
        <v>42436.083333332979</v>
      </c>
      <c r="E148" t="str">
        <f t="shared" si="17"/>
        <v>LRKPPS</v>
      </c>
      <c r="F148" s="39">
        <v>73.837600708007812</v>
      </c>
      <c r="G148">
        <f t="shared" si="15"/>
        <v>1.2946477759926088E-3</v>
      </c>
      <c r="H148" s="38">
        <f>G148*SUMIF('Manual Inputs'!$B$11:$B$22,'Expanded kW'!A148,'Manual Inputs'!$C$11:$C$22)</f>
        <v>10764.376121093843</v>
      </c>
    </row>
    <row r="149" spans="1:8" x14ac:dyDescent="0.2">
      <c r="A149">
        <f t="shared" si="12"/>
        <v>3</v>
      </c>
      <c r="B149" t="b">
        <f t="shared" si="13"/>
        <v>0</v>
      </c>
      <c r="C149" t="str">
        <f t="shared" si="14"/>
        <v>OFF</v>
      </c>
      <c r="D149" s="4">
        <f t="shared" si="16"/>
        <v>42436.124999999643</v>
      </c>
      <c r="E149" t="str">
        <f t="shared" si="17"/>
        <v>LRKPPS</v>
      </c>
      <c r="F149" s="39">
        <v>80.504997253417969</v>
      </c>
      <c r="G149">
        <f t="shared" si="15"/>
        <v>1.4115520365103793E-3</v>
      </c>
      <c r="H149" s="38">
        <f>G149*SUMIF('Manual Inputs'!$B$11:$B$22,'Expanded kW'!A149,'Manual Inputs'!$C$11:$C$22)</f>
        <v>11736.379050158315</v>
      </c>
    </row>
    <row r="150" spans="1:8" x14ac:dyDescent="0.2">
      <c r="A150">
        <f t="shared" si="12"/>
        <v>3</v>
      </c>
      <c r="B150" t="b">
        <f t="shared" si="13"/>
        <v>0</v>
      </c>
      <c r="C150" t="str">
        <f t="shared" si="14"/>
        <v>OFF</v>
      </c>
      <c r="D150" s="4">
        <f t="shared" si="16"/>
        <v>42436.166666666308</v>
      </c>
      <c r="E150" t="str">
        <f t="shared" si="17"/>
        <v>LRKPPS</v>
      </c>
      <c r="F150" s="39">
        <v>93.727859497070313</v>
      </c>
      <c r="G150">
        <f t="shared" si="15"/>
        <v>1.6433979934733953E-3</v>
      </c>
      <c r="H150" s="38">
        <f>G150*SUMIF('Manual Inputs'!$B$11:$B$22,'Expanded kW'!A150,'Manual Inputs'!$C$11:$C$22)</f>
        <v>13664.067128092409</v>
      </c>
    </row>
    <row r="151" spans="1:8" x14ac:dyDescent="0.2">
      <c r="A151">
        <f t="shared" si="12"/>
        <v>3</v>
      </c>
      <c r="B151" t="b">
        <f t="shared" si="13"/>
        <v>0</v>
      </c>
      <c r="C151" t="str">
        <f t="shared" si="14"/>
        <v>OFF</v>
      </c>
      <c r="D151" s="4">
        <f t="shared" si="16"/>
        <v>42436.208333332972</v>
      </c>
      <c r="E151" t="str">
        <f t="shared" si="17"/>
        <v>LRKPPS</v>
      </c>
      <c r="F151" s="39">
        <v>112.174072265625</v>
      </c>
      <c r="G151">
        <f t="shared" si="15"/>
        <v>1.9668287131515039E-3</v>
      </c>
      <c r="H151" s="38">
        <f>G151*SUMIF('Manual Inputs'!$B$11:$B$22,'Expanded kW'!A151,'Manual Inputs'!$C$11:$C$22)</f>
        <v>16353.238638901155</v>
      </c>
    </row>
    <row r="152" spans="1:8" x14ac:dyDescent="0.2">
      <c r="A152">
        <f t="shared" si="12"/>
        <v>3</v>
      </c>
      <c r="B152" t="b">
        <f t="shared" si="13"/>
        <v>0</v>
      </c>
      <c r="C152" t="str">
        <f t="shared" si="14"/>
        <v>OFF</v>
      </c>
      <c r="D152" s="4">
        <f t="shared" si="16"/>
        <v>42436.249999999636</v>
      </c>
      <c r="E152" t="str">
        <f t="shared" si="17"/>
        <v>LRKPPS</v>
      </c>
      <c r="F152" s="39">
        <v>116.31098937988281</v>
      </c>
      <c r="G152">
        <f t="shared" si="15"/>
        <v>2.0393642572385804E-3</v>
      </c>
      <c r="H152" s="38">
        <f>G152*SUMIF('Manual Inputs'!$B$11:$B$22,'Expanded kW'!A152,'Manual Inputs'!$C$11:$C$22)</f>
        <v>16956.336943459577</v>
      </c>
    </row>
    <row r="153" spans="1:8" x14ac:dyDescent="0.2">
      <c r="A153">
        <f t="shared" si="12"/>
        <v>3</v>
      </c>
      <c r="B153" t="b">
        <f t="shared" si="13"/>
        <v>0</v>
      </c>
      <c r="C153" t="str">
        <f t="shared" si="14"/>
        <v>ON</v>
      </c>
      <c r="D153" s="4">
        <f t="shared" si="16"/>
        <v>42436.2916666663</v>
      </c>
      <c r="E153" t="str">
        <f t="shared" si="17"/>
        <v>LRKPPS</v>
      </c>
      <c r="F153" s="39">
        <v>134.98271179199219</v>
      </c>
      <c r="G153">
        <f t="shared" si="15"/>
        <v>2.3667489997410153E-3</v>
      </c>
      <c r="H153" s="38">
        <f>G153*SUMIF('Manual Inputs'!$B$11:$B$22,'Expanded kW'!A153,'Manual Inputs'!$C$11:$C$22)</f>
        <v>19678.384260075665</v>
      </c>
    </row>
    <row r="154" spans="1:8" x14ac:dyDescent="0.2">
      <c r="A154">
        <f t="shared" si="12"/>
        <v>3</v>
      </c>
      <c r="B154" t="b">
        <f t="shared" si="13"/>
        <v>0</v>
      </c>
      <c r="C154" t="str">
        <f t="shared" si="14"/>
        <v>ON</v>
      </c>
      <c r="D154" s="4">
        <f t="shared" si="16"/>
        <v>42436.333333332965</v>
      </c>
      <c r="E154" t="str">
        <f t="shared" si="17"/>
        <v>LRKPPS</v>
      </c>
      <c r="F154" s="39">
        <v>151.88400268554687</v>
      </c>
      <c r="G154">
        <f t="shared" si="15"/>
        <v>2.6630914926840674E-3</v>
      </c>
      <c r="H154" s="38">
        <f>G154*SUMIF('Manual Inputs'!$B$11:$B$22,'Expanded kW'!A154,'Manual Inputs'!$C$11:$C$22)</f>
        <v>22142.330140843023</v>
      </c>
    </row>
    <row r="155" spans="1:8" x14ac:dyDescent="0.2">
      <c r="A155">
        <f t="shared" si="12"/>
        <v>3</v>
      </c>
      <c r="B155" t="b">
        <f t="shared" si="13"/>
        <v>0</v>
      </c>
      <c r="C155" t="str">
        <f t="shared" si="14"/>
        <v>ON</v>
      </c>
      <c r="D155" s="4">
        <f t="shared" si="16"/>
        <v>42436.374999999629</v>
      </c>
      <c r="E155" t="str">
        <f t="shared" si="17"/>
        <v>LRKPPS</v>
      </c>
      <c r="F155" s="39">
        <v>144.02517700195313</v>
      </c>
      <c r="G155">
        <f t="shared" si="15"/>
        <v>2.5252970479077109E-3</v>
      </c>
      <c r="H155" s="38">
        <f>G155*SUMIF('Manual Inputs'!$B$11:$B$22,'Expanded kW'!A155,'Manual Inputs'!$C$11:$C$22)</f>
        <v>20996.635336066669</v>
      </c>
    </row>
    <row r="156" spans="1:8" x14ac:dyDescent="0.2">
      <c r="A156">
        <f t="shared" si="12"/>
        <v>3</v>
      </c>
      <c r="B156" t="b">
        <f t="shared" si="13"/>
        <v>0</v>
      </c>
      <c r="C156" t="str">
        <f t="shared" si="14"/>
        <v>ON</v>
      </c>
      <c r="D156" s="4">
        <f t="shared" si="16"/>
        <v>42436.416666666293</v>
      </c>
      <c r="E156" t="str">
        <f t="shared" si="17"/>
        <v>LRKPPS</v>
      </c>
      <c r="F156" s="39">
        <v>139.25648498535156</v>
      </c>
      <c r="G156">
        <f t="shared" si="15"/>
        <v>2.4416841399246734E-3</v>
      </c>
      <c r="H156" s="38">
        <f>G156*SUMIF('Manual Inputs'!$B$11:$B$22,'Expanded kW'!A156,'Manual Inputs'!$C$11:$C$22)</f>
        <v>20301.434056770635</v>
      </c>
    </row>
    <row r="157" spans="1:8" x14ac:dyDescent="0.2">
      <c r="A157">
        <f t="shared" si="12"/>
        <v>3</v>
      </c>
      <c r="B157" t="b">
        <f t="shared" si="13"/>
        <v>0</v>
      </c>
      <c r="C157" t="str">
        <f t="shared" si="14"/>
        <v>ON</v>
      </c>
      <c r="D157" s="4">
        <f t="shared" si="16"/>
        <v>42436.458333332957</v>
      </c>
      <c r="E157" t="str">
        <f t="shared" si="17"/>
        <v>LRKPPS</v>
      </c>
      <c r="F157" s="39">
        <v>139.38284301757812</v>
      </c>
      <c r="G157">
        <f t="shared" si="15"/>
        <v>2.4438996662125311E-3</v>
      </c>
      <c r="H157" s="38">
        <f>G157*SUMIF('Manual Inputs'!$B$11:$B$22,'Expanded kW'!A157,'Manual Inputs'!$C$11:$C$22)</f>
        <v>20319.855096617081</v>
      </c>
    </row>
    <row r="158" spans="1:8" x14ac:dyDescent="0.2">
      <c r="A158">
        <f t="shared" si="12"/>
        <v>3</v>
      </c>
      <c r="B158" t="b">
        <f t="shared" si="13"/>
        <v>0</v>
      </c>
      <c r="C158" t="str">
        <f t="shared" si="14"/>
        <v>ON</v>
      </c>
      <c r="D158" s="4">
        <f t="shared" si="16"/>
        <v>42436.499999999622</v>
      </c>
      <c r="E158" t="str">
        <f t="shared" si="17"/>
        <v>LRKPPS</v>
      </c>
      <c r="F158" s="39">
        <v>128.86341857910156</v>
      </c>
      <c r="G158">
        <f t="shared" si="15"/>
        <v>2.2594550292876076E-3</v>
      </c>
      <c r="H158" s="38">
        <f>G158*SUMIF('Manual Inputs'!$B$11:$B$22,'Expanded kW'!A158,'Manual Inputs'!$C$11:$C$22)</f>
        <v>18786.28628956743</v>
      </c>
    </row>
    <row r="159" spans="1:8" x14ac:dyDescent="0.2">
      <c r="A159">
        <f t="shared" si="12"/>
        <v>3</v>
      </c>
      <c r="B159" t="b">
        <f t="shared" si="13"/>
        <v>0</v>
      </c>
      <c r="C159" t="str">
        <f t="shared" si="14"/>
        <v>ON</v>
      </c>
      <c r="D159" s="4">
        <f t="shared" si="16"/>
        <v>42436.541666666286</v>
      </c>
      <c r="E159" t="str">
        <f t="shared" si="17"/>
        <v>LRKPPS</v>
      </c>
      <c r="F159" s="39">
        <v>118.51731109619141</v>
      </c>
      <c r="G159">
        <f t="shared" si="15"/>
        <v>2.0780492832382581E-3</v>
      </c>
      <c r="H159" s="38">
        <f>G159*SUMIF('Manual Inputs'!$B$11:$B$22,'Expanded kW'!A159,'Manual Inputs'!$C$11:$C$22)</f>
        <v>17277.984404519444</v>
      </c>
    </row>
    <row r="160" spans="1:8" x14ac:dyDescent="0.2">
      <c r="A160">
        <f t="shared" si="12"/>
        <v>3</v>
      </c>
      <c r="B160" t="b">
        <f t="shared" si="13"/>
        <v>0</v>
      </c>
      <c r="C160" t="str">
        <f t="shared" si="14"/>
        <v>ON</v>
      </c>
      <c r="D160" s="4">
        <f t="shared" si="16"/>
        <v>42436.58333333295</v>
      </c>
      <c r="E160" t="str">
        <f t="shared" si="17"/>
        <v>LRKPPS</v>
      </c>
      <c r="F160" s="39">
        <v>111.38689422607422</v>
      </c>
      <c r="G160">
        <f t="shared" si="15"/>
        <v>1.9530265542454369E-3</v>
      </c>
      <c r="H160" s="38">
        <f>G160*SUMIF('Manual Inputs'!$B$11:$B$22,'Expanded kW'!A160,'Manual Inputs'!$C$11:$C$22)</f>
        <v>16238.480298831324</v>
      </c>
    </row>
    <row r="161" spans="1:8" x14ac:dyDescent="0.2">
      <c r="A161">
        <f t="shared" si="12"/>
        <v>3</v>
      </c>
      <c r="B161" t="b">
        <f t="shared" si="13"/>
        <v>0</v>
      </c>
      <c r="C161" t="str">
        <f t="shared" si="14"/>
        <v>ON</v>
      </c>
      <c r="D161" s="4">
        <f t="shared" si="16"/>
        <v>42436.624999999614</v>
      </c>
      <c r="E161" t="str">
        <f t="shared" si="17"/>
        <v>LRKPPS</v>
      </c>
      <c r="F161" s="39">
        <v>95.112007141113281</v>
      </c>
      <c r="G161">
        <f t="shared" si="15"/>
        <v>1.6676672499473708E-3</v>
      </c>
      <c r="H161" s="38">
        <f>G161*SUMIF('Manual Inputs'!$B$11:$B$22,'Expanded kW'!A161,'Manual Inputs'!$C$11:$C$22)</f>
        <v>13865.854370699664</v>
      </c>
    </row>
    <row r="162" spans="1:8" x14ac:dyDescent="0.2">
      <c r="A162">
        <f t="shared" si="12"/>
        <v>3</v>
      </c>
      <c r="B162" t="b">
        <f t="shared" si="13"/>
        <v>0</v>
      </c>
      <c r="C162" t="str">
        <f t="shared" si="14"/>
        <v>ON</v>
      </c>
      <c r="D162" s="4">
        <f t="shared" si="16"/>
        <v>42436.666666666279</v>
      </c>
      <c r="E162" t="str">
        <f t="shared" si="17"/>
        <v>LRKPPS</v>
      </c>
      <c r="F162" s="39">
        <v>79.917861938476563</v>
      </c>
      <c r="G162">
        <f t="shared" si="15"/>
        <v>1.4012573706164864E-3</v>
      </c>
      <c r="H162" s="38">
        <f>G162*SUMIF('Manual Inputs'!$B$11:$B$22,'Expanded kW'!A162,'Manual Inputs'!$C$11:$C$22)</f>
        <v>11650.783834395559</v>
      </c>
    </row>
    <row r="163" spans="1:8" x14ac:dyDescent="0.2">
      <c r="A163">
        <f t="shared" si="12"/>
        <v>3</v>
      </c>
      <c r="B163" t="b">
        <f t="shared" si="13"/>
        <v>0</v>
      </c>
      <c r="C163" t="str">
        <f t="shared" si="14"/>
        <v>ON</v>
      </c>
      <c r="D163" s="4">
        <f t="shared" si="16"/>
        <v>42436.708333332943</v>
      </c>
      <c r="E163" t="str">
        <f t="shared" si="17"/>
        <v>LRKPPS</v>
      </c>
      <c r="F163" s="39">
        <v>74.051414489746094</v>
      </c>
      <c r="G163">
        <f t="shared" si="15"/>
        <v>1.29839672685707E-3</v>
      </c>
      <c r="H163" s="38">
        <f>G163*SUMIF('Manual Inputs'!$B$11:$B$22,'Expanded kW'!A163,'Manual Inputs'!$C$11:$C$22)</f>
        <v>10795.546851784373</v>
      </c>
    </row>
    <row r="164" spans="1:8" x14ac:dyDescent="0.2">
      <c r="A164">
        <f t="shared" si="12"/>
        <v>3</v>
      </c>
      <c r="B164" t="b">
        <f t="shared" si="13"/>
        <v>0</v>
      </c>
      <c r="C164" t="str">
        <f t="shared" si="14"/>
        <v>ON</v>
      </c>
      <c r="D164" s="4">
        <f t="shared" si="16"/>
        <v>42436.749999999607</v>
      </c>
      <c r="E164" t="str">
        <f t="shared" si="17"/>
        <v>LRKPPS</v>
      </c>
      <c r="F164" s="39">
        <v>73.624786376953125</v>
      </c>
      <c r="G164">
        <f t="shared" si="15"/>
        <v>1.290916349216042E-3</v>
      </c>
      <c r="H164" s="38">
        <f>G164*SUMIF('Manual Inputs'!$B$11:$B$22,'Expanded kW'!A164,'Manual Inputs'!$C$11:$C$22)</f>
        <v>10733.351094800115</v>
      </c>
    </row>
    <row r="165" spans="1:8" x14ac:dyDescent="0.2">
      <c r="A165">
        <f t="shared" si="12"/>
        <v>3</v>
      </c>
      <c r="B165" t="b">
        <f t="shared" si="13"/>
        <v>0</v>
      </c>
      <c r="C165" t="str">
        <f t="shared" si="14"/>
        <v>ON</v>
      </c>
      <c r="D165" s="4">
        <f t="shared" si="16"/>
        <v>42436.791666666271</v>
      </c>
      <c r="E165" t="str">
        <f t="shared" si="17"/>
        <v>LRKPPS</v>
      </c>
      <c r="F165" s="39">
        <v>72.502326965332031</v>
      </c>
      <c r="G165">
        <f t="shared" si="15"/>
        <v>1.2712354607938424E-3</v>
      </c>
      <c r="H165" s="38">
        <f>G165*SUMIF('Manual Inputs'!$B$11:$B$22,'Expanded kW'!A165,'Manual Inputs'!$C$11:$C$22)</f>
        <v>10569.713934715079</v>
      </c>
    </row>
    <row r="166" spans="1:8" x14ac:dyDescent="0.2">
      <c r="A166">
        <f t="shared" si="12"/>
        <v>3</v>
      </c>
      <c r="B166" t="b">
        <f t="shared" si="13"/>
        <v>0</v>
      </c>
      <c r="C166" t="str">
        <f t="shared" si="14"/>
        <v>ON</v>
      </c>
      <c r="D166" s="4">
        <f t="shared" si="16"/>
        <v>42436.833333332936</v>
      </c>
      <c r="E166" t="str">
        <f t="shared" si="17"/>
        <v>LRKPPS</v>
      </c>
      <c r="F166" s="39">
        <v>70.1529541015625</v>
      </c>
      <c r="G166">
        <f t="shared" si="15"/>
        <v>1.2300422161069693E-3</v>
      </c>
      <c r="H166" s="38">
        <f>G166*SUMIF('Manual Inputs'!$B$11:$B$22,'Expanded kW'!A166,'Manual Inputs'!$C$11:$C$22)</f>
        <v>10227.211836707935</v>
      </c>
    </row>
    <row r="167" spans="1:8" x14ac:dyDescent="0.2">
      <c r="A167">
        <f t="shared" si="12"/>
        <v>3</v>
      </c>
      <c r="B167" t="b">
        <f t="shared" si="13"/>
        <v>0</v>
      </c>
      <c r="C167" t="str">
        <f t="shared" si="14"/>
        <v>OFF</v>
      </c>
      <c r="D167" s="4">
        <f t="shared" si="16"/>
        <v>42436.8749999996</v>
      </c>
      <c r="E167" t="str">
        <f t="shared" si="17"/>
        <v>LRKPPS</v>
      </c>
      <c r="F167" s="39">
        <v>64.50518798828125</v>
      </c>
      <c r="G167">
        <f t="shared" si="15"/>
        <v>1.1310158695332106E-3</v>
      </c>
      <c r="H167" s="38">
        <f>G167*SUMIF('Manual Inputs'!$B$11:$B$22,'Expanded kW'!A167,'Manual Inputs'!$C$11:$C$22)</f>
        <v>9403.8551985671402</v>
      </c>
    </row>
    <row r="168" spans="1:8" x14ac:dyDescent="0.2">
      <c r="A168">
        <f t="shared" si="12"/>
        <v>3</v>
      </c>
      <c r="B168" t="b">
        <f t="shared" si="13"/>
        <v>0</v>
      </c>
      <c r="C168" t="str">
        <f t="shared" si="14"/>
        <v>OFF</v>
      </c>
      <c r="D168" s="4">
        <f t="shared" si="16"/>
        <v>42436.916666666264</v>
      </c>
      <c r="E168" t="str">
        <f t="shared" si="17"/>
        <v>LRKPPS</v>
      </c>
      <c r="F168" s="39">
        <v>61.39117431640625</v>
      </c>
      <c r="G168">
        <f t="shared" si="15"/>
        <v>1.0764156274337092E-3</v>
      </c>
      <c r="H168" s="38">
        <f>G168*SUMIF('Manual Inputs'!$B$11:$B$22,'Expanded kW'!A168,'Manual Inputs'!$C$11:$C$22)</f>
        <v>8949.8803390257508</v>
      </c>
    </row>
    <row r="169" spans="1:8" x14ac:dyDescent="0.2">
      <c r="A169">
        <f t="shared" si="12"/>
        <v>3</v>
      </c>
      <c r="B169" t="b">
        <f t="shared" si="13"/>
        <v>0</v>
      </c>
      <c r="C169" t="str">
        <f t="shared" si="14"/>
        <v>OFF</v>
      </c>
      <c r="D169" s="4">
        <f t="shared" si="16"/>
        <v>42436.958333332928</v>
      </c>
      <c r="E169" t="str">
        <f t="shared" si="17"/>
        <v>LRKPPS</v>
      </c>
      <c r="F169" s="39">
        <v>60.584331512451172</v>
      </c>
      <c r="G169">
        <f t="shared" si="15"/>
        <v>1.0622686720654425E-3</v>
      </c>
      <c r="H169" s="38">
        <f>G169*SUMIF('Manual Inputs'!$B$11:$B$22,'Expanded kW'!A169,'Manual Inputs'!$C$11:$C$22)</f>
        <v>8832.255181530234</v>
      </c>
    </row>
    <row r="170" spans="1:8" x14ac:dyDescent="0.2">
      <c r="A170">
        <f t="shared" si="12"/>
        <v>3</v>
      </c>
      <c r="B170" t="b">
        <f t="shared" si="13"/>
        <v>0</v>
      </c>
      <c r="C170" t="str">
        <f t="shared" si="14"/>
        <v>OFF</v>
      </c>
      <c r="D170" s="4">
        <f t="shared" si="16"/>
        <v>42436.999999999593</v>
      </c>
      <c r="E170" t="str">
        <f t="shared" si="17"/>
        <v>LRKPPS</v>
      </c>
      <c r="F170" s="39">
        <v>59.601085662841797</v>
      </c>
      <c r="G170">
        <f t="shared" si="15"/>
        <v>1.0450287151837897E-3</v>
      </c>
      <c r="H170" s="38">
        <f>G170*SUMIF('Manual Inputs'!$B$11:$B$22,'Expanded kW'!A170,'Manual Inputs'!$C$11:$C$22)</f>
        <v>8688.9131979986378</v>
      </c>
    </row>
    <row r="171" spans="1:8" x14ac:dyDescent="0.2">
      <c r="A171">
        <f t="shared" si="12"/>
        <v>3</v>
      </c>
      <c r="B171" t="b">
        <f t="shared" si="13"/>
        <v>0</v>
      </c>
      <c r="C171" t="str">
        <f t="shared" si="14"/>
        <v>OFF</v>
      </c>
      <c r="D171" s="4">
        <f t="shared" si="16"/>
        <v>42437.041666666257</v>
      </c>
      <c r="E171" t="str">
        <f t="shared" si="17"/>
        <v>LRKPPS</v>
      </c>
      <c r="F171" s="39">
        <v>59.796390533447266</v>
      </c>
      <c r="G171">
        <f t="shared" si="15"/>
        <v>1.0484531359930438E-3</v>
      </c>
      <c r="H171" s="38">
        <f>G171*SUMIF('Manual Inputs'!$B$11:$B$22,'Expanded kW'!A171,'Manual Inputs'!$C$11:$C$22)</f>
        <v>8717.3856167300182</v>
      </c>
    </row>
    <row r="172" spans="1:8" x14ac:dyDescent="0.2">
      <c r="A172">
        <f t="shared" si="12"/>
        <v>3</v>
      </c>
      <c r="B172" t="b">
        <f t="shared" si="13"/>
        <v>0</v>
      </c>
      <c r="C172" t="str">
        <f t="shared" si="14"/>
        <v>OFF</v>
      </c>
      <c r="D172" s="4">
        <f t="shared" si="16"/>
        <v>42437.083333332921</v>
      </c>
      <c r="E172" t="str">
        <f t="shared" si="17"/>
        <v>LRKPPS</v>
      </c>
      <c r="F172" s="39">
        <v>60.229511260986328</v>
      </c>
      <c r="G172">
        <f t="shared" si="15"/>
        <v>1.0560473533195549E-3</v>
      </c>
      <c r="H172" s="38">
        <f>G172*SUMIF('Manual Inputs'!$B$11:$B$22,'Expanded kW'!A172,'Manual Inputs'!$C$11:$C$22)</f>
        <v>8780.5278961698586</v>
      </c>
    </row>
    <row r="173" spans="1:8" x14ac:dyDescent="0.2">
      <c r="A173">
        <f t="shared" si="12"/>
        <v>3</v>
      </c>
      <c r="B173" t="b">
        <f t="shared" si="13"/>
        <v>0</v>
      </c>
      <c r="C173" t="str">
        <f t="shared" si="14"/>
        <v>OFF</v>
      </c>
      <c r="D173" s="4">
        <f t="shared" si="16"/>
        <v>42437.124999999585</v>
      </c>
      <c r="E173" t="str">
        <f t="shared" si="17"/>
        <v>LRKPPS</v>
      </c>
      <c r="F173" s="39">
        <v>60.664402008056641</v>
      </c>
      <c r="G173">
        <f t="shared" si="15"/>
        <v>1.0636726056719552E-3</v>
      </c>
      <c r="H173" s="38">
        <f>G173*SUMIF('Manual Inputs'!$B$11:$B$22,'Expanded kW'!A173,'Manual Inputs'!$C$11:$C$22)</f>
        <v>8843.9282169841899</v>
      </c>
    </row>
    <row r="174" spans="1:8" x14ac:dyDescent="0.2">
      <c r="A174">
        <f t="shared" si="12"/>
        <v>3</v>
      </c>
      <c r="B174" t="b">
        <f t="shared" si="13"/>
        <v>0</v>
      </c>
      <c r="C174" t="str">
        <f t="shared" si="14"/>
        <v>OFF</v>
      </c>
      <c r="D174" s="4">
        <f t="shared" si="16"/>
        <v>42437.16666666625</v>
      </c>
      <c r="E174" t="str">
        <f t="shared" si="17"/>
        <v>LRKPPS</v>
      </c>
      <c r="F174" s="39">
        <v>67.811721801757813</v>
      </c>
      <c r="G174">
        <f t="shared" si="15"/>
        <v>1.1889917057848554E-3</v>
      </c>
      <c r="H174" s="38">
        <f>G174*SUMIF('Manual Inputs'!$B$11:$B$22,'Expanded kW'!A174,'Manual Inputs'!$C$11:$C$22)</f>
        <v>9885.8965065740013</v>
      </c>
    </row>
    <row r="175" spans="1:8" x14ac:dyDescent="0.2">
      <c r="A175">
        <f t="shared" si="12"/>
        <v>3</v>
      </c>
      <c r="B175" t="b">
        <f t="shared" si="13"/>
        <v>0</v>
      </c>
      <c r="C175" t="str">
        <f t="shared" si="14"/>
        <v>OFF</v>
      </c>
      <c r="D175" s="4">
        <f t="shared" si="16"/>
        <v>42437.208333332914</v>
      </c>
      <c r="E175" t="str">
        <f t="shared" si="17"/>
        <v>LRKPPS</v>
      </c>
      <c r="F175" s="39">
        <v>80.878807067871094</v>
      </c>
      <c r="G175">
        <f t="shared" si="15"/>
        <v>1.4181063129262632E-3</v>
      </c>
      <c r="H175" s="38">
        <f>G175*SUMIF('Manual Inputs'!$B$11:$B$22,'Expanded kW'!A175,'Manual Inputs'!$C$11:$C$22)</f>
        <v>11790.874719057987</v>
      </c>
    </row>
    <row r="176" spans="1:8" x14ac:dyDescent="0.2">
      <c r="A176">
        <f t="shared" si="12"/>
        <v>3</v>
      </c>
      <c r="B176" t="b">
        <f t="shared" si="13"/>
        <v>0</v>
      </c>
      <c r="C176" t="str">
        <f t="shared" si="14"/>
        <v>OFF</v>
      </c>
      <c r="D176" s="4">
        <f t="shared" si="16"/>
        <v>42437.249999999578</v>
      </c>
      <c r="E176" t="str">
        <f t="shared" si="17"/>
        <v>LRKPPS</v>
      </c>
      <c r="F176" s="39">
        <v>95.802970886230469</v>
      </c>
      <c r="G176">
        <f t="shared" si="15"/>
        <v>1.679782414407346E-3</v>
      </c>
      <c r="H176" s="38">
        <f>G176*SUMIF('Manual Inputs'!$B$11:$B$22,'Expanded kW'!A176,'Manual Inputs'!$C$11:$C$22)</f>
        <v>13966.586160020581</v>
      </c>
    </row>
    <row r="177" spans="1:8" x14ac:dyDescent="0.2">
      <c r="A177">
        <f t="shared" si="12"/>
        <v>3</v>
      </c>
      <c r="B177" t="b">
        <f t="shared" si="13"/>
        <v>0</v>
      </c>
      <c r="C177" t="str">
        <f t="shared" si="14"/>
        <v>ON</v>
      </c>
      <c r="D177" s="4">
        <f t="shared" si="16"/>
        <v>42437.291666666242</v>
      </c>
      <c r="E177" t="str">
        <f t="shared" si="17"/>
        <v>LRKPPS</v>
      </c>
      <c r="F177" s="39">
        <v>115.97286224365234</v>
      </c>
      <c r="G177">
        <f t="shared" si="15"/>
        <v>2.0334356308920306E-3</v>
      </c>
      <c r="H177" s="38">
        <f>G177*SUMIF('Manual Inputs'!$B$11:$B$22,'Expanded kW'!A177,'Manual Inputs'!$C$11:$C$22)</f>
        <v>16907.043255200038</v>
      </c>
    </row>
    <row r="178" spans="1:8" x14ac:dyDescent="0.2">
      <c r="A178">
        <f t="shared" si="12"/>
        <v>3</v>
      </c>
      <c r="B178" t="b">
        <f t="shared" si="13"/>
        <v>0</v>
      </c>
      <c r="C178" t="str">
        <f t="shared" si="14"/>
        <v>ON</v>
      </c>
      <c r="D178" s="4">
        <f t="shared" si="16"/>
        <v>42437.333333332906</v>
      </c>
      <c r="E178" t="str">
        <f t="shared" si="17"/>
        <v>LRKPPS</v>
      </c>
      <c r="F178" s="39">
        <v>136.59072875976562</v>
      </c>
      <c r="G178">
        <f t="shared" si="15"/>
        <v>2.3949435181317038E-3</v>
      </c>
      <c r="H178" s="38">
        <f>G178*SUMIF('Manual Inputs'!$B$11:$B$22,'Expanded kW'!A178,'Manual Inputs'!$C$11:$C$22)</f>
        <v>19912.808175319933</v>
      </c>
    </row>
    <row r="179" spans="1:8" x14ac:dyDescent="0.2">
      <c r="A179">
        <f t="shared" si="12"/>
        <v>3</v>
      </c>
      <c r="B179" t="b">
        <f t="shared" si="13"/>
        <v>0</v>
      </c>
      <c r="C179" t="str">
        <f t="shared" si="14"/>
        <v>ON</v>
      </c>
      <c r="D179" s="4">
        <f t="shared" si="16"/>
        <v>42437.374999999571</v>
      </c>
      <c r="E179" t="str">
        <f t="shared" si="17"/>
        <v>LRKPPS</v>
      </c>
      <c r="F179" s="39">
        <v>130.8887939453125</v>
      </c>
      <c r="G179">
        <f t="shared" si="15"/>
        <v>2.2949673927483939E-3</v>
      </c>
      <c r="H179" s="38">
        <f>G179*SUMIF('Manual Inputs'!$B$11:$B$22,'Expanded kW'!A179,'Manual Inputs'!$C$11:$C$22)</f>
        <v>19081.554581321769</v>
      </c>
    </row>
    <row r="180" spans="1:8" x14ac:dyDescent="0.2">
      <c r="A180">
        <f t="shared" si="12"/>
        <v>3</v>
      </c>
      <c r="B180" t="b">
        <f t="shared" si="13"/>
        <v>0</v>
      </c>
      <c r="C180" t="str">
        <f t="shared" si="14"/>
        <v>ON</v>
      </c>
      <c r="D180" s="4">
        <f t="shared" si="16"/>
        <v>42437.416666666235</v>
      </c>
      <c r="E180" t="str">
        <f t="shared" si="17"/>
        <v>LRKPPS</v>
      </c>
      <c r="F180" s="39">
        <v>122.78800201416016</v>
      </c>
      <c r="G180">
        <f t="shared" si="15"/>
        <v>2.1529303796699361E-3</v>
      </c>
      <c r="H180" s="38">
        <f>G180*SUMIF('Manual Inputs'!$B$11:$B$22,'Expanded kW'!A180,'Manual Inputs'!$C$11:$C$22)</f>
        <v>17900.584853303655</v>
      </c>
    </row>
    <row r="181" spans="1:8" x14ac:dyDescent="0.2">
      <c r="A181">
        <f t="shared" si="12"/>
        <v>3</v>
      </c>
      <c r="B181" t="b">
        <f t="shared" si="13"/>
        <v>0</v>
      </c>
      <c r="C181" t="str">
        <f t="shared" si="14"/>
        <v>ON</v>
      </c>
      <c r="D181" s="4">
        <f t="shared" si="16"/>
        <v>42437.458333332899</v>
      </c>
      <c r="E181" t="str">
        <f t="shared" si="17"/>
        <v>LRKPPS</v>
      </c>
      <c r="F181" s="39">
        <v>125.05684661865234</v>
      </c>
      <c r="G181">
        <f t="shared" si="15"/>
        <v>2.1927116644504976E-3</v>
      </c>
      <c r="H181" s="38">
        <f>G181*SUMIF('Manual Inputs'!$B$11:$B$22,'Expanded kW'!A181,'Manual Inputs'!$C$11:$C$22)</f>
        <v>18231.347181018617</v>
      </c>
    </row>
    <row r="182" spans="1:8" x14ac:dyDescent="0.2">
      <c r="A182">
        <f t="shared" si="12"/>
        <v>3</v>
      </c>
      <c r="B182" t="b">
        <f t="shared" si="13"/>
        <v>0</v>
      </c>
      <c r="C182" t="str">
        <f t="shared" si="14"/>
        <v>ON</v>
      </c>
      <c r="D182" s="4">
        <f t="shared" si="16"/>
        <v>42437.499999999563</v>
      </c>
      <c r="E182" t="str">
        <f t="shared" si="17"/>
        <v>LRKPPS</v>
      </c>
      <c r="F182" s="39">
        <v>121.50791931152344</v>
      </c>
      <c r="G182">
        <f t="shared" si="15"/>
        <v>2.1304857686836056E-3</v>
      </c>
      <c r="H182" s="38">
        <f>G182*SUMIF('Manual Inputs'!$B$11:$B$22,'Expanded kW'!A182,'Manual Inputs'!$C$11:$C$22)</f>
        <v>17713.968663920979</v>
      </c>
    </row>
    <row r="183" spans="1:8" x14ac:dyDescent="0.2">
      <c r="A183">
        <f t="shared" si="12"/>
        <v>3</v>
      </c>
      <c r="B183" t="b">
        <f t="shared" si="13"/>
        <v>0</v>
      </c>
      <c r="C183" t="str">
        <f t="shared" si="14"/>
        <v>ON</v>
      </c>
      <c r="D183" s="4">
        <f t="shared" si="16"/>
        <v>42437.541666666228</v>
      </c>
      <c r="E183" t="str">
        <f t="shared" si="17"/>
        <v>LRKPPS</v>
      </c>
      <c r="F183" s="39">
        <v>110.45032501220703</v>
      </c>
      <c r="G183">
        <f t="shared" si="15"/>
        <v>1.9366050123999583E-3</v>
      </c>
      <c r="H183" s="38">
        <f>G183*SUMIF('Manual Inputs'!$B$11:$B$22,'Expanded kW'!A183,'Manual Inputs'!$C$11:$C$22)</f>
        <v>16101.943044304713</v>
      </c>
    </row>
    <row r="184" spans="1:8" x14ac:dyDescent="0.2">
      <c r="A184">
        <f t="shared" si="12"/>
        <v>3</v>
      </c>
      <c r="B184" t="b">
        <f t="shared" si="13"/>
        <v>0</v>
      </c>
      <c r="C184" t="str">
        <f t="shared" si="14"/>
        <v>ON</v>
      </c>
      <c r="D184" s="4">
        <f t="shared" si="16"/>
        <v>42437.583333332892</v>
      </c>
      <c r="E184" t="str">
        <f t="shared" si="17"/>
        <v>LRKPPS</v>
      </c>
      <c r="F184" s="39">
        <v>106.39968109130859</v>
      </c>
      <c r="G184">
        <f t="shared" si="15"/>
        <v>1.8655821582816716E-3</v>
      </c>
      <c r="H184" s="38">
        <f>G184*SUMIF('Manual Inputs'!$B$11:$B$22,'Expanded kW'!A184,'Manual Inputs'!$C$11:$C$22)</f>
        <v>15511.422032258282</v>
      </c>
    </row>
    <row r="185" spans="1:8" x14ac:dyDescent="0.2">
      <c r="A185">
        <f t="shared" si="12"/>
        <v>3</v>
      </c>
      <c r="B185" t="b">
        <f t="shared" si="13"/>
        <v>0</v>
      </c>
      <c r="C185" t="str">
        <f t="shared" si="14"/>
        <v>ON</v>
      </c>
      <c r="D185" s="4">
        <f t="shared" si="16"/>
        <v>42437.624999999556</v>
      </c>
      <c r="E185" t="str">
        <f t="shared" si="17"/>
        <v>LRKPPS</v>
      </c>
      <c r="F185" s="39">
        <v>92.671150207519531</v>
      </c>
      <c r="G185">
        <f t="shared" si="15"/>
        <v>1.6248699492456625E-3</v>
      </c>
      <c r="H185" s="38">
        <f>G185*SUMIF('Manual Inputs'!$B$11:$B$22,'Expanded kW'!A185,'Manual Inputs'!$C$11:$C$22)</f>
        <v>13510.015315271994</v>
      </c>
    </row>
    <row r="186" spans="1:8" x14ac:dyDescent="0.2">
      <c r="A186">
        <f t="shared" si="12"/>
        <v>3</v>
      </c>
      <c r="B186" t="b">
        <f t="shared" si="13"/>
        <v>0</v>
      </c>
      <c r="C186" t="str">
        <f t="shared" si="14"/>
        <v>ON</v>
      </c>
      <c r="D186" s="4">
        <f t="shared" si="16"/>
        <v>42437.66666666622</v>
      </c>
      <c r="E186" t="str">
        <f t="shared" si="17"/>
        <v>LRKPPS</v>
      </c>
      <c r="F186" s="39">
        <v>80.217552185058594</v>
      </c>
      <c r="G186">
        <f t="shared" si="15"/>
        <v>1.4065120553232449E-3</v>
      </c>
      <c r="H186" s="38">
        <f>G186*SUMIF('Manual Inputs'!$B$11:$B$22,'Expanded kW'!A186,'Manual Inputs'!$C$11:$C$22)</f>
        <v>11694.474020738282</v>
      </c>
    </row>
    <row r="187" spans="1:8" x14ac:dyDescent="0.2">
      <c r="A187">
        <f t="shared" si="12"/>
        <v>3</v>
      </c>
      <c r="B187" t="b">
        <f t="shared" si="13"/>
        <v>0</v>
      </c>
      <c r="C187" t="str">
        <f t="shared" si="14"/>
        <v>ON</v>
      </c>
      <c r="D187" s="4">
        <f t="shared" si="16"/>
        <v>42437.708333332885</v>
      </c>
      <c r="E187" t="str">
        <f t="shared" si="17"/>
        <v>LRKPPS</v>
      </c>
      <c r="F187" s="39">
        <v>72.731613159179687</v>
      </c>
      <c r="G187">
        <f t="shared" si="15"/>
        <v>1.2752557005915109E-3</v>
      </c>
      <c r="H187" s="38">
        <f>G187*SUMIF('Manual Inputs'!$B$11:$B$22,'Expanded kW'!A187,'Manual Inputs'!$C$11:$C$22)</f>
        <v>10603.140302937829</v>
      </c>
    </row>
    <row r="188" spans="1:8" x14ac:dyDescent="0.2">
      <c r="A188">
        <f t="shared" si="12"/>
        <v>3</v>
      </c>
      <c r="B188" t="b">
        <f t="shared" si="13"/>
        <v>0</v>
      </c>
      <c r="C188" t="str">
        <f t="shared" si="14"/>
        <v>ON</v>
      </c>
      <c r="D188" s="4">
        <f t="shared" si="16"/>
        <v>42437.749999999549</v>
      </c>
      <c r="E188" t="str">
        <f t="shared" si="17"/>
        <v>LRKPPS</v>
      </c>
      <c r="F188" s="39">
        <v>69.015785217285156</v>
      </c>
      <c r="G188">
        <f t="shared" si="15"/>
        <v>1.2101034159178944E-3</v>
      </c>
      <c r="H188" s="38">
        <f>G188*SUMIF('Manual Inputs'!$B$11:$B$22,'Expanded kW'!A188,'Manual Inputs'!$C$11:$C$22)</f>
        <v>10061.430263821068</v>
      </c>
    </row>
    <row r="189" spans="1:8" x14ac:dyDescent="0.2">
      <c r="A189">
        <f t="shared" si="12"/>
        <v>3</v>
      </c>
      <c r="B189" t="b">
        <f t="shared" si="13"/>
        <v>0</v>
      </c>
      <c r="C189" t="str">
        <f t="shared" si="14"/>
        <v>ON</v>
      </c>
      <c r="D189" s="4">
        <f t="shared" si="16"/>
        <v>42437.791666666213</v>
      </c>
      <c r="E189" t="str">
        <f t="shared" si="17"/>
        <v>LRKPPS</v>
      </c>
      <c r="F189" s="39">
        <v>67.016166687011719</v>
      </c>
      <c r="G189">
        <f t="shared" si="15"/>
        <v>1.1750426655924664E-3</v>
      </c>
      <c r="H189" s="38">
        <f>G189*SUMIF('Manual Inputs'!$B$11:$B$22,'Expanded kW'!A189,'Manual Inputs'!$C$11:$C$22)</f>
        <v>9769.9169189645399</v>
      </c>
    </row>
    <row r="190" spans="1:8" x14ac:dyDescent="0.2">
      <c r="A190">
        <f t="shared" si="12"/>
        <v>3</v>
      </c>
      <c r="B190" t="b">
        <f t="shared" si="13"/>
        <v>0</v>
      </c>
      <c r="C190" t="str">
        <f t="shared" si="14"/>
        <v>ON</v>
      </c>
      <c r="D190" s="4">
        <f t="shared" si="16"/>
        <v>42437.833333332877</v>
      </c>
      <c r="E190" t="str">
        <f t="shared" si="17"/>
        <v>LRKPPS</v>
      </c>
      <c r="F190" s="39">
        <v>61.791446685791016</v>
      </c>
      <c r="G190">
        <f t="shared" si="15"/>
        <v>1.0834338908638083E-3</v>
      </c>
      <c r="H190" s="38">
        <f>G190*SUMIF('Manual Inputs'!$B$11:$B$22,'Expanded kW'!A190,'Manual Inputs'!$C$11:$C$22)</f>
        <v>9008.2338376988428</v>
      </c>
    </row>
    <row r="191" spans="1:8" x14ac:dyDescent="0.2">
      <c r="A191">
        <f t="shared" si="12"/>
        <v>3</v>
      </c>
      <c r="B191" t="b">
        <f t="shared" si="13"/>
        <v>0</v>
      </c>
      <c r="C191" t="str">
        <f t="shared" si="14"/>
        <v>OFF</v>
      </c>
      <c r="D191" s="4">
        <f t="shared" si="16"/>
        <v>42437.874999999542</v>
      </c>
      <c r="E191" t="str">
        <f t="shared" si="17"/>
        <v>LRKPPS</v>
      </c>
      <c r="F191" s="39">
        <v>58.607067108154297</v>
      </c>
      <c r="G191">
        <f t="shared" si="15"/>
        <v>1.0275998727135335E-3</v>
      </c>
      <c r="H191" s="38">
        <f>G191*SUMIF('Manual Inputs'!$B$11:$B$22,'Expanded kW'!A191,'Manual Inputs'!$C$11:$C$22)</f>
        <v>8544.000721274002</v>
      </c>
    </row>
    <row r="192" spans="1:8" x14ac:dyDescent="0.2">
      <c r="A192">
        <f t="shared" si="12"/>
        <v>3</v>
      </c>
      <c r="B192" t="b">
        <f t="shared" si="13"/>
        <v>0</v>
      </c>
      <c r="C192" t="str">
        <f t="shared" si="14"/>
        <v>OFF</v>
      </c>
      <c r="D192" s="4">
        <f t="shared" si="16"/>
        <v>42437.916666666206</v>
      </c>
      <c r="E192" t="str">
        <f t="shared" si="17"/>
        <v>LRKPPS</v>
      </c>
      <c r="F192" s="39">
        <v>57.327766418457031</v>
      </c>
      <c r="G192">
        <f t="shared" si="15"/>
        <v>1.0051689733226929E-3</v>
      </c>
      <c r="H192" s="38">
        <f>G192*SUMIF('Manual Inputs'!$B$11:$B$22,'Expanded kW'!A192,'Manual Inputs'!$C$11:$C$22)</f>
        <v>8357.4985372399697</v>
      </c>
    </row>
    <row r="193" spans="1:8" x14ac:dyDescent="0.2">
      <c r="A193">
        <f t="shared" si="12"/>
        <v>3</v>
      </c>
      <c r="B193" t="b">
        <f t="shared" si="13"/>
        <v>0</v>
      </c>
      <c r="C193" t="str">
        <f t="shared" si="14"/>
        <v>OFF</v>
      </c>
      <c r="D193" s="4">
        <f t="shared" si="16"/>
        <v>42437.95833333287</v>
      </c>
      <c r="E193" t="str">
        <f t="shared" si="17"/>
        <v>LRKPPS</v>
      </c>
      <c r="F193" s="39">
        <v>54.326210021972656</v>
      </c>
      <c r="G193">
        <f t="shared" si="15"/>
        <v>9.5254052554048535E-4</v>
      </c>
      <c r="H193" s="38">
        <f>G193*SUMIF('Manual Inputs'!$B$11:$B$22,'Expanded kW'!A193,'Manual Inputs'!$C$11:$C$22)</f>
        <v>7919.9182029574022</v>
      </c>
    </row>
    <row r="194" spans="1:8" x14ac:dyDescent="0.2">
      <c r="A194">
        <f t="shared" ref="A194:A257" si="18">MONTH(D194)</f>
        <v>3</v>
      </c>
      <c r="B194" t="b">
        <f t="shared" ref="B194:B257" si="19">IF(ISNA(VLOOKUP(DATE(YEAR(D194),MONTH(D194),DAY(D194)),Holidays,1,FALSE)),FALSE,TRUE)</f>
        <v>0</v>
      </c>
      <c r="C194" t="str">
        <f t="shared" ref="C194:C257" si="20">IF(OR(HOUR(D194)&lt;PkStart,HOUR(D194)&gt;OPkStart-1,WEEKDAY(D194,2)&gt;5,B194)=TRUE,"OFF","ON")</f>
        <v>OFF</v>
      </c>
      <c r="D194" s="4">
        <f t="shared" si="16"/>
        <v>42437.999999999534</v>
      </c>
      <c r="E194" t="str">
        <f t="shared" si="17"/>
        <v>LRKPPS</v>
      </c>
      <c r="F194" s="39">
        <v>53.375820159912109</v>
      </c>
      <c r="G194">
        <f t="shared" ref="G194:G257" si="21">IF(SUMIF($A$2:$A$8761,A194,$F$2:$F$8761)=0,0,F194/SUMIF($A$2:$A$8761,A194,$F$2:$F$8761))</f>
        <v>9.3587665632690773E-4</v>
      </c>
      <c r="H194" s="38">
        <f>G194*SUMIF('Manual Inputs'!$B$11:$B$22,'Expanded kW'!A194,'Manual Inputs'!$C$11:$C$22)</f>
        <v>7781.3661124398568</v>
      </c>
    </row>
    <row r="195" spans="1:8" x14ac:dyDescent="0.2">
      <c r="A195">
        <f t="shared" si="18"/>
        <v>3</v>
      </c>
      <c r="B195" t="b">
        <f t="shared" si="19"/>
        <v>0</v>
      </c>
      <c r="C195" t="str">
        <f t="shared" si="20"/>
        <v>OFF</v>
      </c>
      <c r="D195" s="4">
        <f t="shared" si="16"/>
        <v>42438.041666666199</v>
      </c>
      <c r="E195" t="str">
        <f t="shared" si="17"/>
        <v>LRKPPS</v>
      </c>
      <c r="F195" s="39">
        <v>53.553108215332031</v>
      </c>
      <c r="G195">
        <f t="shared" si="21"/>
        <v>9.3898517535323848E-4</v>
      </c>
      <c r="H195" s="38">
        <f>G195*SUMIF('Manual Inputs'!$B$11:$B$22,'Expanded kW'!A195,'Manual Inputs'!$C$11:$C$22)</f>
        <v>7807.2119591631836</v>
      </c>
    </row>
    <row r="196" spans="1:8" x14ac:dyDescent="0.2">
      <c r="A196">
        <f t="shared" si="18"/>
        <v>3</v>
      </c>
      <c r="B196" t="b">
        <f t="shared" si="19"/>
        <v>0</v>
      </c>
      <c r="C196" t="str">
        <f t="shared" si="20"/>
        <v>OFF</v>
      </c>
      <c r="D196" s="4">
        <f t="shared" ref="D196:D259" si="22">+D195+1/24</f>
        <v>42438.083333332863</v>
      </c>
      <c r="E196" t="str">
        <f t="shared" ref="E196:E259" si="23">+E195</f>
        <v>LRKPPS</v>
      </c>
      <c r="F196" s="39">
        <v>53.606300354003906</v>
      </c>
      <c r="G196">
        <f t="shared" si="21"/>
        <v>9.3991783138988518E-4</v>
      </c>
      <c r="H196" s="38">
        <f>G196*SUMIF('Manual Inputs'!$B$11:$B$22,'Expanded kW'!A196,'Manual Inputs'!$C$11:$C$22)</f>
        <v>7814.9665473656596</v>
      </c>
    </row>
    <row r="197" spans="1:8" x14ac:dyDescent="0.2">
      <c r="A197">
        <f t="shared" si="18"/>
        <v>3</v>
      </c>
      <c r="B197" t="b">
        <f t="shared" si="19"/>
        <v>0</v>
      </c>
      <c r="C197" t="str">
        <f t="shared" si="20"/>
        <v>OFF</v>
      </c>
      <c r="D197" s="4">
        <f t="shared" si="22"/>
        <v>42438.124999999527</v>
      </c>
      <c r="E197" t="str">
        <f t="shared" si="23"/>
        <v>LRKPPS</v>
      </c>
      <c r="F197" s="39">
        <v>57.692474365234375</v>
      </c>
      <c r="G197">
        <f t="shared" si="21"/>
        <v>1.0115636601442394E-3</v>
      </c>
      <c r="H197" s="38">
        <f>G197*SUMIF('Manual Inputs'!$B$11:$B$22,'Expanded kW'!A197,'Manual Inputs'!$C$11:$C$22)</f>
        <v>8410.6672951061428</v>
      </c>
    </row>
    <row r="198" spans="1:8" x14ac:dyDescent="0.2">
      <c r="A198">
        <f t="shared" si="18"/>
        <v>3</v>
      </c>
      <c r="B198" t="b">
        <f t="shared" si="19"/>
        <v>0</v>
      </c>
      <c r="C198" t="str">
        <f t="shared" si="20"/>
        <v>OFF</v>
      </c>
      <c r="D198" s="4">
        <f t="shared" si="22"/>
        <v>42438.166666666191</v>
      </c>
      <c r="E198" t="str">
        <f t="shared" si="23"/>
        <v>LRKPPS</v>
      </c>
      <c r="F198" s="39">
        <v>56.798797607421875</v>
      </c>
      <c r="G198">
        <f t="shared" si="21"/>
        <v>9.9589418258992949E-4</v>
      </c>
      <c r="H198" s="38">
        <f>G198*SUMIF('Manual Inputs'!$B$11:$B$22,'Expanded kW'!A198,'Manual Inputs'!$C$11:$C$22)</f>
        <v>8280.3830949218027</v>
      </c>
    </row>
    <row r="199" spans="1:8" x14ac:dyDescent="0.2">
      <c r="A199">
        <f t="shared" si="18"/>
        <v>3</v>
      </c>
      <c r="B199" t="b">
        <f t="shared" si="19"/>
        <v>0</v>
      </c>
      <c r="C199" t="str">
        <f t="shared" si="20"/>
        <v>OFF</v>
      </c>
      <c r="D199" s="4">
        <f t="shared" si="22"/>
        <v>42438.208333332856</v>
      </c>
      <c r="E199" t="str">
        <f t="shared" si="23"/>
        <v>LRKPPS</v>
      </c>
      <c r="F199" s="39">
        <v>68.656562805175781</v>
      </c>
      <c r="G199">
        <f t="shared" si="21"/>
        <v>1.2038049109222727E-3</v>
      </c>
      <c r="H199" s="38">
        <f>G199*SUMIF('Manual Inputs'!$B$11:$B$22,'Expanded kW'!A199,'Manual Inputs'!$C$11:$C$22)</f>
        <v>10009.061211766366</v>
      </c>
    </row>
    <row r="200" spans="1:8" x14ac:dyDescent="0.2">
      <c r="A200">
        <f t="shared" si="18"/>
        <v>3</v>
      </c>
      <c r="B200" t="b">
        <f t="shared" si="19"/>
        <v>0</v>
      </c>
      <c r="C200" t="str">
        <f t="shared" si="20"/>
        <v>OFF</v>
      </c>
      <c r="D200" s="4">
        <f t="shared" si="22"/>
        <v>42438.24999999952</v>
      </c>
      <c r="E200" t="str">
        <f t="shared" si="23"/>
        <v>LRKPPS</v>
      </c>
      <c r="F200" s="39">
        <v>88.3531494140625</v>
      </c>
      <c r="G200">
        <f t="shared" si="21"/>
        <v>1.549159334729755E-3</v>
      </c>
      <c r="H200" s="38">
        <f>G200*SUMIF('Manual Inputs'!$B$11:$B$22,'Expanded kW'!A200,'Manual Inputs'!$C$11:$C$22)</f>
        <v>12880.517820956577</v>
      </c>
    </row>
    <row r="201" spans="1:8" x14ac:dyDescent="0.2">
      <c r="A201">
        <f t="shared" si="18"/>
        <v>3</v>
      </c>
      <c r="B201" t="b">
        <f t="shared" si="19"/>
        <v>0</v>
      </c>
      <c r="C201" t="str">
        <f t="shared" si="20"/>
        <v>ON</v>
      </c>
      <c r="D201" s="4">
        <f t="shared" si="22"/>
        <v>42438.291666666184</v>
      </c>
      <c r="E201" t="str">
        <f t="shared" si="23"/>
        <v>LRKPPS</v>
      </c>
      <c r="F201" s="39">
        <v>101.96875762939453</v>
      </c>
      <c r="G201">
        <f t="shared" si="21"/>
        <v>1.7878915893770081E-3</v>
      </c>
      <c r="H201" s="38">
        <f>G201*SUMIF('Manual Inputs'!$B$11:$B$22,'Expanded kW'!A201,'Manual Inputs'!$C$11:$C$22)</f>
        <v>14865.46216559851</v>
      </c>
    </row>
    <row r="202" spans="1:8" x14ac:dyDescent="0.2">
      <c r="A202">
        <f t="shared" si="18"/>
        <v>3</v>
      </c>
      <c r="B202" t="b">
        <f t="shared" si="19"/>
        <v>0</v>
      </c>
      <c r="C202" t="str">
        <f t="shared" si="20"/>
        <v>ON</v>
      </c>
      <c r="D202" s="4">
        <f t="shared" si="22"/>
        <v>42438.333333332848</v>
      </c>
      <c r="E202" t="str">
        <f t="shared" si="23"/>
        <v>LRKPPS</v>
      </c>
      <c r="F202" s="39">
        <v>121.72570037841797</v>
      </c>
      <c r="G202">
        <f t="shared" si="21"/>
        <v>2.1343042808129918E-3</v>
      </c>
      <c r="H202" s="38">
        <f>G202*SUMIF('Manual Inputs'!$B$11:$B$22,'Expanded kW'!A202,'Manual Inputs'!$C$11:$C$22)</f>
        <v>17745.717763209519</v>
      </c>
    </row>
    <row r="203" spans="1:8" x14ac:dyDescent="0.2">
      <c r="A203">
        <f t="shared" si="18"/>
        <v>3</v>
      </c>
      <c r="B203" t="b">
        <f t="shared" si="19"/>
        <v>0</v>
      </c>
      <c r="C203" t="str">
        <f t="shared" si="20"/>
        <v>ON</v>
      </c>
      <c r="D203" s="4">
        <f t="shared" si="22"/>
        <v>42438.374999999513</v>
      </c>
      <c r="E203" t="str">
        <f t="shared" si="23"/>
        <v>LRKPPS</v>
      </c>
      <c r="F203" s="39">
        <v>123.1588134765625</v>
      </c>
      <c r="G203">
        <f t="shared" si="21"/>
        <v>2.1594320838221365E-3</v>
      </c>
      <c r="H203" s="38">
        <f>G203*SUMIF('Manual Inputs'!$B$11:$B$22,'Expanded kW'!A203,'Manual Inputs'!$C$11:$C$22)</f>
        <v>17954.643409012915</v>
      </c>
    </row>
    <row r="204" spans="1:8" x14ac:dyDescent="0.2">
      <c r="A204">
        <f t="shared" si="18"/>
        <v>3</v>
      </c>
      <c r="B204" t="b">
        <f t="shared" si="19"/>
        <v>0</v>
      </c>
      <c r="C204" t="str">
        <f t="shared" si="20"/>
        <v>ON</v>
      </c>
      <c r="D204" s="4">
        <f t="shared" si="22"/>
        <v>42438.416666666177</v>
      </c>
      <c r="E204" t="str">
        <f t="shared" si="23"/>
        <v>LRKPPS</v>
      </c>
      <c r="F204" s="39">
        <v>119.37017059326172</v>
      </c>
      <c r="G204">
        <f t="shared" si="21"/>
        <v>2.0930030823938218E-3</v>
      </c>
      <c r="H204" s="38">
        <f>G204*SUMIF('Manual Inputs'!$B$11:$B$22,'Expanded kW'!A204,'Manual Inputs'!$C$11:$C$22)</f>
        <v>17402.31808162816</v>
      </c>
    </row>
    <row r="205" spans="1:8" x14ac:dyDescent="0.2">
      <c r="A205">
        <f t="shared" si="18"/>
        <v>3</v>
      </c>
      <c r="B205" t="b">
        <f t="shared" si="19"/>
        <v>0</v>
      </c>
      <c r="C205" t="str">
        <f t="shared" si="20"/>
        <v>ON</v>
      </c>
      <c r="D205" s="4">
        <f t="shared" si="22"/>
        <v>42438.458333332841</v>
      </c>
      <c r="E205" t="str">
        <f t="shared" si="23"/>
        <v>LRKPPS</v>
      </c>
      <c r="F205" s="39">
        <v>124.06474304199219</v>
      </c>
      <c r="G205">
        <f t="shared" si="21"/>
        <v>2.1753163986677339E-3</v>
      </c>
      <c r="H205" s="38">
        <f>G205*SUMIF('Manual Inputs'!$B$11:$B$22,'Expanded kW'!A205,'Manual Inputs'!$C$11:$C$22)</f>
        <v>18086.713878367245</v>
      </c>
    </row>
    <row r="206" spans="1:8" x14ac:dyDescent="0.2">
      <c r="A206">
        <f t="shared" si="18"/>
        <v>3</v>
      </c>
      <c r="B206" t="b">
        <f t="shared" si="19"/>
        <v>0</v>
      </c>
      <c r="C206" t="str">
        <f t="shared" si="20"/>
        <v>ON</v>
      </c>
      <c r="D206" s="4">
        <f t="shared" si="22"/>
        <v>42438.499999999505</v>
      </c>
      <c r="E206" t="str">
        <f t="shared" si="23"/>
        <v>LRKPPS</v>
      </c>
      <c r="F206" s="39">
        <v>120.85829925537109</v>
      </c>
      <c r="G206">
        <f t="shared" si="21"/>
        <v>2.119095512867146E-3</v>
      </c>
      <c r="H206" s="38">
        <f>G206*SUMIF('Manual Inputs'!$B$11:$B$22,'Expanded kW'!A206,'Manual Inputs'!$C$11:$C$22)</f>
        <v>17619.264142739656</v>
      </c>
    </row>
    <row r="207" spans="1:8" x14ac:dyDescent="0.2">
      <c r="A207">
        <f t="shared" si="18"/>
        <v>3</v>
      </c>
      <c r="B207" t="b">
        <f t="shared" si="19"/>
        <v>0</v>
      </c>
      <c r="C207" t="str">
        <f t="shared" si="20"/>
        <v>ON</v>
      </c>
      <c r="D207" s="4">
        <f t="shared" si="22"/>
        <v>42438.541666666169</v>
      </c>
      <c r="E207" t="str">
        <f t="shared" si="23"/>
        <v>LRKPPS</v>
      </c>
      <c r="F207" s="39">
        <v>109.940185546875</v>
      </c>
      <c r="G207">
        <f t="shared" si="21"/>
        <v>1.9276603701322615E-3</v>
      </c>
      <c r="H207" s="38">
        <f>G207*SUMIF('Manual Inputs'!$B$11:$B$22,'Expanded kW'!A207,'Manual Inputs'!$C$11:$C$22)</f>
        <v>16027.572628332462</v>
      </c>
    </row>
    <row r="208" spans="1:8" x14ac:dyDescent="0.2">
      <c r="A208">
        <f t="shared" si="18"/>
        <v>3</v>
      </c>
      <c r="B208" t="b">
        <f t="shared" si="19"/>
        <v>0</v>
      </c>
      <c r="C208" t="str">
        <f t="shared" si="20"/>
        <v>ON</v>
      </c>
      <c r="D208" s="4">
        <f t="shared" si="22"/>
        <v>42438.583333332834</v>
      </c>
      <c r="E208" t="str">
        <f t="shared" si="23"/>
        <v>LRKPPS</v>
      </c>
      <c r="F208" s="39">
        <v>105.02352142333984</v>
      </c>
      <c r="G208">
        <f t="shared" si="21"/>
        <v>1.8414529607391891E-3</v>
      </c>
      <c r="H208" s="38">
        <f>G208*SUMIF('Manual Inputs'!$B$11:$B$22,'Expanded kW'!A208,'Manual Inputs'!$C$11:$C$22)</f>
        <v>15310.799312578163</v>
      </c>
    </row>
    <row r="209" spans="1:8" x14ac:dyDescent="0.2">
      <c r="A209">
        <f t="shared" si="18"/>
        <v>3</v>
      </c>
      <c r="B209" t="b">
        <f t="shared" si="19"/>
        <v>0</v>
      </c>
      <c r="C209" t="str">
        <f t="shared" si="20"/>
        <v>ON</v>
      </c>
      <c r="D209" s="4">
        <f t="shared" si="22"/>
        <v>42438.624999999498</v>
      </c>
      <c r="E209" t="str">
        <f t="shared" si="23"/>
        <v>LRKPPS</v>
      </c>
      <c r="F209" s="39">
        <v>92.314216613769531</v>
      </c>
      <c r="G209">
        <f t="shared" si="21"/>
        <v>1.618611575749036E-3</v>
      </c>
      <c r="H209" s="38">
        <f>G209*SUMIF('Manual Inputs'!$B$11:$B$22,'Expanded kW'!A209,'Manual Inputs'!$C$11:$C$22)</f>
        <v>13457.97993740845</v>
      </c>
    </row>
    <row r="210" spans="1:8" x14ac:dyDescent="0.2">
      <c r="A210">
        <f t="shared" si="18"/>
        <v>3</v>
      </c>
      <c r="B210" t="b">
        <f t="shared" si="19"/>
        <v>0</v>
      </c>
      <c r="C210" t="str">
        <f t="shared" si="20"/>
        <v>ON</v>
      </c>
      <c r="D210" s="4">
        <f t="shared" si="22"/>
        <v>42438.666666666162</v>
      </c>
      <c r="E210" t="str">
        <f t="shared" si="23"/>
        <v>LRKPPS</v>
      </c>
      <c r="F210" s="39">
        <v>78.552635192871094</v>
      </c>
      <c r="G210">
        <f t="shared" si="21"/>
        <v>1.3773198678675373E-3</v>
      </c>
      <c r="H210" s="38">
        <f>G210*SUMIF('Manual Inputs'!$B$11:$B$22,'Expanded kW'!A210,'Manual Inputs'!$C$11:$C$22)</f>
        <v>11451.754965101863</v>
      </c>
    </row>
    <row r="211" spans="1:8" x14ac:dyDescent="0.2">
      <c r="A211">
        <f t="shared" si="18"/>
        <v>3</v>
      </c>
      <c r="B211" t="b">
        <f t="shared" si="19"/>
        <v>0</v>
      </c>
      <c r="C211" t="str">
        <f t="shared" si="20"/>
        <v>ON</v>
      </c>
      <c r="D211" s="4">
        <f t="shared" si="22"/>
        <v>42438.708333332826</v>
      </c>
      <c r="E211" t="str">
        <f t="shared" si="23"/>
        <v>LRKPPS</v>
      </c>
      <c r="F211" s="39">
        <v>72.223091125488281</v>
      </c>
      <c r="G211">
        <f t="shared" si="21"/>
        <v>1.2663394179164371E-3</v>
      </c>
      <c r="H211" s="38">
        <f>G211*SUMIF('Manual Inputs'!$B$11:$B$22,'Expanded kW'!A211,'Manual Inputs'!$C$11:$C$22)</f>
        <v>10529.005683393993</v>
      </c>
    </row>
    <row r="212" spans="1:8" x14ac:dyDescent="0.2">
      <c r="A212">
        <f t="shared" si="18"/>
        <v>3</v>
      </c>
      <c r="B212" t="b">
        <f t="shared" si="19"/>
        <v>0</v>
      </c>
      <c r="C212" t="str">
        <f t="shared" si="20"/>
        <v>ON</v>
      </c>
      <c r="D212" s="4">
        <f t="shared" si="22"/>
        <v>42438.749999999491</v>
      </c>
      <c r="E212" t="str">
        <f t="shared" si="23"/>
        <v>LRKPPS</v>
      </c>
      <c r="F212" s="39">
        <v>68.971626281738281</v>
      </c>
      <c r="G212">
        <f t="shared" si="21"/>
        <v>1.2093291455306152E-3</v>
      </c>
      <c r="H212" s="38">
        <f>G212*SUMIF('Manual Inputs'!$B$11:$B$22,'Expanded kW'!A212,'Manual Inputs'!$C$11:$C$22)</f>
        <v>10054.992576426357</v>
      </c>
    </row>
    <row r="213" spans="1:8" x14ac:dyDescent="0.2">
      <c r="A213">
        <f t="shared" si="18"/>
        <v>3</v>
      </c>
      <c r="B213" t="b">
        <f t="shared" si="19"/>
        <v>0</v>
      </c>
      <c r="C213" t="str">
        <f t="shared" si="20"/>
        <v>ON</v>
      </c>
      <c r="D213" s="4">
        <f t="shared" si="22"/>
        <v>42438.791666666155</v>
      </c>
      <c r="E213" t="str">
        <f t="shared" si="23"/>
        <v>LRKPPS</v>
      </c>
      <c r="F213" s="39">
        <v>66.466255187988281</v>
      </c>
      <c r="G213">
        <f t="shared" si="21"/>
        <v>1.1654006716438974E-3</v>
      </c>
      <c r="H213" s="38">
        <f>G213*SUMIF('Manual Inputs'!$B$11:$B$22,'Expanded kW'!A213,'Manual Inputs'!$C$11:$C$22)</f>
        <v>9689.7483577972889</v>
      </c>
    </row>
    <row r="214" spans="1:8" x14ac:dyDescent="0.2">
      <c r="A214">
        <f t="shared" si="18"/>
        <v>3</v>
      </c>
      <c r="B214" t="b">
        <f t="shared" si="19"/>
        <v>0</v>
      </c>
      <c r="C214" t="str">
        <f t="shared" si="20"/>
        <v>ON</v>
      </c>
      <c r="D214" s="4">
        <f t="shared" si="22"/>
        <v>42438.833333332819</v>
      </c>
      <c r="E214" t="str">
        <f t="shared" si="23"/>
        <v>LRKPPS</v>
      </c>
      <c r="F214" s="39">
        <v>61.895225524902344</v>
      </c>
      <c r="G214">
        <f t="shared" si="21"/>
        <v>1.085253519914079E-3</v>
      </c>
      <c r="H214" s="38">
        <f>G214*SUMIF('Manual Inputs'!$B$11:$B$22,'Expanded kW'!A214,'Manual Inputs'!$C$11:$C$22)</f>
        <v>9023.363181649529</v>
      </c>
    </row>
    <row r="215" spans="1:8" x14ac:dyDescent="0.2">
      <c r="A215">
        <f t="shared" si="18"/>
        <v>3</v>
      </c>
      <c r="B215" t="b">
        <f t="shared" si="19"/>
        <v>0</v>
      </c>
      <c r="C215" t="str">
        <f t="shared" si="20"/>
        <v>OFF</v>
      </c>
      <c r="D215" s="4">
        <f t="shared" si="22"/>
        <v>42438.874999999483</v>
      </c>
      <c r="E215" t="str">
        <f t="shared" si="23"/>
        <v>LRKPPS</v>
      </c>
      <c r="F215" s="39">
        <v>57.820407867431641</v>
      </c>
      <c r="G215">
        <f t="shared" si="21"/>
        <v>1.0138068102805721E-3</v>
      </c>
      <c r="H215" s="38">
        <f>G215*SUMIF('Manual Inputs'!$B$11:$B$22,'Expanded kW'!A215,'Manual Inputs'!$C$11:$C$22)</f>
        <v>8429.3180140208333</v>
      </c>
    </row>
    <row r="216" spans="1:8" x14ac:dyDescent="0.2">
      <c r="A216">
        <f t="shared" si="18"/>
        <v>3</v>
      </c>
      <c r="B216" t="b">
        <f t="shared" si="19"/>
        <v>0</v>
      </c>
      <c r="C216" t="str">
        <f t="shared" si="20"/>
        <v>OFF</v>
      </c>
      <c r="D216" s="4">
        <f t="shared" si="22"/>
        <v>42438.916666666148</v>
      </c>
      <c r="E216" t="str">
        <f t="shared" si="23"/>
        <v>LRKPPS</v>
      </c>
      <c r="F216" s="39">
        <v>55.424434661865234</v>
      </c>
      <c r="G216">
        <f t="shared" si="21"/>
        <v>9.7179648827415812E-4</v>
      </c>
      <c r="H216" s="38">
        <f>G216*SUMIF('Manual Inputs'!$B$11:$B$22,'Expanded kW'!A216,'Manual Inputs'!$C$11:$C$22)</f>
        <v>8080.0223094817411</v>
      </c>
    </row>
    <row r="217" spans="1:8" x14ac:dyDescent="0.2">
      <c r="A217">
        <f t="shared" si="18"/>
        <v>3</v>
      </c>
      <c r="B217" t="b">
        <f t="shared" si="19"/>
        <v>0</v>
      </c>
      <c r="C217" t="str">
        <f t="shared" si="20"/>
        <v>OFF</v>
      </c>
      <c r="D217" s="4">
        <f t="shared" si="22"/>
        <v>42438.958333332812</v>
      </c>
      <c r="E217" t="str">
        <f t="shared" si="23"/>
        <v>LRKPPS</v>
      </c>
      <c r="F217" s="39">
        <v>52.848690032958984</v>
      </c>
      <c r="G217">
        <f t="shared" si="21"/>
        <v>9.2663410456500365E-4</v>
      </c>
      <c r="H217" s="38">
        <f>G217*SUMIF('Manual Inputs'!$B$11:$B$22,'Expanded kW'!A217,'Manual Inputs'!$C$11:$C$22)</f>
        <v>7704.5187217219191</v>
      </c>
    </row>
    <row r="218" spans="1:8" x14ac:dyDescent="0.2">
      <c r="A218">
        <f t="shared" si="18"/>
        <v>3</v>
      </c>
      <c r="B218" t="b">
        <f t="shared" si="19"/>
        <v>0</v>
      </c>
      <c r="C218" t="str">
        <f t="shared" si="20"/>
        <v>OFF</v>
      </c>
      <c r="D218" s="4">
        <f t="shared" si="22"/>
        <v>42438.999999999476</v>
      </c>
      <c r="E218" t="str">
        <f t="shared" si="23"/>
        <v>LRKPPS</v>
      </c>
      <c r="F218" s="39">
        <v>50.997520446777344</v>
      </c>
      <c r="G218">
        <f t="shared" si="21"/>
        <v>8.9417621637856773E-4</v>
      </c>
      <c r="H218" s="38">
        <f>G218*SUMIF('Manual Inputs'!$B$11:$B$22,'Expanded kW'!A218,'Manual Inputs'!$C$11:$C$22)</f>
        <v>7434.6469287801456</v>
      </c>
    </row>
    <row r="219" spans="1:8" x14ac:dyDescent="0.2">
      <c r="A219">
        <f t="shared" si="18"/>
        <v>3</v>
      </c>
      <c r="B219" t="b">
        <f t="shared" si="19"/>
        <v>0</v>
      </c>
      <c r="C219" t="str">
        <f t="shared" si="20"/>
        <v>OFF</v>
      </c>
      <c r="D219" s="4">
        <f t="shared" si="22"/>
        <v>42439.04166666614</v>
      </c>
      <c r="E219" t="str">
        <f t="shared" si="23"/>
        <v>LRKPPS</v>
      </c>
      <c r="F219" s="39">
        <v>50.731147766113281</v>
      </c>
      <c r="G219">
        <f t="shared" si="21"/>
        <v>8.8950571252551501E-4</v>
      </c>
      <c r="H219" s="38">
        <f>G219*SUMIF('Manual Inputs'!$B$11:$B$22,'Expanded kW'!A219,'Manual Inputs'!$C$11:$C$22)</f>
        <v>7395.8139264133579</v>
      </c>
    </row>
    <row r="220" spans="1:8" x14ac:dyDescent="0.2">
      <c r="A220">
        <f t="shared" si="18"/>
        <v>3</v>
      </c>
      <c r="B220" t="b">
        <f t="shared" si="19"/>
        <v>0</v>
      </c>
      <c r="C220" t="str">
        <f t="shared" si="20"/>
        <v>OFF</v>
      </c>
      <c r="D220" s="4">
        <f t="shared" si="22"/>
        <v>42439.083333332805</v>
      </c>
      <c r="E220" t="str">
        <f t="shared" si="23"/>
        <v>LRKPPS</v>
      </c>
      <c r="F220" s="39">
        <v>50.104099273681641</v>
      </c>
      <c r="G220">
        <f t="shared" si="21"/>
        <v>8.7851122017497873E-4</v>
      </c>
      <c r="H220" s="38">
        <f>G220*SUMIF('Manual Inputs'!$B$11:$B$22,'Expanded kW'!A220,'Manual Inputs'!$C$11:$C$22)</f>
        <v>7304.3999888804847</v>
      </c>
    </row>
    <row r="221" spans="1:8" x14ac:dyDescent="0.2">
      <c r="A221">
        <f t="shared" si="18"/>
        <v>3</v>
      </c>
      <c r="B221" t="b">
        <f t="shared" si="19"/>
        <v>0</v>
      </c>
      <c r="C221" t="str">
        <f t="shared" si="20"/>
        <v>OFF</v>
      </c>
      <c r="D221" s="4">
        <f t="shared" si="22"/>
        <v>42439.124999999469</v>
      </c>
      <c r="E221" t="str">
        <f t="shared" si="23"/>
        <v>LRKPPS</v>
      </c>
      <c r="F221" s="39">
        <v>52.752559661865234</v>
      </c>
      <c r="G221">
        <f t="shared" si="21"/>
        <v>9.2494858160720834E-4</v>
      </c>
      <c r="H221" s="38">
        <f>G221*SUMIF('Manual Inputs'!$B$11:$B$22,'Expanded kW'!A221,'Manual Inputs'!$C$11:$C$22)</f>
        <v>7690.5044056933475</v>
      </c>
    </row>
    <row r="222" spans="1:8" x14ac:dyDescent="0.2">
      <c r="A222">
        <f t="shared" si="18"/>
        <v>3</v>
      </c>
      <c r="B222" t="b">
        <f t="shared" si="19"/>
        <v>0</v>
      </c>
      <c r="C222" t="str">
        <f t="shared" si="20"/>
        <v>OFF</v>
      </c>
      <c r="D222" s="4">
        <f t="shared" si="22"/>
        <v>42439.166666666133</v>
      </c>
      <c r="E222" t="str">
        <f t="shared" si="23"/>
        <v>LRKPPS</v>
      </c>
      <c r="F222" s="39">
        <v>53.020683288574219</v>
      </c>
      <c r="G222">
        <f t="shared" si="21"/>
        <v>9.2964978605699234E-4</v>
      </c>
      <c r="H222" s="38">
        <f>G222*SUMIF('Manual Inputs'!$B$11:$B$22,'Expanded kW'!A222,'Manual Inputs'!$C$11:$C$22)</f>
        <v>7729.59266881637</v>
      </c>
    </row>
    <row r="223" spans="1:8" x14ac:dyDescent="0.2">
      <c r="A223">
        <f t="shared" si="18"/>
        <v>3</v>
      </c>
      <c r="B223" t="b">
        <f t="shared" si="19"/>
        <v>0</v>
      </c>
      <c r="C223" t="str">
        <f t="shared" si="20"/>
        <v>OFF</v>
      </c>
      <c r="D223" s="4">
        <f t="shared" si="22"/>
        <v>42439.208333332797</v>
      </c>
      <c r="E223" t="str">
        <f t="shared" si="23"/>
        <v>LRKPPS</v>
      </c>
      <c r="F223" s="39">
        <v>67.061729431152344</v>
      </c>
      <c r="G223">
        <f t="shared" si="21"/>
        <v>1.1758415499657959E-3</v>
      </c>
      <c r="H223" s="38">
        <f>G223*SUMIF('Manual Inputs'!$B$11:$B$22,'Expanded kW'!A223,'Manual Inputs'!$C$11:$C$22)</f>
        <v>9776.5592598631592</v>
      </c>
    </row>
    <row r="224" spans="1:8" x14ac:dyDescent="0.2">
      <c r="A224">
        <f t="shared" si="18"/>
        <v>3</v>
      </c>
      <c r="B224" t="b">
        <f t="shared" si="19"/>
        <v>0</v>
      </c>
      <c r="C224" t="str">
        <f t="shared" si="20"/>
        <v>OFF</v>
      </c>
      <c r="D224" s="4">
        <f t="shared" si="22"/>
        <v>42439.249999999462</v>
      </c>
      <c r="E224" t="str">
        <f t="shared" si="23"/>
        <v>LRKPPS</v>
      </c>
      <c r="F224" s="39">
        <v>81.673507690429688</v>
      </c>
      <c r="G224">
        <f t="shared" si="21"/>
        <v>1.4320403706923608E-3</v>
      </c>
      <c r="H224" s="38">
        <f>G224*SUMIF('Manual Inputs'!$B$11:$B$22,'Expanded kW'!A224,'Manual Inputs'!$C$11:$C$22)</f>
        <v>11906.729734969418</v>
      </c>
    </row>
    <row r="225" spans="1:8" x14ac:dyDescent="0.2">
      <c r="A225">
        <f t="shared" si="18"/>
        <v>3</v>
      </c>
      <c r="B225" t="b">
        <f t="shared" si="19"/>
        <v>0</v>
      </c>
      <c r="C225" t="str">
        <f t="shared" si="20"/>
        <v>ON</v>
      </c>
      <c r="D225" s="4">
        <f t="shared" si="22"/>
        <v>42439.291666666126</v>
      </c>
      <c r="E225" t="str">
        <f t="shared" si="23"/>
        <v>LRKPPS</v>
      </c>
      <c r="F225" s="39">
        <v>97.630889892578125</v>
      </c>
      <c r="G225">
        <f t="shared" si="21"/>
        <v>1.7118326334498231E-3</v>
      </c>
      <c r="H225" s="38">
        <f>G225*SUMIF('Manual Inputs'!$B$11:$B$22,'Expanded kW'!A225,'Manual Inputs'!$C$11:$C$22)</f>
        <v>14233.068379303857</v>
      </c>
    </row>
    <row r="226" spans="1:8" x14ac:dyDescent="0.2">
      <c r="A226">
        <f t="shared" si="18"/>
        <v>3</v>
      </c>
      <c r="B226" t="b">
        <f t="shared" si="19"/>
        <v>0</v>
      </c>
      <c r="C226" t="str">
        <f t="shared" si="20"/>
        <v>ON</v>
      </c>
      <c r="D226" s="4">
        <f t="shared" si="22"/>
        <v>42439.33333333279</v>
      </c>
      <c r="E226" t="str">
        <f t="shared" si="23"/>
        <v>LRKPPS</v>
      </c>
      <c r="F226" s="39">
        <v>120.4671630859375</v>
      </c>
      <c r="G226">
        <f t="shared" si="21"/>
        <v>2.1122374410038687E-3</v>
      </c>
      <c r="H226" s="38">
        <f>G226*SUMIF('Manual Inputs'!$B$11:$B$22,'Expanded kW'!A226,'Manual Inputs'!$C$11:$C$22)</f>
        <v>17562.242560212926</v>
      </c>
    </row>
    <row r="227" spans="1:8" x14ac:dyDescent="0.2">
      <c r="A227">
        <f t="shared" si="18"/>
        <v>3</v>
      </c>
      <c r="B227" t="b">
        <f t="shared" si="19"/>
        <v>0</v>
      </c>
      <c r="C227" t="str">
        <f t="shared" si="20"/>
        <v>ON</v>
      </c>
      <c r="D227" s="4">
        <f t="shared" si="22"/>
        <v>42439.374999999454</v>
      </c>
      <c r="E227" t="str">
        <f t="shared" si="23"/>
        <v>LRKPPS</v>
      </c>
      <c r="F227" s="39">
        <v>121.54695129394531</v>
      </c>
      <c r="G227">
        <f t="shared" si="21"/>
        <v>2.1311701445131358E-3</v>
      </c>
      <c r="H227" s="38">
        <f>G227*SUMIF('Manual Inputs'!$B$11:$B$22,'Expanded kW'!A227,'Manual Inputs'!$C$11:$C$22)</f>
        <v>17719.658921127502</v>
      </c>
    </row>
    <row r="228" spans="1:8" x14ac:dyDescent="0.2">
      <c r="A228">
        <f t="shared" si="18"/>
        <v>3</v>
      </c>
      <c r="B228" t="b">
        <f t="shared" si="19"/>
        <v>0</v>
      </c>
      <c r="C228" t="str">
        <f t="shared" si="20"/>
        <v>ON</v>
      </c>
      <c r="D228" s="4">
        <f t="shared" si="22"/>
        <v>42439.416666666119</v>
      </c>
      <c r="E228" t="str">
        <f t="shared" si="23"/>
        <v>LRKPPS</v>
      </c>
      <c r="F228" s="39">
        <v>124.19842529296875</v>
      </c>
      <c r="G228">
        <f t="shared" si="21"/>
        <v>2.1776603457523756E-3</v>
      </c>
      <c r="H228" s="38">
        <f>G228*SUMIF('Manual Inputs'!$B$11:$B$22,'Expanded kW'!A228,'Manual Inputs'!$C$11:$C$22)</f>
        <v>18106.202675625387</v>
      </c>
    </row>
    <row r="229" spans="1:8" x14ac:dyDescent="0.2">
      <c r="A229">
        <f t="shared" si="18"/>
        <v>3</v>
      </c>
      <c r="B229" t="b">
        <f t="shared" si="19"/>
        <v>0</v>
      </c>
      <c r="C229" t="str">
        <f t="shared" si="20"/>
        <v>ON</v>
      </c>
      <c r="D229" s="4">
        <f t="shared" si="22"/>
        <v>42439.458333332783</v>
      </c>
      <c r="E229" t="str">
        <f t="shared" si="23"/>
        <v>LRKPPS</v>
      </c>
      <c r="F229" s="39">
        <v>127.82007598876953</v>
      </c>
      <c r="G229">
        <f t="shared" si="21"/>
        <v>2.2411613530140062E-3</v>
      </c>
      <c r="H229" s="38">
        <f>G229*SUMIF('Manual Inputs'!$B$11:$B$22,'Expanded kW'!A229,'Manual Inputs'!$C$11:$C$22)</f>
        <v>18634.183134023369</v>
      </c>
    </row>
    <row r="230" spans="1:8" x14ac:dyDescent="0.2">
      <c r="A230">
        <f t="shared" si="18"/>
        <v>3</v>
      </c>
      <c r="B230" t="b">
        <f t="shared" si="19"/>
        <v>0</v>
      </c>
      <c r="C230" t="str">
        <f t="shared" si="20"/>
        <v>ON</v>
      </c>
      <c r="D230" s="4">
        <f t="shared" si="22"/>
        <v>42439.499999999447</v>
      </c>
      <c r="E230" t="str">
        <f t="shared" si="23"/>
        <v>LRKPPS</v>
      </c>
      <c r="F230" s="39">
        <v>124.60041809082031</v>
      </c>
      <c r="G230">
        <f t="shared" si="21"/>
        <v>2.1847087746925528E-3</v>
      </c>
      <c r="H230" s="38">
        <f>G230*SUMIF('Manual Inputs'!$B$11:$B$22,'Expanded kW'!A230,'Manual Inputs'!$C$11:$C$22)</f>
        <v>18164.806986065498</v>
      </c>
    </row>
    <row r="231" spans="1:8" x14ac:dyDescent="0.2">
      <c r="A231">
        <f t="shared" si="18"/>
        <v>3</v>
      </c>
      <c r="B231" t="b">
        <f t="shared" si="19"/>
        <v>0</v>
      </c>
      <c r="C231" t="str">
        <f t="shared" si="20"/>
        <v>ON</v>
      </c>
      <c r="D231" s="4">
        <f t="shared" si="22"/>
        <v>42439.541666666111</v>
      </c>
      <c r="E231" t="str">
        <f t="shared" si="23"/>
        <v>LRKPPS</v>
      </c>
      <c r="F231" s="39">
        <v>116.33657073974609</v>
      </c>
      <c r="G231">
        <f t="shared" si="21"/>
        <v>2.0398127936256823E-3</v>
      </c>
      <c r="H231" s="38">
        <f>G231*SUMIF('Manual Inputs'!$B$11:$B$22,'Expanded kW'!A231,'Manual Inputs'!$C$11:$C$22)</f>
        <v>16960.0663086694</v>
      </c>
    </row>
    <row r="232" spans="1:8" x14ac:dyDescent="0.2">
      <c r="A232">
        <f t="shared" si="18"/>
        <v>3</v>
      </c>
      <c r="B232" t="b">
        <f t="shared" si="19"/>
        <v>0</v>
      </c>
      <c r="C232" t="str">
        <f t="shared" si="20"/>
        <v>ON</v>
      </c>
      <c r="D232" s="4">
        <f t="shared" si="22"/>
        <v>42439.583333332776</v>
      </c>
      <c r="E232" t="str">
        <f t="shared" si="23"/>
        <v>LRKPPS</v>
      </c>
      <c r="F232" s="39">
        <v>113.03269958496094</v>
      </c>
      <c r="G232">
        <f t="shared" si="21"/>
        <v>1.9818836436845352E-3</v>
      </c>
      <c r="H232" s="38">
        <f>G232*SUMIF('Manual Inputs'!$B$11:$B$22,'Expanded kW'!A232,'Manual Inputs'!$C$11:$C$22)</f>
        <v>16478.413174971585</v>
      </c>
    </row>
    <row r="233" spans="1:8" x14ac:dyDescent="0.2">
      <c r="A233">
        <f t="shared" si="18"/>
        <v>3</v>
      </c>
      <c r="B233" t="b">
        <f t="shared" si="19"/>
        <v>0</v>
      </c>
      <c r="C233" t="str">
        <f t="shared" si="20"/>
        <v>ON</v>
      </c>
      <c r="D233" s="4">
        <f t="shared" si="22"/>
        <v>42439.62499999944</v>
      </c>
      <c r="E233" t="str">
        <f t="shared" si="23"/>
        <v>LRKPPS</v>
      </c>
      <c r="F233" s="39">
        <v>93.46978759765625</v>
      </c>
      <c r="G233">
        <f t="shared" si="21"/>
        <v>1.6388730331900316E-3</v>
      </c>
      <c r="H233" s="38">
        <f>G233*SUMIF('Manual Inputs'!$B$11:$B$22,'Expanded kW'!A233,'Manual Inputs'!$C$11:$C$22)</f>
        <v>13626.444250792214</v>
      </c>
    </row>
    <row r="234" spans="1:8" x14ac:dyDescent="0.2">
      <c r="A234">
        <f t="shared" si="18"/>
        <v>3</v>
      </c>
      <c r="B234" t="b">
        <f t="shared" si="19"/>
        <v>0</v>
      </c>
      <c r="C234" t="str">
        <f t="shared" si="20"/>
        <v>ON</v>
      </c>
      <c r="D234" s="4">
        <f t="shared" si="22"/>
        <v>42439.666666666104</v>
      </c>
      <c r="E234" t="str">
        <f t="shared" si="23"/>
        <v>LRKPPS</v>
      </c>
      <c r="F234" s="39">
        <v>79.509239196777344</v>
      </c>
      <c r="G234">
        <f t="shared" si="21"/>
        <v>1.3940926941008866E-3</v>
      </c>
      <c r="H234" s="38">
        <f>G234*SUMIF('Manual Inputs'!$B$11:$B$22,'Expanded kW'!A234,'Manual Inputs'!$C$11:$C$22)</f>
        <v>11591.212981048397</v>
      </c>
    </row>
    <row r="235" spans="1:8" x14ac:dyDescent="0.2">
      <c r="A235">
        <f t="shared" si="18"/>
        <v>3</v>
      </c>
      <c r="B235" t="b">
        <f t="shared" si="19"/>
        <v>0</v>
      </c>
      <c r="C235" t="str">
        <f t="shared" si="20"/>
        <v>ON</v>
      </c>
      <c r="D235" s="4">
        <f t="shared" si="22"/>
        <v>42439.708333332768</v>
      </c>
      <c r="E235" t="str">
        <f t="shared" si="23"/>
        <v>LRKPPS</v>
      </c>
      <c r="F235" s="39">
        <v>75.303939819335937</v>
      </c>
      <c r="G235">
        <f t="shared" si="21"/>
        <v>1.3203581545954992E-3</v>
      </c>
      <c r="H235" s="38">
        <f>G235*SUMIF('Manual Inputs'!$B$11:$B$22,'Expanded kW'!A235,'Manual Inputs'!$C$11:$C$22)</f>
        <v>10978.145603905525</v>
      </c>
    </row>
    <row r="236" spans="1:8" x14ac:dyDescent="0.2">
      <c r="A236">
        <f t="shared" si="18"/>
        <v>3</v>
      </c>
      <c r="B236" t="b">
        <f t="shared" si="19"/>
        <v>0</v>
      </c>
      <c r="C236" t="str">
        <f t="shared" si="20"/>
        <v>ON</v>
      </c>
      <c r="D236" s="4">
        <f t="shared" si="22"/>
        <v>42439.749999999432</v>
      </c>
      <c r="E236" t="str">
        <f t="shared" si="23"/>
        <v>LRKPPS</v>
      </c>
      <c r="F236" s="39">
        <v>71.225006103515625</v>
      </c>
      <c r="G236">
        <f t="shared" si="21"/>
        <v>1.2488392751496327E-3</v>
      </c>
      <c r="H236" s="38">
        <f>G236*SUMIF('Manual Inputs'!$B$11:$B$22,'Expanded kW'!A236,'Manual Inputs'!$C$11:$C$22)</f>
        <v>10383.500378856399</v>
      </c>
    </row>
    <row r="237" spans="1:8" x14ac:dyDescent="0.2">
      <c r="A237">
        <f t="shared" si="18"/>
        <v>3</v>
      </c>
      <c r="B237" t="b">
        <f t="shared" si="19"/>
        <v>0</v>
      </c>
      <c r="C237" t="str">
        <f t="shared" si="20"/>
        <v>ON</v>
      </c>
      <c r="D237" s="4">
        <f t="shared" si="22"/>
        <v>42439.791666666097</v>
      </c>
      <c r="E237" t="str">
        <f t="shared" si="23"/>
        <v>LRKPPS</v>
      </c>
      <c r="F237" s="39">
        <v>66.590644836425781</v>
      </c>
      <c r="G237">
        <f t="shared" si="21"/>
        <v>1.1675816848426192E-3</v>
      </c>
      <c r="H237" s="38">
        <f>G237*SUMIF('Manual Inputs'!$B$11:$B$22,'Expanded kW'!A237,'Manual Inputs'!$C$11:$C$22)</f>
        <v>9707.8824378393401</v>
      </c>
    </row>
    <row r="238" spans="1:8" x14ac:dyDescent="0.2">
      <c r="A238">
        <f t="shared" si="18"/>
        <v>3</v>
      </c>
      <c r="B238" t="b">
        <f t="shared" si="19"/>
        <v>0</v>
      </c>
      <c r="C238" t="str">
        <f t="shared" si="20"/>
        <v>ON</v>
      </c>
      <c r="D238" s="4">
        <f t="shared" si="22"/>
        <v>42439.833333332761</v>
      </c>
      <c r="E238" t="str">
        <f t="shared" si="23"/>
        <v>LRKPPS</v>
      </c>
      <c r="F238" s="39">
        <v>63.0518798828125</v>
      </c>
      <c r="G238">
        <f t="shared" si="21"/>
        <v>1.1055339729312656E-3</v>
      </c>
      <c r="H238" s="38">
        <f>G238*SUMIF('Manual Inputs'!$B$11:$B$22,'Expanded kW'!A238,'Manual Inputs'!$C$11:$C$22)</f>
        <v>9191.9854341504397</v>
      </c>
    </row>
    <row r="239" spans="1:8" x14ac:dyDescent="0.2">
      <c r="A239">
        <f t="shared" si="18"/>
        <v>3</v>
      </c>
      <c r="B239" t="b">
        <f t="shared" si="19"/>
        <v>0</v>
      </c>
      <c r="C239" t="str">
        <f t="shared" si="20"/>
        <v>OFF</v>
      </c>
      <c r="D239" s="4">
        <f t="shared" si="22"/>
        <v>42439.874999999425</v>
      </c>
      <c r="E239" t="str">
        <f t="shared" si="23"/>
        <v>LRKPPS</v>
      </c>
      <c r="F239" s="39">
        <v>58.308418273925781</v>
      </c>
      <c r="G239">
        <f t="shared" si="21"/>
        <v>1.0223634478388178E-3</v>
      </c>
      <c r="H239" s="38">
        <f>G239*SUMIF('Manual Inputs'!$B$11:$B$22,'Expanded kW'!A239,'Manual Inputs'!$C$11:$C$22)</f>
        <v>8500.4623566882547</v>
      </c>
    </row>
    <row r="240" spans="1:8" x14ac:dyDescent="0.2">
      <c r="A240">
        <f t="shared" si="18"/>
        <v>3</v>
      </c>
      <c r="B240" t="b">
        <f t="shared" si="19"/>
        <v>0</v>
      </c>
      <c r="C240" t="str">
        <f t="shared" si="20"/>
        <v>OFF</v>
      </c>
      <c r="D240" s="4">
        <f t="shared" si="22"/>
        <v>42439.916666666089</v>
      </c>
      <c r="E240" t="str">
        <f t="shared" si="23"/>
        <v>LRKPPS</v>
      </c>
      <c r="F240" s="39">
        <v>55.232685089111328</v>
      </c>
      <c r="G240">
        <f t="shared" si="21"/>
        <v>9.6843440506000984E-4</v>
      </c>
      <c r="H240" s="38">
        <f>G240*SUMIF('Manual Inputs'!$B$11:$B$22,'Expanded kW'!A240,'Manual Inputs'!$C$11:$C$22)</f>
        <v>8052.0681979939582</v>
      </c>
    </row>
    <row r="241" spans="1:8" x14ac:dyDescent="0.2">
      <c r="A241">
        <f t="shared" si="18"/>
        <v>3</v>
      </c>
      <c r="B241" t="b">
        <f t="shared" si="19"/>
        <v>0</v>
      </c>
      <c r="C241" t="str">
        <f t="shared" si="20"/>
        <v>OFF</v>
      </c>
      <c r="D241" s="4">
        <f t="shared" si="22"/>
        <v>42439.958333332754</v>
      </c>
      <c r="E241" t="str">
        <f t="shared" si="23"/>
        <v>LRKPPS</v>
      </c>
      <c r="F241" s="39">
        <v>52.152854919433594</v>
      </c>
      <c r="G241">
        <f t="shared" si="21"/>
        <v>9.1443352689800058E-4</v>
      </c>
      <c r="H241" s="38">
        <f>G241*SUMIF('Manual Inputs'!$B$11:$B$22,'Expanded kW'!A241,'Manual Inputs'!$C$11:$C$22)</f>
        <v>7603.0767624974906</v>
      </c>
    </row>
    <row r="242" spans="1:8" x14ac:dyDescent="0.2">
      <c r="A242">
        <f t="shared" si="18"/>
        <v>3</v>
      </c>
      <c r="B242" t="b">
        <f t="shared" si="19"/>
        <v>0</v>
      </c>
      <c r="C242" t="str">
        <f t="shared" si="20"/>
        <v>OFF</v>
      </c>
      <c r="D242" s="4">
        <f t="shared" si="22"/>
        <v>42439.999999999418</v>
      </c>
      <c r="E242" t="str">
        <f t="shared" si="23"/>
        <v>LRKPPS</v>
      </c>
      <c r="F242" s="39">
        <v>49.980442047119141</v>
      </c>
      <c r="G242">
        <f t="shared" si="21"/>
        <v>8.7634304905593544E-4</v>
      </c>
      <c r="H242" s="38">
        <f>G242*SUMIF('Manual Inputs'!$B$11:$B$22,'Expanded kW'!A242,'Manual Inputs'!$C$11:$C$22)</f>
        <v>7286.3726845796054</v>
      </c>
    </row>
    <row r="243" spans="1:8" x14ac:dyDescent="0.2">
      <c r="A243">
        <f t="shared" si="18"/>
        <v>3</v>
      </c>
      <c r="B243" t="b">
        <f t="shared" si="19"/>
        <v>0</v>
      </c>
      <c r="C243" t="str">
        <f t="shared" si="20"/>
        <v>OFF</v>
      </c>
      <c r="D243" s="4">
        <f t="shared" si="22"/>
        <v>42440.041666666082</v>
      </c>
      <c r="E243" t="str">
        <f t="shared" si="23"/>
        <v>LRKPPS</v>
      </c>
      <c r="F243" s="39">
        <v>49.406528472900391</v>
      </c>
      <c r="G243">
        <f t="shared" si="21"/>
        <v>8.6628020945457107E-4</v>
      </c>
      <c r="H243" s="38">
        <f>G243*SUMIF('Manual Inputs'!$B$11:$B$22,'Expanded kW'!A243,'Manual Inputs'!$C$11:$C$22)</f>
        <v>7202.7049933944299</v>
      </c>
    </row>
    <row r="244" spans="1:8" x14ac:dyDescent="0.2">
      <c r="A244">
        <f t="shared" si="18"/>
        <v>3</v>
      </c>
      <c r="B244" t="b">
        <f t="shared" si="19"/>
        <v>0</v>
      </c>
      <c r="C244" t="str">
        <f t="shared" si="20"/>
        <v>OFF</v>
      </c>
      <c r="D244" s="4">
        <f t="shared" si="22"/>
        <v>42440.083333332746</v>
      </c>
      <c r="E244" t="str">
        <f t="shared" si="23"/>
        <v>LRKPPS</v>
      </c>
      <c r="F244" s="39">
        <v>49.235797882080078</v>
      </c>
      <c r="G244">
        <f t="shared" si="21"/>
        <v>8.6328666717286134E-4</v>
      </c>
      <c r="H244" s="38">
        <f>G244*SUMIF('Manual Inputs'!$B$11:$B$22,'Expanded kW'!A244,'Manual Inputs'!$C$11:$C$22)</f>
        <v>7177.8151232287664</v>
      </c>
    </row>
    <row r="245" spans="1:8" x14ac:dyDescent="0.2">
      <c r="A245">
        <f t="shared" si="18"/>
        <v>3</v>
      </c>
      <c r="B245" t="b">
        <f t="shared" si="19"/>
        <v>0</v>
      </c>
      <c r="C245" t="str">
        <f t="shared" si="20"/>
        <v>OFF</v>
      </c>
      <c r="D245" s="4">
        <f t="shared" si="22"/>
        <v>42440.124999999411</v>
      </c>
      <c r="E245" t="str">
        <f t="shared" si="23"/>
        <v>LRKPPS</v>
      </c>
      <c r="F245" s="39">
        <v>50.545757293701172</v>
      </c>
      <c r="G245">
        <f t="shared" si="21"/>
        <v>8.8625512799274148E-4</v>
      </c>
      <c r="H245" s="38">
        <f>G245*SUMIF('Manual Inputs'!$B$11:$B$22,'Expanded kW'!A245,'Manual Inputs'!$C$11:$C$22)</f>
        <v>7368.7868730533364</v>
      </c>
    </row>
    <row r="246" spans="1:8" x14ac:dyDescent="0.2">
      <c r="A246">
        <f t="shared" si="18"/>
        <v>3</v>
      </c>
      <c r="B246" t="b">
        <f t="shared" si="19"/>
        <v>0</v>
      </c>
      <c r="C246" t="str">
        <f t="shared" si="20"/>
        <v>OFF</v>
      </c>
      <c r="D246" s="4">
        <f t="shared" si="22"/>
        <v>42440.166666666075</v>
      </c>
      <c r="E246" t="str">
        <f t="shared" si="23"/>
        <v>LRKPPS</v>
      </c>
      <c r="F246" s="39">
        <v>51.666664123535156</v>
      </c>
      <c r="G246">
        <f t="shared" si="21"/>
        <v>9.0590879388145599E-4</v>
      </c>
      <c r="H246" s="38">
        <f>G246*SUMIF('Manual Inputs'!$B$11:$B$22,'Expanded kW'!A246,'Manual Inputs'!$C$11:$C$22)</f>
        <v>7532.1976908120378</v>
      </c>
    </row>
    <row r="247" spans="1:8" x14ac:dyDescent="0.2">
      <c r="A247">
        <f t="shared" si="18"/>
        <v>3</v>
      </c>
      <c r="B247" t="b">
        <f t="shared" si="19"/>
        <v>0</v>
      </c>
      <c r="C247" t="str">
        <f t="shared" si="20"/>
        <v>OFF</v>
      </c>
      <c r="D247" s="4">
        <f t="shared" si="22"/>
        <v>42440.208333332739</v>
      </c>
      <c r="E247" t="str">
        <f t="shared" si="23"/>
        <v>LRKPPS</v>
      </c>
      <c r="F247" s="39">
        <v>62.376529693603516</v>
      </c>
      <c r="G247">
        <f t="shared" si="21"/>
        <v>1.0936925721802689E-3</v>
      </c>
      <c r="H247" s="38">
        <f>G247*SUMIF('Manual Inputs'!$B$11:$B$22,'Expanded kW'!A247,'Manual Inputs'!$C$11:$C$22)</f>
        <v>9093.5298589368613</v>
      </c>
    </row>
    <row r="248" spans="1:8" x14ac:dyDescent="0.2">
      <c r="A248">
        <f t="shared" si="18"/>
        <v>3</v>
      </c>
      <c r="B248" t="b">
        <f t="shared" si="19"/>
        <v>0</v>
      </c>
      <c r="C248" t="str">
        <f t="shared" si="20"/>
        <v>OFF</v>
      </c>
      <c r="D248" s="4">
        <f t="shared" si="22"/>
        <v>42440.249999999403</v>
      </c>
      <c r="E248" t="str">
        <f t="shared" si="23"/>
        <v>LRKPPS</v>
      </c>
      <c r="F248" s="39">
        <v>81.561370849609375</v>
      </c>
      <c r="G248">
        <f t="shared" si="21"/>
        <v>1.4300741947849262E-3</v>
      </c>
      <c r="H248" s="38">
        <f>G248*SUMIF('Manual Inputs'!$B$11:$B$22,'Expanded kW'!A248,'Manual Inputs'!$C$11:$C$22)</f>
        <v>11890.381924097359</v>
      </c>
    </row>
    <row r="249" spans="1:8" x14ac:dyDescent="0.2">
      <c r="A249">
        <f t="shared" si="18"/>
        <v>3</v>
      </c>
      <c r="B249" t="b">
        <f t="shared" si="19"/>
        <v>0</v>
      </c>
      <c r="C249" t="str">
        <f t="shared" si="20"/>
        <v>ON</v>
      </c>
      <c r="D249" s="4">
        <f t="shared" si="22"/>
        <v>42440.291666666068</v>
      </c>
      <c r="E249" t="str">
        <f t="shared" si="23"/>
        <v>LRKPPS</v>
      </c>
      <c r="F249" s="39">
        <v>96.220008850097656</v>
      </c>
      <c r="G249">
        <f t="shared" si="21"/>
        <v>1.6870946410675845E-3</v>
      </c>
      <c r="H249" s="38">
        <f>G249*SUMIF('Manual Inputs'!$B$11:$B$22,'Expanded kW'!A249,'Manual Inputs'!$C$11:$C$22)</f>
        <v>14027.383822143895</v>
      </c>
    </row>
    <row r="250" spans="1:8" x14ac:dyDescent="0.2">
      <c r="A250">
        <f t="shared" si="18"/>
        <v>3</v>
      </c>
      <c r="B250" t="b">
        <f t="shared" si="19"/>
        <v>0</v>
      </c>
      <c r="C250" t="str">
        <f t="shared" si="20"/>
        <v>ON</v>
      </c>
      <c r="D250" s="4">
        <f t="shared" si="22"/>
        <v>42440.333333332732</v>
      </c>
      <c r="E250" t="str">
        <f t="shared" si="23"/>
        <v>LRKPPS</v>
      </c>
      <c r="F250" s="39">
        <v>118.27313995361328</v>
      </c>
      <c r="G250">
        <f t="shared" si="21"/>
        <v>2.073768054925458E-3</v>
      </c>
      <c r="H250" s="38">
        <f>G250*SUMIF('Manual Inputs'!$B$11:$B$22,'Expanded kW'!A250,'Manual Inputs'!$C$11:$C$22)</f>
        <v>17242.388041806873</v>
      </c>
    </row>
    <row r="251" spans="1:8" x14ac:dyDescent="0.2">
      <c r="A251">
        <f t="shared" si="18"/>
        <v>3</v>
      </c>
      <c r="B251" t="b">
        <f t="shared" si="19"/>
        <v>0</v>
      </c>
      <c r="C251" t="str">
        <f t="shared" si="20"/>
        <v>ON</v>
      </c>
      <c r="D251" s="4">
        <f t="shared" si="22"/>
        <v>42440.374999999396</v>
      </c>
      <c r="E251" t="str">
        <f t="shared" si="23"/>
        <v>LRKPPS</v>
      </c>
      <c r="F251" s="39">
        <v>123.86302947998047</v>
      </c>
      <c r="G251">
        <f t="shared" si="21"/>
        <v>2.1717796096612932E-3</v>
      </c>
      <c r="H251" s="38">
        <f>G251*SUMIF('Manual Inputs'!$B$11:$B$22,'Expanded kW'!A251,'Manual Inputs'!$C$11:$C$22)</f>
        <v>18057.307171900626</v>
      </c>
    </row>
    <row r="252" spans="1:8" x14ac:dyDescent="0.2">
      <c r="A252">
        <f t="shared" si="18"/>
        <v>3</v>
      </c>
      <c r="B252" t="b">
        <f t="shared" si="19"/>
        <v>0</v>
      </c>
      <c r="C252" t="str">
        <f t="shared" si="20"/>
        <v>ON</v>
      </c>
      <c r="D252" s="4">
        <f t="shared" si="22"/>
        <v>42440.41666666606</v>
      </c>
      <c r="E252" t="str">
        <f t="shared" si="23"/>
        <v>LRKPPS</v>
      </c>
      <c r="F252" s="39">
        <v>121.93122100830078</v>
      </c>
      <c r="G252">
        <f t="shared" si="21"/>
        <v>2.1379078218794275E-3</v>
      </c>
      <c r="H252" s="38">
        <f>G252*SUMIF('Manual Inputs'!$B$11:$B$22,'Expanded kW'!A252,'Manual Inputs'!$C$11:$C$22)</f>
        <v>17775.679481080759</v>
      </c>
    </row>
    <row r="253" spans="1:8" x14ac:dyDescent="0.2">
      <c r="A253">
        <f t="shared" si="18"/>
        <v>3</v>
      </c>
      <c r="B253" t="b">
        <f t="shared" si="19"/>
        <v>0</v>
      </c>
      <c r="C253" t="str">
        <f t="shared" si="20"/>
        <v>ON</v>
      </c>
      <c r="D253" s="4">
        <f t="shared" si="22"/>
        <v>42440.458333332725</v>
      </c>
      <c r="E253" t="str">
        <f t="shared" si="23"/>
        <v>LRKPPS</v>
      </c>
      <c r="F253" s="39">
        <v>123.05751037597656</v>
      </c>
      <c r="G253">
        <f t="shared" si="21"/>
        <v>2.1576558636766121E-3</v>
      </c>
      <c r="H253" s="38">
        <f>G253*SUMIF('Manual Inputs'!$B$11:$B$22,'Expanded kW'!A253,'Manual Inputs'!$C$11:$C$22)</f>
        <v>17939.874989312328</v>
      </c>
    </row>
    <row r="254" spans="1:8" x14ac:dyDescent="0.2">
      <c r="A254">
        <f t="shared" si="18"/>
        <v>3</v>
      </c>
      <c r="B254" t="b">
        <f t="shared" si="19"/>
        <v>0</v>
      </c>
      <c r="C254" t="str">
        <f t="shared" si="20"/>
        <v>ON</v>
      </c>
      <c r="D254" s="4">
        <f t="shared" si="22"/>
        <v>42440.499999999389</v>
      </c>
      <c r="E254" t="str">
        <f t="shared" si="23"/>
        <v>LRKPPS</v>
      </c>
      <c r="F254" s="39">
        <v>107.65811920166016</v>
      </c>
      <c r="G254">
        <f t="shared" si="21"/>
        <v>1.8876472590591716E-3</v>
      </c>
      <c r="H254" s="38">
        <f>G254*SUMIF('Manual Inputs'!$B$11:$B$22,'Expanded kW'!A254,'Manual Inputs'!$C$11:$C$22)</f>
        <v>15694.882776039922</v>
      </c>
    </row>
    <row r="255" spans="1:8" x14ac:dyDescent="0.2">
      <c r="A255">
        <f t="shared" si="18"/>
        <v>3</v>
      </c>
      <c r="B255" t="b">
        <f t="shared" si="19"/>
        <v>0</v>
      </c>
      <c r="C255" t="str">
        <f t="shared" si="20"/>
        <v>ON</v>
      </c>
      <c r="D255" s="4">
        <f t="shared" si="22"/>
        <v>42440.541666666053</v>
      </c>
      <c r="E255" t="str">
        <f t="shared" si="23"/>
        <v>LRKPPS</v>
      </c>
      <c r="F255" s="39">
        <v>98.7818603515625</v>
      </c>
      <c r="G255">
        <f t="shared" si="21"/>
        <v>1.7320134265778385E-3</v>
      </c>
      <c r="H255" s="38">
        <f>G255*SUMIF('Manual Inputs'!$B$11:$B$22,'Expanded kW'!A255,'Manual Inputs'!$C$11:$C$22)</f>
        <v>14400.862007563397</v>
      </c>
    </row>
    <row r="256" spans="1:8" x14ac:dyDescent="0.2">
      <c r="A256">
        <f t="shared" si="18"/>
        <v>3</v>
      </c>
      <c r="B256" t="b">
        <f t="shared" si="19"/>
        <v>0</v>
      </c>
      <c r="C256" t="str">
        <f t="shared" si="20"/>
        <v>ON</v>
      </c>
      <c r="D256" s="4">
        <f t="shared" si="22"/>
        <v>42440.583333332717</v>
      </c>
      <c r="E256" t="str">
        <f t="shared" si="23"/>
        <v>LRKPPS</v>
      </c>
      <c r="F256" s="39">
        <v>93.059097290039063</v>
      </c>
      <c r="G256">
        <f t="shared" si="21"/>
        <v>1.6316721045536728E-3</v>
      </c>
      <c r="H256" s="38">
        <f>G256*SUMIF('Manual Inputs'!$B$11:$B$22,'Expanded kW'!A256,'Manual Inputs'!$C$11:$C$22)</f>
        <v>13566.571978425709</v>
      </c>
    </row>
    <row r="257" spans="1:8" x14ac:dyDescent="0.2">
      <c r="A257">
        <f t="shared" si="18"/>
        <v>3</v>
      </c>
      <c r="B257" t="b">
        <f t="shared" si="19"/>
        <v>0</v>
      </c>
      <c r="C257" t="str">
        <f t="shared" si="20"/>
        <v>ON</v>
      </c>
      <c r="D257" s="4">
        <f t="shared" si="22"/>
        <v>42440.624999999382</v>
      </c>
      <c r="E257" t="str">
        <f t="shared" si="23"/>
        <v>LRKPPS</v>
      </c>
      <c r="F257" s="39">
        <v>81.769638061523438</v>
      </c>
      <c r="G257">
        <f t="shared" si="21"/>
        <v>1.4337258936501559E-3</v>
      </c>
      <c r="H257" s="38">
        <f>G257*SUMIF('Manual Inputs'!$B$11:$B$22,'Expanded kW'!A257,'Manual Inputs'!$C$11:$C$22)</f>
        <v>11920.744050997988</v>
      </c>
    </row>
    <row r="258" spans="1:8" x14ac:dyDescent="0.2">
      <c r="A258">
        <f t="shared" ref="A258:A321" si="24">MONTH(D258)</f>
        <v>3</v>
      </c>
      <c r="B258" t="b">
        <f t="shared" ref="B258:B321" si="25">IF(ISNA(VLOOKUP(DATE(YEAR(D258),MONTH(D258),DAY(D258)),Holidays,1,FALSE)),FALSE,TRUE)</f>
        <v>0</v>
      </c>
      <c r="C258" t="str">
        <f t="shared" ref="C258:C321" si="26">IF(OR(HOUR(D258)&lt;PkStart,HOUR(D258)&gt;OPkStart-1,WEEKDAY(D258,2)&gt;5,B258)=TRUE,"OFF","ON")</f>
        <v>ON</v>
      </c>
      <c r="D258" s="4">
        <f t="shared" si="22"/>
        <v>42440.666666666046</v>
      </c>
      <c r="E258" t="str">
        <f t="shared" si="23"/>
        <v>LRKPPS</v>
      </c>
      <c r="F258" s="39">
        <v>77.345832824707031</v>
      </c>
      <c r="G258">
        <f t="shared" ref="G258:G321" si="27">IF(SUMIF($A$2:$A$8761,A258,$F$2:$F$8761)=0,0,F258/SUMIF($A$2:$A$8761,A258,$F$2:$F$8761))</f>
        <v>1.3561601337073674E-3</v>
      </c>
      <c r="H258" s="38">
        <f>G258*SUMIF('Manual Inputs'!$B$11:$B$22,'Expanded kW'!A258,'Manual Inputs'!$C$11:$C$22)</f>
        <v>11275.821911072713</v>
      </c>
    </row>
    <row r="259" spans="1:8" x14ac:dyDescent="0.2">
      <c r="A259">
        <f t="shared" si="24"/>
        <v>3</v>
      </c>
      <c r="B259" t="b">
        <f t="shared" si="25"/>
        <v>0</v>
      </c>
      <c r="C259" t="str">
        <f t="shared" si="26"/>
        <v>ON</v>
      </c>
      <c r="D259" s="4">
        <f t="shared" si="22"/>
        <v>42440.70833333271</v>
      </c>
      <c r="E259" t="str">
        <f t="shared" si="23"/>
        <v>LRKPPS</v>
      </c>
      <c r="F259" s="39">
        <v>69.362983703613281</v>
      </c>
      <c r="G259">
        <f t="shared" si="27"/>
        <v>1.2161910967721282E-3</v>
      </c>
      <c r="H259" s="38">
        <f>G259*SUMIF('Manual Inputs'!$B$11:$B$22,'Expanded kW'!A259,'Manual Inputs'!$C$11:$C$22)</f>
        <v>10112.046414124892</v>
      </c>
    </row>
    <row r="260" spans="1:8" x14ac:dyDescent="0.2">
      <c r="A260">
        <f t="shared" si="24"/>
        <v>3</v>
      </c>
      <c r="B260" t="b">
        <f t="shared" si="25"/>
        <v>0</v>
      </c>
      <c r="C260" t="str">
        <f t="shared" si="26"/>
        <v>ON</v>
      </c>
      <c r="D260" s="4">
        <f t="shared" ref="D260:D323" si="28">+D259+1/24</f>
        <v>42440.749999999374</v>
      </c>
      <c r="E260" t="str">
        <f t="shared" ref="E260:E323" si="29">+E259</f>
        <v>LRKPPS</v>
      </c>
      <c r="F260" s="39">
        <v>64.256553649902344</v>
      </c>
      <c r="G260">
        <f t="shared" si="27"/>
        <v>1.1266563847973702E-3</v>
      </c>
      <c r="H260" s="38">
        <f>G260*SUMIF('Manual Inputs'!$B$11:$B$22,'Expanded kW'!A260,'Manual Inputs'!$C$11:$C$22)</f>
        <v>9367.6081711818151</v>
      </c>
    </row>
    <row r="261" spans="1:8" x14ac:dyDescent="0.2">
      <c r="A261">
        <f t="shared" si="24"/>
        <v>3</v>
      </c>
      <c r="B261" t="b">
        <f t="shared" si="25"/>
        <v>0</v>
      </c>
      <c r="C261" t="str">
        <f t="shared" si="26"/>
        <v>ON</v>
      </c>
      <c r="D261" s="4">
        <f t="shared" si="28"/>
        <v>42440.791666666039</v>
      </c>
      <c r="E261" t="str">
        <f t="shared" si="29"/>
        <v>LRKPPS</v>
      </c>
      <c r="F261" s="39">
        <v>61.862430572509766</v>
      </c>
      <c r="G261">
        <f t="shared" si="27"/>
        <v>1.0846785024193105E-3</v>
      </c>
      <c r="H261" s="38">
        <f>G261*SUMIF('Manual Inputs'!$B$11:$B$22,'Expanded kW'!A261,'Manual Inputs'!$C$11:$C$22)</f>
        <v>9018.5821866139086</v>
      </c>
    </row>
    <row r="262" spans="1:8" x14ac:dyDescent="0.2">
      <c r="A262">
        <f t="shared" si="24"/>
        <v>3</v>
      </c>
      <c r="B262" t="b">
        <f t="shared" si="25"/>
        <v>0</v>
      </c>
      <c r="C262" t="str">
        <f t="shared" si="26"/>
        <v>ON</v>
      </c>
      <c r="D262" s="4">
        <f t="shared" si="28"/>
        <v>42440.833333332703</v>
      </c>
      <c r="E262" t="str">
        <f t="shared" si="29"/>
        <v>LRKPPS</v>
      </c>
      <c r="F262" s="39">
        <v>58.835372924804688</v>
      </c>
      <c r="G262">
        <f t="shared" si="27"/>
        <v>1.0316029228524656E-3</v>
      </c>
      <c r="H262" s="38">
        <f>G262*SUMIF('Manual Inputs'!$B$11:$B$22,'Expanded kW'!A262,'Manual Inputs'!$C$11:$C$22)</f>
        <v>8577.2841657182053</v>
      </c>
    </row>
    <row r="263" spans="1:8" x14ac:dyDescent="0.2">
      <c r="A263">
        <f t="shared" si="24"/>
        <v>3</v>
      </c>
      <c r="B263" t="b">
        <f t="shared" si="25"/>
        <v>0</v>
      </c>
      <c r="C263" t="str">
        <f t="shared" si="26"/>
        <v>OFF</v>
      </c>
      <c r="D263" s="4">
        <f t="shared" si="28"/>
        <v>42440.874999999367</v>
      </c>
      <c r="E263" t="str">
        <f t="shared" si="29"/>
        <v>LRKPPS</v>
      </c>
      <c r="F263" s="39">
        <v>56.568698883056641</v>
      </c>
      <c r="G263">
        <f t="shared" si="27"/>
        <v>9.9185969611011778E-4</v>
      </c>
      <c r="H263" s="38">
        <f>G263*SUMIF('Manual Inputs'!$B$11:$B$22,'Expanded kW'!A263,'Manual Inputs'!$C$11:$C$22)</f>
        <v>8246.8382723611921</v>
      </c>
    </row>
    <row r="264" spans="1:8" x14ac:dyDescent="0.2">
      <c r="A264">
        <f t="shared" si="24"/>
        <v>3</v>
      </c>
      <c r="B264" t="b">
        <f t="shared" si="25"/>
        <v>0</v>
      </c>
      <c r="C264" t="str">
        <f t="shared" si="26"/>
        <v>OFF</v>
      </c>
      <c r="D264" s="4">
        <f t="shared" si="28"/>
        <v>42440.916666666031</v>
      </c>
      <c r="E264" t="str">
        <f t="shared" si="29"/>
        <v>LRKPPS</v>
      </c>
      <c r="F264" s="39">
        <v>54.306484222412109</v>
      </c>
      <c r="G264">
        <f t="shared" si="27"/>
        <v>9.5219465890497904E-4</v>
      </c>
      <c r="H264" s="38">
        <f>G264*SUMIF('Manual Inputs'!$B$11:$B$22,'Expanded kW'!A264,'Manual Inputs'!$C$11:$C$22)</f>
        <v>7917.0424875532854</v>
      </c>
    </row>
    <row r="265" spans="1:8" x14ac:dyDescent="0.2">
      <c r="A265">
        <f t="shared" si="24"/>
        <v>3</v>
      </c>
      <c r="B265" t="b">
        <f t="shared" si="25"/>
        <v>0</v>
      </c>
      <c r="C265" t="str">
        <f t="shared" si="26"/>
        <v>OFF</v>
      </c>
      <c r="D265" s="4">
        <f t="shared" si="28"/>
        <v>42440.958333332695</v>
      </c>
      <c r="E265" t="str">
        <f t="shared" si="29"/>
        <v>LRKPPS</v>
      </c>
      <c r="F265" s="39">
        <v>49.917884826660156</v>
      </c>
      <c r="G265">
        <f t="shared" si="27"/>
        <v>8.75246188302567E-4</v>
      </c>
      <c r="H265" s="38">
        <f>G265*SUMIF('Manual Inputs'!$B$11:$B$22,'Expanded kW'!A265,'Manual Inputs'!$C$11:$C$22)</f>
        <v>7277.2528128116473</v>
      </c>
    </row>
    <row r="266" spans="1:8" x14ac:dyDescent="0.2">
      <c r="A266">
        <f t="shared" si="24"/>
        <v>3</v>
      </c>
      <c r="B266" t="b">
        <f t="shared" si="25"/>
        <v>0</v>
      </c>
      <c r="C266" t="str">
        <f t="shared" si="26"/>
        <v>OFF</v>
      </c>
      <c r="D266" s="4">
        <f t="shared" si="28"/>
        <v>42440.99999999936</v>
      </c>
      <c r="E266" t="str">
        <f t="shared" si="29"/>
        <v>LRKPPS</v>
      </c>
      <c r="F266" s="39">
        <v>49.589790344238281</v>
      </c>
      <c r="G266">
        <f t="shared" si="27"/>
        <v>8.694934716932791E-4</v>
      </c>
      <c r="H266" s="38">
        <f>G266*SUMIF('Manual Inputs'!$B$11:$B$22,'Expanded kW'!A266,'Manual Inputs'!$C$11:$C$22)</f>
        <v>7229.4217297566747</v>
      </c>
    </row>
    <row r="267" spans="1:8" x14ac:dyDescent="0.2">
      <c r="A267">
        <f t="shared" si="24"/>
        <v>3</v>
      </c>
      <c r="B267" t="b">
        <f t="shared" si="25"/>
        <v>0</v>
      </c>
      <c r="C267" t="str">
        <f t="shared" si="26"/>
        <v>OFF</v>
      </c>
      <c r="D267" s="4">
        <f t="shared" si="28"/>
        <v>42441.041666666024</v>
      </c>
      <c r="E267" t="str">
        <f t="shared" si="29"/>
        <v>LRKPPS</v>
      </c>
      <c r="F267" s="39">
        <v>49.474662780761719</v>
      </c>
      <c r="G267">
        <f t="shared" si="27"/>
        <v>8.6747485729382428E-4</v>
      </c>
      <c r="H267" s="38">
        <f>G267*SUMIF('Manual Inputs'!$B$11:$B$22,'Expanded kW'!A267,'Manual Inputs'!$C$11:$C$22)</f>
        <v>7212.6379179415053</v>
      </c>
    </row>
    <row r="268" spans="1:8" x14ac:dyDescent="0.2">
      <c r="A268">
        <f t="shared" si="24"/>
        <v>3</v>
      </c>
      <c r="B268" t="b">
        <f t="shared" si="25"/>
        <v>0</v>
      </c>
      <c r="C268" t="str">
        <f t="shared" si="26"/>
        <v>OFF</v>
      </c>
      <c r="D268" s="4">
        <f t="shared" si="28"/>
        <v>42441.083333332688</v>
      </c>
      <c r="E268" t="str">
        <f t="shared" si="29"/>
        <v>LRKPPS</v>
      </c>
      <c r="F268" s="39">
        <v>49.759147644042969</v>
      </c>
      <c r="G268">
        <f t="shared" si="27"/>
        <v>8.7246293507559178E-4</v>
      </c>
      <c r="H268" s="38">
        <f>G268*SUMIF('Manual Inputs'!$B$11:$B$22,'Expanded kW'!A268,'Manual Inputs'!$C$11:$C$22)</f>
        <v>7254.1113954076445</v>
      </c>
    </row>
    <row r="269" spans="1:8" x14ac:dyDescent="0.2">
      <c r="A269">
        <f t="shared" si="24"/>
        <v>3</v>
      </c>
      <c r="B269" t="b">
        <f t="shared" si="25"/>
        <v>0</v>
      </c>
      <c r="C269" t="str">
        <f t="shared" si="26"/>
        <v>OFF</v>
      </c>
      <c r="D269" s="4">
        <f t="shared" si="28"/>
        <v>42441.124999999352</v>
      </c>
      <c r="E269" t="str">
        <f t="shared" si="29"/>
        <v>LRKPPS</v>
      </c>
      <c r="F269" s="39">
        <v>49.663585662841797</v>
      </c>
      <c r="G269">
        <f t="shared" si="27"/>
        <v>8.7078737810671362E-4</v>
      </c>
      <c r="H269" s="38">
        <f>G269*SUMIF('Manual Inputs'!$B$11:$B$22,'Expanded kW'!A269,'Manual Inputs'!$C$11:$C$22)</f>
        <v>7240.1799418032106</v>
      </c>
    </row>
    <row r="270" spans="1:8" x14ac:dyDescent="0.2">
      <c r="A270">
        <f t="shared" si="24"/>
        <v>3</v>
      </c>
      <c r="B270" t="b">
        <f t="shared" si="25"/>
        <v>0</v>
      </c>
      <c r="C270" t="str">
        <f t="shared" si="26"/>
        <v>OFF</v>
      </c>
      <c r="D270" s="4">
        <f t="shared" si="28"/>
        <v>42441.166666666017</v>
      </c>
      <c r="E270" t="str">
        <f t="shared" si="29"/>
        <v>LRKPPS</v>
      </c>
      <c r="F270" s="39">
        <v>49.772918701171875</v>
      </c>
      <c r="G270">
        <f t="shared" si="27"/>
        <v>8.7270439292787912E-4</v>
      </c>
      <c r="H270" s="38">
        <f>G270*SUMIF('Manual Inputs'!$B$11:$B$22,'Expanded kW'!A270,'Manual Inputs'!$C$11:$C$22)</f>
        <v>7256.1190017911022</v>
      </c>
    </row>
    <row r="271" spans="1:8" x14ac:dyDescent="0.2">
      <c r="A271">
        <f t="shared" si="24"/>
        <v>3</v>
      </c>
      <c r="B271" t="b">
        <f t="shared" si="25"/>
        <v>0</v>
      </c>
      <c r="C271" t="str">
        <f t="shared" si="26"/>
        <v>OFF</v>
      </c>
      <c r="D271" s="4">
        <f t="shared" si="28"/>
        <v>42441.208333332681</v>
      </c>
      <c r="E271" t="str">
        <f t="shared" si="29"/>
        <v>LRKPPS</v>
      </c>
      <c r="F271" s="39">
        <v>49.345577239990234</v>
      </c>
      <c r="G271">
        <f t="shared" si="27"/>
        <v>8.6521150763633082E-4</v>
      </c>
      <c r="H271" s="38">
        <f>G271*SUMIF('Manual Inputs'!$B$11:$B$22,'Expanded kW'!A271,'Manual Inputs'!$C$11:$C$22)</f>
        <v>7193.8192496839329</v>
      </c>
    </row>
    <row r="272" spans="1:8" x14ac:dyDescent="0.2">
      <c r="A272">
        <f t="shared" si="24"/>
        <v>3</v>
      </c>
      <c r="B272" t="b">
        <f t="shared" si="25"/>
        <v>0</v>
      </c>
      <c r="C272" t="str">
        <f t="shared" si="26"/>
        <v>OFF</v>
      </c>
      <c r="D272" s="4">
        <f t="shared" si="28"/>
        <v>42441.249999999345</v>
      </c>
      <c r="E272" t="str">
        <f t="shared" si="29"/>
        <v>LRKPPS</v>
      </c>
      <c r="F272" s="39">
        <v>49.051273345947266</v>
      </c>
      <c r="G272">
        <f t="shared" si="27"/>
        <v>8.6005126572387424E-4</v>
      </c>
      <c r="H272" s="38">
        <f>G272*SUMIF('Manual Inputs'!$B$11:$B$22,'Expanded kW'!A272,'Manual Inputs'!$C$11:$C$22)</f>
        <v>7150.9143099377325</v>
      </c>
    </row>
    <row r="273" spans="1:8" x14ac:dyDescent="0.2">
      <c r="A273">
        <f t="shared" si="24"/>
        <v>3</v>
      </c>
      <c r="B273" t="b">
        <f t="shared" si="25"/>
        <v>0</v>
      </c>
      <c r="C273" t="str">
        <f t="shared" si="26"/>
        <v>OFF</v>
      </c>
      <c r="D273" s="4">
        <f t="shared" si="28"/>
        <v>42441.291666666009</v>
      </c>
      <c r="E273" t="str">
        <f t="shared" si="29"/>
        <v>LRKPPS</v>
      </c>
      <c r="F273" s="39">
        <v>48.462947845458984</v>
      </c>
      <c r="G273">
        <f t="shared" si="27"/>
        <v>8.4973573145050391E-4</v>
      </c>
      <c r="H273" s="38">
        <f>G273*SUMIF('Manual Inputs'!$B$11:$B$22,'Expanded kW'!A273,'Manual Inputs'!$C$11:$C$22)</f>
        <v>7065.1455835955749</v>
      </c>
    </row>
    <row r="274" spans="1:8" x14ac:dyDescent="0.2">
      <c r="A274">
        <f t="shared" si="24"/>
        <v>3</v>
      </c>
      <c r="B274" t="b">
        <f t="shared" si="25"/>
        <v>0</v>
      </c>
      <c r="C274" t="str">
        <f t="shared" si="26"/>
        <v>OFF</v>
      </c>
      <c r="D274" s="4">
        <f t="shared" si="28"/>
        <v>42441.333333332674</v>
      </c>
      <c r="E274" t="str">
        <f t="shared" si="29"/>
        <v>LRKPPS</v>
      </c>
      <c r="F274" s="39">
        <v>48.119052886962891</v>
      </c>
      <c r="G274">
        <f t="shared" si="27"/>
        <v>8.4370597372648631E-4</v>
      </c>
      <c r="H274" s="38">
        <f>G274*SUMIF('Manual Inputs'!$B$11:$B$22,'Expanded kW'!A274,'Manual Inputs'!$C$11:$C$22)</f>
        <v>7015.0110363743188</v>
      </c>
    </row>
    <row r="275" spans="1:8" x14ac:dyDescent="0.2">
      <c r="A275">
        <f t="shared" si="24"/>
        <v>3</v>
      </c>
      <c r="B275" t="b">
        <f t="shared" si="25"/>
        <v>0</v>
      </c>
      <c r="C275" t="str">
        <f t="shared" si="26"/>
        <v>OFF</v>
      </c>
      <c r="D275" s="4">
        <f t="shared" si="28"/>
        <v>42441.374999999338</v>
      </c>
      <c r="E275" t="str">
        <f t="shared" si="29"/>
        <v>LRKPPS</v>
      </c>
      <c r="F275" s="39">
        <v>48.694087982177734</v>
      </c>
      <c r="G275">
        <f t="shared" si="27"/>
        <v>8.5378847776235829E-4</v>
      </c>
      <c r="H275" s="38">
        <f>G275*SUMIF('Manual Inputs'!$B$11:$B$22,'Expanded kW'!A275,'Manual Inputs'!$C$11:$C$22)</f>
        <v>7098.842227913161</v>
      </c>
    </row>
    <row r="276" spans="1:8" x14ac:dyDescent="0.2">
      <c r="A276">
        <f t="shared" si="24"/>
        <v>3</v>
      </c>
      <c r="B276" t="b">
        <f t="shared" si="25"/>
        <v>0</v>
      </c>
      <c r="C276" t="str">
        <f t="shared" si="26"/>
        <v>OFF</v>
      </c>
      <c r="D276" s="4">
        <f t="shared" si="28"/>
        <v>42441.416666666002</v>
      </c>
      <c r="E276" t="str">
        <f t="shared" si="29"/>
        <v>LRKPPS</v>
      </c>
      <c r="F276" s="39">
        <v>48.812671661376953</v>
      </c>
      <c r="G276">
        <f t="shared" si="27"/>
        <v>8.5586769072529582E-4</v>
      </c>
      <c r="H276" s="38">
        <f>G276*SUMIF('Manual Inputs'!$B$11:$B$22,'Expanded kW'!A276,'Manual Inputs'!$C$11:$C$22)</f>
        <v>7116.129887756977</v>
      </c>
    </row>
    <row r="277" spans="1:8" x14ac:dyDescent="0.2">
      <c r="A277">
        <f t="shared" si="24"/>
        <v>3</v>
      </c>
      <c r="B277" t="b">
        <f t="shared" si="25"/>
        <v>0</v>
      </c>
      <c r="C277" t="str">
        <f t="shared" si="26"/>
        <v>OFF</v>
      </c>
      <c r="D277" s="4">
        <f t="shared" si="28"/>
        <v>42441.458333332666</v>
      </c>
      <c r="E277" t="str">
        <f t="shared" si="29"/>
        <v>LRKPPS</v>
      </c>
      <c r="F277" s="39">
        <v>48.720451354980469</v>
      </c>
      <c r="G277">
        <f t="shared" si="27"/>
        <v>8.5425072574495055E-4</v>
      </c>
      <c r="H277" s="38">
        <f>G277*SUMIF('Manual Inputs'!$B$11:$B$22,'Expanded kW'!A277,'Manual Inputs'!$C$11:$C$22)</f>
        <v>7102.6855984716321</v>
      </c>
    </row>
    <row r="278" spans="1:8" x14ac:dyDescent="0.2">
      <c r="A278">
        <f t="shared" si="24"/>
        <v>3</v>
      </c>
      <c r="B278" t="b">
        <f t="shared" si="25"/>
        <v>0</v>
      </c>
      <c r="C278" t="str">
        <f t="shared" si="26"/>
        <v>OFF</v>
      </c>
      <c r="D278" s="4">
        <f t="shared" si="28"/>
        <v>42441.499999999331</v>
      </c>
      <c r="E278" t="str">
        <f t="shared" si="29"/>
        <v>LRKPPS</v>
      </c>
      <c r="F278" s="39">
        <v>48.567451477050781</v>
      </c>
      <c r="G278">
        <f t="shared" si="27"/>
        <v>8.5156806880878964E-4</v>
      </c>
      <c r="H278" s="38">
        <f>G278*SUMIF('Manual Inputs'!$B$11:$B$22,'Expanded kW'!A278,'Manual Inputs'!$C$11:$C$22)</f>
        <v>7080.3805910401261</v>
      </c>
    </row>
    <row r="279" spans="1:8" x14ac:dyDescent="0.2">
      <c r="A279">
        <f t="shared" si="24"/>
        <v>3</v>
      </c>
      <c r="B279" t="b">
        <f t="shared" si="25"/>
        <v>0</v>
      </c>
      <c r="C279" t="str">
        <f t="shared" si="26"/>
        <v>OFF</v>
      </c>
      <c r="D279" s="4">
        <f t="shared" si="28"/>
        <v>42441.541666665995</v>
      </c>
      <c r="E279" t="str">
        <f t="shared" si="29"/>
        <v>LRKPPS</v>
      </c>
      <c r="F279" s="39">
        <v>50.092731475830078</v>
      </c>
      <c r="G279">
        <f t="shared" si="27"/>
        <v>8.7831190039663627E-4</v>
      </c>
      <c r="H279" s="38">
        <f>G279*SUMIF('Manual Inputs'!$B$11:$B$22,'Expanded kW'!A279,'Manual Inputs'!$C$11:$C$22)</f>
        <v>7302.7427403977408</v>
      </c>
    </row>
    <row r="280" spans="1:8" x14ac:dyDescent="0.2">
      <c r="A280">
        <f t="shared" si="24"/>
        <v>3</v>
      </c>
      <c r="B280" t="b">
        <f t="shared" si="25"/>
        <v>0</v>
      </c>
      <c r="C280" t="str">
        <f t="shared" si="26"/>
        <v>OFF</v>
      </c>
      <c r="D280" s="4">
        <f t="shared" si="28"/>
        <v>42441.583333332659</v>
      </c>
      <c r="E280" t="str">
        <f t="shared" si="29"/>
        <v>LRKPPS</v>
      </c>
      <c r="F280" s="39">
        <v>50.450241088867187</v>
      </c>
      <c r="G280">
        <f t="shared" si="27"/>
        <v>8.8458037365384326E-4</v>
      </c>
      <c r="H280" s="38">
        <f>G280*SUMIF('Manual Inputs'!$B$11:$B$22,'Expanded kW'!A280,'Manual Inputs'!$C$11:$C$22)</f>
        <v>7354.8620929327262</v>
      </c>
    </row>
    <row r="281" spans="1:8" x14ac:dyDescent="0.2">
      <c r="A281">
        <f t="shared" si="24"/>
        <v>3</v>
      </c>
      <c r="B281" t="b">
        <f t="shared" si="25"/>
        <v>0</v>
      </c>
      <c r="C281" t="str">
        <f t="shared" si="26"/>
        <v>OFF</v>
      </c>
      <c r="D281" s="4">
        <f t="shared" si="28"/>
        <v>42441.624999999323</v>
      </c>
      <c r="E281" t="str">
        <f t="shared" si="29"/>
        <v>LRKPPS</v>
      </c>
      <c r="F281" s="39">
        <v>49.435306549072266</v>
      </c>
      <c r="G281">
        <f t="shared" si="27"/>
        <v>8.6678479616860305E-4</v>
      </c>
      <c r="H281" s="38">
        <f>G281*SUMIF('Manual Inputs'!$B$11:$B$22,'Expanded kW'!A281,'Manual Inputs'!$C$11:$C$22)</f>
        <v>7206.9003902245695</v>
      </c>
    </row>
    <row r="282" spans="1:8" x14ac:dyDescent="0.2">
      <c r="A282">
        <f t="shared" si="24"/>
        <v>3</v>
      </c>
      <c r="B282" t="b">
        <f t="shared" si="25"/>
        <v>0</v>
      </c>
      <c r="C282" t="str">
        <f t="shared" si="26"/>
        <v>OFF</v>
      </c>
      <c r="D282" s="4">
        <f t="shared" si="28"/>
        <v>42441.666666665988</v>
      </c>
      <c r="E282" t="str">
        <f t="shared" si="29"/>
        <v>LRKPPS</v>
      </c>
      <c r="F282" s="39">
        <v>48.934391021728516</v>
      </c>
      <c r="G282">
        <f t="shared" si="27"/>
        <v>8.5800188384185653E-4</v>
      </c>
      <c r="H282" s="38">
        <f>G282*SUMIF('Manual Inputs'!$B$11:$B$22,'Expanded kW'!A282,'Manual Inputs'!$C$11:$C$22)</f>
        <v>7133.8746812426771</v>
      </c>
    </row>
    <row r="283" spans="1:8" x14ac:dyDescent="0.2">
      <c r="A283">
        <f t="shared" si="24"/>
        <v>3</v>
      </c>
      <c r="B283" t="b">
        <f t="shared" si="25"/>
        <v>0</v>
      </c>
      <c r="C283" t="str">
        <f t="shared" si="26"/>
        <v>OFF</v>
      </c>
      <c r="D283" s="4">
        <f t="shared" si="28"/>
        <v>42441.708333332652</v>
      </c>
      <c r="E283" t="str">
        <f t="shared" si="29"/>
        <v>LRKPPS</v>
      </c>
      <c r="F283" s="39">
        <v>49.576080322265625</v>
      </c>
      <c r="G283">
        <f t="shared" si="27"/>
        <v>8.6925308401429829E-4</v>
      </c>
      <c r="H283" s="38">
        <f>G283*SUMIF('Manual Inputs'!$B$11:$B$22,'Expanded kW'!A283,'Manual Inputs'!$C$11:$C$22)</f>
        <v>7227.4230213516475</v>
      </c>
    </row>
    <row r="284" spans="1:8" x14ac:dyDescent="0.2">
      <c r="A284">
        <f t="shared" si="24"/>
        <v>3</v>
      </c>
      <c r="B284" t="b">
        <f t="shared" si="25"/>
        <v>0</v>
      </c>
      <c r="C284" t="str">
        <f t="shared" si="26"/>
        <v>OFF</v>
      </c>
      <c r="D284" s="4">
        <f t="shared" si="28"/>
        <v>42441.749999999316</v>
      </c>
      <c r="E284" t="str">
        <f t="shared" si="29"/>
        <v>LRKPPS</v>
      </c>
      <c r="F284" s="39">
        <v>51.669609069824219</v>
      </c>
      <c r="G284">
        <f t="shared" si="27"/>
        <v>9.0596042974349636E-4</v>
      </c>
      <c r="H284" s="38">
        <f>G284*SUMIF('Manual Inputs'!$B$11:$B$22,'Expanded kW'!A284,'Manual Inputs'!$C$11:$C$22)</f>
        <v>7532.6270182713251</v>
      </c>
    </row>
    <row r="285" spans="1:8" x14ac:dyDescent="0.2">
      <c r="A285">
        <f t="shared" si="24"/>
        <v>3</v>
      </c>
      <c r="B285" t="b">
        <f t="shared" si="25"/>
        <v>0</v>
      </c>
      <c r="C285" t="str">
        <f t="shared" si="26"/>
        <v>OFF</v>
      </c>
      <c r="D285" s="4">
        <f t="shared" si="28"/>
        <v>42441.79166666598</v>
      </c>
      <c r="E285" t="str">
        <f t="shared" si="29"/>
        <v>LRKPPS</v>
      </c>
      <c r="F285" s="39">
        <v>52.426582336425781</v>
      </c>
      <c r="G285">
        <f t="shared" si="27"/>
        <v>9.1923298663449098E-4</v>
      </c>
      <c r="H285" s="38">
        <f>G285*SUMIF('Manual Inputs'!$B$11:$B$22,'Expanded kW'!A285,'Manual Inputs'!$C$11:$C$22)</f>
        <v>7642.9819712651943</v>
      </c>
    </row>
    <row r="286" spans="1:8" x14ac:dyDescent="0.2">
      <c r="A286">
        <f t="shared" si="24"/>
        <v>3</v>
      </c>
      <c r="B286" t="b">
        <f t="shared" si="25"/>
        <v>0</v>
      </c>
      <c r="C286" t="str">
        <f t="shared" si="26"/>
        <v>OFF</v>
      </c>
      <c r="D286" s="4">
        <f t="shared" si="28"/>
        <v>42441.833333332645</v>
      </c>
      <c r="E286" t="str">
        <f t="shared" si="29"/>
        <v>LRKPPS</v>
      </c>
      <c r="F286" s="39">
        <v>51.664966583251953</v>
      </c>
      <c r="G286">
        <f t="shared" si="27"/>
        <v>9.058790296863679E-4</v>
      </c>
      <c r="H286" s="38">
        <f>G286*SUMIF('Manual Inputs'!$B$11:$B$22,'Expanded kW'!A286,'Manual Inputs'!$C$11:$C$22)</f>
        <v>7531.9502157869292</v>
      </c>
    </row>
    <row r="287" spans="1:8" x14ac:dyDescent="0.2">
      <c r="A287">
        <f t="shared" si="24"/>
        <v>3</v>
      </c>
      <c r="B287" t="b">
        <f t="shared" si="25"/>
        <v>0</v>
      </c>
      <c r="C287" t="str">
        <f t="shared" si="26"/>
        <v>OFF</v>
      </c>
      <c r="D287" s="4">
        <f t="shared" si="28"/>
        <v>42441.874999999309</v>
      </c>
      <c r="E287" t="str">
        <f t="shared" si="29"/>
        <v>LRKPPS</v>
      </c>
      <c r="F287" s="39">
        <v>51.144798278808594</v>
      </c>
      <c r="G287">
        <f t="shared" si="27"/>
        <v>8.9675854456724069E-4</v>
      </c>
      <c r="H287" s="38">
        <f>G287*SUMIF('Manual Inputs'!$B$11:$B$22,'Expanded kW'!A287,'Manual Inputs'!$C$11:$C$22)</f>
        <v>7456.1177507337588</v>
      </c>
    </row>
    <row r="288" spans="1:8" x14ac:dyDescent="0.2">
      <c r="A288">
        <f t="shared" si="24"/>
        <v>3</v>
      </c>
      <c r="B288" t="b">
        <f t="shared" si="25"/>
        <v>0</v>
      </c>
      <c r="C288" t="str">
        <f t="shared" si="26"/>
        <v>OFF</v>
      </c>
      <c r="D288" s="4">
        <f t="shared" si="28"/>
        <v>42441.916666665973</v>
      </c>
      <c r="E288" t="str">
        <f t="shared" si="29"/>
        <v>LRKPPS</v>
      </c>
      <c r="F288" s="39">
        <v>50.303188323974609</v>
      </c>
      <c r="G288">
        <f t="shared" si="27"/>
        <v>8.8200199172923811E-4</v>
      </c>
      <c r="H288" s="38">
        <f>G288*SUMIF('Manual Inputs'!$B$11:$B$22,'Expanded kW'!A288,'Manual Inputs'!$C$11:$C$22)</f>
        <v>7333.4240822745769</v>
      </c>
    </row>
    <row r="289" spans="1:8" x14ac:dyDescent="0.2">
      <c r="A289">
        <f t="shared" si="24"/>
        <v>3</v>
      </c>
      <c r="B289" t="b">
        <f t="shared" si="25"/>
        <v>0</v>
      </c>
      <c r="C289" t="str">
        <f t="shared" si="26"/>
        <v>OFF</v>
      </c>
      <c r="D289" s="4">
        <f t="shared" si="28"/>
        <v>42441.958333332637</v>
      </c>
      <c r="E289" t="str">
        <f t="shared" si="29"/>
        <v>LRKPPS</v>
      </c>
      <c r="F289" s="39">
        <v>49.763412475585938</v>
      </c>
      <c r="G289">
        <f t="shared" si="27"/>
        <v>8.7253771343538602E-4</v>
      </c>
      <c r="H289" s="38">
        <f>G289*SUMIF('Manual Inputs'!$B$11:$B$22,'Expanded kW'!A289,'Manual Inputs'!$C$11:$C$22)</f>
        <v>7254.7331416504994</v>
      </c>
    </row>
    <row r="290" spans="1:8" x14ac:dyDescent="0.2">
      <c r="A290">
        <f t="shared" si="24"/>
        <v>3</v>
      </c>
      <c r="B290" t="b">
        <f t="shared" si="25"/>
        <v>0</v>
      </c>
      <c r="C290" t="str">
        <f t="shared" si="26"/>
        <v>OFF</v>
      </c>
      <c r="D290" s="4">
        <f t="shared" si="28"/>
        <v>42441.999999999302</v>
      </c>
      <c r="E290" t="str">
        <f t="shared" si="29"/>
        <v>LRKPPS</v>
      </c>
      <c r="F290" s="39">
        <v>49.440448760986328</v>
      </c>
      <c r="G290">
        <f t="shared" si="27"/>
        <v>8.6687495826967879E-4</v>
      </c>
      <c r="H290" s="38">
        <f>G290*SUMIF('Manual Inputs'!$B$11:$B$22,'Expanded kW'!A290,'Manual Inputs'!$C$11:$C$22)</f>
        <v>7207.6500449073683</v>
      </c>
    </row>
    <row r="291" spans="1:8" x14ac:dyDescent="0.2">
      <c r="A291">
        <f t="shared" si="24"/>
        <v>3</v>
      </c>
      <c r="B291" t="b">
        <f t="shared" si="25"/>
        <v>0</v>
      </c>
      <c r="C291" t="str">
        <f t="shared" si="26"/>
        <v>OFF</v>
      </c>
      <c r="D291" s="4">
        <f t="shared" si="28"/>
        <v>42442.041666665966</v>
      </c>
      <c r="E291" t="str">
        <f t="shared" si="29"/>
        <v>LRKPPS</v>
      </c>
      <c r="F291" s="39">
        <v>49.497673034667969</v>
      </c>
      <c r="G291">
        <f t="shared" si="27"/>
        <v>8.6787831263038858E-4</v>
      </c>
      <c r="H291" s="38">
        <f>G291*SUMIF('Manual Inputs'!$B$11:$B$22,'Expanded kW'!A291,'Manual Inputs'!$C$11:$C$22)</f>
        <v>7215.992455809931</v>
      </c>
    </row>
    <row r="292" spans="1:8" x14ac:dyDescent="0.2">
      <c r="A292">
        <f t="shared" si="24"/>
        <v>3</v>
      </c>
      <c r="B292" t="b">
        <f t="shared" si="25"/>
        <v>0</v>
      </c>
      <c r="C292" t="str">
        <f t="shared" si="26"/>
        <v>OFF</v>
      </c>
      <c r="D292" s="4">
        <f t="shared" si="28"/>
        <v>42442.08333333263</v>
      </c>
      <c r="E292" t="str">
        <f t="shared" si="29"/>
        <v>LRKPPS</v>
      </c>
      <c r="F292" s="39">
        <v>0</v>
      </c>
      <c r="G292">
        <f t="shared" si="27"/>
        <v>0</v>
      </c>
      <c r="H292" s="38">
        <f>G292*SUMIF('Manual Inputs'!$B$11:$B$22,'Expanded kW'!A292,'Manual Inputs'!$C$11:$C$22)</f>
        <v>0</v>
      </c>
    </row>
    <row r="293" spans="1:8" x14ac:dyDescent="0.2">
      <c r="A293">
        <f t="shared" si="24"/>
        <v>3</v>
      </c>
      <c r="B293" t="b">
        <f t="shared" si="25"/>
        <v>0</v>
      </c>
      <c r="C293" t="str">
        <f t="shared" si="26"/>
        <v>OFF</v>
      </c>
      <c r="D293" s="4">
        <f t="shared" si="28"/>
        <v>42442.124999999294</v>
      </c>
      <c r="E293" t="str">
        <f t="shared" si="29"/>
        <v>LRKPPS</v>
      </c>
      <c r="F293" s="39">
        <v>49.231464385986328</v>
      </c>
      <c r="G293">
        <f t="shared" si="27"/>
        <v>8.6321068486809724E-4</v>
      </c>
      <c r="H293" s="38">
        <f>G293*SUMIF('Manual Inputs'!$B$11:$B$22,'Expanded kW'!A293,'Manual Inputs'!$C$11:$C$22)</f>
        <v>7177.1833667601768</v>
      </c>
    </row>
    <row r="294" spans="1:8" x14ac:dyDescent="0.2">
      <c r="A294">
        <f t="shared" si="24"/>
        <v>3</v>
      </c>
      <c r="B294" t="b">
        <f t="shared" si="25"/>
        <v>0</v>
      </c>
      <c r="C294" t="str">
        <f t="shared" si="26"/>
        <v>OFF</v>
      </c>
      <c r="D294" s="4">
        <f t="shared" si="28"/>
        <v>42442.166666665958</v>
      </c>
      <c r="E294" t="str">
        <f t="shared" si="29"/>
        <v>LRKPPS</v>
      </c>
      <c r="F294" s="39">
        <v>49.219894409179688</v>
      </c>
      <c r="G294">
        <f t="shared" si="27"/>
        <v>8.6300782014067689E-4</v>
      </c>
      <c r="H294" s="38">
        <f>G294*SUMIF('Manual Inputs'!$B$11:$B$22,'Expanded kW'!A294,'Manual Inputs'!$C$11:$C$22)</f>
        <v>7175.4966437238809</v>
      </c>
    </row>
    <row r="295" spans="1:8" x14ac:dyDescent="0.2">
      <c r="A295">
        <f t="shared" si="24"/>
        <v>3</v>
      </c>
      <c r="B295" t="b">
        <f t="shared" si="25"/>
        <v>0</v>
      </c>
      <c r="C295" t="str">
        <f t="shared" si="26"/>
        <v>OFF</v>
      </c>
      <c r="D295" s="4">
        <f t="shared" si="28"/>
        <v>42442.208333332623</v>
      </c>
      <c r="E295" t="str">
        <f t="shared" si="29"/>
        <v>LRKPPS</v>
      </c>
      <c r="F295" s="39">
        <v>49.940181732177734</v>
      </c>
      <c r="G295">
        <f t="shared" si="27"/>
        <v>8.7563713598861118E-4</v>
      </c>
      <c r="H295" s="38">
        <f>G295*SUMIF('Manual Inputs'!$B$11:$B$22,'Expanded kW'!A295,'Manual Inputs'!$C$11:$C$22)</f>
        <v>7280.5033555571636</v>
      </c>
    </row>
    <row r="296" spans="1:8" x14ac:dyDescent="0.2">
      <c r="A296">
        <f t="shared" si="24"/>
        <v>3</v>
      </c>
      <c r="B296" t="b">
        <f t="shared" si="25"/>
        <v>0</v>
      </c>
      <c r="C296" t="str">
        <f t="shared" si="26"/>
        <v>OFF</v>
      </c>
      <c r="D296" s="4">
        <f t="shared" si="28"/>
        <v>42442.249999999287</v>
      </c>
      <c r="E296" t="str">
        <f t="shared" si="29"/>
        <v>LRKPPS</v>
      </c>
      <c r="F296" s="39">
        <v>50.174102783203125</v>
      </c>
      <c r="G296">
        <f t="shared" si="27"/>
        <v>8.7973864207174465E-4</v>
      </c>
      <c r="H296" s="38">
        <f>G296*SUMIF('Manual Inputs'!$B$11:$B$22,'Expanded kW'!A296,'Manual Inputs'!$C$11:$C$22)</f>
        <v>7314.6054140170045</v>
      </c>
    </row>
    <row r="297" spans="1:8" x14ac:dyDescent="0.2">
      <c r="A297">
        <f t="shared" si="24"/>
        <v>3</v>
      </c>
      <c r="B297" t="b">
        <f t="shared" si="25"/>
        <v>0</v>
      </c>
      <c r="C297" t="str">
        <f t="shared" si="26"/>
        <v>OFF</v>
      </c>
      <c r="D297" s="4">
        <f t="shared" si="28"/>
        <v>42442.291666665951</v>
      </c>
      <c r="E297" t="str">
        <f t="shared" si="29"/>
        <v>LRKPPS</v>
      </c>
      <c r="F297" s="39">
        <v>51.158790588378906</v>
      </c>
      <c r="G297">
        <f t="shared" si="27"/>
        <v>8.9700388179776431E-4</v>
      </c>
      <c r="H297" s="38">
        <f>G297*SUMIF('Manual Inputs'!$B$11:$B$22,'Expanded kW'!A297,'Manual Inputs'!$C$11:$C$22)</f>
        <v>7458.1576122890292</v>
      </c>
    </row>
    <row r="298" spans="1:8" x14ac:dyDescent="0.2">
      <c r="A298">
        <f t="shared" si="24"/>
        <v>3</v>
      </c>
      <c r="B298" t="b">
        <f t="shared" si="25"/>
        <v>0</v>
      </c>
      <c r="C298" t="str">
        <f t="shared" si="26"/>
        <v>OFF</v>
      </c>
      <c r="D298" s="4">
        <f t="shared" si="28"/>
        <v>42442.333333332615</v>
      </c>
      <c r="E298" t="str">
        <f t="shared" si="29"/>
        <v>LRKPPS</v>
      </c>
      <c r="F298" s="39">
        <v>48.834037780761719</v>
      </c>
      <c r="G298">
        <f t="shared" si="27"/>
        <v>8.5624231826841532E-4</v>
      </c>
      <c r="H298" s="38">
        <f>G298*SUMIF('Manual Inputs'!$B$11:$B$22,'Expanded kW'!A298,'Manual Inputs'!$C$11:$C$22)</f>
        <v>7119.2447363314232</v>
      </c>
    </row>
    <row r="299" spans="1:8" x14ac:dyDescent="0.2">
      <c r="A299">
        <f t="shared" si="24"/>
        <v>3</v>
      </c>
      <c r="B299" t="b">
        <f t="shared" si="25"/>
        <v>0</v>
      </c>
      <c r="C299" t="str">
        <f t="shared" si="26"/>
        <v>OFF</v>
      </c>
      <c r="D299" s="4">
        <f t="shared" si="28"/>
        <v>42442.37499999928</v>
      </c>
      <c r="E299" t="str">
        <f t="shared" si="29"/>
        <v>LRKPPS</v>
      </c>
      <c r="F299" s="39">
        <v>48.314414978027344</v>
      </c>
      <c r="G299">
        <f t="shared" si="27"/>
        <v>8.4713139782321522E-4</v>
      </c>
      <c r="H299" s="38">
        <f>G299*SUMIF('Manual Inputs'!$B$11:$B$22,'Expanded kW'!A299,'Manual Inputs'!$C$11:$C$22)</f>
        <v>7043.4917969604776</v>
      </c>
    </row>
    <row r="300" spans="1:8" x14ac:dyDescent="0.2">
      <c r="A300">
        <f t="shared" si="24"/>
        <v>3</v>
      </c>
      <c r="B300" t="b">
        <f t="shared" si="25"/>
        <v>0</v>
      </c>
      <c r="C300" t="str">
        <f t="shared" si="26"/>
        <v>OFF</v>
      </c>
      <c r="D300" s="4">
        <f t="shared" si="28"/>
        <v>42442.416666665944</v>
      </c>
      <c r="E300" t="str">
        <f t="shared" si="29"/>
        <v>LRKPPS</v>
      </c>
      <c r="F300" s="39">
        <v>48.147132873535156</v>
      </c>
      <c r="G300">
        <f t="shared" si="27"/>
        <v>8.4419832033332486E-4</v>
      </c>
      <c r="H300" s="38">
        <f>G300*SUMIF('Manual Inputs'!$B$11:$B$22,'Expanded kW'!A300,'Manual Inputs'!$C$11:$C$22)</f>
        <v>7019.1046625761564</v>
      </c>
    </row>
    <row r="301" spans="1:8" x14ac:dyDescent="0.2">
      <c r="A301">
        <f t="shared" si="24"/>
        <v>3</v>
      </c>
      <c r="B301" t="b">
        <f t="shared" si="25"/>
        <v>0</v>
      </c>
      <c r="C301" t="str">
        <f t="shared" si="26"/>
        <v>OFF</v>
      </c>
      <c r="D301" s="4">
        <f t="shared" si="28"/>
        <v>42442.458333332608</v>
      </c>
      <c r="E301" t="str">
        <f t="shared" si="29"/>
        <v>LRKPPS</v>
      </c>
      <c r="F301" s="39">
        <v>47.844627380371094</v>
      </c>
      <c r="G301">
        <f t="shared" si="27"/>
        <v>8.3889427388280236E-4</v>
      </c>
      <c r="H301" s="38">
        <f>G301*SUMIF('Manual Inputs'!$B$11:$B$22,'Expanded kW'!A301,'Manual Inputs'!$C$11:$C$22)</f>
        <v>6975.0040569783114</v>
      </c>
    </row>
    <row r="302" spans="1:8" x14ac:dyDescent="0.2">
      <c r="A302">
        <f t="shared" si="24"/>
        <v>3</v>
      </c>
      <c r="B302" t="b">
        <f t="shared" si="25"/>
        <v>0</v>
      </c>
      <c r="C302" t="str">
        <f t="shared" si="26"/>
        <v>OFF</v>
      </c>
      <c r="D302" s="4">
        <f t="shared" si="28"/>
        <v>42442.499999999272</v>
      </c>
      <c r="E302" t="str">
        <f t="shared" si="29"/>
        <v>LRKPPS</v>
      </c>
      <c r="F302" s="39">
        <v>47.873603820800781</v>
      </c>
      <c r="G302">
        <f t="shared" si="27"/>
        <v>8.3940233866008072E-4</v>
      </c>
      <c r="H302" s="38">
        <f>G302*SUMIF('Manual Inputs'!$B$11:$B$22,'Expanded kW'!A302,'Manual Inputs'!$C$11:$C$22)</f>
        <v>6979.2283722383527</v>
      </c>
    </row>
    <row r="303" spans="1:8" x14ac:dyDescent="0.2">
      <c r="A303">
        <f t="shared" si="24"/>
        <v>3</v>
      </c>
      <c r="B303" t="b">
        <f t="shared" si="25"/>
        <v>0</v>
      </c>
      <c r="C303" t="str">
        <f t="shared" si="26"/>
        <v>OFF</v>
      </c>
      <c r="D303" s="4">
        <f t="shared" si="28"/>
        <v>42442.541666665937</v>
      </c>
      <c r="E303" t="str">
        <f t="shared" si="29"/>
        <v>LRKPPS</v>
      </c>
      <c r="F303" s="39">
        <v>50.140296936035156</v>
      </c>
      <c r="G303">
        <f t="shared" si="27"/>
        <v>8.7914589983158664E-4</v>
      </c>
      <c r="H303" s="38">
        <f>G303*SUMIF('Manual Inputs'!$B$11:$B$22,'Expanded kW'!A303,'Manual Inputs'!$C$11:$C$22)</f>
        <v>7309.6770462136237</v>
      </c>
    </row>
    <row r="304" spans="1:8" x14ac:dyDescent="0.2">
      <c r="A304">
        <f t="shared" si="24"/>
        <v>3</v>
      </c>
      <c r="B304" t="b">
        <f t="shared" si="25"/>
        <v>0</v>
      </c>
      <c r="C304" t="str">
        <f t="shared" si="26"/>
        <v>OFF</v>
      </c>
      <c r="D304" s="4">
        <f t="shared" si="28"/>
        <v>42442.583333332601</v>
      </c>
      <c r="E304" t="str">
        <f t="shared" si="29"/>
        <v>LRKPPS</v>
      </c>
      <c r="F304" s="39">
        <v>51.460422515869141</v>
      </c>
      <c r="G304">
        <f t="shared" si="27"/>
        <v>9.0229261139283692E-4</v>
      </c>
      <c r="H304" s="38">
        <f>G304*SUMIF('Manual Inputs'!$B$11:$B$22,'Expanded kW'!A304,'Manual Inputs'!$C$11:$C$22)</f>
        <v>7502.1308655705816</v>
      </c>
    </row>
    <row r="305" spans="1:8" x14ac:dyDescent="0.2">
      <c r="A305">
        <f t="shared" si="24"/>
        <v>3</v>
      </c>
      <c r="B305" t="b">
        <f t="shared" si="25"/>
        <v>0</v>
      </c>
      <c r="C305" t="str">
        <f t="shared" si="26"/>
        <v>OFF</v>
      </c>
      <c r="D305" s="4">
        <f t="shared" si="28"/>
        <v>42442.624999999265</v>
      </c>
      <c r="E305" t="str">
        <f t="shared" si="29"/>
        <v>LRKPPS</v>
      </c>
      <c r="F305" s="39">
        <v>50.859947204589844</v>
      </c>
      <c r="G305">
        <f t="shared" si="27"/>
        <v>8.9176404574563403E-4</v>
      </c>
      <c r="H305" s="38">
        <f>G305*SUMIF('Manual Inputs'!$B$11:$B$22,'Expanded kW'!A305,'Manual Inputs'!$C$11:$C$22)</f>
        <v>7414.590885397035</v>
      </c>
    </row>
    <row r="306" spans="1:8" x14ac:dyDescent="0.2">
      <c r="A306">
        <f t="shared" si="24"/>
        <v>3</v>
      </c>
      <c r="B306" t="b">
        <f t="shared" si="25"/>
        <v>0</v>
      </c>
      <c r="C306" t="str">
        <f t="shared" si="26"/>
        <v>OFF</v>
      </c>
      <c r="D306" s="4">
        <f t="shared" si="28"/>
        <v>42442.666666665929</v>
      </c>
      <c r="E306" t="str">
        <f t="shared" si="29"/>
        <v>LRKPPS</v>
      </c>
      <c r="F306" s="39">
        <v>50.426483154296875</v>
      </c>
      <c r="G306">
        <f t="shared" si="27"/>
        <v>8.8416380869427386E-4</v>
      </c>
      <c r="H306" s="38">
        <f>G306*SUMIF('Manual Inputs'!$B$11:$B$22,'Expanded kW'!A306,'Manual Inputs'!$C$11:$C$22)</f>
        <v>7351.3985548285227</v>
      </c>
    </row>
    <row r="307" spans="1:8" x14ac:dyDescent="0.2">
      <c r="A307">
        <f t="shared" si="24"/>
        <v>3</v>
      </c>
      <c r="B307" t="b">
        <f t="shared" si="25"/>
        <v>0</v>
      </c>
      <c r="C307" t="str">
        <f t="shared" si="26"/>
        <v>OFF</v>
      </c>
      <c r="D307" s="4">
        <f t="shared" si="28"/>
        <v>42442.708333332594</v>
      </c>
      <c r="E307" t="str">
        <f t="shared" si="29"/>
        <v>LRKPPS</v>
      </c>
      <c r="F307" s="39">
        <v>50.080360412597656</v>
      </c>
      <c r="G307">
        <f t="shared" si="27"/>
        <v>8.7809498964456763E-4</v>
      </c>
      <c r="H307" s="38">
        <f>G307*SUMIF('Manual Inputs'!$B$11:$B$22,'Expanded kW'!A307,'Manual Inputs'!$C$11:$C$22)</f>
        <v>7300.93923139454</v>
      </c>
    </row>
    <row r="308" spans="1:8" x14ac:dyDescent="0.2">
      <c r="A308">
        <f t="shared" si="24"/>
        <v>3</v>
      </c>
      <c r="B308" t="b">
        <f t="shared" si="25"/>
        <v>0</v>
      </c>
      <c r="C308" t="str">
        <f t="shared" si="26"/>
        <v>OFF</v>
      </c>
      <c r="D308" s="4">
        <f t="shared" si="28"/>
        <v>42442.749999999258</v>
      </c>
      <c r="E308" t="str">
        <f t="shared" si="29"/>
        <v>LRKPPS</v>
      </c>
      <c r="F308" s="39">
        <v>49.376079559326172</v>
      </c>
      <c r="G308">
        <f t="shared" si="27"/>
        <v>8.6574632674627254E-4</v>
      </c>
      <c r="H308" s="38">
        <f>G308*SUMIF('Manual Inputs'!$B$11:$B$22,'Expanded kW'!A308,'Manual Inputs'!$C$11:$C$22)</f>
        <v>7198.266014404745</v>
      </c>
    </row>
    <row r="309" spans="1:8" x14ac:dyDescent="0.2">
      <c r="A309">
        <f t="shared" si="24"/>
        <v>3</v>
      </c>
      <c r="B309" t="b">
        <f t="shared" si="25"/>
        <v>0</v>
      </c>
      <c r="C309" t="str">
        <f t="shared" si="26"/>
        <v>OFF</v>
      </c>
      <c r="D309" s="4">
        <f t="shared" si="28"/>
        <v>42442.791666665922</v>
      </c>
      <c r="E309" t="str">
        <f t="shared" si="29"/>
        <v>LRKPPS</v>
      </c>
      <c r="F309" s="39">
        <v>50.664340972900391</v>
      </c>
      <c r="G309">
        <f t="shared" si="27"/>
        <v>8.8833434095567901E-4</v>
      </c>
      <c r="H309" s="38">
        <f>G309*SUMIF('Manual Inputs'!$B$11:$B$22,'Expanded kW'!A309,'Manual Inputs'!$C$11:$C$22)</f>
        <v>7386.0745328971534</v>
      </c>
    </row>
    <row r="310" spans="1:8" x14ac:dyDescent="0.2">
      <c r="A310">
        <f t="shared" si="24"/>
        <v>3</v>
      </c>
      <c r="B310" t="b">
        <f t="shared" si="25"/>
        <v>0</v>
      </c>
      <c r="C310" t="str">
        <f t="shared" si="26"/>
        <v>OFF</v>
      </c>
      <c r="D310" s="4">
        <f t="shared" si="28"/>
        <v>42442.833333332586</v>
      </c>
      <c r="E310" t="str">
        <f t="shared" si="29"/>
        <v>LRKPPS</v>
      </c>
      <c r="F310" s="39">
        <v>52.163101196289063</v>
      </c>
      <c r="G310">
        <f t="shared" si="27"/>
        <v>9.1461318224183544E-4</v>
      </c>
      <c r="H310" s="38">
        <f>G310*SUMIF('Manual Inputs'!$B$11:$B$22,'Expanded kW'!A310,'Manual Inputs'!$C$11:$C$22)</f>
        <v>7604.5705106265677</v>
      </c>
    </row>
    <row r="311" spans="1:8" x14ac:dyDescent="0.2">
      <c r="A311">
        <f t="shared" si="24"/>
        <v>3</v>
      </c>
      <c r="B311" t="b">
        <f t="shared" si="25"/>
        <v>0</v>
      </c>
      <c r="C311" t="str">
        <f t="shared" si="26"/>
        <v>OFF</v>
      </c>
      <c r="D311" s="4">
        <f t="shared" si="28"/>
        <v>42442.874999999251</v>
      </c>
      <c r="E311" t="str">
        <f t="shared" si="29"/>
        <v>LRKPPS</v>
      </c>
      <c r="F311" s="39">
        <v>51.150180816650391</v>
      </c>
      <c r="G311">
        <f t="shared" si="27"/>
        <v>8.9685292047571091E-4</v>
      </c>
      <c r="H311" s="38">
        <f>G311*SUMIF('Manual Inputs'!$B$11:$B$22,'Expanded kW'!A311,'Manual Inputs'!$C$11:$C$22)</f>
        <v>7456.9024412066283</v>
      </c>
    </row>
    <row r="312" spans="1:8" x14ac:dyDescent="0.2">
      <c r="A312">
        <f t="shared" si="24"/>
        <v>3</v>
      </c>
      <c r="B312" t="b">
        <f t="shared" si="25"/>
        <v>0</v>
      </c>
      <c r="C312" t="str">
        <f t="shared" si="26"/>
        <v>OFF</v>
      </c>
      <c r="D312" s="4">
        <f t="shared" si="28"/>
        <v>42442.916666665915</v>
      </c>
      <c r="E312" t="str">
        <f t="shared" si="29"/>
        <v>LRKPPS</v>
      </c>
      <c r="F312" s="39">
        <v>51.434261322021484</v>
      </c>
      <c r="G312">
        <f t="shared" si="27"/>
        <v>9.0183390835932265E-4</v>
      </c>
      <c r="H312" s="38">
        <f>G312*SUMIF('Manual Inputs'!$B$11:$B$22,'Expanded kW'!A312,'Manual Inputs'!$C$11:$C$22)</f>
        <v>7498.3169695656634</v>
      </c>
    </row>
    <row r="313" spans="1:8" x14ac:dyDescent="0.2">
      <c r="A313">
        <f t="shared" si="24"/>
        <v>3</v>
      </c>
      <c r="B313" t="b">
        <f t="shared" si="25"/>
        <v>0</v>
      </c>
      <c r="C313" t="str">
        <f t="shared" si="26"/>
        <v>OFF</v>
      </c>
      <c r="D313" s="4">
        <f t="shared" si="28"/>
        <v>42442.958333332579</v>
      </c>
      <c r="E313" t="str">
        <f t="shared" si="29"/>
        <v>LRKPPS</v>
      </c>
      <c r="F313" s="39">
        <v>50.909679412841797</v>
      </c>
      <c r="G313">
        <f t="shared" si="27"/>
        <v>8.9263603633296651E-4</v>
      </c>
      <c r="H313" s="38">
        <f>G313*SUMIF('Manual Inputs'!$B$11:$B$22,'Expanded kW'!A313,'Manual Inputs'!$C$11:$C$22)</f>
        <v>7421.8410694472132</v>
      </c>
    </row>
    <row r="314" spans="1:8" x14ac:dyDescent="0.2">
      <c r="A314">
        <f t="shared" si="24"/>
        <v>3</v>
      </c>
      <c r="B314" t="b">
        <f t="shared" si="25"/>
        <v>0</v>
      </c>
      <c r="C314" t="str">
        <f t="shared" si="26"/>
        <v>OFF</v>
      </c>
      <c r="D314" s="4">
        <f t="shared" si="28"/>
        <v>42442.999999999243</v>
      </c>
      <c r="E314" t="str">
        <f t="shared" si="29"/>
        <v>LRKPPS</v>
      </c>
      <c r="F314" s="39">
        <v>49.360668182373047</v>
      </c>
      <c r="G314">
        <f t="shared" si="27"/>
        <v>8.6547610798637202E-4</v>
      </c>
      <c r="H314" s="38">
        <f>G314*SUMIF('Manual Inputs'!$B$11:$B$22,'Expanded kW'!A314,'Manual Inputs'!$C$11:$C$22)</f>
        <v>7196.019274850958</v>
      </c>
    </row>
    <row r="315" spans="1:8" x14ac:dyDescent="0.2">
      <c r="A315">
        <f t="shared" si="24"/>
        <v>3</v>
      </c>
      <c r="B315" t="b">
        <f t="shared" si="25"/>
        <v>0</v>
      </c>
      <c r="C315" t="str">
        <f t="shared" si="26"/>
        <v>OFF</v>
      </c>
      <c r="D315" s="4">
        <f t="shared" si="28"/>
        <v>42443.041666665908</v>
      </c>
      <c r="E315" t="str">
        <f t="shared" si="29"/>
        <v>LRKPPS</v>
      </c>
      <c r="F315" s="39">
        <v>48.091278076171875</v>
      </c>
      <c r="G315">
        <f t="shared" si="27"/>
        <v>8.432189779861805E-4</v>
      </c>
      <c r="H315" s="38">
        <f>G315*SUMIF('Manual Inputs'!$B$11:$B$22,'Expanded kW'!A315,'Manual Inputs'!$C$11:$C$22)</f>
        <v>7010.9619000646353</v>
      </c>
    </row>
    <row r="316" spans="1:8" x14ac:dyDescent="0.2">
      <c r="A316">
        <f t="shared" si="24"/>
        <v>3</v>
      </c>
      <c r="B316" t="b">
        <f t="shared" si="25"/>
        <v>0</v>
      </c>
      <c r="C316" t="str">
        <f t="shared" si="26"/>
        <v>OFF</v>
      </c>
      <c r="D316" s="4">
        <f t="shared" si="28"/>
        <v>42443.083333332572</v>
      </c>
      <c r="E316" t="str">
        <f t="shared" si="29"/>
        <v>LRKPPS</v>
      </c>
      <c r="F316" s="39">
        <v>47.269615173339844</v>
      </c>
      <c r="G316">
        <f t="shared" si="27"/>
        <v>8.2881217116192031E-4</v>
      </c>
      <c r="H316" s="38">
        <f>G316*SUMIF('Manual Inputs'!$B$11:$B$22,'Expanded kW'!A316,'Manual Inputs'!$C$11:$C$22)</f>
        <v>6891.1762021813811</v>
      </c>
    </row>
    <row r="317" spans="1:8" x14ac:dyDescent="0.2">
      <c r="A317">
        <f t="shared" si="24"/>
        <v>3</v>
      </c>
      <c r="B317" t="b">
        <f t="shared" si="25"/>
        <v>0</v>
      </c>
      <c r="C317" t="str">
        <f t="shared" si="26"/>
        <v>OFF</v>
      </c>
      <c r="D317" s="4">
        <f t="shared" si="28"/>
        <v>42443.124999999236</v>
      </c>
      <c r="E317" t="str">
        <f t="shared" si="29"/>
        <v>LRKPPS</v>
      </c>
      <c r="F317" s="39">
        <v>50.125408172607422</v>
      </c>
      <c r="G317">
        <f t="shared" si="27"/>
        <v>8.7888484443062343E-4</v>
      </c>
      <c r="H317" s="38">
        <f>G317*SUMIF('Manual Inputs'!$B$11:$B$22,'Expanded kW'!A317,'Manual Inputs'!$C$11:$C$22)</f>
        <v>7307.5064956001515</v>
      </c>
    </row>
    <row r="318" spans="1:8" x14ac:dyDescent="0.2">
      <c r="A318">
        <f t="shared" si="24"/>
        <v>3</v>
      </c>
      <c r="B318" t="b">
        <f t="shared" si="25"/>
        <v>0</v>
      </c>
      <c r="C318" t="str">
        <f t="shared" si="26"/>
        <v>OFF</v>
      </c>
      <c r="D318" s="4">
        <f t="shared" si="28"/>
        <v>42443.1666666659</v>
      </c>
      <c r="E318" t="str">
        <f t="shared" si="29"/>
        <v>LRKPPS</v>
      </c>
      <c r="F318" s="39">
        <v>51.537796020507813</v>
      </c>
      <c r="G318">
        <f t="shared" si="27"/>
        <v>9.036492567163671E-4</v>
      </c>
      <c r="H318" s="38">
        <f>G318*SUMIF('Manual Inputs'!$B$11:$B$22,'Expanded kW'!A318,'Manual Inputs'!$C$11:$C$22)</f>
        <v>7513.410721602625</v>
      </c>
    </row>
    <row r="319" spans="1:8" x14ac:dyDescent="0.2">
      <c r="A319">
        <f t="shared" si="24"/>
        <v>3</v>
      </c>
      <c r="B319" t="b">
        <f t="shared" si="25"/>
        <v>0</v>
      </c>
      <c r="C319" t="str">
        <f t="shared" si="26"/>
        <v>OFF</v>
      </c>
      <c r="D319" s="4">
        <f t="shared" si="28"/>
        <v>42443.208333332565</v>
      </c>
      <c r="E319" t="str">
        <f t="shared" si="29"/>
        <v>LRKPPS</v>
      </c>
      <c r="F319" s="39">
        <v>65.545448303222656</v>
      </c>
      <c r="G319">
        <f t="shared" si="27"/>
        <v>1.1492555020548318E-3</v>
      </c>
      <c r="H319" s="38">
        <f>G319*SUMIF('Manual Inputs'!$B$11:$B$22,'Expanded kW'!A319,'Manual Inputs'!$C$11:$C$22)</f>
        <v>9555.5090062004419</v>
      </c>
    </row>
    <row r="320" spans="1:8" x14ac:dyDescent="0.2">
      <c r="A320">
        <f t="shared" si="24"/>
        <v>3</v>
      </c>
      <c r="B320" t="b">
        <f t="shared" si="25"/>
        <v>0</v>
      </c>
      <c r="C320" t="str">
        <f t="shared" si="26"/>
        <v>OFF</v>
      </c>
      <c r="D320" s="4">
        <f t="shared" si="28"/>
        <v>42443.249999999229</v>
      </c>
      <c r="E320" t="str">
        <f t="shared" si="29"/>
        <v>LRKPPS</v>
      </c>
      <c r="F320" s="39">
        <v>81.743057250976562</v>
      </c>
      <c r="G320">
        <f t="shared" si="27"/>
        <v>1.4332598331751592E-3</v>
      </c>
      <c r="H320" s="38">
        <f>G320*SUMIF('Manual Inputs'!$B$11:$B$22,'Expanded kW'!A320,'Manual Inputs'!$C$11:$C$22)</f>
        <v>11916.868981391357</v>
      </c>
    </row>
    <row r="321" spans="1:8" x14ac:dyDescent="0.2">
      <c r="A321">
        <f t="shared" si="24"/>
        <v>3</v>
      </c>
      <c r="B321" t="b">
        <f t="shared" si="25"/>
        <v>0</v>
      </c>
      <c r="C321" t="str">
        <f t="shared" si="26"/>
        <v>ON</v>
      </c>
      <c r="D321" s="4">
        <f t="shared" si="28"/>
        <v>42443.291666665893</v>
      </c>
      <c r="E321" t="str">
        <f t="shared" si="29"/>
        <v>LRKPPS</v>
      </c>
      <c r="F321" s="39">
        <v>96.891349792480469</v>
      </c>
      <c r="G321">
        <f t="shared" si="27"/>
        <v>1.698865744809508E-3</v>
      </c>
      <c r="H321" s="38">
        <f>G321*SUMIF('Manual Inputs'!$B$11:$B$22,'Expanded kW'!A321,'Manual Inputs'!$C$11:$C$22)</f>
        <v>14125.254911399295</v>
      </c>
    </row>
    <row r="322" spans="1:8" x14ac:dyDescent="0.2">
      <c r="A322">
        <f t="shared" ref="A322:A385" si="30">MONTH(D322)</f>
        <v>3</v>
      </c>
      <c r="B322" t="b">
        <f t="shared" ref="B322:B385" si="31">IF(ISNA(VLOOKUP(DATE(YEAR(D322),MONTH(D322),DAY(D322)),Holidays,1,FALSE)),FALSE,TRUE)</f>
        <v>0</v>
      </c>
      <c r="C322" t="str">
        <f t="shared" ref="C322:C385" si="32">IF(OR(HOUR(D322)&lt;PkStart,HOUR(D322)&gt;OPkStart-1,WEEKDAY(D322,2)&gt;5,B322)=TRUE,"OFF","ON")</f>
        <v>ON</v>
      </c>
      <c r="D322" s="4">
        <f t="shared" si="28"/>
        <v>42443.333333332557</v>
      </c>
      <c r="E322" t="str">
        <f t="shared" si="29"/>
        <v>LRKPPS</v>
      </c>
      <c r="F322" s="39">
        <v>120.88684844970703</v>
      </c>
      <c r="G322">
        <f t="shared" ref="G322:G385" si="33">IF(SUMIF($A$2:$A$8761,A322,$F$2:$F$8761)=0,0,F322/SUMIF($A$2:$A$8761,A322,$F$2:$F$8761))</f>
        <v>2.1195960864312784E-3</v>
      </c>
      <c r="H322" s="38">
        <f>G322*SUMIF('Manual Inputs'!$B$11:$B$22,'Expanded kW'!A322,'Manual Inputs'!$C$11:$C$22)</f>
        <v>17623.426172150681</v>
      </c>
    </row>
    <row r="323" spans="1:8" x14ac:dyDescent="0.2">
      <c r="A323">
        <f t="shared" si="30"/>
        <v>3</v>
      </c>
      <c r="B323" t="b">
        <f t="shared" si="31"/>
        <v>0</v>
      </c>
      <c r="C323" t="str">
        <f t="shared" si="32"/>
        <v>ON</v>
      </c>
      <c r="D323" s="4">
        <f t="shared" si="28"/>
        <v>42443.374999999221</v>
      </c>
      <c r="E323" t="str">
        <f t="shared" si="29"/>
        <v>LRKPPS</v>
      </c>
      <c r="F323" s="39">
        <v>121.55675506591797</v>
      </c>
      <c r="G323">
        <f t="shared" si="33"/>
        <v>2.1313420411004985E-3</v>
      </c>
      <c r="H323" s="38">
        <f>G323*SUMIF('Manual Inputs'!$B$11:$B$22,'Expanded kW'!A323,'Manual Inputs'!$C$11:$C$22)</f>
        <v>17721.088158912957</v>
      </c>
    </row>
    <row r="324" spans="1:8" x14ac:dyDescent="0.2">
      <c r="A324">
        <f t="shared" si="30"/>
        <v>3</v>
      </c>
      <c r="B324" t="b">
        <f t="shared" si="31"/>
        <v>0</v>
      </c>
      <c r="C324" t="str">
        <f t="shared" si="32"/>
        <v>ON</v>
      </c>
      <c r="D324" s="4">
        <f t="shared" ref="D324:D387" si="34">+D323+1/24</f>
        <v>42443.416666665886</v>
      </c>
      <c r="E324" t="str">
        <f t="shared" ref="E324:E387" si="35">+E323</f>
        <v>LRKPPS</v>
      </c>
      <c r="F324" s="39">
        <v>124.84288024902344</v>
      </c>
      <c r="G324">
        <f t="shared" si="33"/>
        <v>2.1889600381527698E-3</v>
      </c>
      <c r="H324" s="38">
        <f>G324*SUMIF('Manual Inputs'!$B$11:$B$22,'Expanded kW'!A324,'Manual Inputs'!$C$11:$C$22)</f>
        <v>18200.154205382005</v>
      </c>
    </row>
    <row r="325" spans="1:8" x14ac:dyDescent="0.2">
      <c r="A325">
        <f t="shared" si="30"/>
        <v>3</v>
      </c>
      <c r="B325" t="b">
        <f t="shared" si="31"/>
        <v>0</v>
      </c>
      <c r="C325" t="str">
        <f t="shared" si="32"/>
        <v>ON</v>
      </c>
      <c r="D325" s="4">
        <f t="shared" si="34"/>
        <v>42443.45833333255</v>
      </c>
      <c r="E325" t="str">
        <f t="shared" si="35"/>
        <v>LRKPPS</v>
      </c>
      <c r="F325" s="39">
        <v>127.48622894287109</v>
      </c>
      <c r="G325">
        <f t="shared" si="33"/>
        <v>2.2353077725705771E-3</v>
      </c>
      <c r="H325" s="38">
        <f>G325*SUMIF('Manual Inputs'!$B$11:$B$22,'Expanded kW'!A325,'Manual Inputs'!$C$11:$C$22)</f>
        <v>18585.513416501286</v>
      </c>
    </row>
    <row r="326" spans="1:8" x14ac:dyDescent="0.2">
      <c r="A326">
        <f t="shared" si="30"/>
        <v>3</v>
      </c>
      <c r="B326" t="b">
        <f t="shared" si="31"/>
        <v>0</v>
      </c>
      <c r="C326" t="str">
        <f t="shared" si="32"/>
        <v>ON</v>
      </c>
      <c r="D326" s="4">
        <f t="shared" si="34"/>
        <v>42443.499999999214</v>
      </c>
      <c r="E326" t="str">
        <f t="shared" si="35"/>
        <v>LRKPPS</v>
      </c>
      <c r="F326" s="39">
        <v>123.962646484375</v>
      </c>
      <c r="G326">
        <f t="shared" si="33"/>
        <v>2.1735262662692244E-3</v>
      </c>
      <c r="H326" s="38">
        <f>G326*SUMIF('Manual Inputs'!$B$11:$B$22,'Expanded kW'!A326,'Manual Inputs'!$C$11:$C$22)</f>
        <v>18071.829784947058</v>
      </c>
    </row>
    <row r="327" spans="1:8" x14ac:dyDescent="0.2">
      <c r="A327">
        <f t="shared" si="30"/>
        <v>3</v>
      </c>
      <c r="B327" t="b">
        <f t="shared" si="31"/>
        <v>0</v>
      </c>
      <c r="C327" t="str">
        <f t="shared" si="32"/>
        <v>ON</v>
      </c>
      <c r="D327" s="4">
        <f t="shared" si="34"/>
        <v>42443.541666665878</v>
      </c>
      <c r="E327" t="str">
        <f t="shared" si="35"/>
        <v>LRKPPS</v>
      </c>
      <c r="F327" s="39">
        <v>114.90304565429687</v>
      </c>
      <c r="G327">
        <f t="shared" si="33"/>
        <v>2.0146777669467187E-3</v>
      </c>
      <c r="H327" s="38">
        <f>G327*SUMIF('Manual Inputs'!$B$11:$B$22,'Expanded kW'!A327,'Manual Inputs'!$C$11:$C$22)</f>
        <v>16751.0806015116</v>
      </c>
    </row>
    <row r="328" spans="1:8" x14ac:dyDescent="0.2">
      <c r="A328">
        <f t="shared" si="30"/>
        <v>3</v>
      </c>
      <c r="B328" t="b">
        <f t="shared" si="31"/>
        <v>0</v>
      </c>
      <c r="C328" t="str">
        <f t="shared" si="32"/>
        <v>ON</v>
      </c>
      <c r="D328" s="4">
        <f t="shared" si="34"/>
        <v>42443.583333332543</v>
      </c>
      <c r="E328" t="str">
        <f t="shared" si="35"/>
        <v>LRKPPS</v>
      </c>
      <c r="F328" s="39">
        <v>109.30674743652344</v>
      </c>
      <c r="G328">
        <f t="shared" si="33"/>
        <v>1.9165538440136971E-3</v>
      </c>
      <c r="H328" s="38">
        <f>G328*SUMIF('Manual Inputs'!$B$11:$B$22,'Expanded kW'!A328,'Manual Inputs'!$C$11:$C$22)</f>
        <v>15935.227183682609</v>
      </c>
    </row>
    <row r="329" spans="1:8" x14ac:dyDescent="0.2">
      <c r="A329">
        <f t="shared" si="30"/>
        <v>3</v>
      </c>
      <c r="B329" t="b">
        <f t="shared" si="31"/>
        <v>0</v>
      </c>
      <c r="C329" t="str">
        <f t="shared" si="32"/>
        <v>ON</v>
      </c>
      <c r="D329" s="4">
        <f t="shared" si="34"/>
        <v>42443.624999999207</v>
      </c>
      <c r="E329" t="str">
        <f t="shared" si="35"/>
        <v>LRKPPS</v>
      </c>
      <c r="F329" s="39">
        <v>94.904891967773438</v>
      </c>
      <c r="G329">
        <f t="shared" si="33"/>
        <v>1.6640357506033019E-3</v>
      </c>
      <c r="H329" s="38">
        <f>G329*SUMIF('Manual Inputs'!$B$11:$B$22,'Expanded kW'!A329,'Manual Inputs'!$C$11:$C$22)</f>
        <v>13835.660193141915</v>
      </c>
    </row>
    <row r="330" spans="1:8" x14ac:dyDescent="0.2">
      <c r="A330">
        <f t="shared" si="30"/>
        <v>3</v>
      </c>
      <c r="B330" t="b">
        <f t="shared" si="31"/>
        <v>0</v>
      </c>
      <c r="C330" t="str">
        <f t="shared" si="32"/>
        <v>ON</v>
      </c>
      <c r="D330" s="4">
        <f t="shared" si="34"/>
        <v>42443.666666665871</v>
      </c>
      <c r="E330" t="str">
        <f t="shared" si="35"/>
        <v>LRKPPS</v>
      </c>
      <c r="F330" s="39">
        <v>79.179519653320312</v>
      </c>
      <c r="G330">
        <f t="shared" si="33"/>
        <v>1.3883114841273122E-3</v>
      </c>
      <c r="H330" s="38">
        <f>G330*SUMIF('Manual Inputs'!$B$11:$B$22,'Expanded kW'!A330,'Manual Inputs'!$C$11:$C$22)</f>
        <v>11543.144989317703</v>
      </c>
    </row>
    <row r="331" spans="1:8" x14ac:dyDescent="0.2">
      <c r="A331">
        <f t="shared" si="30"/>
        <v>3</v>
      </c>
      <c r="B331" t="b">
        <f t="shared" si="31"/>
        <v>0</v>
      </c>
      <c r="C331" t="str">
        <f t="shared" si="32"/>
        <v>ON</v>
      </c>
      <c r="D331" s="4">
        <f t="shared" si="34"/>
        <v>42443.708333332535</v>
      </c>
      <c r="E331" t="str">
        <f t="shared" si="35"/>
        <v>LRKPPS</v>
      </c>
      <c r="F331" s="39">
        <v>71.570281982421875</v>
      </c>
      <c r="G331">
        <f t="shared" si="33"/>
        <v>1.2548932455447108E-3</v>
      </c>
      <c r="H331" s="38">
        <f>G331*SUMIF('Manual Inputs'!$B$11:$B$22,'Expanded kW'!A331,'Manual Inputs'!$C$11:$C$22)</f>
        <v>10433.836242839654</v>
      </c>
    </row>
    <row r="332" spans="1:8" x14ac:dyDescent="0.2">
      <c r="A332">
        <f t="shared" si="30"/>
        <v>3</v>
      </c>
      <c r="B332" t="b">
        <f t="shared" si="31"/>
        <v>0</v>
      </c>
      <c r="C332" t="str">
        <f t="shared" si="32"/>
        <v>ON</v>
      </c>
      <c r="D332" s="4">
        <f t="shared" si="34"/>
        <v>42443.7499999992</v>
      </c>
      <c r="E332" t="str">
        <f t="shared" si="35"/>
        <v>LRKPPS</v>
      </c>
      <c r="F332" s="39">
        <v>66.614509582519531</v>
      </c>
      <c r="G332">
        <f t="shared" si="33"/>
        <v>1.168000122605475E-3</v>
      </c>
      <c r="H332" s="38">
        <f>G332*SUMIF('Manual Inputs'!$B$11:$B$22,'Expanded kW'!A332,'Manual Inputs'!$C$11:$C$22)</f>
        <v>9711.361547405797</v>
      </c>
    </row>
    <row r="333" spans="1:8" x14ac:dyDescent="0.2">
      <c r="A333">
        <f t="shared" si="30"/>
        <v>3</v>
      </c>
      <c r="B333" t="b">
        <f t="shared" si="31"/>
        <v>0</v>
      </c>
      <c r="C333" t="str">
        <f t="shared" si="32"/>
        <v>ON</v>
      </c>
      <c r="D333" s="4">
        <f t="shared" si="34"/>
        <v>42443.791666665864</v>
      </c>
      <c r="E333" t="str">
        <f t="shared" si="35"/>
        <v>LRKPPS</v>
      </c>
      <c r="F333" s="39">
        <v>64.808135986328125</v>
      </c>
      <c r="G333">
        <f t="shared" si="33"/>
        <v>1.1363276747402055E-3</v>
      </c>
      <c r="H333" s="38">
        <f>G333*SUMIF('Manual Inputs'!$B$11:$B$22,'Expanded kW'!A333,'Manual Inputs'!$C$11:$C$22)</f>
        <v>9448.020314508607</v>
      </c>
    </row>
    <row r="334" spans="1:8" x14ac:dyDescent="0.2">
      <c r="A334">
        <f t="shared" si="30"/>
        <v>3</v>
      </c>
      <c r="B334" t="b">
        <f t="shared" si="31"/>
        <v>0</v>
      </c>
      <c r="C334" t="str">
        <f t="shared" si="32"/>
        <v>ON</v>
      </c>
      <c r="D334" s="4">
        <f t="shared" si="34"/>
        <v>42443.833333332528</v>
      </c>
      <c r="E334" t="str">
        <f t="shared" si="35"/>
        <v>LRKPPS</v>
      </c>
      <c r="F334" s="39">
        <v>63.025226593017578</v>
      </c>
      <c r="G334">
        <f t="shared" si="33"/>
        <v>1.1050666416254674E-3</v>
      </c>
      <c r="H334" s="38">
        <f>G334*SUMIF('Manual Inputs'!$B$11:$B$22,'Expanded kW'!A334,'Manual Inputs'!$C$11:$C$22)</f>
        <v>9188.0997981944238</v>
      </c>
    </row>
    <row r="335" spans="1:8" x14ac:dyDescent="0.2">
      <c r="A335">
        <f t="shared" si="30"/>
        <v>3</v>
      </c>
      <c r="B335" t="b">
        <f t="shared" si="31"/>
        <v>0</v>
      </c>
      <c r="C335" t="str">
        <f t="shared" si="32"/>
        <v>OFF</v>
      </c>
      <c r="D335" s="4">
        <f t="shared" si="34"/>
        <v>42443.874999999192</v>
      </c>
      <c r="E335" t="str">
        <f t="shared" si="35"/>
        <v>LRKPPS</v>
      </c>
      <c r="F335" s="39">
        <v>59.818790435791016</v>
      </c>
      <c r="G335">
        <f t="shared" si="33"/>
        <v>1.0488458895965428E-3</v>
      </c>
      <c r="H335" s="38">
        <f>G335*SUMIF('Manual Inputs'!$B$11:$B$22,'Expanded kW'!A335,'Manual Inputs'!$C$11:$C$22)</f>
        <v>8720.6511748141365</v>
      </c>
    </row>
    <row r="336" spans="1:8" x14ac:dyDescent="0.2">
      <c r="A336">
        <f t="shared" si="30"/>
        <v>3</v>
      </c>
      <c r="B336" t="b">
        <f t="shared" si="31"/>
        <v>0</v>
      </c>
      <c r="C336" t="str">
        <f t="shared" si="32"/>
        <v>OFF</v>
      </c>
      <c r="D336" s="4">
        <f t="shared" si="34"/>
        <v>42443.916666665857</v>
      </c>
      <c r="E336" t="str">
        <f t="shared" si="35"/>
        <v>LRKPPS</v>
      </c>
      <c r="F336" s="39">
        <v>54.88818359375</v>
      </c>
      <c r="G336">
        <f t="shared" si="33"/>
        <v>9.623940124887585E-4</v>
      </c>
      <c r="H336" s="38">
        <f>G336*SUMIF('Manual Inputs'!$B$11:$B$22,'Expanded kW'!A336,'Manual Inputs'!$C$11:$C$22)</f>
        <v>8001.845227112045</v>
      </c>
    </row>
    <row r="337" spans="1:8" x14ac:dyDescent="0.2">
      <c r="A337">
        <f t="shared" si="30"/>
        <v>3</v>
      </c>
      <c r="B337" t="b">
        <f t="shared" si="31"/>
        <v>0</v>
      </c>
      <c r="C337" t="str">
        <f t="shared" si="32"/>
        <v>OFF</v>
      </c>
      <c r="D337" s="4">
        <f t="shared" si="34"/>
        <v>42443.958333332521</v>
      </c>
      <c r="E337" t="str">
        <f t="shared" si="35"/>
        <v>LRKPPS</v>
      </c>
      <c r="F337" s="39">
        <v>50.787479400634766</v>
      </c>
      <c r="G337">
        <f t="shared" si="33"/>
        <v>8.9049341560161672E-4</v>
      </c>
      <c r="H337" s="38">
        <f>G337*SUMIF('Manual Inputs'!$B$11:$B$22,'Expanded kW'!A337,'Manual Inputs'!$C$11:$C$22)</f>
        <v>7404.02620438137</v>
      </c>
    </row>
    <row r="338" spans="1:8" x14ac:dyDescent="0.2">
      <c r="A338">
        <f t="shared" si="30"/>
        <v>3</v>
      </c>
      <c r="B338" t="b">
        <f t="shared" si="31"/>
        <v>0</v>
      </c>
      <c r="C338" t="str">
        <f t="shared" si="32"/>
        <v>OFF</v>
      </c>
      <c r="D338" s="4">
        <f t="shared" si="34"/>
        <v>42443.999999999185</v>
      </c>
      <c r="E338" t="str">
        <f t="shared" si="35"/>
        <v>LRKPPS</v>
      </c>
      <c r="F338" s="39">
        <v>48.847122192382813</v>
      </c>
      <c r="G338">
        <f t="shared" si="33"/>
        <v>8.5647173667100407E-4</v>
      </c>
      <c r="H338" s="38">
        <f>G338*SUMIF('Manual Inputs'!$B$11:$B$22,'Expanded kW'!A338,'Manual Inputs'!$C$11:$C$22)</f>
        <v>7121.1522404575335</v>
      </c>
    </row>
    <row r="339" spans="1:8" x14ac:dyDescent="0.2">
      <c r="A339">
        <f t="shared" si="30"/>
        <v>3</v>
      </c>
      <c r="B339" t="b">
        <f t="shared" si="31"/>
        <v>0</v>
      </c>
      <c r="C339" t="str">
        <f t="shared" si="32"/>
        <v>OFF</v>
      </c>
      <c r="D339" s="4">
        <f t="shared" si="34"/>
        <v>42444.041666665849</v>
      </c>
      <c r="E339" t="str">
        <f t="shared" si="35"/>
        <v>LRKPPS</v>
      </c>
      <c r="F339" s="39">
        <v>48.756099700927734</v>
      </c>
      <c r="G339">
        <f t="shared" si="33"/>
        <v>8.5487577384179962E-4</v>
      </c>
      <c r="H339" s="38">
        <f>G339*SUMIF('Manual Inputs'!$B$11:$B$22,'Expanded kW'!A339,'Manual Inputs'!$C$11:$C$22)</f>
        <v>7107.8825739988933</v>
      </c>
    </row>
    <row r="340" spans="1:8" x14ac:dyDescent="0.2">
      <c r="A340">
        <f t="shared" si="30"/>
        <v>3</v>
      </c>
      <c r="B340" t="b">
        <f t="shared" si="31"/>
        <v>0</v>
      </c>
      <c r="C340" t="str">
        <f t="shared" si="32"/>
        <v>OFF</v>
      </c>
      <c r="D340" s="4">
        <f t="shared" si="34"/>
        <v>42444.083333332514</v>
      </c>
      <c r="E340" t="str">
        <f t="shared" si="35"/>
        <v>LRKPPS</v>
      </c>
      <c r="F340" s="39">
        <v>48.438758850097656</v>
      </c>
      <c r="G340">
        <f t="shared" si="33"/>
        <v>8.4931160839195709E-4</v>
      </c>
      <c r="H340" s="38">
        <f>G340*SUMIF('Manual Inputs'!$B$11:$B$22,'Expanded kW'!A340,'Manual Inputs'!$C$11:$C$22)</f>
        <v>7061.6192035187032</v>
      </c>
    </row>
    <row r="341" spans="1:8" x14ac:dyDescent="0.2">
      <c r="A341">
        <f t="shared" si="30"/>
        <v>3</v>
      </c>
      <c r="B341" t="b">
        <f t="shared" si="31"/>
        <v>0</v>
      </c>
      <c r="C341" t="str">
        <f t="shared" si="32"/>
        <v>OFF</v>
      </c>
      <c r="D341" s="4">
        <f t="shared" si="34"/>
        <v>42444.124999999178</v>
      </c>
      <c r="E341" t="str">
        <f t="shared" si="35"/>
        <v>LRKPPS</v>
      </c>
      <c r="F341" s="39">
        <v>49.831756591796875</v>
      </c>
      <c r="G341">
        <f t="shared" si="33"/>
        <v>8.7373603999538045E-4</v>
      </c>
      <c r="H341" s="38">
        <f>G341*SUMIF('Manual Inputs'!$B$11:$B$22,'Expanded kW'!A341,'Manual Inputs'!$C$11:$C$22)</f>
        <v>7264.6966529984302</v>
      </c>
    </row>
    <row r="342" spans="1:8" x14ac:dyDescent="0.2">
      <c r="A342">
        <f t="shared" si="30"/>
        <v>3</v>
      </c>
      <c r="B342" t="b">
        <f t="shared" si="31"/>
        <v>0</v>
      </c>
      <c r="C342" t="str">
        <f t="shared" si="32"/>
        <v>OFF</v>
      </c>
      <c r="D342" s="4">
        <f t="shared" si="34"/>
        <v>42444.166666665842</v>
      </c>
      <c r="E342" t="str">
        <f t="shared" si="35"/>
        <v>LRKPPS</v>
      </c>
      <c r="F342" s="39">
        <v>49.993293762207031</v>
      </c>
      <c r="G342">
        <f t="shared" si="33"/>
        <v>8.7656838742279305E-4</v>
      </c>
      <c r="H342" s="38">
        <f>G342*SUMIF('Manual Inputs'!$B$11:$B$22,'Expanded kW'!A342,'Manual Inputs'!$C$11:$C$22)</f>
        <v>7288.2462651629485</v>
      </c>
    </row>
    <row r="343" spans="1:8" x14ac:dyDescent="0.2">
      <c r="A343">
        <f t="shared" si="30"/>
        <v>3</v>
      </c>
      <c r="B343" t="b">
        <f t="shared" si="31"/>
        <v>0</v>
      </c>
      <c r="C343" t="str">
        <f t="shared" si="32"/>
        <v>OFF</v>
      </c>
      <c r="D343" s="4">
        <f t="shared" si="34"/>
        <v>42444.208333332506</v>
      </c>
      <c r="E343" t="str">
        <f t="shared" si="35"/>
        <v>LRKPPS</v>
      </c>
      <c r="F343" s="39">
        <v>61.904247283935547</v>
      </c>
      <c r="G343">
        <f t="shared" si="33"/>
        <v>1.0854117049059514E-3</v>
      </c>
      <c r="H343" s="38">
        <f>G343*SUMIF('Manual Inputs'!$B$11:$B$22,'Expanded kW'!A343,'Manual Inputs'!$C$11:$C$22)</f>
        <v>9024.6784140863365</v>
      </c>
    </row>
    <row r="344" spans="1:8" x14ac:dyDescent="0.2">
      <c r="A344">
        <f t="shared" si="30"/>
        <v>3</v>
      </c>
      <c r="B344" t="b">
        <f t="shared" si="31"/>
        <v>0</v>
      </c>
      <c r="C344" t="str">
        <f t="shared" si="32"/>
        <v>OFF</v>
      </c>
      <c r="D344" s="4">
        <f t="shared" si="34"/>
        <v>42444.249999999171</v>
      </c>
      <c r="E344" t="str">
        <f t="shared" si="35"/>
        <v>LRKPPS</v>
      </c>
      <c r="F344" s="39">
        <v>78.810142517089844</v>
      </c>
      <c r="G344">
        <f t="shared" si="33"/>
        <v>1.3818349290478154E-3</v>
      </c>
      <c r="H344" s="38">
        <f>G344*SUMIF('Manual Inputs'!$B$11:$B$22,'Expanded kW'!A344,'Manual Inputs'!$C$11:$C$22)</f>
        <v>11489.295536101572</v>
      </c>
    </row>
    <row r="345" spans="1:8" x14ac:dyDescent="0.2">
      <c r="A345">
        <f t="shared" si="30"/>
        <v>3</v>
      </c>
      <c r="B345" t="b">
        <f t="shared" si="31"/>
        <v>0</v>
      </c>
      <c r="C345" t="str">
        <f t="shared" si="32"/>
        <v>ON</v>
      </c>
      <c r="D345" s="4">
        <f t="shared" si="34"/>
        <v>42444.291666665835</v>
      </c>
      <c r="E345" t="str">
        <f t="shared" si="35"/>
        <v>LRKPPS</v>
      </c>
      <c r="F345" s="39">
        <v>97.299453735351563</v>
      </c>
      <c r="G345">
        <f t="shared" si="33"/>
        <v>1.7060213248520023E-3</v>
      </c>
      <c r="H345" s="38">
        <f>G345*SUMIF('Manual Inputs'!$B$11:$B$22,'Expanded kW'!A345,'Manual Inputs'!$C$11:$C$22)</f>
        <v>14184.750131929795</v>
      </c>
    </row>
    <row r="346" spans="1:8" x14ac:dyDescent="0.2">
      <c r="A346">
        <f t="shared" si="30"/>
        <v>3</v>
      </c>
      <c r="B346" t="b">
        <f t="shared" si="31"/>
        <v>0</v>
      </c>
      <c r="C346" t="str">
        <f t="shared" si="32"/>
        <v>ON</v>
      </c>
      <c r="D346" s="4">
        <f t="shared" si="34"/>
        <v>42444.333333332499</v>
      </c>
      <c r="E346" t="str">
        <f t="shared" si="35"/>
        <v>LRKPPS</v>
      </c>
      <c r="F346" s="39">
        <v>121.05062103271484</v>
      </c>
      <c r="G346">
        <f t="shared" si="33"/>
        <v>2.1224676289560429E-3</v>
      </c>
      <c r="H346" s="38">
        <f>G346*SUMIF('Manual Inputs'!$B$11:$B$22,'Expanded kW'!A346,'Manual Inputs'!$C$11:$C$22)</f>
        <v>17647.301672775226</v>
      </c>
    </row>
    <row r="347" spans="1:8" x14ac:dyDescent="0.2">
      <c r="A347">
        <f t="shared" si="30"/>
        <v>3</v>
      </c>
      <c r="B347" t="b">
        <f t="shared" si="31"/>
        <v>0</v>
      </c>
      <c r="C347" t="str">
        <f t="shared" si="32"/>
        <v>ON</v>
      </c>
      <c r="D347" s="4">
        <f t="shared" si="34"/>
        <v>42444.374999999163</v>
      </c>
      <c r="E347" t="str">
        <f t="shared" si="35"/>
        <v>LRKPPS</v>
      </c>
      <c r="F347" s="39">
        <v>124.50184631347656</v>
      </c>
      <c r="G347">
        <f t="shared" si="33"/>
        <v>2.1829804448024962E-3</v>
      </c>
      <c r="H347" s="38">
        <f>G347*SUMIF('Manual Inputs'!$B$11:$B$22,'Expanded kW'!A347,'Manual Inputs'!$C$11:$C$22)</f>
        <v>18150.436750899695</v>
      </c>
    </row>
    <row r="348" spans="1:8" x14ac:dyDescent="0.2">
      <c r="A348">
        <f t="shared" si="30"/>
        <v>3</v>
      </c>
      <c r="B348" t="b">
        <f t="shared" si="31"/>
        <v>0</v>
      </c>
      <c r="C348" t="str">
        <f t="shared" si="32"/>
        <v>ON</v>
      </c>
      <c r="D348" s="4">
        <f t="shared" si="34"/>
        <v>42444.416666665828</v>
      </c>
      <c r="E348" t="str">
        <f t="shared" si="35"/>
        <v>LRKPPS</v>
      </c>
      <c r="F348" s="39">
        <v>122.83000946044922</v>
      </c>
      <c r="G348">
        <f t="shared" si="33"/>
        <v>2.1536669264481602E-3</v>
      </c>
      <c r="H348" s="38">
        <f>G348*SUMIF('Manual Inputs'!$B$11:$B$22,'Expanded kW'!A348,'Manual Inputs'!$C$11:$C$22)</f>
        <v>17906.708886958684</v>
      </c>
    </row>
    <row r="349" spans="1:8" x14ac:dyDescent="0.2">
      <c r="A349">
        <f t="shared" si="30"/>
        <v>3</v>
      </c>
      <c r="B349" t="b">
        <f t="shared" si="31"/>
        <v>0</v>
      </c>
      <c r="C349" t="str">
        <f t="shared" si="32"/>
        <v>ON</v>
      </c>
      <c r="D349" s="4">
        <f t="shared" si="34"/>
        <v>42444.458333332492</v>
      </c>
      <c r="E349" t="str">
        <f t="shared" si="35"/>
        <v>LRKPPS</v>
      </c>
      <c r="F349" s="39">
        <v>130.44960021972656</v>
      </c>
      <c r="G349">
        <f t="shared" si="33"/>
        <v>2.2872666931778828E-3</v>
      </c>
      <c r="H349" s="38">
        <f>G349*SUMIF('Manual Inputs'!$B$11:$B$22,'Expanded kW'!A349,'Manual Inputs'!$C$11:$C$22)</f>
        <v>19017.526953028064</v>
      </c>
    </row>
    <row r="350" spans="1:8" x14ac:dyDescent="0.2">
      <c r="A350">
        <f t="shared" si="30"/>
        <v>3</v>
      </c>
      <c r="B350" t="b">
        <f t="shared" si="31"/>
        <v>0</v>
      </c>
      <c r="C350" t="str">
        <f t="shared" si="32"/>
        <v>ON</v>
      </c>
      <c r="D350" s="4">
        <f t="shared" si="34"/>
        <v>42444.499999999156</v>
      </c>
      <c r="E350" t="str">
        <f t="shared" si="35"/>
        <v>LRKPPS</v>
      </c>
      <c r="F350" s="39">
        <v>124.90930938720703</v>
      </c>
      <c r="G350">
        <f t="shared" si="33"/>
        <v>2.1901247880252717E-3</v>
      </c>
      <c r="H350" s="38">
        <f>G350*SUMIF('Manual Inputs'!$B$11:$B$22,'Expanded kW'!A350,'Manual Inputs'!$C$11:$C$22)</f>
        <v>18209.838542656671</v>
      </c>
    </row>
    <row r="351" spans="1:8" x14ac:dyDescent="0.2">
      <c r="A351">
        <f t="shared" si="30"/>
        <v>3</v>
      </c>
      <c r="B351" t="b">
        <f t="shared" si="31"/>
        <v>0</v>
      </c>
      <c r="C351" t="str">
        <f t="shared" si="32"/>
        <v>ON</v>
      </c>
      <c r="D351" s="4">
        <f t="shared" si="34"/>
        <v>42444.54166666582</v>
      </c>
      <c r="E351" t="str">
        <f t="shared" si="35"/>
        <v>LRKPPS</v>
      </c>
      <c r="F351" s="39">
        <v>117.30101013183594</v>
      </c>
      <c r="G351">
        <f t="shared" si="33"/>
        <v>2.0567230033572584E-3</v>
      </c>
      <c r="H351" s="38">
        <f>G351*SUMIF('Manual Inputs'!$B$11:$B$22,'Expanded kW'!A351,'Manual Inputs'!$C$11:$C$22)</f>
        <v>17100.666602596993</v>
      </c>
    </row>
    <row r="352" spans="1:8" x14ac:dyDescent="0.2">
      <c r="A352">
        <f t="shared" si="30"/>
        <v>3</v>
      </c>
      <c r="B352" t="b">
        <f t="shared" si="31"/>
        <v>0</v>
      </c>
      <c r="C352" t="str">
        <f t="shared" si="32"/>
        <v>ON</v>
      </c>
      <c r="D352" s="4">
        <f t="shared" si="34"/>
        <v>42444.583333332484</v>
      </c>
      <c r="E352" t="str">
        <f t="shared" si="35"/>
        <v>LRKPPS</v>
      </c>
      <c r="F352" s="39">
        <v>113.44762420654297</v>
      </c>
      <c r="G352">
        <f t="shared" si="33"/>
        <v>1.989158815594035E-3</v>
      </c>
      <c r="H352" s="38">
        <f>G352*SUMIF('Manual Inputs'!$B$11:$B$22,'Expanded kW'!A352,'Manual Inputs'!$C$11:$C$22)</f>
        <v>16538.902744591731</v>
      </c>
    </row>
    <row r="353" spans="1:8" x14ac:dyDescent="0.2">
      <c r="A353">
        <f t="shared" si="30"/>
        <v>3</v>
      </c>
      <c r="B353" t="b">
        <f t="shared" si="31"/>
        <v>0</v>
      </c>
      <c r="C353" t="str">
        <f t="shared" si="32"/>
        <v>ON</v>
      </c>
      <c r="D353" s="4">
        <f t="shared" si="34"/>
        <v>42444.624999999149</v>
      </c>
      <c r="E353" t="str">
        <f t="shared" si="35"/>
        <v>LRKPPS</v>
      </c>
      <c r="F353" s="39">
        <v>97.667877197265625</v>
      </c>
      <c r="G353">
        <f t="shared" si="33"/>
        <v>1.7124811584735844E-3</v>
      </c>
      <c r="H353" s="38">
        <f>G353*SUMIF('Manual Inputs'!$B$11:$B$22,'Expanded kW'!A353,'Manual Inputs'!$C$11:$C$22)</f>
        <v>14238.460554232945</v>
      </c>
    </row>
    <row r="354" spans="1:8" x14ac:dyDescent="0.2">
      <c r="A354">
        <f t="shared" si="30"/>
        <v>3</v>
      </c>
      <c r="B354" t="b">
        <f t="shared" si="31"/>
        <v>0</v>
      </c>
      <c r="C354" t="str">
        <f t="shared" si="32"/>
        <v>ON</v>
      </c>
      <c r="D354" s="4">
        <f t="shared" si="34"/>
        <v>42444.666666665813</v>
      </c>
      <c r="E354" t="str">
        <f t="shared" si="35"/>
        <v>LRKPPS</v>
      </c>
      <c r="F354" s="39">
        <v>84.166244506835937</v>
      </c>
      <c r="G354">
        <f t="shared" si="33"/>
        <v>1.4757473187046253E-3</v>
      </c>
      <c r="H354" s="38">
        <f>G354*SUMIF('Manual Inputs'!$B$11:$B$22,'Expanded kW'!A354,'Manual Inputs'!$C$11:$C$22)</f>
        <v>12270.132072063299</v>
      </c>
    </row>
    <row r="355" spans="1:8" x14ac:dyDescent="0.2">
      <c r="A355">
        <f t="shared" si="30"/>
        <v>3</v>
      </c>
      <c r="B355" t="b">
        <f t="shared" si="31"/>
        <v>0</v>
      </c>
      <c r="C355" t="str">
        <f t="shared" si="32"/>
        <v>ON</v>
      </c>
      <c r="D355" s="4">
        <f t="shared" si="34"/>
        <v>42444.708333332477</v>
      </c>
      <c r="E355" t="str">
        <f t="shared" si="35"/>
        <v>LRKPPS</v>
      </c>
      <c r="F355" s="39">
        <v>79.09722900390625</v>
      </c>
      <c r="G355">
        <f t="shared" si="33"/>
        <v>1.386868622966774E-3</v>
      </c>
      <c r="H355" s="38">
        <f>G355*SUMIF('Manual Inputs'!$B$11:$B$22,'Expanded kW'!A355,'Manual Inputs'!$C$11:$C$22)</f>
        <v>11531.148289898325</v>
      </c>
    </row>
    <row r="356" spans="1:8" x14ac:dyDescent="0.2">
      <c r="A356">
        <f t="shared" si="30"/>
        <v>3</v>
      </c>
      <c r="B356" t="b">
        <f t="shared" si="31"/>
        <v>0</v>
      </c>
      <c r="C356" t="str">
        <f t="shared" si="32"/>
        <v>ON</v>
      </c>
      <c r="D356" s="4">
        <f t="shared" si="34"/>
        <v>42444.749999999141</v>
      </c>
      <c r="E356" t="str">
        <f t="shared" si="35"/>
        <v>LRKPPS</v>
      </c>
      <c r="F356" s="39">
        <v>71.367805480957031</v>
      </c>
      <c r="G356">
        <f t="shared" si="33"/>
        <v>1.2513430793719387E-3</v>
      </c>
      <c r="H356" s="38">
        <f>G356*SUMIF('Manual Inputs'!$B$11:$B$22,'Expanded kW'!A356,'Manual Inputs'!$C$11:$C$22)</f>
        <v>10404.318311642652</v>
      </c>
    </row>
    <row r="357" spans="1:8" x14ac:dyDescent="0.2">
      <c r="A357">
        <f t="shared" si="30"/>
        <v>3</v>
      </c>
      <c r="B357" t="b">
        <f t="shared" si="31"/>
        <v>0</v>
      </c>
      <c r="C357" t="str">
        <f t="shared" si="32"/>
        <v>ON</v>
      </c>
      <c r="D357" s="4">
        <f t="shared" si="34"/>
        <v>42444.791666665806</v>
      </c>
      <c r="E357" t="str">
        <f t="shared" si="35"/>
        <v>LRKPPS</v>
      </c>
      <c r="F357" s="39">
        <v>68.553306579589844</v>
      </c>
      <c r="G357">
        <f t="shared" si="33"/>
        <v>1.2019944452309394E-3</v>
      </c>
      <c r="H357" s="38">
        <f>G357*SUMIF('Manual Inputs'!$B$11:$B$22,'Expanded kW'!A357,'Manual Inputs'!$C$11:$C$22)</f>
        <v>9994.0080567559962</v>
      </c>
    </row>
    <row r="358" spans="1:8" x14ac:dyDescent="0.2">
      <c r="A358">
        <f t="shared" si="30"/>
        <v>3</v>
      </c>
      <c r="B358" t="b">
        <f t="shared" si="31"/>
        <v>0</v>
      </c>
      <c r="C358" t="str">
        <f t="shared" si="32"/>
        <v>ON</v>
      </c>
      <c r="D358" s="4">
        <f t="shared" si="34"/>
        <v>42444.83333333247</v>
      </c>
      <c r="E358" t="str">
        <f t="shared" si="35"/>
        <v>LRKPPS</v>
      </c>
      <c r="F358" s="39">
        <v>63.944549560546875</v>
      </c>
      <c r="G358">
        <f t="shared" si="33"/>
        <v>1.1211857926260178E-3</v>
      </c>
      <c r="H358" s="38">
        <f>G358*SUMIF('Manual Inputs'!$B$11:$B$22,'Expanded kW'!A358,'Manual Inputs'!$C$11:$C$22)</f>
        <v>9322.1228176906698</v>
      </c>
    </row>
    <row r="359" spans="1:8" x14ac:dyDescent="0.2">
      <c r="A359">
        <f t="shared" si="30"/>
        <v>3</v>
      </c>
      <c r="B359" t="b">
        <f t="shared" si="31"/>
        <v>0</v>
      </c>
      <c r="C359" t="str">
        <f t="shared" si="32"/>
        <v>OFF</v>
      </c>
      <c r="D359" s="4">
        <f t="shared" si="34"/>
        <v>42444.874999999134</v>
      </c>
      <c r="E359" t="str">
        <f t="shared" si="35"/>
        <v>LRKPPS</v>
      </c>
      <c r="F359" s="39">
        <v>60.430160522460937</v>
      </c>
      <c r="G359">
        <f t="shared" si="33"/>
        <v>1.0595654811789625E-3</v>
      </c>
      <c r="H359" s="38">
        <f>G359*SUMIF('Manual Inputs'!$B$11:$B$22,'Expanded kW'!A359,'Manual Inputs'!$C$11:$C$22)</f>
        <v>8809.7794441375881</v>
      </c>
    </row>
    <row r="360" spans="1:8" x14ac:dyDescent="0.2">
      <c r="A360">
        <f t="shared" si="30"/>
        <v>3</v>
      </c>
      <c r="B360" t="b">
        <f t="shared" si="31"/>
        <v>0</v>
      </c>
      <c r="C360" t="str">
        <f t="shared" si="32"/>
        <v>OFF</v>
      </c>
      <c r="D360" s="4">
        <f t="shared" si="34"/>
        <v>42444.916666665798</v>
      </c>
      <c r="E360" t="str">
        <f t="shared" si="35"/>
        <v>LRKPPS</v>
      </c>
      <c r="F360" s="39">
        <v>55.779365539550781</v>
      </c>
      <c r="G360">
        <f t="shared" si="33"/>
        <v>9.780197467091638E-4</v>
      </c>
      <c r="H360" s="38">
        <f>G360*SUMIF('Manual Inputs'!$B$11:$B$22,'Expanded kW'!A360,'Manual Inputs'!$C$11:$C$22)</f>
        <v>8131.7657224280229</v>
      </c>
    </row>
    <row r="361" spans="1:8" x14ac:dyDescent="0.2">
      <c r="A361">
        <f t="shared" si="30"/>
        <v>3</v>
      </c>
      <c r="B361" t="b">
        <f t="shared" si="31"/>
        <v>0</v>
      </c>
      <c r="C361" t="str">
        <f t="shared" si="32"/>
        <v>OFF</v>
      </c>
      <c r="D361" s="4">
        <f t="shared" si="34"/>
        <v>42444.958333332463</v>
      </c>
      <c r="E361" t="str">
        <f t="shared" si="35"/>
        <v>LRKPPS</v>
      </c>
      <c r="F361" s="39">
        <v>51.763683319091797</v>
      </c>
      <c r="G361">
        <f t="shared" si="33"/>
        <v>9.0760990123802765E-4</v>
      </c>
      <c r="H361" s="38">
        <f>G361*SUMIF('Manual Inputs'!$B$11:$B$22,'Expanded kW'!A361,'Manual Inputs'!$C$11:$C$22)</f>
        <v>7546.3415836515069</v>
      </c>
    </row>
    <row r="362" spans="1:8" x14ac:dyDescent="0.2">
      <c r="A362">
        <f t="shared" si="30"/>
        <v>3</v>
      </c>
      <c r="B362" t="b">
        <f t="shared" si="31"/>
        <v>0</v>
      </c>
      <c r="C362" t="str">
        <f t="shared" si="32"/>
        <v>OFF</v>
      </c>
      <c r="D362" s="4">
        <f t="shared" si="34"/>
        <v>42444.999999999127</v>
      </c>
      <c r="E362" t="str">
        <f t="shared" si="35"/>
        <v>LRKPPS</v>
      </c>
      <c r="F362" s="39">
        <v>50.424297332763672</v>
      </c>
      <c r="G362">
        <f t="shared" si="33"/>
        <v>8.8412548311273356E-4</v>
      </c>
      <c r="H362" s="38">
        <f>G362*SUMIF('Manual Inputs'!$B$11:$B$22,'Expanded kW'!A362,'Manual Inputs'!$C$11:$C$22)</f>
        <v>7351.0798959759686</v>
      </c>
    </row>
    <row r="363" spans="1:8" x14ac:dyDescent="0.2">
      <c r="A363">
        <f t="shared" si="30"/>
        <v>3</v>
      </c>
      <c r="B363" t="b">
        <f t="shared" si="31"/>
        <v>0</v>
      </c>
      <c r="C363" t="str">
        <f t="shared" si="32"/>
        <v>OFF</v>
      </c>
      <c r="D363" s="4">
        <f t="shared" si="34"/>
        <v>42445.041666665791</v>
      </c>
      <c r="E363" t="str">
        <f t="shared" si="35"/>
        <v>LRKPPS</v>
      </c>
      <c r="F363" s="39">
        <v>50.036731719970703</v>
      </c>
      <c r="G363">
        <f t="shared" si="33"/>
        <v>8.7733001638788893E-4</v>
      </c>
      <c r="H363" s="38">
        <f>G363*SUMIF('Manual Inputs'!$B$11:$B$22,'Expanded kW'!A363,'Manual Inputs'!$C$11:$C$22)</f>
        <v>7294.5788451874469</v>
      </c>
    </row>
    <row r="364" spans="1:8" x14ac:dyDescent="0.2">
      <c r="A364">
        <f t="shared" si="30"/>
        <v>3</v>
      </c>
      <c r="B364" t="b">
        <f t="shared" si="31"/>
        <v>0</v>
      </c>
      <c r="C364" t="str">
        <f t="shared" si="32"/>
        <v>OFF</v>
      </c>
      <c r="D364" s="4">
        <f t="shared" si="34"/>
        <v>42445.083333332455</v>
      </c>
      <c r="E364" t="str">
        <f t="shared" si="35"/>
        <v>LRKPPS</v>
      </c>
      <c r="F364" s="39">
        <v>49.183498382568359</v>
      </c>
      <c r="G364">
        <f t="shared" si="33"/>
        <v>8.6236966242082271E-4</v>
      </c>
      <c r="H364" s="38">
        <f>G364*SUMIF('Manual Inputs'!$B$11:$B$22,'Expanded kW'!A364,'Manual Inputs'!$C$11:$C$22)</f>
        <v>7170.190667960841</v>
      </c>
    </row>
    <row r="365" spans="1:8" x14ac:dyDescent="0.2">
      <c r="A365">
        <f t="shared" si="30"/>
        <v>3</v>
      </c>
      <c r="B365" t="b">
        <f t="shared" si="31"/>
        <v>0</v>
      </c>
      <c r="C365" t="str">
        <f t="shared" si="32"/>
        <v>OFF</v>
      </c>
      <c r="D365" s="4">
        <f t="shared" si="34"/>
        <v>42445.12499999912</v>
      </c>
      <c r="E365" t="str">
        <f t="shared" si="35"/>
        <v>LRKPPS</v>
      </c>
      <c r="F365" s="39">
        <v>51.337581634521484</v>
      </c>
      <c r="G365">
        <f t="shared" si="33"/>
        <v>9.001387538417685E-4</v>
      </c>
      <c r="H365" s="38">
        <f>G365*SUMIF('Manual Inputs'!$B$11:$B$22,'Expanded kW'!A365,'Manual Inputs'!$C$11:$C$22)</f>
        <v>7484.2225717312149</v>
      </c>
    </row>
    <row r="366" spans="1:8" x14ac:dyDescent="0.2">
      <c r="A366">
        <f t="shared" si="30"/>
        <v>3</v>
      </c>
      <c r="B366" t="b">
        <f t="shared" si="31"/>
        <v>0</v>
      </c>
      <c r="C366" t="str">
        <f t="shared" si="32"/>
        <v>OFF</v>
      </c>
      <c r="D366" s="4">
        <f t="shared" si="34"/>
        <v>42445.166666665784</v>
      </c>
      <c r="E366" t="str">
        <f t="shared" si="35"/>
        <v>LRKPPS</v>
      </c>
      <c r="F366" s="39">
        <v>50.100051879882812</v>
      </c>
      <c r="G366">
        <f t="shared" si="33"/>
        <v>8.7844025430758906E-4</v>
      </c>
      <c r="H366" s="38">
        <f>G366*SUMIF('Manual Inputs'!$B$11:$B$22,'Expanded kW'!A366,'Manual Inputs'!$C$11:$C$22)</f>
        <v>7303.8099416857895</v>
      </c>
    </row>
    <row r="367" spans="1:8" x14ac:dyDescent="0.2">
      <c r="A367">
        <f t="shared" si="30"/>
        <v>3</v>
      </c>
      <c r="B367" t="b">
        <f t="shared" si="31"/>
        <v>0</v>
      </c>
      <c r="C367" t="str">
        <f t="shared" si="32"/>
        <v>OFF</v>
      </c>
      <c r="D367" s="4">
        <f t="shared" si="34"/>
        <v>42445.208333332448</v>
      </c>
      <c r="E367" t="str">
        <f t="shared" si="35"/>
        <v>LRKPPS</v>
      </c>
      <c r="F367" s="39">
        <v>61.373889923095703</v>
      </c>
      <c r="G367">
        <f t="shared" si="33"/>
        <v>1.0761125677304644E-3</v>
      </c>
      <c r="H367" s="38">
        <f>G367*SUMIF('Manual Inputs'!$B$11:$B$22,'Expanded kW'!A367,'Manual Inputs'!$C$11:$C$22)</f>
        <v>8947.3605427588682</v>
      </c>
    </row>
    <row r="368" spans="1:8" x14ac:dyDescent="0.2">
      <c r="A368">
        <f t="shared" si="30"/>
        <v>3</v>
      </c>
      <c r="B368" t="b">
        <f t="shared" si="31"/>
        <v>0</v>
      </c>
      <c r="C368" t="str">
        <f t="shared" si="32"/>
        <v>OFF</v>
      </c>
      <c r="D368" s="4">
        <f t="shared" si="34"/>
        <v>42445.249999999112</v>
      </c>
      <c r="E368" t="str">
        <f t="shared" si="35"/>
        <v>LRKPPS</v>
      </c>
      <c r="F368" s="39">
        <v>76.025535583496094</v>
      </c>
      <c r="G368">
        <f t="shared" si="33"/>
        <v>1.3330104122836926E-3</v>
      </c>
      <c r="H368" s="38">
        <f>G368*SUMIF('Manual Inputs'!$B$11:$B$22,'Expanded kW'!A368,'Manual Inputs'!$C$11:$C$22)</f>
        <v>11083.343066151419</v>
      </c>
    </row>
    <row r="369" spans="1:8" x14ac:dyDescent="0.2">
      <c r="A369">
        <f t="shared" si="30"/>
        <v>3</v>
      </c>
      <c r="B369" t="b">
        <f t="shared" si="31"/>
        <v>0</v>
      </c>
      <c r="C369" t="str">
        <f t="shared" si="32"/>
        <v>ON</v>
      </c>
      <c r="D369" s="4">
        <f t="shared" si="34"/>
        <v>42445.291666665777</v>
      </c>
      <c r="E369" t="str">
        <f t="shared" si="35"/>
        <v>LRKPPS</v>
      </c>
      <c r="F369" s="39">
        <v>97.633453369140625</v>
      </c>
      <c r="G369">
        <f t="shared" si="33"/>
        <v>1.7118775807286977E-3</v>
      </c>
      <c r="H369" s="38">
        <f>G369*SUMIF('Manual Inputs'!$B$11:$B$22,'Expanded kW'!A369,'Manual Inputs'!$C$11:$C$22)</f>
        <v>14233.442094397951</v>
      </c>
    </row>
    <row r="370" spans="1:8" x14ac:dyDescent="0.2">
      <c r="A370">
        <f t="shared" si="30"/>
        <v>3</v>
      </c>
      <c r="B370" t="b">
        <f t="shared" si="31"/>
        <v>0</v>
      </c>
      <c r="C370" t="str">
        <f t="shared" si="32"/>
        <v>ON</v>
      </c>
      <c r="D370" s="4">
        <f t="shared" si="34"/>
        <v>42445.333333332441</v>
      </c>
      <c r="E370" t="str">
        <f t="shared" si="35"/>
        <v>LRKPPS</v>
      </c>
      <c r="F370" s="39">
        <v>120.44580841064453</v>
      </c>
      <c r="G370">
        <f t="shared" si="33"/>
        <v>2.1118630141182442E-3</v>
      </c>
      <c r="H370" s="38">
        <f>G370*SUMIF('Manual Inputs'!$B$11:$B$22,'Expanded kW'!A370,'Manual Inputs'!$C$11:$C$22)</f>
        <v>17559.129380009439</v>
      </c>
    </row>
    <row r="371" spans="1:8" x14ac:dyDescent="0.2">
      <c r="A371">
        <f t="shared" si="30"/>
        <v>3</v>
      </c>
      <c r="B371" t="b">
        <f t="shared" si="31"/>
        <v>0</v>
      </c>
      <c r="C371" t="str">
        <f t="shared" si="32"/>
        <v>ON</v>
      </c>
      <c r="D371" s="4">
        <f t="shared" si="34"/>
        <v>42445.374999999105</v>
      </c>
      <c r="E371" t="str">
        <f t="shared" si="35"/>
        <v>LRKPPS</v>
      </c>
      <c r="F371" s="39">
        <v>121.87486267089844</v>
      </c>
      <c r="G371">
        <f t="shared" si="33"/>
        <v>2.1369196506025043E-3</v>
      </c>
      <c r="H371" s="38">
        <f>G371*SUMIF('Manual Inputs'!$B$11:$B$22,'Expanded kW'!A371,'Manual Inputs'!$C$11:$C$22)</f>
        <v>17767.463310247185</v>
      </c>
    </row>
    <row r="372" spans="1:8" x14ac:dyDescent="0.2">
      <c r="A372">
        <f t="shared" si="30"/>
        <v>3</v>
      </c>
      <c r="B372" t="b">
        <f t="shared" si="31"/>
        <v>0</v>
      </c>
      <c r="C372" t="str">
        <f t="shared" si="32"/>
        <v>ON</v>
      </c>
      <c r="D372" s="4">
        <f t="shared" si="34"/>
        <v>42445.416666665769</v>
      </c>
      <c r="E372" t="str">
        <f t="shared" si="35"/>
        <v>LRKPPS</v>
      </c>
      <c r="F372" s="39">
        <v>119.88795471191406</v>
      </c>
      <c r="G372">
        <f t="shared" si="33"/>
        <v>2.1020817638681623E-3</v>
      </c>
      <c r="H372" s="38">
        <f>G372*SUMIF('Manual Inputs'!$B$11:$B$22,'Expanded kW'!A372,'Manual Inputs'!$C$11:$C$22)</f>
        <v>17477.802969398876</v>
      </c>
    </row>
    <row r="373" spans="1:8" x14ac:dyDescent="0.2">
      <c r="A373">
        <f t="shared" si="30"/>
        <v>3</v>
      </c>
      <c r="B373" t="b">
        <f t="shared" si="31"/>
        <v>0</v>
      </c>
      <c r="C373" t="str">
        <f t="shared" si="32"/>
        <v>ON</v>
      </c>
      <c r="D373" s="4">
        <f t="shared" si="34"/>
        <v>42445.458333332434</v>
      </c>
      <c r="E373" t="str">
        <f t="shared" si="35"/>
        <v>LRKPPS</v>
      </c>
      <c r="F373" s="39">
        <v>124.09213256835938</v>
      </c>
      <c r="G373">
        <f t="shared" si="33"/>
        <v>2.1757966389390421E-3</v>
      </c>
      <c r="H373" s="38">
        <f>G373*SUMIF('Manual Inputs'!$B$11:$B$22,'Expanded kW'!A373,'Manual Inputs'!$C$11:$C$22)</f>
        <v>18090.706846188084</v>
      </c>
    </row>
    <row r="374" spans="1:8" x14ac:dyDescent="0.2">
      <c r="A374">
        <f t="shared" si="30"/>
        <v>3</v>
      </c>
      <c r="B374" t="b">
        <f t="shared" si="31"/>
        <v>0</v>
      </c>
      <c r="C374" t="str">
        <f t="shared" si="32"/>
        <v>ON</v>
      </c>
      <c r="D374" s="4">
        <f t="shared" si="34"/>
        <v>42445.499999999098</v>
      </c>
      <c r="E374" t="str">
        <f t="shared" si="35"/>
        <v>LRKPPS</v>
      </c>
      <c r="F374" s="39">
        <v>120.17165374755859</v>
      </c>
      <c r="G374">
        <f t="shared" si="33"/>
        <v>2.1070560631686083E-3</v>
      </c>
      <c r="H374" s="38">
        <f>G374*SUMIF('Manual Inputs'!$B$11:$B$22,'Expanded kW'!A374,'Manual Inputs'!$C$11:$C$22)</f>
        <v>17519.161885392721</v>
      </c>
    </row>
    <row r="375" spans="1:8" x14ac:dyDescent="0.2">
      <c r="A375">
        <f t="shared" si="30"/>
        <v>3</v>
      </c>
      <c r="B375" t="b">
        <f t="shared" si="31"/>
        <v>0</v>
      </c>
      <c r="C375" t="str">
        <f t="shared" si="32"/>
        <v>ON</v>
      </c>
      <c r="D375" s="4">
        <f t="shared" si="34"/>
        <v>42445.541666665762</v>
      </c>
      <c r="E375" t="str">
        <f t="shared" si="35"/>
        <v>LRKPPS</v>
      </c>
      <c r="F375" s="39">
        <v>116.89907073974609</v>
      </c>
      <c r="G375">
        <f t="shared" si="33"/>
        <v>2.0496755108187245E-3</v>
      </c>
      <c r="H375" s="38">
        <f>G375*SUMIF('Manual Inputs'!$B$11:$B$22,'Expanded kW'!A375,'Manual Inputs'!$C$11:$C$22)</f>
        <v>17042.070077888013</v>
      </c>
    </row>
    <row r="376" spans="1:8" x14ac:dyDescent="0.2">
      <c r="A376">
        <f t="shared" si="30"/>
        <v>3</v>
      </c>
      <c r="B376" t="b">
        <f t="shared" si="31"/>
        <v>0</v>
      </c>
      <c r="C376" t="str">
        <f t="shared" si="32"/>
        <v>ON</v>
      </c>
      <c r="D376" s="4">
        <f t="shared" si="34"/>
        <v>42445.583333332426</v>
      </c>
      <c r="E376" t="str">
        <f t="shared" si="35"/>
        <v>LRKPPS</v>
      </c>
      <c r="F376" s="39">
        <v>110.12086486816406</v>
      </c>
      <c r="G376">
        <f t="shared" si="33"/>
        <v>1.9308283506629367E-3</v>
      </c>
      <c r="H376" s="38">
        <f>G376*SUMIF('Manual Inputs'!$B$11:$B$22,'Expanded kW'!A376,'Manual Inputs'!$C$11:$C$22)</f>
        <v>16053.912868982352</v>
      </c>
    </row>
    <row r="377" spans="1:8" x14ac:dyDescent="0.2">
      <c r="A377">
        <f t="shared" si="30"/>
        <v>3</v>
      </c>
      <c r="B377" t="b">
        <f t="shared" si="31"/>
        <v>0</v>
      </c>
      <c r="C377" t="str">
        <f t="shared" si="32"/>
        <v>ON</v>
      </c>
      <c r="D377" s="4">
        <f t="shared" si="34"/>
        <v>42445.624999999091</v>
      </c>
      <c r="E377" t="str">
        <f t="shared" si="35"/>
        <v>LRKPPS</v>
      </c>
      <c r="F377" s="39">
        <v>91.990966796875</v>
      </c>
      <c r="G377">
        <f t="shared" si="33"/>
        <v>1.6129438041459544E-3</v>
      </c>
      <c r="H377" s="38">
        <f>G377*SUMIF('Manual Inputs'!$B$11:$B$22,'Expanded kW'!A377,'Manual Inputs'!$C$11:$C$22)</f>
        <v>13410.855131391425</v>
      </c>
    </row>
    <row r="378" spans="1:8" x14ac:dyDescent="0.2">
      <c r="A378">
        <f t="shared" si="30"/>
        <v>3</v>
      </c>
      <c r="B378" t="b">
        <f t="shared" si="31"/>
        <v>0</v>
      </c>
      <c r="C378" t="str">
        <f t="shared" si="32"/>
        <v>ON</v>
      </c>
      <c r="D378" s="4">
        <f t="shared" si="34"/>
        <v>42445.666666665755</v>
      </c>
      <c r="E378" t="str">
        <f t="shared" si="35"/>
        <v>LRKPPS</v>
      </c>
      <c r="F378" s="39">
        <v>78.650680541992188</v>
      </c>
      <c r="G378">
        <f t="shared" si="33"/>
        <v>1.379038967512825E-3</v>
      </c>
      <c r="H378" s="38">
        <f>G378*SUMIF('Manual Inputs'!$B$11:$B$22,'Expanded kW'!A378,'Manual Inputs'!$C$11:$C$22)</f>
        <v>11466.048455203701</v>
      </c>
    </row>
    <row r="379" spans="1:8" x14ac:dyDescent="0.2">
      <c r="A379">
        <f t="shared" si="30"/>
        <v>3</v>
      </c>
      <c r="B379" t="b">
        <f t="shared" si="31"/>
        <v>0</v>
      </c>
      <c r="C379" t="str">
        <f t="shared" si="32"/>
        <v>ON</v>
      </c>
      <c r="D379" s="4">
        <f t="shared" si="34"/>
        <v>42445.708333332419</v>
      </c>
      <c r="E379" t="str">
        <f t="shared" si="35"/>
        <v>LRKPPS</v>
      </c>
      <c r="F379" s="39">
        <v>73.161270141601563</v>
      </c>
      <c r="G379">
        <f t="shared" si="33"/>
        <v>1.2827891855828758E-3</v>
      </c>
      <c r="H379" s="38">
        <f>G379*SUMIF('Manual Inputs'!$B$11:$B$22,'Expanded kW'!A379,'Manual Inputs'!$C$11:$C$22)</f>
        <v>10665.777622101717</v>
      </c>
    </row>
    <row r="380" spans="1:8" x14ac:dyDescent="0.2">
      <c r="A380">
        <f t="shared" si="30"/>
        <v>3</v>
      </c>
      <c r="B380" t="b">
        <f t="shared" si="31"/>
        <v>0</v>
      </c>
      <c r="C380" t="str">
        <f t="shared" si="32"/>
        <v>ON</v>
      </c>
      <c r="D380" s="4">
        <f t="shared" si="34"/>
        <v>42445.749999999083</v>
      </c>
      <c r="E380" t="str">
        <f t="shared" si="35"/>
        <v>LRKPPS</v>
      </c>
      <c r="F380" s="39">
        <v>67.319183349609375</v>
      </c>
      <c r="G380">
        <f t="shared" si="33"/>
        <v>1.180355674744431E-3</v>
      </c>
      <c r="H380" s="38">
        <f>G380*SUMIF('Manual Inputs'!$B$11:$B$22,'Expanded kW'!A380,'Manual Inputs'!$C$11:$C$22)</f>
        <v>9814.0920451317415</v>
      </c>
    </row>
    <row r="381" spans="1:8" x14ac:dyDescent="0.2">
      <c r="A381">
        <f t="shared" si="30"/>
        <v>3</v>
      </c>
      <c r="B381" t="b">
        <f t="shared" si="31"/>
        <v>0</v>
      </c>
      <c r="C381" t="str">
        <f t="shared" si="32"/>
        <v>ON</v>
      </c>
      <c r="D381" s="4">
        <f t="shared" si="34"/>
        <v>42445.791666665747</v>
      </c>
      <c r="E381" t="str">
        <f t="shared" si="35"/>
        <v>LRKPPS</v>
      </c>
      <c r="F381" s="39">
        <v>64.107704162597656</v>
      </c>
      <c r="G381">
        <f t="shared" si="33"/>
        <v>1.1240464996460538E-3</v>
      </c>
      <c r="H381" s="38">
        <f>G381*SUMIF('Manual Inputs'!$B$11:$B$22,'Expanded kW'!A381,'Manual Inputs'!$C$11:$C$22)</f>
        <v>9345.9082262836073</v>
      </c>
    </row>
    <row r="382" spans="1:8" x14ac:dyDescent="0.2">
      <c r="A382">
        <f t="shared" si="30"/>
        <v>3</v>
      </c>
      <c r="B382" t="b">
        <f t="shared" si="31"/>
        <v>0</v>
      </c>
      <c r="C382" t="str">
        <f t="shared" si="32"/>
        <v>ON</v>
      </c>
      <c r="D382" s="4">
        <f t="shared" si="34"/>
        <v>42445.833333332412</v>
      </c>
      <c r="E382" t="str">
        <f t="shared" si="35"/>
        <v>LRKPPS</v>
      </c>
      <c r="F382" s="39">
        <v>61.664096832275391</v>
      </c>
      <c r="G382">
        <f t="shared" si="33"/>
        <v>1.0812009742597196E-3</v>
      </c>
      <c r="H382" s="38">
        <f>G382*SUMIF('Manual Inputs'!$B$11:$B$22,'Expanded kW'!A382,'Manual Inputs'!$C$11:$C$22)</f>
        <v>8989.6682057028975</v>
      </c>
    </row>
    <row r="383" spans="1:8" x14ac:dyDescent="0.2">
      <c r="A383">
        <f t="shared" si="30"/>
        <v>3</v>
      </c>
      <c r="B383" t="b">
        <f t="shared" si="31"/>
        <v>0</v>
      </c>
      <c r="C383" t="str">
        <f t="shared" si="32"/>
        <v>OFF</v>
      </c>
      <c r="D383" s="4">
        <f t="shared" si="34"/>
        <v>42445.874999999076</v>
      </c>
      <c r="E383" t="str">
        <f t="shared" si="35"/>
        <v>LRKPPS</v>
      </c>
      <c r="F383" s="39">
        <v>57.158760070800781</v>
      </c>
      <c r="G383">
        <f t="shared" si="33"/>
        <v>1.0022056634368928E-3</v>
      </c>
      <c r="H383" s="38">
        <f>G383*SUMIF('Manual Inputs'!$B$11:$B$22,'Expanded kW'!A383,'Manual Inputs'!$C$11:$C$22)</f>
        <v>8332.8600349649769</v>
      </c>
    </row>
    <row r="384" spans="1:8" x14ac:dyDescent="0.2">
      <c r="A384">
        <f t="shared" si="30"/>
        <v>3</v>
      </c>
      <c r="B384" t="b">
        <f t="shared" si="31"/>
        <v>0</v>
      </c>
      <c r="C384" t="str">
        <f t="shared" si="32"/>
        <v>OFF</v>
      </c>
      <c r="D384" s="4">
        <f t="shared" si="34"/>
        <v>42445.91666666574</v>
      </c>
      <c r="E384" t="str">
        <f t="shared" si="35"/>
        <v>LRKPPS</v>
      </c>
      <c r="F384" s="39">
        <v>55.119903564453125</v>
      </c>
      <c r="G384">
        <f t="shared" si="33"/>
        <v>9.6645692544702498E-4</v>
      </c>
      <c r="H384" s="38">
        <f>G384*SUMIF('Manual Inputs'!$B$11:$B$22,'Expanded kW'!A384,'Manual Inputs'!$C$11:$C$22)</f>
        <v>8035.6264022247233</v>
      </c>
    </row>
    <row r="385" spans="1:8" x14ac:dyDescent="0.2">
      <c r="A385">
        <f t="shared" si="30"/>
        <v>3</v>
      </c>
      <c r="B385" t="b">
        <f t="shared" si="31"/>
        <v>0</v>
      </c>
      <c r="C385" t="str">
        <f t="shared" si="32"/>
        <v>OFF</v>
      </c>
      <c r="D385" s="4">
        <f t="shared" si="34"/>
        <v>42445.958333332404</v>
      </c>
      <c r="E385" t="str">
        <f t="shared" si="35"/>
        <v>LRKPPS</v>
      </c>
      <c r="F385" s="39">
        <v>51.020339965820312</v>
      </c>
      <c r="G385">
        <f t="shared" si="33"/>
        <v>8.9457632742354911E-4</v>
      </c>
      <c r="H385" s="38">
        <f>G385*SUMIF('Manual Inputs'!$B$11:$B$22,'Expanded kW'!A385,'Manual Inputs'!$C$11:$C$22)</f>
        <v>7437.9736604659747</v>
      </c>
    </row>
    <row r="386" spans="1:8" x14ac:dyDescent="0.2">
      <c r="A386">
        <f t="shared" ref="A386:A449" si="36">MONTH(D386)</f>
        <v>3</v>
      </c>
      <c r="B386" t="b">
        <f t="shared" ref="B386:B449" si="37">IF(ISNA(VLOOKUP(DATE(YEAR(D386),MONTH(D386),DAY(D386)),Holidays,1,FALSE)),FALSE,TRUE)</f>
        <v>0</v>
      </c>
      <c r="C386" t="str">
        <f t="shared" ref="C386:C449" si="38">IF(OR(HOUR(D386)&lt;PkStart,HOUR(D386)&gt;OPkStart-1,WEEKDAY(D386,2)&gt;5,B386)=TRUE,"OFF","ON")</f>
        <v>OFF</v>
      </c>
      <c r="D386" s="4">
        <f t="shared" si="34"/>
        <v>42445.999999999069</v>
      </c>
      <c r="E386" t="str">
        <f t="shared" si="35"/>
        <v>LRKPPS</v>
      </c>
      <c r="F386" s="39">
        <v>49.920051574707031</v>
      </c>
      <c r="G386">
        <f t="shared" ref="G386:G449" si="39">IF(SUMIF($A$2:$A$8761,A386,$F$2:$F$8761)=0,0,F386/SUMIF($A$2:$A$8761,A386,$F$2:$F$8761))</f>
        <v>8.752841794549491E-4</v>
      </c>
      <c r="H386" s="38">
        <f>G386*SUMIF('Manual Inputs'!$B$11:$B$22,'Expanded kW'!A386,'Manual Inputs'!$C$11:$C$22)</f>
        <v>7277.5686910459426</v>
      </c>
    </row>
    <row r="387" spans="1:8" x14ac:dyDescent="0.2">
      <c r="A387">
        <f t="shared" si="36"/>
        <v>3</v>
      </c>
      <c r="B387" t="b">
        <f t="shared" si="37"/>
        <v>0</v>
      </c>
      <c r="C387" t="str">
        <f t="shared" si="38"/>
        <v>OFF</v>
      </c>
      <c r="D387" s="4">
        <f t="shared" si="34"/>
        <v>42446.041666665733</v>
      </c>
      <c r="E387" t="str">
        <f t="shared" si="35"/>
        <v>LRKPPS</v>
      </c>
      <c r="F387" s="39">
        <v>49.849933624267578</v>
      </c>
      <c r="G387">
        <f t="shared" si="39"/>
        <v>8.7405475098323337E-4</v>
      </c>
      <c r="H387" s="38">
        <f>G387*SUMIF('Manual Inputs'!$B$11:$B$22,'Expanded kW'!A387,'Manual Inputs'!$C$11:$C$22)</f>
        <v>7267.3465821998643</v>
      </c>
    </row>
    <row r="388" spans="1:8" x14ac:dyDescent="0.2">
      <c r="A388">
        <f t="shared" si="36"/>
        <v>3</v>
      </c>
      <c r="B388" t="b">
        <f t="shared" si="37"/>
        <v>0</v>
      </c>
      <c r="C388" t="str">
        <f t="shared" si="38"/>
        <v>OFF</v>
      </c>
      <c r="D388" s="4">
        <f t="shared" ref="D388:D451" si="40">+D387+1/24</f>
        <v>42446.083333332397</v>
      </c>
      <c r="E388" t="str">
        <f t="shared" ref="E388:E451" si="41">+E387</f>
        <v>LRKPPS</v>
      </c>
      <c r="F388" s="39">
        <v>49.842906951904297</v>
      </c>
      <c r="G388">
        <f t="shared" si="39"/>
        <v>8.7393154728131835E-4</v>
      </c>
      <c r="H388" s="38">
        <f>G388*SUMIF('Manual Inputs'!$B$11:$B$22,'Expanded kW'!A388,'Manual Inputs'!$C$11:$C$22)</f>
        <v>7266.3222024330144</v>
      </c>
    </row>
    <row r="389" spans="1:8" x14ac:dyDescent="0.2">
      <c r="A389">
        <f t="shared" si="36"/>
        <v>3</v>
      </c>
      <c r="B389" t="b">
        <f t="shared" si="37"/>
        <v>0</v>
      </c>
      <c r="C389" t="str">
        <f t="shared" si="38"/>
        <v>OFF</v>
      </c>
      <c r="D389" s="4">
        <f t="shared" si="40"/>
        <v>42446.124999999061</v>
      </c>
      <c r="E389" t="str">
        <f t="shared" si="41"/>
        <v>LRKPPS</v>
      </c>
      <c r="F389" s="39">
        <v>51.840709686279297</v>
      </c>
      <c r="G389">
        <f t="shared" si="39"/>
        <v>9.0896045995087697E-4</v>
      </c>
      <c r="H389" s="38">
        <f>G389*SUMIF('Manual Inputs'!$B$11:$B$22,'Expanded kW'!A389,'Manual Inputs'!$C$11:$C$22)</f>
        <v>7557.5708324312254</v>
      </c>
    </row>
    <row r="390" spans="1:8" x14ac:dyDescent="0.2">
      <c r="A390">
        <f t="shared" si="36"/>
        <v>3</v>
      </c>
      <c r="B390" t="b">
        <f t="shared" si="37"/>
        <v>0</v>
      </c>
      <c r="C390" t="str">
        <f t="shared" si="38"/>
        <v>OFF</v>
      </c>
      <c r="D390" s="4">
        <f t="shared" si="40"/>
        <v>42446.166666665726</v>
      </c>
      <c r="E390" t="str">
        <f t="shared" si="41"/>
        <v>LRKPPS</v>
      </c>
      <c r="F390" s="39">
        <v>50.641277313232422</v>
      </c>
      <c r="G390">
        <f t="shared" si="39"/>
        <v>8.8792994921747142E-4</v>
      </c>
      <c r="H390" s="38">
        <f>G390*SUMIF('Manual Inputs'!$B$11:$B$22,'Expanded kW'!A390,'Manual Inputs'!$C$11:$C$22)</f>
        <v>7382.7122092975997</v>
      </c>
    </row>
    <row r="391" spans="1:8" x14ac:dyDescent="0.2">
      <c r="A391">
        <f t="shared" si="36"/>
        <v>3</v>
      </c>
      <c r="B391" t="b">
        <f t="shared" si="37"/>
        <v>0</v>
      </c>
      <c r="C391" t="str">
        <f t="shared" si="38"/>
        <v>OFF</v>
      </c>
      <c r="D391" s="4">
        <f t="shared" si="40"/>
        <v>42446.20833333239</v>
      </c>
      <c r="E391" t="str">
        <f t="shared" si="41"/>
        <v>LRKPPS</v>
      </c>
      <c r="F391" s="39">
        <v>60.471210479736328</v>
      </c>
      <c r="G391">
        <f t="shared" si="39"/>
        <v>1.06028523961344E-3</v>
      </c>
      <c r="H391" s="38">
        <f>G391*SUMIF('Manual Inputs'!$B$11:$B$22,'Expanded kW'!A391,'Manual Inputs'!$C$11:$C$22)</f>
        <v>8815.7638907559794</v>
      </c>
    </row>
    <row r="392" spans="1:8" x14ac:dyDescent="0.2">
      <c r="A392">
        <f t="shared" si="36"/>
        <v>3</v>
      </c>
      <c r="B392" t="b">
        <f t="shared" si="37"/>
        <v>0</v>
      </c>
      <c r="C392" t="str">
        <f t="shared" si="38"/>
        <v>OFF</v>
      </c>
      <c r="D392" s="4">
        <f t="shared" si="40"/>
        <v>42446.249999999054</v>
      </c>
      <c r="E392" t="str">
        <f t="shared" si="41"/>
        <v>LRKPPS</v>
      </c>
      <c r="F392" s="39">
        <v>78.83941650390625</v>
      </c>
      <c r="G392">
        <f t="shared" si="39"/>
        <v>1.3823482109199632E-3</v>
      </c>
      <c r="H392" s="38">
        <f>G392*SUMIF('Manual Inputs'!$B$11:$B$22,'Expanded kW'!A392,'Manual Inputs'!$C$11:$C$22)</f>
        <v>11493.563229006462</v>
      </c>
    </row>
    <row r="393" spans="1:8" x14ac:dyDescent="0.2">
      <c r="A393">
        <f t="shared" si="36"/>
        <v>3</v>
      </c>
      <c r="B393" t="b">
        <f t="shared" si="37"/>
        <v>0</v>
      </c>
      <c r="C393" t="str">
        <f t="shared" si="38"/>
        <v>ON</v>
      </c>
      <c r="D393" s="4">
        <f t="shared" si="40"/>
        <v>42446.291666665718</v>
      </c>
      <c r="E393" t="str">
        <f t="shared" si="41"/>
        <v>LRKPPS</v>
      </c>
      <c r="F393" s="39">
        <v>97.368598937988281</v>
      </c>
      <c r="G393">
        <f t="shared" si="39"/>
        <v>1.707233697436645E-3</v>
      </c>
      <c r="H393" s="38">
        <f>G393*SUMIF('Manual Inputs'!$B$11:$B$22,'Expanded kW'!A393,'Manual Inputs'!$C$11:$C$22)</f>
        <v>14194.83042924463</v>
      </c>
    </row>
    <row r="394" spans="1:8" x14ac:dyDescent="0.2">
      <c r="A394">
        <f t="shared" si="36"/>
        <v>3</v>
      </c>
      <c r="B394" t="b">
        <f t="shared" si="37"/>
        <v>0</v>
      </c>
      <c r="C394" t="str">
        <f t="shared" si="38"/>
        <v>ON</v>
      </c>
      <c r="D394" s="4">
        <f t="shared" si="40"/>
        <v>42446.333333332383</v>
      </c>
      <c r="E394" t="str">
        <f t="shared" si="41"/>
        <v>LRKPPS</v>
      </c>
      <c r="F394" s="39">
        <v>118.28887939453125</v>
      </c>
      <c r="G394">
        <f t="shared" si="39"/>
        <v>2.0740440258668813E-3</v>
      </c>
      <c r="H394" s="38">
        <f>G394*SUMIF('Manual Inputs'!$B$11:$B$22,'Expanded kW'!A394,'Manual Inputs'!$C$11:$C$22)</f>
        <v>17244.682607994728</v>
      </c>
    </row>
    <row r="395" spans="1:8" x14ac:dyDescent="0.2">
      <c r="A395">
        <f t="shared" si="36"/>
        <v>3</v>
      </c>
      <c r="B395" t="b">
        <f t="shared" si="37"/>
        <v>0</v>
      </c>
      <c r="C395" t="str">
        <f t="shared" si="38"/>
        <v>ON</v>
      </c>
      <c r="D395" s="4">
        <f t="shared" si="40"/>
        <v>42446.374999999047</v>
      </c>
      <c r="E395" t="str">
        <f t="shared" si="41"/>
        <v>LRKPPS</v>
      </c>
      <c r="F395" s="39">
        <v>117.46546173095703</v>
      </c>
      <c r="G395">
        <f t="shared" si="39"/>
        <v>2.0596064515600583E-3</v>
      </c>
      <c r="H395" s="38">
        <f>G395*SUMIF('Manual Inputs'!$B$11:$B$22,'Expanded kW'!A395,'Manual Inputs'!$C$11:$C$22)</f>
        <v>17124.641093231588</v>
      </c>
    </row>
    <row r="396" spans="1:8" x14ac:dyDescent="0.2">
      <c r="A396">
        <f t="shared" si="36"/>
        <v>3</v>
      </c>
      <c r="B396" t="b">
        <f t="shared" si="37"/>
        <v>0</v>
      </c>
      <c r="C396" t="str">
        <f t="shared" si="38"/>
        <v>ON</v>
      </c>
      <c r="D396" s="4">
        <f t="shared" si="40"/>
        <v>42446.416666665711</v>
      </c>
      <c r="E396" t="str">
        <f t="shared" si="41"/>
        <v>LRKPPS</v>
      </c>
      <c r="F396" s="39">
        <v>115.72946929931641</v>
      </c>
      <c r="G396">
        <f t="shared" si="39"/>
        <v>2.0291680472888885E-3</v>
      </c>
      <c r="H396" s="38">
        <f>G396*SUMIF('Manual Inputs'!$B$11:$B$22,'Expanded kW'!A396,'Manual Inputs'!$C$11:$C$22)</f>
        <v>16871.560341712458</v>
      </c>
    </row>
    <row r="397" spans="1:8" x14ac:dyDescent="0.2">
      <c r="A397">
        <f t="shared" si="36"/>
        <v>3</v>
      </c>
      <c r="B397" t="b">
        <f t="shared" si="37"/>
        <v>0</v>
      </c>
      <c r="C397" t="str">
        <f t="shared" si="38"/>
        <v>ON</v>
      </c>
      <c r="D397" s="4">
        <f t="shared" si="40"/>
        <v>42446.458333332375</v>
      </c>
      <c r="E397" t="str">
        <f t="shared" si="41"/>
        <v>LRKPPS</v>
      </c>
      <c r="F397" s="39">
        <v>119.15233612060547</v>
      </c>
      <c r="G397">
        <f t="shared" si="39"/>
        <v>2.0891836338627922E-3</v>
      </c>
      <c r="H397" s="38">
        <f>G397*SUMIF('Manual Inputs'!$B$11:$B$22,'Expanded kW'!A397,'Manual Inputs'!$C$11:$C$22)</f>
        <v>17370.561196608498</v>
      </c>
    </row>
    <row r="398" spans="1:8" x14ac:dyDescent="0.2">
      <c r="A398">
        <f t="shared" si="36"/>
        <v>3</v>
      </c>
      <c r="B398" t="b">
        <f t="shared" si="37"/>
        <v>0</v>
      </c>
      <c r="C398" t="str">
        <f t="shared" si="38"/>
        <v>ON</v>
      </c>
      <c r="D398" s="4">
        <f t="shared" si="40"/>
        <v>42446.49999999904</v>
      </c>
      <c r="E398" t="str">
        <f t="shared" si="41"/>
        <v>LRKPPS</v>
      </c>
      <c r="F398" s="39">
        <v>114.56771850585937</v>
      </c>
      <c r="G398">
        <f t="shared" si="39"/>
        <v>2.008798234800606E-3</v>
      </c>
      <c r="H398" s="38">
        <f>G398*SUMIF('Manual Inputs'!$B$11:$B$22,'Expanded kW'!A398,'Manual Inputs'!$C$11:$C$22)</f>
        <v>16702.195108012569</v>
      </c>
    </row>
    <row r="399" spans="1:8" x14ac:dyDescent="0.2">
      <c r="A399">
        <f t="shared" si="36"/>
        <v>3</v>
      </c>
      <c r="B399" t="b">
        <f t="shared" si="37"/>
        <v>0</v>
      </c>
      <c r="C399" t="str">
        <f t="shared" si="38"/>
        <v>ON</v>
      </c>
      <c r="D399" s="4">
        <f t="shared" si="40"/>
        <v>42446.541666665704</v>
      </c>
      <c r="E399" t="str">
        <f t="shared" si="41"/>
        <v>LRKPPS</v>
      </c>
      <c r="F399" s="39">
        <v>106.52125549316406</v>
      </c>
      <c r="G399">
        <f t="shared" si="39"/>
        <v>1.8677138097366293E-3</v>
      </c>
      <c r="H399" s="38">
        <f>G399*SUMIF('Manual Inputs'!$B$11:$B$22,'Expanded kW'!A399,'Manual Inputs'!$C$11:$C$22)</f>
        <v>15529.14569304521</v>
      </c>
    </row>
    <row r="400" spans="1:8" x14ac:dyDescent="0.2">
      <c r="A400">
        <f t="shared" si="36"/>
        <v>3</v>
      </c>
      <c r="B400" t="b">
        <f t="shared" si="37"/>
        <v>0</v>
      </c>
      <c r="C400" t="str">
        <f t="shared" si="38"/>
        <v>ON</v>
      </c>
      <c r="D400" s="4">
        <f t="shared" si="40"/>
        <v>42446.583333332368</v>
      </c>
      <c r="E400" t="str">
        <f t="shared" si="41"/>
        <v>LRKPPS</v>
      </c>
      <c r="F400" s="39">
        <v>101.91407775878906</v>
      </c>
      <c r="G400">
        <f t="shared" si="39"/>
        <v>1.7869328478660146E-3</v>
      </c>
      <c r="H400" s="38">
        <f>G400*SUMIF('Manual Inputs'!$B$11:$B$22,'Expanded kW'!A400,'Manual Inputs'!$C$11:$C$22)</f>
        <v>14857.490689171784</v>
      </c>
    </row>
    <row r="401" spans="1:8" x14ac:dyDescent="0.2">
      <c r="A401">
        <f t="shared" si="36"/>
        <v>3</v>
      </c>
      <c r="B401" t="b">
        <f t="shared" si="37"/>
        <v>0</v>
      </c>
      <c r="C401" t="str">
        <f t="shared" si="38"/>
        <v>ON</v>
      </c>
      <c r="D401" s="4">
        <f t="shared" si="40"/>
        <v>42446.624999999032</v>
      </c>
      <c r="E401" t="str">
        <f t="shared" si="41"/>
        <v>LRKPPS</v>
      </c>
      <c r="F401" s="39">
        <v>88.459854125976563</v>
      </c>
      <c r="G401">
        <f t="shared" si="39"/>
        <v>1.551030265212908E-3</v>
      </c>
      <c r="H401" s="38">
        <f>G401*SUMIF('Manual Inputs'!$B$11:$B$22,'Expanded kW'!A401,'Manual Inputs'!$C$11:$C$22)</f>
        <v>12896.073711748293</v>
      </c>
    </row>
    <row r="402" spans="1:8" x14ac:dyDescent="0.2">
      <c r="A402">
        <f t="shared" si="36"/>
        <v>3</v>
      </c>
      <c r="B402" t="b">
        <f t="shared" si="37"/>
        <v>0</v>
      </c>
      <c r="C402" t="str">
        <f t="shared" si="38"/>
        <v>ON</v>
      </c>
      <c r="D402" s="4">
        <f t="shared" si="40"/>
        <v>42446.666666665697</v>
      </c>
      <c r="E402" t="str">
        <f t="shared" si="41"/>
        <v>LRKPPS</v>
      </c>
      <c r="F402" s="39">
        <v>76.767768859863281</v>
      </c>
      <c r="G402">
        <f t="shared" si="39"/>
        <v>1.3460245223211585E-3</v>
      </c>
      <c r="H402" s="38">
        <f>G402*SUMIF('Manual Inputs'!$B$11:$B$22,'Expanded kW'!A402,'Manual Inputs'!$C$11:$C$22)</f>
        <v>11191.54915735424</v>
      </c>
    </row>
    <row r="403" spans="1:8" x14ac:dyDescent="0.2">
      <c r="A403">
        <f t="shared" si="36"/>
        <v>3</v>
      </c>
      <c r="B403" t="b">
        <f t="shared" si="37"/>
        <v>0</v>
      </c>
      <c r="C403" t="str">
        <f t="shared" si="38"/>
        <v>ON</v>
      </c>
      <c r="D403" s="4">
        <f t="shared" si="40"/>
        <v>42446.708333332361</v>
      </c>
      <c r="E403" t="str">
        <f t="shared" si="41"/>
        <v>LRKPPS</v>
      </c>
      <c r="F403" s="39">
        <v>69.994575500488281</v>
      </c>
      <c r="G403">
        <f t="shared" si="39"/>
        <v>1.2272652501481699E-3</v>
      </c>
      <c r="H403" s="38">
        <f>G403*SUMIF('Manual Inputs'!$B$11:$B$22,'Expanded kW'!A403,'Manual Inputs'!$C$11:$C$22)</f>
        <v>10204.122694927211</v>
      </c>
    </row>
    <row r="404" spans="1:8" x14ac:dyDescent="0.2">
      <c r="A404">
        <f t="shared" si="36"/>
        <v>3</v>
      </c>
      <c r="B404" t="b">
        <f t="shared" si="37"/>
        <v>0</v>
      </c>
      <c r="C404" t="str">
        <f t="shared" si="38"/>
        <v>ON</v>
      </c>
      <c r="D404" s="4">
        <f t="shared" si="40"/>
        <v>42446.749999999025</v>
      </c>
      <c r="E404" t="str">
        <f t="shared" si="41"/>
        <v>LRKPPS</v>
      </c>
      <c r="F404" s="39">
        <v>64.599906921386719</v>
      </c>
      <c r="G404">
        <f t="shared" si="39"/>
        <v>1.1326766447332921E-3</v>
      </c>
      <c r="H404" s="38">
        <f>G404*SUMIF('Manual Inputs'!$B$11:$B$22,'Expanded kW'!A404,'Manual Inputs'!$C$11:$C$22)</f>
        <v>9417.6637488444976</v>
      </c>
    </row>
    <row r="405" spans="1:8" x14ac:dyDescent="0.2">
      <c r="A405">
        <f t="shared" si="36"/>
        <v>3</v>
      </c>
      <c r="B405" t="b">
        <f t="shared" si="37"/>
        <v>0</v>
      </c>
      <c r="C405" t="str">
        <f t="shared" si="38"/>
        <v>ON</v>
      </c>
      <c r="D405" s="4">
        <f t="shared" si="40"/>
        <v>42446.791666665689</v>
      </c>
      <c r="E405" t="str">
        <f t="shared" si="41"/>
        <v>LRKPPS</v>
      </c>
      <c r="F405" s="39">
        <v>63.390331268310547</v>
      </c>
      <c r="G405">
        <f t="shared" si="39"/>
        <v>1.1114682845735065E-3</v>
      </c>
      <c r="H405" s="38">
        <f>G405*SUMIF('Manual Inputs'!$B$11:$B$22,'Expanded kW'!A405,'Manual Inputs'!$C$11:$C$22)</f>
        <v>9241.3263929203949</v>
      </c>
    </row>
    <row r="406" spans="1:8" x14ac:dyDescent="0.2">
      <c r="A406">
        <f t="shared" si="36"/>
        <v>3</v>
      </c>
      <c r="B406" t="b">
        <f t="shared" si="37"/>
        <v>0</v>
      </c>
      <c r="C406" t="str">
        <f t="shared" si="38"/>
        <v>ON</v>
      </c>
      <c r="D406" s="4">
        <f t="shared" si="40"/>
        <v>42446.833333332354</v>
      </c>
      <c r="E406" t="str">
        <f t="shared" si="41"/>
        <v>LRKPPS</v>
      </c>
      <c r="F406" s="39">
        <v>60.618614196777344</v>
      </c>
      <c r="G406">
        <f t="shared" si="39"/>
        <v>1.0628697750345577E-3</v>
      </c>
      <c r="H406" s="38">
        <f>G406*SUMIF('Manual Inputs'!$B$11:$B$22,'Expanded kW'!A406,'Manual Inputs'!$C$11:$C$22)</f>
        <v>8837.2530647901058</v>
      </c>
    </row>
    <row r="407" spans="1:8" x14ac:dyDescent="0.2">
      <c r="A407">
        <f t="shared" si="36"/>
        <v>3</v>
      </c>
      <c r="B407" t="b">
        <f t="shared" si="37"/>
        <v>0</v>
      </c>
      <c r="C407" t="str">
        <f t="shared" si="38"/>
        <v>OFF</v>
      </c>
      <c r="D407" s="4">
        <f t="shared" si="40"/>
        <v>42446.874999999018</v>
      </c>
      <c r="E407" t="str">
        <f t="shared" si="41"/>
        <v>LRKPPS</v>
      </c>
      <c r="F407" s="39">
        <v>55.468902587890625</v>
      </c>
      <c r="G407">
        <f t="shared" si="39"/>
        <v>9.7257617641380171E-4</v>
      </c>
      <c r="H407" s="38">
        <f>G407*SUMIF('Manual Inputs'!$B$11:$B$22,'Expanded kW'!A407,'Manual Inputs'!$C$11:$C$22)</f>
        <v>8086.5050428922586</v>
      </c>
    </row>
    <row r="408" spans="1:8" x14ac:dyDescent="0.2">
      <c r="A408">
        <f t="shared" si="36"/>
        <v>3</v>
      </c>
      <c r="B408" t="b">
        <f t="shared" si="37"/>
        <v>0</v>
      </c>
      <c r="C408" t="str">
        <f t="shared" si="38"/>
        <v>OFF</v>
      </c>
      <c r="D408" s="4">
        <f t="shared" si="40"/>
        <v>42446.916666665682</v>
      </c>
      <c r="E408" t="str">
        <f t="shared" si="41"/>
        <v>LRKPPS</v>
      </c>
      <c r="F408" s="39">
        <v>53.260501861572266</v>
      </c>
      <c r="G408">
        <f t="shared" si="39"/>
        <v>9.3385469763586999E-4</v>
      </c>
      <c r="H408" s="38">
        <f>G408*SUMIF('Manual Inputs'!$B$11:$B$22,'Expanded kW'!A408,'Manual Inputs'!$C$11:$C$22)</f>
        <v>7764.5544944420917</v>
      </c>
    </row>
    <row r="409" spans="1:8" x14ac:dyDescent="0.2">
      <c r="A409">
        <f t="shared" si="36"/>
        <v>3</v>
      </c>
      <c r="B409" t="b">
        <f t="shared" si="37"/>
        <v>0</v>
      </c>
      <c r="C409" t="str">
        <f t="shared" si="38"/>
        <v>OFF</v>
      </c>
      <c r="D409" s="4">
        <f t="shared" si="40"/>
        <v>42446.958333332346</v>
      </c>
      <c r="E409" t="str">
        <f t="shared" si="41"/>
        <v>LRKPPS</v>
      </c>
      <c r="F409" s="39">
        <v>51.210762023925781</v>
      </c>
      <c r="G409">
        <f t="shared" si="39"/>
        <v>8.9791513436828028E-4</v>
      </c>
      <c r="H409" s="38">
        <f>G409*SUMIF('Manual Inputs'!$B$11:$B$22,'Expanded kW'!A409,'Manual Inputs'!$C$11:$C$22)</f>
        <v>7465.7342409228877</v>
      </c>
    </row>
    <row r="410" spans="1:8" x14ac:dyDescent="0.2">
      <c r="A410">
        <f t="shared" si="36"/>
        <v>3</v>
      </c>
      <c r="B410" t="b">
        <f t="shared" si="37"/>
        <v>0</v>
      </c>
      <c r="C410" t="str">
        <f t="shared" si="38"/>
        <v>OFF</v>
      </c>
      <c r="D410" s="4">
        <f t="shared" si="40"/>
        <v>42446.99999999901</v>
      </c>
      <c r="E410" t="str">
        <f t="shared" si="41"/>
        <v>LRKPPS</v>
      </c>
      <c r="F410" s="39">
        <v>50.600696563720703</v>
      </c>
      <c r="G410">
        <f t="shared" si="39"/>
        <v>8.8721841774028784E-4</v>
      </c>
      <c r="H410" s="38">
        <f>G410*SUMIF('Manual Inputs'!$B$11:$B$22,'Expanded kW'!A410,'Manual Inputs'!$C$11:$C$22)</f>
        <v>7376.796165888396</v>
      </c>
    </row>
    <row r="411" spans="1:8" x14ac:dyDescent="0.2">
      <c r="A411">
        <f t="shared" si="36"/>
        <v>3</v>
      </c>
      <c r="B411" t="b">
        <f t="shared" si="37"/>
        <v>0</v>
      </c>
      <c r="C411" t="str">
        <f t="shared" si="38"/>
        <v>OFF</v>
      </c>
      <c r="D411" s="4">
        <f t="shared" si="40"/>
        <v>42447.041666665675</v>
      </c>
      <c r="E411" t="str">
        <f t="shared" si="41"/>
        <v>LRKPPS</v>
      </c>
      <c r="F411" s="39">
        <v>50.688735961914063</v>
      </c>
      <c r="G411">
        <f t="shared" si="39"/>
        <v>8.8876207584913532E-4</v>
      </c>
      <c r="H411" s="38">
        <f>G411*SUMIF('Manual Inputs'!$B$11:$B$22,'Expanded kW'!A411,'Manual Inputs'!$C$11:$C$22)</f>
        <v>7389.6309436512283</v>
      </c>
    </row>
    <row r="412" spans="1:8" x14ac:dyDescent="0.2">
      <c r="A412">
        <f t="shared" si="36"/>
        <v>3</v>
      </c>
      <c r="B412" t="b">
        <f t="shared" si="37"/>
        <v>0</v>
      </c>
      <c r="C412" t="str">
        <f t="shared" si="38"/>
        <v>OFF</v>
      </c>
      <c r="D412" s="4">
        <f t="shared" si="40"/>
        <v>42447.083333332339</v>
      </c>
      <c r="E412" t="str">
        <f t="shared" si="41"/>
        <v>LRKPPS</v>
      </c>
      <c r="F412" s="39">
        <v>51.094333648681641</v>
      </c>
      <c r="G412">
        <f t="shared" si="39"/>
        <v>8.9587371190022989E-4</v>
      </c>
      <c r="H412" s="38">
        <f>G412*SUMIF('Manual Inputs'!$B$11:$B$22,'Expanded kW'!A412,'Manual Inputs'!$C$11:$C$22)</f>
        <v>7448.7607909424114</v>
      </c>
    </row>
    <row r="413" spans="1:8" x14ac:dyDescent="0.2">
      <c r="A413">
        <f t="shared" si="36"/>
        <v>3</v>
      </c>
      <c r="B413" t="b">
        <f t="shared" si="37"/>
        <v>0</v>
      </c>
      <c r="C413" t="str">
        <f t="shared" si="38"/>
        <v>OFF</v>
      </c>
      <c r="D413" s="4">
        <f t="shared" si="40"/>
        <v>42447.124999999003</v>
      </c>
      <c r="E413" t="str">
        <f t="shared" si="41"/>
        <v>LRKPPS</v>
      </c>
      <c r="F413" s="39">
        <v>53.275226593017578</v>
      </c>
      <c r="G413">
        <f t="shared" si="39"/>
        <v>9.3411287694607193E-4</v>
      </c>
      <c r="H413" s="38">
        <f>G413*SUMIF('Manual Inputs'!$B$11:$B$22,'Expanded kW'!A413,'Manual Inputs'!$C$11:$C$22)</f>
        <v>7766.7011317385313</v>
      </c>
    </row>
    <row r="414" spans="1:8" x14ac:dyDescent="0.2">
      <c r="A414">
        <f t="shared" si="36"/>
        <v>3</v>
      </c>
      <c r="B414" t="b">
        <f t="shared" si="37"/>
        <v>0</v>
      </c>
      <c r="C414" t="str">
        <f t="shared" si="38"/>
        <v>OFF</v>
      </c>
      <c r="D414" s="4">
        <f t="shared" si="40"/>
        <v>42447.166666665667</v>
      </c>
      <c r="E414" t="str">
        <f t="shared" si="41"/>
        <v>LRKPPS</v>
      </c>
      <c r="F414" s="39">
        <v>53.588043212890625</v>
      </c>
      <c r="G414">
        <f t="shared" si="39"/>
        <v>9.3959771579956743E-4</v>
      </c>
      <c r="H414" s="38">
        <f>G414*SUMIF('Manual Inputs'!$B$11:$B$22,'Expanded kW'!A414,'Manual Inputs'!$C$11:$C$22)</f>
        <v>7812.3049395675353</v>
      </c>
    </row>
    <row r="415" spans="1:8" x14ac:dyDescent="0.2">
      <c r="A415">
        <f t="shared" si="36"/>
        <v>3</v>
      </c>
      <c r="B415" t="b">
        <f t="shared" si="37"/>
        <v>0</v>
      </c>
      <c r="C415" t="str">
        <f t="shared" si="38"/>
        <v>OFF</v>
      </c>
      <c r="D415" s="4">
        <f t="shared" si="40"/>
        <v>42447.208333332332</v>
      </c>
      <c r="E415" t="str">
        <f t="shared" si="41"/>
        <v>LRKPPS</v>
      </c>
      <c r="F415" s="39">
        <v>64.929847717285156</v>
      </c>
      <c r="G415">
        <f t="shared" si="39"/>
        <v>1.1384617340851029E-3</v>
      </c>
      <c r="H415" s="38">
        <f>G415*SUMIF('Manual Inputs'!$B$11:$B$22,'Expanded kW'!A415,'Manual Inputs'!$C$11:$C$22)</f>
        <v>9465.7639957470037</v>
      </c>
    </row>
    <row r="416" spans="1:8" x14ac:dyDescent="0.2">
      <c r="A416">
        <f t="shared" si="36"/>
        <v>3</v>
      </c>
      <c r="B416" t="b">
        <f t="shared" si="37"/>
        <v>0</v>
      </c>
      <c r="C416" t="str">
        <f t="shared" si="38"/>
        <v>OFF</v>
      </c>
      <c r="D416" s="4">
        <f t="shared" si="40"/>
        <v>42447.249999998996</v>
      </c>
      <c r="E416" t="str">
        <f t="shared" si="41"/>
        <v>LRKPPS</v>
      </c>
      <c r="F416" s="39">
        <v>81.883537292480469</v>
      </c>
      <c r="G416">
        <f t="shared" si="39"/>
        <v>1.4357229708118167E-3</v>
      </c>
      <c r="H416" s="38">
        <f>G416*SUMIF('Manual Inputs'!$B$11:$B$22,'Expanded kW'!A416,'Manual Inputs'!$C$11:$C$22)</f>
        <v>11937.348790997237</v>
      </c>
    </row>
    <row r="417" spans="1:8" x14ac:dyDescent="0.2">
      <c r="A417">
        <f t="shared" si="36"/>
        <v>3</v>
      </c>
      <c r="B417" t="b">
        <f t="shared" si="37"/>
        <v>0</v>
      </c>
      <c r="C417" t="str">
        <f t="shared" si="38"/>
        <v>ON</v>
      </c>
      <c r="D417" s="4">
        <f t="shared" si="40"/>
        <v>42447.29166666566</v>
      </c>
      <c r="E417" t="str">
        <f t="shared" si="41"/>
        <v>LRKPPS</v>
      </c>
      <c r="F417" s="39">
        <v>99.712425231933594</v>
      </c>
      <c r="G417">
        <f t="shared" si="39"/>
        <v>1.7483296901242868E-3</v>
      </c>
      <c r="H417" s="38">
        <f>G417*SUMIF('Manual Inputs'!$B$11:$B$22,'Expanded kW'!A417,'Manual Inputs'!$C$11:$C$22)</f>
        <v>14536.523923461875</v>
      </c>
    </row>
    <row r="418" spans="1:8" x14ac:dyDescent="0.2">
      <c r="A418">
        <f t="shared" si="36"/>
        <v>3</v>
      </c>
      <c r="B418" t="b">
        <f t="shared" si="37"/>
        <v>0</v>
      </c>
      <c r="C418" t="str">
        <f t="shared" si="38"/>
        <v>ON</v>
      </c>
      <c r="D418" s="4">
        <f t="shared" si="40"/>
        <v>42447.333333332324</v>
      </c>
      <c r="E418" t="str">
        <f t="shared" si="41"/>
        <v>LRKPPS</v>
      </c>
      <c r="F418" s="39">
        <v>123.28336334228516</v>
      </c>
      <c r="G418">
        <f t="shared" si="39"/>
        <v>2.161615906225788E-3</v>
      </c>
      <c r="H418" s="38">
        <f>G418*SUMIF('Manual Inputs'!$B$11:$B$22,'Expanded kW'!A418,'Manual Inputs'!$C$11:$C$22)</f>
        <v>17972.800846248345</v>
      </c>
    </row>
    <row r="419" spans="1:8" x14ac:dyDescent="0.2">
      <c r="A419">
        <f t="shared" si="36"/>
        <v>3</v>
      </c>
      <c r="B419" t="b">
        <f t="shared" si="37"/>
        <v>0</v>
      </c>
      <c r="C419" t="str">
        <f t="shared" si="38"/>
        <v>ON</v>
      </c>
      <c r="D419" s="4">
        <f t="shared" si="40"/>
        <v>42447.374999998989</v>
      </c>
      <c r="E419" t="str">
        <f t="shared" si="41"/>
        <v>LRKPPS</v>
      </c>
      <c r="F419" s="39">
        <v>122.89410400390625</v>
      </c>
      <c r="G419">
        <f t="shared" si="39"/>
        <v>2.1547907421916868E-3</v>
      </c>
      <c r="H419" s="38">
        <f>G419*SUMIF('Manual Inputs'!$B$11:$B$22,'Expanded kW'!A419,'Manual Inputs'!$C$11:$C$22)</f>
        <v>17916.052876558366</v>
      </c>
    </row>
    <row r="420" spans="1:8" x14ac:dyDescent="0.2">
      <c r="A420">
        <f t="shared" si="36"/>
        <v>3</v>
      </c>
      <c r="B420" t="b">
        <f t="shared" si="37"/>
        <v>0</v>
      </c>
      <c r="C420" t="str">
        <f t="shared" si="38"/>
        <v>ON</v>
      </c>
      <c r="D420" s="4">
        <f t="shared" si="40"/>
        <v>42447.416666665653</v>
      </c>
      <c r="E420" t="str">
        <f t="shared" si="41"/>
        <v>LRKPPS</v>
      </c>
      <c r="F420" s="39">
        <v>115.90261840820313</v>
      </c>
      <c r="G420">
        <f t="shared" si="39"/>
        <v>2.0322039951878698E-3</v>
      </c>
      <c r="H420" s="38">
        <f>G420*SUMIF('Manual Inputs'!$B$11:$B$22,'Expanded kW'!A420,'Manual Inputs'!$C$11:$C$22)</f>
        <v>16896.802794273444</v>
      </c>
    </row>
    <row r="421" spans="1:8" x14ac:dyDescent="0.2">
      <c r="A421">
        <f t="shared" si="36"/>
        <v>3</v>
      </c>
      <c r="B421" t="b">
        <f t="shared" si="37"/>
        <v>0</v>
      </c>
      <c r="C421" t="str">
        <f t="shared" si="38"/>
        <v>ON</v>
      </c>
      <c r="D421" s="4">
        <f t="shared" si="40"/>
        <v>42447.458333332317</v>
      </c>
      <c r="E421" t="str">
        <f t="shared" si="41"/>
        <v>LRKPPS</v>
      </c>
      <c r="F421" s="39">
        <v>115.11627197265625</v>
      </c>
      <c r="G421">
        <f t="shared" si="39"/>
        <v>2.0184164173931048E-3</v>
      </c>
      <c r="H421" s="38">
        <f>G421*SUMIF('Manual Inputs'!$B$11:$B$22,'Expanded kW'!A421,'Manual Inputs'!$C$11:$C$22)</f>
        <v>16782.165689159734</v>
      </c>
    </row>
    <row r="422" spans="1:8" x14ac:dyDescent="0.2">
      <c r="A422">
        <f t="shared" si="36"/>
        <v>3</v>
      </c>
      <c r="B422" t="b">
        <f t="shared" si="37"/>
        <v>0</v>
      </c>
      <c r="C422" t="str">
        <f t="shared" si="38"/>
        <v>ON</v>
      </c>
      <c r="D422" s="4">
        <f t="shared" si="40"/>
        <v>42447.499999998981</v>
      </c>
      <c r="E422" t="str">
        <f t="shared" si="41"/>
        <v>LRKPPS</v>
      </c>
      <c r="F422" s="39">
        <v>111.25523376464844</v>
      </c>
      <c r="G422">
        <f t="shared" si="39"/>
        <v>1.950718056651574E-3</v>
      </c>
      <c r="H422" s="38">
        <f>G422*SUMIF('Manual Inputs'!$B$11:$B$22,'Expanded kW'!A422,'Manual Inputs'!$C$11:$C$22)</f>
        <v>16219.286247108701</v>
      </c>
    </row>
    <row r="423" spans="1:8" x14ac:dyDescent="0.2">
      <c r="A423">
        <f t="shared" si="36"/>
        <v>3</v>
      </c>
      <c r="B423" t="b">
        <f t="shared" si="37"/>
        <v>0</v>
      </c>
      <c r="C423" t="str">
        <f t="shared" si="38"/>
        <v>ON</v>
      </c>
      <c r="D423" s="4">
        <f t="shared" si="40"/>
        <v>42447.541666665646</v>
      </c>
      <c r="E423" t="str">
        <f t="shared" si="41"/>
        <v>LRKPPS</v>
      </c>
      <c r="F423" s="39">
        <v>104.86471557617187</v>
      </c>
      <c r="G423">
        <f t="shared" si="39"/>
        <v>1.838668503567244E-3</v>
      </c>
      <c r="H423" s="38">
        <f>G423*SUMIF('Manual Inputs'!$B$11:$B$22,'Expanded kW'!A423,'Manual Inputs'!$C$11:$C$22)</f>
        <v>15287.647884948425</v>
      </c>
    </row>
    <row r="424" spans="1:8" x14ac:dyDescent="0.2">
      <c r="A424">
        <f t="shared" si="36"/>
        <v>3</v>
      </c>
      <c r="B424" t="b">
        <f t="shared" si="37"/>
        <v>0</v>
      </c>
      <c r="C424" t="str">
        <f t="shared" si="38"/>
        <v>ON</v>
      </c>
      <c r="D424" s="4">
        <f t="shared" si="40"/>
        <v>42447.58333333231</v>
      </c>
      <c r="E424" t="str">
        <f t="shared" si="41"/>
        <v>LRKPPS</v>
      </c>
      <c r="F424" s="39">
        <v>99.14764404296875</v>
      </c>
      <c r="G424">
        <f t="shared" si="39"/>
        <v>1.7384269752039128E-3</v>
      </c>
      <c r="H424" s="38">
        <f>G424*SUMIF('Manual Inputs'!$B$11:$B$22,'Expanded kW'!A424,'Manual Inputs'!$C$11:$C$22)</f>
        <v>14454.187592299411</v>
      </c>
    </row>
    <row r="425" spans="1:8" x14ac:dyDescent="0.2">
      <c r="A425">
        <f t="shared" si="36"/>
        <v>3</v>
      </c>
      <c r="B425" t="b">
        <f t="shared" si="37"/>
        <v>0</v>
      </c>
      <c r="C425" t="str">
        <f t="shared" si="38"/>
        <v>ON</v>
      </c>
      <c r="D425" s="4">
        <f t="shared" si="40"/>
        <v>42447.624999998974</v>
      </c>
      <c r="E425" t="str">
        <f t="shared" si="41"/>
        <v>LRKPPS</v>
      </c>
      <c r="F425" s="39">
        <v>83.266693115234375</v>
      </c>
      <c r="G425">
        <f t="shared" si="39"/>
        <v>1.4599748369695611E-3</v>
      </c>
      <c r="H425" s="38">
        <f>G425*SUMIF('Manual Inputs'!$B$11:$B$22,'Expanded kW'!A425,'Manual Inputs'!$C$11:$C$22)</f>
        <v>12138.991441454991</v>
      </c>
    </row>
    <row r="426" spans="1:8" x14ac:dyDescent="0.2">
      <c r="A426">
        <f t="shared" si="36"/>
        <v>3</v>
      </c>
      <c r="B426" t="b">
        <f t="shared" si="37"/>
        <v>0</v>
      </c>
      <c r="C426" t="str">
        <f t="shared" si="38"/>
        <v>ON</v>
      </c>
      <c r="D426" s="4">
        <f t="shared" si="40"/>
        <v>42447.666666665638</v>
      </c>
      <c r="E426" t="str">
        <f t="shared" si="41"/>
        <v>LRKPPS</v>
      </c>
      <c r="F426" s="39">
        <v>68.002220153808594</v>
      </c>
      <c r="G426">
        <f t="shared" si="39"/>
        <v>1.1923318504462196E-3</v>
      </c>
      <c r="H426" s="38">
        <f>G426*SUMIF('Manual Inputs'!$B$11:$B$22,'Expanded kW'!A426,'Manual Inputs'!$C$11:$C$22)</f>
        <v>9913.6682095039523</v>
      </c>
    </row>
    <row r="427" spans="1:8" x14ac:dyDescent="0.2">
      <c r="A427">
        <f t="shared" si="36"/>
        <v>3</v>
      </c>
      <c r="B427" t="b">
        <f t="shared" si="37"/>
        <v>0</v>
      </c>
      <c r="C427" t="str">
        <f t="shared" si="38"/>
        <v>ON</v>
      </c>
      <c r="D427" s="4">
        <f t="shared" si="40"/>
        <v>42447.708333332303</v>
      </c>
      <c r="E427" t="str">
        <f t="shared" si="41"/>
        <v>LRKPPS</v>
      </c>
      <c r="F427" s="39">
        <v>63.51971435546875</v>
      </c>
      <c r="G427">
        <f t="shared" si="39"/>
        <v>1.1137368513258693E-3</v>
      </c>
      <c r="H427" s="38">
        <f>G427*SUMIF('Manual Inputs'!$B$11:$B$22,'Expanded kW'!A427,'Manual Inputs'!$C$11:$C$22)</f>
        <v>9260.1884388228191</v>
      </c>
    </row>
    <row r="428" spans="1:8" x14ac:dyDescent="0.2">
      <c r="A428">
        <f t="shared" si="36"/>
        <v>3</v>
      </c>
      <c r="B428" t="b">
        <f t="shared" si="37"/>
        <v>0</v>
      </c>
      <c r="C428" t="str">
        <f t="shared" si="38"/>
        <v>ON</v>
      </c>
      <c r="D428" s="4">
        <f t="shared" si="40"/>
        <v>42447.749999998967</v>
      </c>
      <c r="E428" t="str">
        <f t="shared" si="41"/>
        <v>LRKPPS</v>
      </c>
      <c r="F428" s="39">
        <v>61.594650268554688</v>
      </c>
      <c r="G428">
        <f t="shared" si="39"/>
        <v>1.0799833176943759E-3</v>
      </c>
      <c r="H428" s="38">
        <f>G428*SUMIF('Manual Inputs'!$B$11:$B$22,'Expanded kW'!A428,'Manual Inputs'!$C$11:$C$22)</f>
        <v>8979.5439746195589</v>
      </c>
    </row>
    <row r="429" spans="1:8" x14ac:dyDescent="0.2">
      <c r="A429">
        <f t="shared" si="36"/>
        <v>3</v>
      </c>
      <c r="B429" t="b">
        <f t="shared" si="37"/>
        <v>0</v>
      </c>
      <c r="C429" t="str">
        <f t="shared" si="38"/>
        <v>ON</v>
      </c>
      <c r="D429" s="4">
        <f t="shared" si="40"/>
        <v>42447.791666665631</v>
      </c>
      <c r="E429" t="str">
        <f t="shared" si="41"/>
        <v>LRKPPS</v>
      </c>
      <c r="F429" s="39">
        <v>60.427658081054688</v>
      </c>
      <c r="G429">
        <f t="shared" si="39"/>
        <v>1.0595216040733945E-3</v>
      </c>
      <c r="H429" s="38">
        <f>G429*SUMIF('Manual Inputs'!$B$11:$B$22,'Expanded kW'!A429,'Manual Inputs'!$C$11:$C$22)</f>
        <v>8809.4146270219244</v>
      </c>
    </row>
    <row r="430" spans="1:8" x14ac:dyDescent="0.2">
      <c r="A430">
        <f t="shared" si="36"/>
        <v>3</v>
      </c>
      <c r="B430" t="b">
        <f t="shared" si="37"/>
        <v>0</v>
      </c>
      <c r="C430" t="str">
        <f t="shared" si="38"/>
        <v>ON</v>
      </c>
      <c r="D430" s="4">
        <f t="shared" si="40"/>
        <v>42447.833333332295</v>
      </c>
      <c r="E430" t="str">
        <f t="shared" si="41"/>
        <v>LRKPPS</v>
      </c>
      <c r="F430" s="39">
        <v>59.229759216308594</v>
      </c>
      <c r="G430">
        <f t="shared" si="39"/>
        <v>1.0385179814443157E-3</v>
      </c>
      <c r="H430" s="38">
        <f>G430*SUMIF('Manual Inputs'!$B$11:$B$22,'Expanded kW'!A430,'Manual Inputs'!$C$11:$C$22)</f>
        <v>8634.7795655963728</v>
      </c>
    </row>
    <row r="431" spans="1:8" x14ac:dyDescent="0.2">
      <c r="A431">
        <f t="shared" si="36"/>
        <v>3</v>
      </c>
      <c r="B431" t="b">
        <f t="shared" si="37"/>
        <v>0</v>
      </c>
      <c r="C431" t="str">
        <f t="shared" si="38"/>
        <v>OFF</v>
      </c>
      <c r="D431" s="4">
        <f t="shared" si="40"/>
        <v>42447.87499999896</v>
      </c>
      <c r="E431" t="str">
        <f t="shared" si="41"/>
        <v>LRKPPS</v>
      </c>
      <c r="F431" s="39">
        <v>54.288467407226563</v>
      </c>
      <c r="G431">
        <f t="shared" si="39"/>
        <v>9.5187875712205567E-4</v>
      </c>
      <c r="H431" s="38">
        <f>G431*SUMIF('Manual Inputs'!$B$11:$B$22,'Expanded kW'!A431,'Manual Inputs'!$C$11:$C$22)</f>
        <v>7914.4159155452317</v>
      </c>
    </row>
    <row r="432" spans="1:8" x14ac:dyDescent="0.2">
      <c r="A432">
        <f t="shared" si="36"/>
        <v>3</v>
      </c>
      <c r="B432" t="b">
        <f t="shared" si="37"/>
        <v>0</v>
      </c>
      <c r="C432" t="str">
        <f t="shared" si="38"/>
        <v>OFF</v>
      </c>
      <c r="D432" s="4">
        <f t="shared" si="40"/>
        <v>42447.916666665624</v>
      </c>
      <c r="E432" t="str">
        <f t="shared" si="41"/>
        <v>LRKPPS</v>
      </c>
      <c r="F432" s="39">
        <v>52.533470153808594</v>
      </c>
      <c r="G432">
        <f t="shared" si="39"/>
        <v>9.2110712763756328E-4</v>
      </c>
      <c r="H432" s="38">
        <f>G432*SUMIF('Manual Inputs'!$B$11:$B$22,'Expanded kW'!A432,'Manual Inputs'!$C$11:$C$22)</f>
        <v>7658.5645559922004</v>
      </c>
    </row>
    <row r="433" spans="1:8" x14ac:dyDescent="0.2">
      <c r="A433">
        <f t="shared" si="36"/>
        <v>3</v>
      </c>
      <c r="B433" t="b">
        <f t="shared" si="37"/>
        <v>0</v>
      </c>
      <c r="C433" t="str">
        <f t="shared" si="38"/>
        <v>OFF</v>
      </c>
      <c r="D433" s="4">
        <f t="shared" si="40"/>
        <v>42447.958333332288</v>
      </c>
      <c r="E433" t="str">
        <f t="shared" si="41"/>
        <v>LRKPPS</v>
      </c>
      <c r="F433" s="39">
        <v>51.381240844726563</v>
      </c>
      <c r="G433">
        <f t="shared" si="39"/>
        <v>9.0090426218510057E-4</v>
      </c>
      <c r="H433" s="38">
        <f>G433*SUMIF('Manual Inputs'!$B$11:$B$22,'Expanded kW'!A433,'Manual Inputs'!$C$11:$C$22)</f>
        <v>7490.5874069275242</v>
      </c>
    </row>
    <row r="434" spans="1:8" x14ac:dyDescent="0.2">
      <c r="A434">
        <f t="shared" si="36"/>
        <v>3</v>
      </c>
      <c r="B434" t="b">
        <f t="shared" si="37"/>
        <v>0</v>
      </c>
      <c r="C434" t="str">
        <f t="shared" si="38"/>
        <v>OFF</v>
      </c>
      <c r="D434" s="4">
        <f t="shared" si="40"/>
        <v>42447.999999998952</v>
      </c>
      <c r="E434" t="str">
        <f t="shared" si="41"/>
        <v>LRKPPS</v>
      </c>
      <c r="F434" s="39">
        <v>50.286304473876953</v>
      </c>
      <c r="G434">
        <f t="shared" si="39"/>
        <v>8.8170595503831741E-4</v>
      </c>
      <c r="H434" s="38">
        <f>G434*SUMIF('Manual Inputs'!$B$11:$B$22,'Expanded kW'!A434,'Manual Inputs'!$C$11:$C$22)</f>
        <v>7330.9626789911463</v>
      </c>
    </row>
    <row r="435" spans="1:8" x14ac:dyDescent="0.2">
      <c r="A435">
        <f t="shared" si="36"/>
        <v>3</v>
      </c>
      <c r="B435" t="b">
        <f t="shared" si="37"/>
        <v>0</v>
      </c>
      <c r="C435" t="str">
        <f t="shared" si="38"/>
        <v>OFF</v>
      </c>
      <c r="D435" s="4">
        <f t="shared" si="40"/>
        <v>42448.041666665617</v>
      </c>
      <c r="E435" t="str">
        <f t="shared" si="41"/>
        <v>LRKPPS</v>
      </c>
      <c r="F435" s="39">
        <v>48.957450866699219</v>
      </c>
      <c r="G435">
        <f t="shared" si="39"/>
        <v>8.5840620869423239E-4</v>
      </c>
      <c r="H435" s="38">
        <f>G435*SUMIF('Manual Inputs'!$B$11:$B$22,'Expanded kW'!A435,'Manual Inputs'!$C$11:$C$22)</f>
        <v>7137.2364487185778</v>
      </c>
    </row>
    <row r="436" spans="1:8" x14ac:dyDescent="0.2">
      <c r="A436">
        <f t="shared" si="36"/>
        <v>3</v>
      </c>
      <c r="B436" t="b">
        <f t="shared" si="37"/>
        <v>0</v>
      </c>
      <c r="C436" t="str">
        <f t="shared" si="38"/>
        <v>OFF</v>
      </c>
      <c r="D436" s="4">
        <f t="shared" si="40"/>
        <v>42448.083333332281</v>
      </c>
      <c r="E436" t="str">
        <f t="shared" si="41"/>
        <v>LRKPPS</v>
      </c>
      <c r="F436" s="39">
        <v>48.623325347900391</v>
      </c>
      <c r="G436">
        <f t="shared" si="39"/>
        <v>8.5254774558509241E-4</v>
      </c>
      <c r="H436" s="38">
        <f>G436*SUMIF('Manual Inputs'!$B$11:$B$22,'Expanded kW'!A436,'Manual Inputs'!$C$11:$C$22)</f>
        <v>7088.5261341699079</v>
      </c>
    </row>
    <row r="437" spans="1:8" x14ac:dyDescent="0.2">
      <c r="A437">
        <f t="shared" si="36"/>
        <v>3</v>
      </c>
      <c r="B437" t="b">
        <f t="shared" si="37"/>
        <v>0</v>
      </c>
      <c r="C437" t="str">
        <f t="shared" si="38"/>
        <v>OFF</v>
      </c>
      <c r="D437" s="4">
        <f t="shared" si="40"/>
        <v>42448.124999998945</v>
      </c>
      <c r="E437" t="str">
        <f t="shared" si="41"/>
        <v>LRKPPS</v>
      </c>
      <c r="F437" s="39">
        <v>48.814079284667969</v>
      </c>
      <c r="G437">
        <f t="shared" si="39"/>
        <v>8.5589237159717775E-4</v>
      </c>
      <c r="H437" s="38">
        <f>G437*SUMIF('Manual Inputs'!$B$11:$B$22,'Expanded kW'!A437,'Manual Inputs'!$C$11:$C$22)</f>
        <v>7116.3350973845381</v>
      </c>
    </row>
    <row r="438" spans="1:8" x14ac:dyDescent="0.2">
      <c r="A438">
        <f t="shared" si="36"/>
        <v>3</v>
      </c>
      <c r="B438" t="b">
        <f t="shared" si="37"/>
        <v>0</v>
      </c>
      <c r="C438" t="str">
        <f t="shared" si="38"/>
        <v>OFF</v>
      </c>
      <c r="D438" s="4">
        <f t="shared" si="40"/>
        <v>42448.166666665609</v>
      </c>
      <c r="E438" t="str">
        <f t="shared" si="41"/>
        <v>LRKPPS</v>
      </c>
      <c r="F438" s="39">
        <v>47.873195648193359</v>
      </c>
      <c r="G438">
        <f t="shared" si="39"/>
        <v>8.3939518187609323E-4</v>
      </c>
      <c r="H438" s="38">
        <f>G438*SUMIF('Manual Inputs'!$B$11:$B$22,'Expanded kW'!A438,'Manual Inputs'!$C$11:$C$22)</f>
        <v>6979.1688670075964</v>
      </c>
    </row>
    <row r="439" spans="1:8" x14ac:dyDescent="0.2">
      <c r="A439">
        <f t="shared" si="36"/>
        <v>3</v>
      </c>
      <c r="B439" t="b">
        <f t="shared" si="37"/>
        <v>0</v>
      </c>
      <c r="C439" t="str">
        <f t="shared" si="38"/>
        <v>OFF</v>
      </c>
      <c r="D439" s="4">
        <f t="shared" si="40"/>
        <v>42448.208333332273</v>
      </c>
      <c r="E439" t="str">
        <f t="shared" si="41"/>
        <v>LRKPPS</v>
      </c>
      <c r="F439" s="39">
        <v>48.492034912109375</v>
      </c>
      <c r="G439">
        <f t="shared" si="39"/>
        <v>8.5024573591690035E-4</v>
      </c>
      <c r="H439" s="38">
        <f>G439*SUMIF('Manual Inputs'!$B$11:$B$22,'Expanded kW'!A439,'Manual Inputs'!$C$11:$C$22)</f>
        <v>7069.3860264415225</v>
      </c>
    </row>
    <row r="440" spans="1:8" x14ac:dyDescent="0.2">
      <c r="A440">
        <f t="shared" si="36"/>
        <v>3</v>
      </c>
      <c r="B440" t="b">
        <f t="shared" si="37"/>
        <v>0</v>
      </c>
      <c r="C440" t="str">
        <f t="shared" si="38"/>
        <v>OFF</v>
      </c>
      <c r="D440" s="4">
        <f t="shared" si="40"/>
        <v>42448.249999998938</v>
      </c>
      <c r="E440" t="str">
        <f t="shared" si="41"/>
        <v>LRKPPS</v>
      </c>
      <c r="F440" s="39">
        <v>50.296234130859375</v>
      </c>
      <c r="G440">
        <f t="shared" si="39"/>
        <v>8.8188005885812457E-4</v>
      </c>
      <c r="H440" s="38">
        <f>G440*SUMIF('Manual Inputs'!$B$11:$B$22,'Expanded kW'!A440,'Manual Inputs'!$C$11:$C$22)</f>
        <v>7332.4102688571129</v>
      </c>
    </row>
    <row r="441" spans="1:8" x14ac:dyDescent="0.2">
      <c r="A441">
        <f t="shared" si="36"/>
        <v>3</v>
      </c>
      <c r="B441" t="b">
        <f t="shared" si="37"/>
        <v>0</v>
      </c>
      <c r="C441" t="str">
        <f t="shared" si="38"/>
        <v>OFF</v>
      </c>
      <c r="D441" s="4">
        <f t="shared" si="40"/>
        <v>42448.291666665602</v>
      </c>
      <c r="E441" t="str">
        <f t="shared" si="41"/>
        <v>LRKPPS</v>
      </c>
      <c r="F441" s="39">
        <v>52.778438568115234</v>
      </c>
      <c r="G441">
        <f t="shared" si="39"/>
        <v>9.254023350891799E-4</v>
      </c>
      <c r="H441" s="38">
        <f>G441*SUMIF('Manual Inputs'!$B$11:$B$22,'Expanded kW'!A441,'Manual Inputs'!$C$11:$C$22)</f>
        <v>7694.2771485480234</v>
      </c>
    </row>
    <row r="442" spans="1:8" x14ac:dyDescent="0.2">
      <c r="A442">
        <f t="shared" si="36"/>
        <v>3</v>
      </c>
      <c r="B442" t="b">
        <f t="shared" si="37"/>
        <v>0</v>
      </c>
      <c r="C442" t="str">
        <f t="shared" si="38"/>
        <v>OFF</v>
      </c>
      <c r="D442" s="4">
        <f t="shared" si="40"/>
        <v>42448.333333332266</v>
      </c>
      <c r="E442" t="str">
        <f t="shared" si="41"/>
        <v>LRKPPS</v>
      </c>
      <c r="F442" s="39">
        <v>52.226490020751953</v>
      </c>
      <c r="G442">
        <f t="shared" si="39"/>
        <v>9.1572462410650544E-4</v>
      </c>
      <c r="H442" s="38">
        <f>G442*SUMIF('Manual Inputs'!$B$11:$B$22,'Expanded kW'!A442,'Manual Inputs'!$C$11:$C$22)</f>
        <v>7613.811617350646</v>
      </c>
    </row>
    <row r="443" spans="1:8" x14ac:dyDescent="0.2">
      <c r="A443">
        <f t="shared" si="36"/>
        <v>3</v>
      </c>
      <c r="B443" t="b">
        <f t="shared" si="37"/>
        <v>0</v>
      </c>
      <c r="C443" t="str">
        <f t="shared" si="38"/>
        <v>OFF</v>
      </c>
      <c r="D443" s="4">
        <f t="shared" si="40"/>
        <v>42448.37499999893</v>
      </c>
      <c r="E443" t="str">
        <f t="shared" si="41"/>
        <v>LRKPPS</v>
      </c>
      <c r="F443" s="39">
        <v>52.188808441162109</v>
      </c>
      <c r="G443">
        <f t="shared" si="39"/>
        <v>9.1506392586138228E-4</v>
      </c>
      <c r="H443" s="38">
        <f>G443*SUMIF('Manual Inputs'!$B$11:$B$22,'Expanded kW'!A443,'Manual Inputs'!$C$11:$C$22)</f>
        <v>7608.3182279169059</v>
      </c>
    </row>
    <row r="444" spans="1:8" x14ac:dyDescent="0.2">
      <c r="A444">
        <f t="shared" si="36"/>
        <v>3</v>
      </c>
      <c r="B444" t="b">
        <f t="shared" si="37"/>
        <v>0</v>
      </c>
      <c r="C444" t="str">
        <f t="shared" si="38"/>
        <v>OFF</v>
      </c>
      <c r="D444" s="4">
        <f t="shared" si="40"/>
        <v>42448.416666665595</v>
      </c>
      <c r="E444" t="str">
        <f t="shared" si="41"/>
        <v>LRKPPS</v>
      </c>
      <c r="F444" s="39">
        <v>52.119503021240234</v>
      </c>
      <c r="G444">
        <f t="shared" si="39"/>
        <v>9.138487440718099E-4</v>
      </c>
      <c r="H444" s="38">
        <f>G444*SUMIF('Manual Inputs'!$B$11:$B$22,'Expanded kW'!A444,'Manual Inputs'!$C$11:$C$22)</f>
        <v>7598.2145734086889</v>
      </c>
    </row>
    <row r="445" spans="1:8" x14ac:dyDescent="0.2">
      <c r="A445">
        <f t="shared" si="36"/>
        <v>3</v>
      </c>
      <c r="B445" t="b">
        <f t="shared" si="37"/>
        <v>0</v>
      </c>
      <c r="C445" t="str">
        <f t="shared" si="38"/>
        <v>OFF</v>
      </c>
      <c r="D445" s="4">
        <f t="shared" si="40"/>
        <v>42448.458333332259</v>
      </c>
      <c r="E445" t="str">
        <f t="shared" si="41"/>
        <v>LRKPPS</v>
      </c>
      <c r="F445" s="39">
        <v>51.169090270996094</v>
      </c>
      <c r="G445">
        <f t="shared" si="39"/>
        <v>8.9718447354324236E-4</v>
      </c>
      <c r="H445" s="38">
        <f>G445*SUMIF('Manual Inputs'!$B$11:$B$22,'Expanded kW'!A445,'Manual Inputs'!$C$11:$C$22)</f>
        <v>7459.6591461492326</v>
      </c>
    </row>
    <row r="446" spans="1:8" x14ac:dyDescent="0.2">
      <c r="A446">
        <f t="shared" si="36"/>
        <v>3</v>
      </c>
      <c r="B446" t="b">
        <f t="shared" si="37"/>
        <v>0</v>
      </c>
      <c r="C446" t="str">
        <f t="shared" si="38"/>
        <v>OFF</v>
      </c>
      <c r="D446" s="4">
        <f t="shared" si="40"/>
        <v>42448.499999998923</v>
      </c>
      <c r="E446" t="str">
        <f t="shared" si="41"/>
        <v>LRKPPS</v>
      </c>
      <c r="F446" s="39">
        <v>51.693962097167969</v>
      </c>
      <c r="G446">
        <f t="shared" si="39"/>
        <v>9.0638742889280455E-4</v>
      </c>
      <c r="H446" s="38">
        <f>G446*SUMIF('Manual Inputs'!$B$11:$B$22,'Expanded kW'!A446,'Manual Inputs'!$C$11:$C$22)</f>
        <v>7536.1773116652303</v>
      </c>
    </row>
    <row r="447" spans="1:8" x14ac:dyDescent="0.2">
      <c r="A447">
        <f t="shared" si="36"/>
        <v>3</v>
      </c>
      <c r="B447" t="b">
        <f t="shared" si="37"/>
        <v>0</v>
      </c>
      <c r="C447" t="str">
        <f t="shared" si="38"/>
        <v>OFF</v>
      </c>
      <c r="D447" s="4">
        <f t="shared" si="40"/>
        <v>42448.541666665587</v>
      </c>
      <c r="E447" t="str">
        <f t="shared" si="41"/>
        <v>LRKPPS</v>
      </c>
      <c r="F447" s="39">
        <v>50.887416839599609</v>
      </c>
      <c r="G447">
        <f t="shared" si="39"/>
        <v>8.9224569061940721E-4</v>
      </c>
      <c r="H447" s="38">
        <f>G447*SUMIF('Manual Inputs'!$B$11:$B$22,'Expanded kW'!A447,'Manual Inputs'!$C$11:$C$22)</f>
        <v>7418.5955318145643</v>
      </c>
    </row>
    <row r="448" spans="1:8" x14ac:dyDescent="0.2">
      <c r="A448">
        <f t="shared" si="36"/>
        <v>3</v>
      </c>
      <c r="B448" t="b">
        <f t="shared" si="37"/>
        <v>0</v>
      </c>
      <c r="C448" t="str">
        <f t="shared" si="38"/>
        <v>OFF</v>
      </c>
      <c r="D448" s="4">
        <f t="shared" si="40"/>
        <v>42448.583333332252</v>
      </c>
      <c r="E448" t="str">
        <f t="shared" si="41"/>
        <v>LRKPPS</v>
      </c>
      <c r="F448" s="39">
        <v>51.710586547851563</v>
      </c>
      <c r="G448">
        <f t="shared" si="39"/>
        <v>9.0667891734717246E-4</v>
      </c>
      <c r="H448" s="38">
        <f>G448*SUMIF('Manual Inputs'!$B$11:$B$22,'Expanded kW'!A448,'Manual Inputs'!$C$11:$C$22)</f>
        <v>7538.6008985403296</v>
      </c>
    </row>
    <row r="449" spans="1:8" x14ac:dyDescent="0.2">
      <c r="A449">
        <f t="shared" si="36"/>
        <v>3</v>
      </c>
      <c r="B449" t="b">
        <f t="shared" si="37"/>
        <v>0</v>
      </c>
      <c r="C449" t="str">
        <f t="shared" si="38"/>
        <v>OFF</v>
      </c>
      <c r="D449" s="4">
        <f t="shared" si="40"/>
        <v>42448.624999998916</v>
      </c>
      <c r="E449" t="str">
        <f t="shared" si="41"/>
        <v>LRKPPS</v>
      </c>
      <c r="F449" s="39">
        <v>51.655574798583984</v>
      </c>
      <c r="G449">
        <f t="shared" si="39"/>
        <v>9.0571435676882462E-4</v>
      </c>
      <c r="H449" s="38">
        <f>G449*SUMIF('Manual Inputs'!$B$11:$B$22,'Expanded kW'!A449,'Manual Inputs'!$C$11:$C$22)</f>
        <v>7530.5810393558841</v>
      </c>
    </row>
    <row r="450" spans="1:8" x14ac:dyDescent="0.2">
      <c r="A450">
        <f t="shared" ref="A450:A513" si="42">MONTH(D450)</f>
        <v>3</v>
      </c>
      <c r="B450" t="b">
        <f t="shared" ref="B450:B513" si="43">IF(ISNA(VLOOKUP(DATE(YEAR(D450),MONTH(D450),DAY(D450)),Holidays,1,FALSE)),FALSE,TRUE)</f>
        <v>0</v>
      </c>
      <c r="C450" t="str">
        <f t="shared" ref="C450:C513" si="44">IF(OR(HOUR(D450)&lt;PkStart,HOUR(D450)&gt;OPkStart-1,WEEKDAY(D450,2)&gt;5,B450)=TRUE,"OFF","ON")</f>
        <v>OFF</v>
      </c>
      <c r="D450" s="4">
        <f t="shared" si="40"/>
        <v>42448.66666666558</v>
      </c>
      <c r="E450" t="str">
        <f t="shared" si="41"/>
        <v>LRKPPS</v>
      </c>
      <c r="F450" s="39">
        <v>51.148052215576172</v>
      </c>
      <c r="G450">
        <f t="shared" ref="G450:G513" si="45">IF(SUMIF($A$2:$A$8761,A450,$F$2:$F$8761)=0,0,F450/SUMIF($A$2:$A$8761,A450,$F$2:$F$8761))</f>
        <v>8.9681559818164552E-4</v>
      </c>
      <c r="H450" s="38">
        <f>G450*SUMIF('Manual Inputs'!$B$11:$B$22,'Expanded kW'!A450,'Manual Inputs'!$C$11:$C$22)</f>
        <v>7456.5921242088534</v>
      </c>
    </row>
    <row r="451" spans="1:8" x14ac:dyDescent="0.2">
      <c r="A451">
        <f t="shared" si="42"/>
        <v>3</v>
      </c>
      <c r="B451" t="b">
        <f t="shared" si="43"/>
        <v>0</v>
      </c>
      <c r="C451" t="str">
        <f t="shared" si="44"/>
        <v>OFF</v>
      </c>
      <c r="D451" s="4">
        <f t="shared" si="40"/>
        <v>42448.708333332244</v>
      </c>
      <c r="E451" t="str">
        <f t="shared" si="41"/>
        <v>LRKPPS</v>
      </c>
      <c r="F451" s="39">
        <v>51.171352386474609</v>
      </c>
      <c r="G451">
        <f t="shared" si="45"/>
        <v>8.9722413684141587E-4</v>
      </c>
      <c r="H451" s="38">
        <f>G451*SUMIF('Manual Inputs'!$B$11:$B$22,'Expanded kW'!A451,'Manual Inputs'!$C$11:$C$22)</f>
        <v>7459.9889274748257</v>
      </c>
    </row>
    <row r="452" spans="1:8" x14ac:dyDescent="0.2">
      <c r="A452">
        <f t="shared" si="42"/>
        <v>3</v>
      </c>
      <c r="B452" t="b">
        <f t="shared" si="43"/>
        <v>0</v>
      </c>
      <c r="C452" t="str">
        <f t="shared" si="44"/>
        <v>OFF</v>
      </c>
      <c r="D452" s="4">
        <f t="shared" ref="D452:D515" si="46">+D451+1/24</f>
        <v>42448.749999998909</v>
      </c>
      <c r="E452" t="str">
        <f t="shared" ref="E452:E515" si="47">+E451</f>
        <v>LRKPPS</v>
      </c>
      <c r="F452" s="39">
        <v>51.534137725830078</v>
      </c>
      <c r="G452">
        <f t="shared" si="45"/>
        <v>9.0358511320380662E-4</v>
      </c>
      <c r="H452" s="38">
        <f>G452*SUMIF('Manual Inputs'!$B$11:$B$22,'Expanded kW'!A452,'Manual Inputs'!$C$11:$C$22)</f>
        <v>7512.8773990204272</v>
      </c>
    </row>
    <row r="453" spans="1:8" x14ac:dyDescent="0.2">
      <c r="A453">
        <f t="shared" si="42"/>
        <v>3</v>
      </c>
      <c r="B453" t="b">
        <f t="shared" si="43"/>
        <v>0</v>
      </c>
      <c r="C453" t="str">
        <f t="shared" si="44"/>
        <v>OFF</v>
      </c>
      <c r="D453" s="4">
        <f t="shared" si="46"/>
        <v>42448.791666665573</v>
      </c>
      <c r="E453" t="str">
        <f t="shared" si="47"/>
        <v>LRKPPS</v>
      </c>
      <c r="F453" s="39">
        <v>52.895870208740234</v>
      </c>
      <c r="G453">
        <f t="shared" si="45"/>
        <v>9.2746134853095646E-4</v>
      </c>
      <c r="H453" s="38">
        <f>G453*SUMIF('Manual Inputs'!$B$11:$B$22,'Expanded kW'!A453,'Manual Inputs'!$C$11:$C$22)</f>
        <v>7711.3968590489567</v>
      </c>
    </row>
    <row r="454" spans="1:8" x14ac:dyDescent="0.2">
      <c r="A454">
        <f t="shared" si="42"/>
        <v>3</v>
      </c>
      <c r="B454" t="b">
        <f t="shared" si="43"/>
        <v>0</v>
      </c>
      <c r="C454" t="str">
        <f t="shared" si="44"/>
        <v>OFF</v>
      </c>
      <c r="D454" s="4">
        <f t="shared" si="46"/>
        <v>42448.833333332237</v>
      </c>
      <c r="E454" t="str">
        <f t="shared" si="47"/>
        <v>LRKPPS</v>
      </c>
      <c r="F454" s="39">
        <v>54.717136383056641</v>
      </c>
      <c r="G454">
        <f t="shared" si="45"/>
        <v>9.5939491868302106E-4</v>
      </c>
      <c r="H454" s="38">
        <f>G454*SUMIF('Manual Inputs'!$B$11:$B$22,'Expanded kW'!A454,'Manual Inputs'!$C$11:$C$22)</f>
        <v>7976.9091986832709</v>
      </c>
    </row>
    <row r="455" spans="1:8" x14ac:dyDescent="0.2">
      <c r="A455">
        <f t="shared" si="42"/>
        <v>3</v>
      </c>
      <c r="B455" t="b">
        <f t="shared" si="43"/>
        <v>0</v>
      </c>
      <c r="C455" t="str">
        <f t="shared" si="44"/>
        <v>OFF</v>
      </c>
      <c r="D455" s="4">
        <f t="shared" si="46"/>
        <v>42448.874999998901</v>
      </c>
      <c r="E455" t="str">
        <f t="shared" si="47"/>
        <v>LRKPPS</v>
      </c>
      <c r="F455" s="39">
        <v>53.183979034423828</v>
      </c>
      <c r="G455">
        <f t="shared" si="45"/>
        <v>9.3251296785279957E-4</v>
      </c>
      <c r="H455" s="38">
        <f>G455*SUMIF('Manual Inputs'!$B$11:$B$22,'Expanded kW'!A455,'Manual Inputs'!$C$11:$C$22)</f>
        <v>7753.3986539844273</v>
      </c>
    </row>
    <row r="456" spans="1:8" x14ac:dyDescent="0.2">
      <c r="A456">
        <f t="shared" si="42"/>
        <v>3</v>
      </c>
      <c r="B456" t="b">
        <f t="shared" si="43"/>
        <v>0</v>
      </c>
      <c r="C456" t="str">
        <f t="shared" si="44"/>
        <v>OFF</v>
      </c>
      <c r="D456" s="4">
        <f t="shared" si="46"/>
        <v>42448.916666665566</v>
      </c>
      <c r="E456" t="str">
        <f t="shared" si="47"/>
        <v>LRKPPS</v>
      </c>
      <c r="F456" s="39">
        <v>54.042110443115234</v>
      </c>
      <c r="G456">
        <f t="shared" si="45"/>
        <v>9.4755920322771531E-4</v>
      </c>
      <c r="H456" s="38">
        <f>G456*SUMIF('Manual Inputs'!$B$11:$B$22,'Expanded kW'!A456,'Manual Inputs'!$C$11:$C$22)</f>
        <v>7878.5008939801064</v>
      </c>
    </row>
    <row r="457" spans="1:8" x14ac:dyDescent="0.2">
      <c r="A457">
        <f t="shared" si="42"/>
        <v>3</v>
      </c>
      <c r="B457" t="b">
        <f t="shared" si="43"/>
        <v>0</v>
      </c>
      <c r="C457" t="str">
        <f t="shared" si="44"/>
        <v>OFF</v>
      </c>
      <c r="D457" s="4">
        <f t="shared" si="46"/>
        <v>42448.95833333223</v>
      </c>
      <c r="E457" t="str">
        <f t="shared" si="47"/>
        <v>LRKPPS</v>
      </c>
      <c r="F457" s="39">
        <v>52.571388244628906</v>
      </c>
      <c r="G457">
        <f t="shared" si="45"/>
        <v>9.217719728042492E-4</v>
      </c>
      <c r="H457" s="38">
        <f>G457*SUMIF('Manual Inputs'!$B$11:$B$22,'Expanded kW'!A457,'Manual Inputs'!$C$11:$C$22)</f>
        <v>7664.092425092359</v>
      </c>
    </row>
    <row r="458" spans="1:8" x14ac:dyDescent="0.2">
      <c r="A458">
        <f t="shared" si="42"/>
        <v>3</v>
      </c>
      <c r="B458" t="b">
        <f t="shared" si="43"/>
        <v>0</v>
      </c>
      <c r="C458" t="str">
        <f t="shared" si="44"/>
        <v>OFF</v>
      </c>
      <c r="D458" s="4">
        <f t="shared" si="46"/>
        <v>42448.999999998894</v>
      </c>
      <c r="E458" t="str">
        <f t="shared" si="47"/>
        <v>LRKPPS</v>
      </c>
      <c r="F458" s="39">
        <v>51.902809143066406</v>
      </c>
      <c r="G458">
        <f t="shared" si="45"/>
        <v>9.1004929440444637E-4</v>
      </c>
      <c r="H458" s="38">
        <f>G458*SUMIF('Manual Inputs'!$B$11:$B$22,'Expanded kW'!A458,'Manual Inputs'!$C$11:$C$22)</f>
        <v>7566.6239693609514</v>
      </c>
    </row>
    <row r="459" spans="1:8" x14ac:dyDescent="0.2">
      <c r="A459">
        <f t="shared" si="42"/>
        <v>3</v>
      </c>
      <c r="B459" t="b">
        <f t="shared" si="43"/>
        <v>0</v>
      </c>
      <c r="C459" t="str">
        <f t="shared" si="44"/>
        <v>OFF</v>
      </c>
      <c r="D459" s="4">
        <f t="shared" si="46"/>
        <v>42449.041666665558</v>
      </c>
      <c r="E459" t="str">
        <f t="shared" si="47"/>
        <v>LRKPPS</v>
      </c>
      <c r="F459" s="39">
        <v>52.340824127197266</v>
      </c>
      <c r="G459">
        <f t="shared" si="45"/>
        <v>9.1772932625297521E-4</v>
      </c>
      <c r="H459" s="38">
        <f>G459*SUMIF('Manual Inputs'!$B$11:$B$22,'Expanded kW'!A459,'Manual Inputs'!$C$11:$C$22)</f>
        <v>7630.4797554462139</v>
      </c>
    </row>
    <row r="460" spans="1:8" x14ac:dyDescent="0.2">
      <c r="A460">
        <f t="shared" si="42"/>
        <v>3</v>
      </c>
      <c r="B460" t="b">
        <f t="shared" si="43"/>
        <v>0</v>
      </c>
      <c r="C460" t="str">
        <f t="shared" si="44"/>
        <v>OFF</v>
      </c>
      <c r="D460" s="4">
        <f t="shared" si="46"/>
        <v>42449.083333332223</v>
      </c>
      <c r="E460" t="str">
        <f t="shared" si="47"/>
        <v>LRKPPS</v>
      </c>
      <c r="F460" s="39">
        <v>52.480857849121094</v>
      </c>
      <c r="G460">
        <f t="shared" si="45"/>
        <v>9.2018463824732868E-4</v>
      </c>
      <c r="H460" s="38">
        <f>G460*SUMIF('Manual Inputs'!$B$11:$B$22,'Expanded kW'!A460,'Manual Inputs'!$C$11:$C$22)</f>
        <v>7650.8944985848175</v>
      </c>
    </row>
    <row r="461" spans="1:8" x14ac:dyDescent="0.2">
      <c r="A461">
        <f t="shared" si="42"/>
        <v>3</v>
      </c>
      <c r="B461" t="b">
        <f t="shared" si="43"/>
        <v>0</v>
      </c>
      <c r="C461" t="str">
        <f t="shared" si="44"/>
        <v>OFF</v>
      </c>
      <c r="D461" s="4">
        <f t="shared" si="46"/>
        <v>42449.124999998887</v>
      </c>
      <c r="E461" t="str">
        <f t="shared" si="47"/>
        <v>LRKPPS</v>
      </c>
      <c r="F461" s="39">
        <v>54.476963043212891</v>
      </c>
      <c r="G461">
        <f t="shared" si="45"/>
        <v>9.5518378672179922E-4</v>
      </c>
      <c r="H461" s="38">
        <f>G461*SUMIF('Manual Inputs'!$B$11:$B$22,'Expanded kW'!A461,'Manual Inputs'!$C$11:$C$22)</f>
        <v>7941.8956535579209</v>
      </c>
    </row>
    <row r="462" spans="1:8" x14ac:dyDescent="0.2">
      <c r="A462">
        <f t="shared" si="42"/>
        <v>3</v>
      </c>
      <c r="B462" t="b">
        <f t="shared" si="43"/>
        <v>0</v>
      </c>
      <c r="C462" t="str">
        <f t="shared" si="44"/>
        <v>OFF</v>
      </c>
      <c r="D462" s="4">
        <f t="shared" si="46"/>
        <v>42449.166666665551</v>
      </c>
      <c r="E462" t="str">
        <f t="shared" si="47"/>
        <v>LRKPPS</v>
      </c>
      <c r="F462" s="39">
        <v>55.218994140625</v>
      </c>
      <c r="G462">
        <f t="shared" si="45"/>
        <v>9.6819435181018734E-4</v>
      </c>
      <c r="H462" s="38">
        <f>G462*SUMIF('Manual Inputs'!$B$11:$B$22,'Expanded kW'!A462,'Manual Inputs'!$C$11:$C$22)</f>
        <v>8050.0722702071907</v>
      </c>
    </row>
    <row r="463" spans="1:8" x14ac:dyDescent="0.2">
      <c r="A463">
        <f t="shared" si="42"/>
        <v>3</v>
      </c>
      <c r="B463" t="b">
        <f t="shared" si="43"/>
        <v>0</v>
      </c>
      <c r="C463" t="str">
        <f t="shared" si="44"/>
        <v>OFF</v>
      </c>
      <c r="D463" s="4">
        <f t="shared" si="46"/>
        <v>42449.208333332215</v>
      </c>
      <c r="E463" t="str">
        <f t="shared" si="47"/>
        <v>LRKPPS</v>
      </c>
      <c r="F463" s="39">
        <v>55.380413055419922</v>
      </c>
      <c r="G463">
        <f t="shared" si="45"/>
        <v>9.7102462577681851E-4</v>
      </c>
      <c r="H463" s="38">
        <f>G463*SUMIF('Manual Inputs'!$B$11:$B$22,'Expanded kW'!A463,'Manual Inputs'!$C$11:$C$22)</f>
        <v>8073.6046425384984</v>
      </c>
    </row>
    <row r="464" spans="1:8" x14ac:dyDescent="0.2">
      <c r="A464">
        <f t="shared" si="42"/>
        <v>3</v>
      </c>
      <c r="B464" t="b">
        <f t="shared" si="43"/>
        <v>0</v>
      </c>
      <c r="C464" t="str">
        <f t="shared" si="44"/>
        <v>OFF</v>
      </c>
      <c r="D464" s="4">
        <f t="shared" si="46"/>
        <v>42449.24999999888</v>
      </c>
      <c r="E464" t="str">
        <f t="shared" si="47"/>
        <v>LRKPPS</v>
      </c>
      <c r="F464" s="39">
        <v>57.420360565185547</v>
      </c>
      <c r="G464">
        <f t="shared" si="45"/>
        <v>1.0067924931145408E-3</v>
      </c>
      <c r="H464" s="38">
        <f>G464*SUMIF('Manual Inputs'!$B$11:$B$22,'Expanded kW'!A464,'Manual Inputs'!$C$11:$C$22)</f>
        <v>8370.9973266432044</v>
      </c>
    </row>
    <row r="465" spans="1:8" x14ac:dyDescent="0.2">
      <c r="A465">
        <f t="shared" si="42"/>
        <v>3</v>
      </c>
      <c r="B465" t="b">
        <f t="shared" si="43"/>
        <v>0</v>
      </c>
      <c r="C465" t="str">
        <f t="shared" si="44"/>
        <v>OFF</v>
      </c>
      <c r="D465" s="4">
        <f t="shared" si="46"/>
        <v>42449.291666665544</v>
      </c>
      <c r="E465" t="str">
        <f t="shared" si="47"/>
        <v>LRKPPS</v>
      </c>
      <c r="F465" s="39">
        <v>58.477649688720703</v>
      </c>
      <c r="G465">
        <f t="shared" si="45"/>
        <v>1.0253307039886858E-3</v>
      </c>
      <c r="H465" s="38">
        <f>G465*SUMIF('Manual Inputs'!$B$11:$B$22,'Expanded kW'!A465,'Manual Inputs'!$C$11:$C$22)</f>
        <v>8525.1336702587123</v>
      </c>
    </row>
    <row r="466" spans="1:8" x14ac:dyDescent="0.2">
      <c r="A466">
        <f t="shared" si="42"/>
        <v>3</v>
      </c>
      <c r="B466" t="b">
        <f t="shared" si="43"/>
        <v>0</v>
      </c>
      <c r="C466" t="str">
        <f t="shared" si="44"/>
        <v>OFF</v>
      </c>
      <c r="D466" s="4">
        <f t="shared" si="46"/>
        <v>42449.333333332208</v>
      </c>
      <c r="E466" t="str">
        <f t="shared" si="47"/>
        <v>LRKPPS</v>
      </c>
      <c r="F466" s="39">
        <v>56.922126770019531</v>
      </c>
      <c r="G466">
        <f t="shared" si="45"/>
        <v>9.9805660152745023E-4</v>
      </c>
      <c r="H466" s="38">
        <f>G466*SUMIF('Manual Inputs'!$B$11:$B$22,'Expanded kW'!A466,'Manual Inputs'!$C$11:$C$22)</f>
        <v>8298.3625725886177</v>
      </c>
    </row>
    <row r="467" spans="1:8" x14ac:dyDescent="0.2">
      <c r="A467">
        <f t="shared" si="42"/>
        <v>3</v>
      </c>
      <c r="B467" t="b">
        <f t="shared" si="43"/>
        <v>0</v>
      </c>
      <c r="C467" t="str">
        <f t="shared" si="44"/>
        <v>OFF</v>
      </c>
      <c r="D467" s="4">
        <f t="shared" si="46"/>
        <v>42449.374999998872</v>
      </c>
      <c r="E467" t="str">
        <f t="shared" si="47"/>
        <v>LRKPPS</v>
      </c>
      <c r="F467" s="39">
        <v>55.039760589599609</v>
      </c>
      <c r="G467">
        <f t="shared" si="45"/>
        <v>9.6505172100971068E-4</v>
      </c>
      <c r="H467" s="38">
        <f>G467*SUMIF('Manual Inputs'!$B$11:$B$22,'Expanded kW'!A467,'Manual Inputs'!$C$11:$C$22)</f>
        <v>8023.9428004213805</v>
      </c>
    </row>
    <row r="468" spans="1:8" x14ac:dyDescent="0.2">
      <c r="A468">
        <f t="shared" si="42"/>
        <v>3</v>
      </c>
      <c r="B468" t="b">
        <f t="shared" si="43"/>
        <v>0</v>
      </c>
      <c r="C468" t="str">
        <f t="shared" si="44"/>
        <v>OFF</v>
      </c>
      <c r="D468" s="4">
        <f t="shared" si="46"/>
        <v>42449.416666665536</v>
      </c>
      <c r="E468" t="str">
        <f t="shared" si="47"/>
        <v>LRKPPS</v>
      </c>
      <c r="F468" s="39">
        <v>52.539108276367188</v>
      </c>
      <c r="G468">
        <f t="shared" si="45"/>
        <v>9.2120598489675467E-4</v>
      </c>
      <c r="H468" s="38">
        <f>G468*SUMIF('Manual Inputs'!$B$11:$B$22,'Expanded kW'!A468,'Manual Inputs'!$C$11:$C$22)</f>
        <v>7659.38650674975</v>
      </c>
    </row>
    <row r="469" spans="1:8" x14ac:dyDescent="0.2">
      <c r="A469">
        <f t="shared" si="42"/>
        <v>3</v>
      </c>
      <c r="B469" t="b">
        <f t="shared" si="43"/>
        <v>0</v>
      </c>
      <c r="C469" t="str">
        <f t="shared" si="44"/>
        <v>OFF</v>
      </c>
      <c r="D469" s="4">
        <f t="shared" si="46"/>
        <v>42449.458333332201</v>
      </c>
      <c r="E469" t="str">
        <f t="shared" si="47"/>
        <v>LRKPPS</v>
      </c>
      <c r="F469" s="39">
        <v>50.350120544433594</v>
      </c>
      <c r="G469">
        <f t="shared" si="45"/>
        <v>8.828248881161332E-4</v>
      </c>
      <c r="H469" s="38">
        <f>G469*SUMIF('Manual Inputs'!$B$11:$B$22,'Expanded kW'!A469,'Manual Inputs'!$C$11:$C$22)</f>
        <v>7340.2660715642396</v>
      </c>
    </row>
    <row r="470" spans="1:8" x14ac:dyDescent="0.2">
      <c r="A470">
        <f t="shared" si="42"/>
        <v>3</v>
      </c>
      <c r="B470" t="b">
        <f t="shared" si="43"/>
        <v>0</v>
      </c>
      <c r="C470" t="str">
        <f t="shared" si="44"/>
        <v>OFF</v>
      </c>
      <c r="D470" s="4">
        <f t="shared" si="46"/>
        <v>42449.499999998865</v>
      </c>
      <c r="E470" t="str">
        <f t="shared" si="47"/>
        <v>LRKPPS</v>
      </c>
      <c r="F470" s="39">
        <v>50.061920166015625</v>
      </c>
      <c r="G470">
        <f t="shared" si="45"/>
        <v>8.777716635343303E-4</v>
      </c>
      <c r="H470" s="38">
        <f>G470*SUMIF('Manual Inputs'!$B$11:$B$22,'Expanded kW'!A470,'Manual Inputs'!$C$11:$C$22)</f>
        <v>7298.2509296611233</v>
      </c>
    </row>
    <row r="471" spans="1:8" x14ac:dyDescent="0.2">
      <c r="A471">
        <f t="shared" si="42"/>
        <v>3</v>
      </c>
      <c r="B471" t="b">
        <f t="shared" si="43"/>
        <v>0</v>
      </c>
      <c r="C471" t="str">
        <f t="shared" si="44"/>
        <v>OFF</v>
      </c>
      <c r="D471" s="4">
        <f t="shared" si="46"/>
        <v>42449.541666665529</v>
      </c>
      <c r="E471" t="str">
        <f t="shared" si="47"/>
        <v>LRKPPS</v>
      </c>
      <c r="F471" s="39">
        <v>50.326805114746094</v>
      </c>
      <c r="G471">
        <f t="shared" si="45"/>
        <v>8.8241608191303616E-4</v>
      </c>
      <c r="H471" s="38">
        <f>G471*SUMIF('Manual Inputs'!$B$11:$B$22,'Expanded kW'!A471,'Manual Inputs'!$C$11:$C$22)</f>
        <v>7336.8670438036597</v>
      </c>
    </row>
    <row r="472" spans="1:8" x14ac:dyDescent="0.2">
      <c r="A472">
        <f t="shared" si="42"/>
        <v>3</v>
      </c>
      <c r="B472" t="b">
        <f t="shared" si="43"/>
        <v>0</v>
      </c>
      <c r="C472" t="str">
        <f t="shared" si="44"/>
        <v>OFF</v>
      </c>
      <c r="D472" s="4">
        <f t="shared" si="46"/>
        <v>42449.583333332193</v>
      </c>
      <c r="E472" t="str">
        <f t="shared" si="47"/>
        <v>LRKPPS</v>
      </c>
      <c r="F472" s="39">
        <v>49.236522674560547</v>
      </c>
      <c r="G472">
        <f t="shared" si="45"/>
        <v>8.6329937548087641E-4</v>
      </c>
      <c r="H472" s="38">
        <f>G472*SUMIF('Manual Inputs'!$B$11:$B$22,'Expanded kW'!A472,'Manual Inputs'!$C$11:$C$22)</f>
        <v>7177.9207867226323</v>
      </c>
    </row>
    <row r="473" spans="1:8" x14ac:dyDescent="0.2">
      <c r="A473">
        <f t="shared" si="42"/>
        <v>3</v>
      </c>
      <c r="B473" t="b">
        <f t="shared" si="43"/>
        <v>0</v>
      </c>
      <c r="C473" t="str">
        <f t="shared" si="44"/>
        <v>OFF</v>
      </c>
      <c r="D473" s="4">
        <f t="shared" si="46"/>
        <v>42449.624999998858</v>
      </c>
      <c r="E473" t="str">
        <f t="shared" si="47"/>
        <v>LRKPPS</v>
      </c>
      <c r="F473" s="39">
        <v>48.979854583740234</v>
      </c>
      <c r="G473">
        <f t="shared" si="45"/>
        <v>8.5879902918356305E-4</v>
      </c>
      <c r="H473" s="38">
        <f>G473*SUMIF('Manual Inputs'!$B$11:$B$22,'Expanded kW'!A473,'Manual Inputs'!$C$11:$C$22)</f>
        <v>7140.5025629263482</v>
      </c>
    </row>
    <row r="474" spans="1:8" x14ac:dyDescent="0.2">
      <c r="A474">
        <f t="shared" si="42"/>
        <v>3</v>
      </c>
      <c r="B474" t="b">
        <f t="shared" si="43"/>
        <v>0</v>
      </c>
      <c r="C474" t="str">
        <f t="shared" si="44"/>
        <v>OFF</v>
      </c>
      <c r="D474" s="4">
        <f t="shared" si="46"/>
        <v>42449.666666665522</v>
      </c>
      <c r="E474" t="str">
        <f t="shared" si="47"/>
        <v>LRKPPS</v>
      </c>
      <c r="F474" s="39">
        <v>48.556045532226562</v>
      </c>
      <c r="G474">
        <f t="shared" si="45"/>
        <v>8.5136808017213068E-4</v>
      </c>
      <c r="H474" s="38">
        <f>G474*SUMIF('Manual Inputs'!$B$11:$B$22,'Expanded kW'!A474,'Manual Inputs'!$C$11:$C$22)</f>
        <v>7078.7177813208646</v>
      </c>
    </row>
    <row r="475" spans="1:8" x14ac:dyDescent="0.2">
      <c r="A475">
        <f t="shared" si="42"/>
        <v>3</v>
      </c>
      <c r="B475" t="b">
        <f t="shared" si="43"/>
        <v>0</v>
      </c>
      <c r="C475" t="str">
        <f t="shared" si="44"/>
        <v>OFF</v>
      </c>
      <c r="D475" s="4">
        <f t="shared" si="46"/>
        <v>42449.708333332186</v>
      </c>
      <c r="E475" t="str">
        <f t="shared" si="47"/>
        <v>LRKPPS</v>
      </c>
      <c r="F475" s="39">
        <v>50.073635101318359</v>
      </c>
      <c r="G475">
        <f t="shared" si="45"/>
        <v>8.7797706992335362E-4</v>
      </c>
      <c r="H475" s="38">
        <f>G475*SUMIF('Manual Inputs'!$B$11:$B$22,'Expanded kW'!A475,'Manual Inputs'!$C$11:$C$22)</f>
        <v>7299.9587853961921</v>
      </c>
    </row>
    <row r="476" spans="1:8" x14ac:dyDescent="0.2">
      <c r="A476">
        <f t="shared" si="42"/>
        <v>3</v>
      </c>
      <c r="B476" t="b">
        <f t="shared" si="43"/>
        <v>0</v>
      </c>
      <c r="C476" t="str">
        <f t="shared" si="44"/>
        <v>OFF</v>
      </c>
      <c r="D476" s="4">
        <f t="shared" si="46"/>
        <v>42449.74999999885</v>
      </c>
      <c r="E476" t="str">
        <f t="shared" si="47"/>
        <v>LRKPPS</v>
      </c>
      <c r="F476" s="39">
        <v>48.865413665771484</v>
      </c>
      <c r="G476">
        <f t="shared" si="45"/>
        <v>8.5679245423380681E-4</v>
      </c>
      <c r="H476" s="38">
        <f>G476*SUMIF('Manual Inputs'!$B$11:$B$22,'Expanded kW'!A476,'Manual Inputs'!$C$11:$C$22)</f>
        <v>7123.8188533685252</v>
      </c>
    </row>
    <row r="477" spans="1:8" x14ac:dyDescent="0.2">
      <c r="A477">
        <f t="shared" si="42"/>
        <v>3</v>
      </c>
      <c r="B477" t="b">
        <f t="shared" si="43"/>
        <v>0</v>
      </c>
      <c r="C477" t="str">
        <f t="shared" si="44"/>
        <v>OFF</v>
      </c>
      <c r="D477" s="4">
        <f t="shared" si="46"/>
        <v>42449.791666665515</v>
      </c>
      <c r="E477" t="str">
        <f t="shared" si="47"/>
        <v>LRKPPS</v>
      </c>
      <c r="F477" s="39">
        <v>49.691669464111328</v>
      </c>
      <c r="G477">
        <f t="shared" si="45"/>
        <v>8.7127979159938378E-4</v>
      </c>
      <c r="H477" s="38">
        <f>G477*SUMIF('Manual Inputs'!$B$11:$B$22,'Expanded kW'!A477,'Manual Inputs'!$C$11:$C$22)</f>
        <v>7244.2741241287004</v>
      </c>
    </row>
    <row r="478" spans="1:8" x14ac:dyDescent="0.2">
      <c r="A478">
        <f t="shared" si="42"/>
        <v>3</v>
      </c>
      <c r="B478" t="b">
        <f t="shared" si="43"/>
        <v>0</v>
      </c>
      <c r="C478" t="str">
        <f t="shared" si="44"/>
        <v>OFF</v>
      </c>
      <c r="D478" s="4">
        <f t="shared" si="46"/>
        <v>42449.833333332179</v>
      </c>
      <c r="E478" t="str">
        <f t="shared" si="47"/>
        <v>LRKPPS</v>
      </c>
      <c r="F478" s="39">
        <v>53.83148193359375</v>
      </c>
      <c r="G478">
        <f t="shared" si="45"/>
        <v>9.4386610203268896E-4</v>
      </c>
      <c r="H478" s="38">
        <f>G478*SUMIF('Manual Inputs'!$B$11:$B$22,'Expanded kW'!A478,'Manual Inputs'!$C$11:$C$22)</f>
        <v>7847.7945265389353</v>
      </c>
    </row>
    <row r="479" spans="1:8" x14ac:dyDescent="0.2">
      <c r="A479">
        <f t="shared" si="42"/>
        <v>3</v>
      </c>
      <c r="B479" t="b">
        <f t="shared" si="43"/>
        <v>0</v>
      </c>
      <c r="C479" t="str">
        <f t="shared" si="44"/>
        <v>OFF</v>
      </c>
      <c r="D479" s="4">
        <f t="shared" si="46"/>
        <v>42449.874999998843</v>
      </c>
      <c r="E479" t="str">
        <f t="shared" si="47"/>
        <v>LRKPPS</v>
      </c>
      <c r="F479" s="39">
        <v>53.031398773193359</v>
      </c>
      <c r="G479">
        <f t="shared" si="45"/>
        <v>9.2983766835812122E-4</v>
      </c>
      <c r="H479" s="38">
        <f>G479*SUMIF('Manual Inputs'!$B$11:$B$22,'Expanded kW'!A479,'Manual Inputs'!$C$11:$C$22)</f>
        <v>7731.1548201546348</v>
      </c>
    </row>
    <row r="480" spans="1:8" x14ac:dyDescent="0.2">
      <c r="A480">
        <f t="shared" si="42"/>
        <v>3</v>
      </c>
      <c r="B480" t="b">
        <f t="shared" si="43"/>
        <v>0</v>
      </c>
      <c r="C480" t="str">
        <f t="shared" si="44"/>
        <v>OFF</v>
      </c>
      <c r="D480" s="4">
        <f t="shared" si="46"/>
        <v>42449.916666665507</v>
      </c>
      <c r="E480" t="str">
        <f t="shared" si="47"/>
        <v>LRKPPS</v>
      </c>
      <c r="F480" s="39">
        <v>54.860881805419922</v>
      </c>
      <c r="G480">
        <f t="shared" si="45"/>
        <v>9.6191531059157832E-4</v>
      </c>
      <c r="H480" s="38">
        <f>G480*SUMIF('Manual Inputs'!$B$11:$B$22,'Expanded kW'!A480,'Manual Inputs'!$C$11:$C$22)</f>
        <v>7997.8650501352004</v>
      </c>
    </row>
    <row r="481" spans="1:8" x14ac:dyDescent="0.2">
      <c r="A481">
        <f t="shared" si="42"/>
        <v>3</v>
      </c>
      <c r="B481" t="b">
        <f t="shared" si="43"/>
        <v>0</v>
      </c>
      <c r="C481" t="str">
        <f t="shared" si="44"/>
        <v>OFF</v>
      </c>
      <c r="D481" s="4">
        <f t="shared" si="46"/>
        <v>42449.958333332172</v>
      </c>
      <c r="E481" t="str">
        <f t="shared" si="47"/>
        <v>LRKPPS</v>
      </c>
      <c r="F481" s="39">
        <v>55.223487854003906</v>
      </c>
      <c r="G481">
        <f t="shared" si="45"/>
        <v>9.682731433198811E-4</v>
      </c>
      <c r="H481" s="38">
        <f>G481*SUMIF('Manual Inputs'!$B$11:$B$22,'Expanded kW'!A481,'Manual Inputs'!$C$11:$C$22)</f>
        <v>8050.7273838691608</v>
      </c>
    </row>
    <row r="482" spans="1:8" x14ac:dyDescent="0.2">
      <c r="A482">
        <f t="shared" si="42"/>
        <v>3</v>
      </c>
      <c r="B482" t="b">
        <f t="shared" si="43"/>
        <v>0</v>
      </c>
      <c r="C482" t="str">
        <f t="shared" si="44"/>
        <v>OFF</v>
      </c>
      <c r="D482" s="4">
        <f t="shared" si="46"/>
        <v>42449.999999998836</v>
      </c>
      <c r="E482" t="str">
        <f t="shared" si="47"/>
        <v>LRKPPS</v>
      </c>
      <c r="F482" s="39">
        <v>53.972614288330078</v>
      </c>
      <c r="G482">
        <f t="shared" si="45"/>
        <v>9.4634067714656001E-4</v>
      </c>
      <c r="H482" s="38">
        <f>G482*SUMIF('Manual Inputs'!$B$11:$B$22,'Expanded kW'!A482,'Manual Inputs'!$C$11:$C$22)</f>
        <v>7868.3694332892937</v>
      </c>
    </row>
    <row r="483" spans="1:8" x14ac:dyDescent="0.2">
      <c r="A483">
        <f t="shared" si="42"/>
        <v>3</v>
      </c>
      <c r="B483" t="b">
        <f t="shared" si="43"/>
        <v>0</v>
      </c>
      <c r="C483" t="str">
        <f t="shared" si="44"/>
        <v>OFF</v>
      </c>
      <c r="D483" s="4">
        <f t="shared" si="46"/>
        <v>42450.0416666655</v>
      </c>
      <c r="E483" t="str">
        <f t="shared" si="47"/>
        <v>LRKPPS</v>
      </c>
      <c r="F483" s="39">
        <v>54.466259002685547</v>
      </c>
      <c r="G483">
        <f t="shared" si="45"/>
        <v>9.5499610507816541E-4</v>
      </c>
      <c r="H483" s="38">
        <f>G483*SUMIF('Manual Inputs'!$B$11:$B$22,'Expanded kW'!A483,'Manual Inputs'!$C$11:$C$22)</f>
        <v>7940.3351705906125</v>
      </c>
    </row>
    <row r="484" spans="1:8" x14ac:dyDescent="0.2">
      <c r="A484">
        <f t="shared" si="42"/>
        <v>3</v>
      </c>
      <c r="B484" t="b">
        <f t="shared" si="43"/>
        <v>0</v>
      </c>
      <c r="C484" t="str">
        <f t="shared" si="44"/>
        <v>OFF</v>
      </c>
      <c r="D484" s="4">
        <f t="shared" si="46"/>
        <v>42450.083333332164</v>
      </c>
      <c r="E484" t="str">
        <f t="shared" si="47"/>
        <v>LRKPPS</v>
      </c>
      <c r="F484" s="39">
        <v>56.36236572265625</v>
      </c>
      <c r="G484">
        <f t="shared" si="45"/>
        <v>9.8824190836153893E-4</v>
      </c>
      <c r="H484" s="38">
        <f>G484*SUMIF('Manual Inputs'!$B$11:$B$22,'Expanded kW'!A484,'Manual Inputs'!$C$11:$C$22)</f>
        <v>8216.7581001520903</v>
      </c>
    </row>
    <row r="485" spans="1:8" x14ac:dyDescent="0.2">
      <c r="A485">
        <f t="shared" si="42"/>
        <v>3</v>
      </c>
      <c r="B485" t="b">
        <f t="shared" si="43"/>
        <v>0</v>
      </c>
      <c r="C485" t="str">
        <f t="shared" si="44"/>
        <v>OFF</v>
      </c>
      <c r="D485" s="4">
        <f t="shared" si="46"/>
        <v>42450.124999998829</v>
      </c>
      <c r="E485" t="str">
        <f t="shared" si="47"/>
        <v>LRKPPS</v>
      </c>
      <c r="F485" s="39">
        <v>60.262149810791016</v>
      </c>
      <c r="G485">
        <f t="shared" si="45"/>
        <v>1.0566196284952252E-3</v>
      </c>
      <c r="H485" s="38">
        <f>G485*SUMIF('Manual Inputs'!$B$11:$B$22,'Expanded kW'!A485,'Manual Inputs'!$C$11:$C$22)</f>
        <v>8785.286090135749</v>
      </c>
    </row>
    <row r="486" spans="1:8" x14ac:dyDescent="0.2">
      <c r="A486">
        <f t="shared" si="42"/>
        <v>3</v>
      </c>
      <c r="B486" t="b">
        <f t="shared" si="43"/>
        <v>0</v>
      </c>
      <c r="C486" t="str">
        <f t="shared" si="44"/>
        <v>OFF</v>
      </c>
      <c r="D486" s="4">
        <f t="shared" si="46"/>
        <v>42450.166666665493</v>
      </c>
      <c r="E486" t="str">
        <f t="shared" si="47"/>
        <v>LRKPPS</v>
      </c>
      <c r="F486" s="39">
        <v>68.531440734863281</v>
      </c>
      <c r="G486">
        <f t="shared" si="45"/>
        <v>1.2016110556438725E-3</v>
      </c>
      <c r="H486" s="38">
        <f>G486*SUMIF('Manual Inputs'!$B$11:$B$22,'Expanded kW'!A486,'Manual Inputs'!$C$11:$C$22)</f>
        <v>9990.8203559831472</v>
      </c>
    </row>
    <row r="487" spans="1:8" x14ac:dyDescent="0.2">
      <c r="A487">
        <f t="shared" si="42"/>
        <v>3</v>
      </c>
      <c r="B487" t="b">
        <f t="shared" si="43"/>
        <v>0</v>
      </c>
      <c r="C487" t="str">
        <f t="shared" si="44"/>
        <v>OFF</v>
      </c>
      <c r="D487" s="4">
        <f t="shared" si="46"/>
        <v>42450.208333332157</v>
      </c>
      <c r="E487" t="str">
        <f t="shared" si="47"/>
        <v>LRKPPS</v>
      </c>
      <c r="F487" s="39">
        <v>84.181694030761719</v>
      </c>
      <c r="G487">
        <f t="shared" si="45"/>
        <v>1.4760182063228424E-3</v>
      </c>
      <c r="H487" s="38">
        <f>G487*SUMIF('Manual Inputs'!$B$11:$B$22,'Expanded kW'!A487,'Manual Inputs'!$C$11:$C$22)</f>
        <v>12272.384372853607</v>
      </c>
    </row>
    <row r="488" spans="1:8" x14ac:dyDescent="0.2">
      <c r="A488">
        <f t="shared" si="42"/>
        <v>3</v>
      </c>
      <c r="B488" t="b">
        <f t="shared" si="43"/>
        <v>0</v>
      </c>
      <c r="C488" t="str">
        <f t="shared" si="44"/>
        <v>OFF</v>
      </c>
      <c r="D488" s="4">
        <f t="shared" si="46"/>
        <v>42450.249999998821</v>
      </c>
      <c r="E488" t="str">
        <f t="shared" si="47"/>
        <v>LRKPPS</v>
      </c>
      <c r="F488" s="39">
        <v>95.686920166015625</v>
      </c>
      <c r="G488">
        <f t="shared" si="45"/>
        <v>1.6777476136366298E-3</v>
      </c>
      <c r="H488" s="38">
        <f>G488*SUMIF('Manual Inputs'!$B$11:$B$22,'Expanded kW'!A488,'Manual Inputs'!$C$11:$C$22)</f>
        <v>13949.667766281646</v>
      </c>
    </row>
    <row r="489" spans="1:8" x14ac:dyDescent="0.2">
      <c r="A489">
        <f t="shared" si="42"/>
        <v>3</v>
      </c>
      <c r="B489" t="b">
        <f t="shared" si="43"/>
        <v>0</v>
      </c>
      <c r="C489" t="str">
        <f t="shared" si="44"/>
        <v>ON</v>
      </c>
      <c r="D489" s="4">
        <f t="shared" si="46"/>
        <v>42450.291666665486</v>
      </c>
      <c r="E489" t="str">
        <f t="shared" si="47"/>
        <v>LRKPPS</v>
      </c>
      <c r="F489" s="39">
        <v>120.55380249023437</v>
      </c>
      <c r="G489">
        <f t="shared" si="45"/>
        <v>2.1137565520124978E-3</v>
      </c>
      <c r="H489" s="38">
        <f>G489*SUMIF('Manual Inputs'!$B$11:$B$22,'Expanded kW'!A489,'Manual Inputs'!$C$11:$C$22)</f>
        <v>17574.873240595505</v>
      </c>
    </row>
    <row r="490" spans="1:8" x14ac:dyDescent="0.2">
      <c r="A490">
        <f t="shared" si="42"/>
        <v>3</v>
      </c>
      <c r="B490" t="b">
        <f t="shared" si="43"/>
        <v>0</v>
      </c>
      <c r="C490" t="str">
        <f t="shared" si="44"/>
        <v>ON</v>
      </c>
      <c r="D490" s="4">
        <f t="shared" si="46"/>
        <v>42450.33333333215</v>
      </c>
      <c r="E490" t="str">
        <f t="shared" si="47"/>
        <v>LRKPPS</v>
      </c>
      <c r="F490" s="39">
        <v>150.1494140625</v>
      </c>
      <c r="G490">
        <f t="shared" si="45"/>
        <v>2.6326777023989484E-3</v>
      </c>
      <c r="H490" s="38">
        <f>G490*SUMIF('Manual Inputs'!$B$11:$B$22,'Expanded kW'!A490,'Manual Inputs'!$C$11:$C$22)</f>
        <v>21889.454042827805</v>
      </c>
    </row>
    <row r="491" spans="1:8" x14ac:dyDescent="0.2">
      <c r="A491">
        <f t="shared" si="42"/>
        <v>3</v>
      </c>
      <c r="B491" t="b">
        <f t="shared" si="43"/>
        <v>0</v>
      </c>
      <c r="C491" t="str">
        <f t="shared" si="44"/>
        <v>ON</v>
      </c>
      <c r="D491" s="4">
        <f t="shared" si="46"/>
        <v>42450.374999998814</v>
      </c>
      <c r="E491" t="str">
        <f t="shared" si="47"/>
        <v>LRKPPS</v>
      </c>
      <c r="F491" s="39">
        <v>143.93681335449219</v>
      </c>
      <c r="G491">
        <f t="shared" si="45"/>
        <v>2.5237477045031726E-3</v>
      </c>
      <c r="H491" s="38">
        <f>G491*SUMIF('Manual Inputs'!$B$11:$B$22,'Expanded kW'!A491,'Manual Inputs'!$C$11:$C$22)</f>
        <v>20983.753287793425</v>
      </c>
    </row>
    <row r="492" spans="1:8" x14ac:dyDescent="0.2">
      <c r="A492">
        <f t="shared" si="42"/>
        <v>3</v>
      </c>
      <c r="B492" t="b">
        <f t="shared" si="43"/>
        <v>0</v>
      </c>
      <c r="C492" t="str">
        <f t="shared" si="44"/>
        <v>ON</v>
      </c>
      <c r="D492" s="4">
        <f t="shared" si="46"/>
        <v>42450.416666665478</v>
      </c>
      <c r="E492" t="str">
        <f t="shared" si="47"/>
        <v>LRKPPS</v>
      </c>
      <c r="F492" s="39">
        <v>135.20602416992187</v>
      </c>
      <c r="G492">
        <f t="shared" si="45"/>
        <v>2.3706644963263062E-3</v>
      </c>
      <c r="H492" s="38">
        <f>G492*SUMIF('Manual Inputs'!$B$11:$B$22,'Expanded kW'!A492,'Manual Inputs'!$C$11:$C$22)</f>
        <v>19710.939738659497</v>
      </c>
    </row>
    <row r="493" spans="1:8" x14ac:dyDescent="0.2">
      <c r="A493">
        <f t="shared" si="42"/>
        <v>3</v>
      </c>
      <c r="B493" t="b">
        <f t="shared" si="43"/>
        <v>0</v>
      </c>
      <c r="C493" t="str">
        <f t="shared" si="44"/>
        <v>ON</v>
      </c>
      <c r="D493" s="4">
        <f t="shared" si="46"/>
        <v>42450.458333332143</v>
      </c>
      <c r="E493" t="str">
        <f t="shared" si="47"/>
        <v>LRKPPS</v>
      </c>
      <c r="F493" s="39">
        <v>136.08619689941406</v>
      </c>
      <c r="G493">
        <f t="shared" si="45"/>
        <v>2.3860971980365453E-3</v>
      </c>
      <c r="H493" s="38">
        <f>G493*SUMIF('Manual Inputs'!$B$11:$B$22,'Expanded kW'!A493,'Manual Inputs'!$C$11:$C$22)</f>
        <v>19839.255261116014</v>
      </c>
    </row>
    <row r="494" spans="1:8" x14ac:dyDescent="0.2">
      <c r="A494">
        <f t="shared" si="42"/>
        <v>3</v>
      </c>
      <c r="B494" t="b">
        <f t="shared" si="43"/>
        <v>0</v>
      </c>
      <c r="C494" t="str">
        <f t="shared" si="44"/>
        <v>ON</v>
      </c>
      <c r="D494" s="4">
        <f t="shared" si="46"/>
        <v>42450.499999998807</v>
      </c>
      <c r="E494" t="str">
        <f t="shared" si="47"/>
        <v>LRKPPS</v>
      </c>
      <c r="F494" s="39">
        <v>130.05757141113281</v>
      </c>
      <c r="G494">
        <f t="shared" si="45"/>
        <v>2.2803929700299977E-3</v>
      </c>
      <c r="H494" s="38">
        <f>G494*SUMIF('Manual Inputs'!$B$11:$B$22,'Expanded kW'!A494,'Manual Inputs'!$C$11:$C$22)</f>
        <v>18960.375237566786</v>
      </c>
    </row>
    <row r="495" spans="1:8" x14ac:dyDescent="0.2">
      <c r="A495">
        <f t="shared" si="42"/>
        <v>3</v>
      </c>
      <c r="B495" t="b">
        <f t="shared" si="43"/>
        <v>0</v>
      </c>
      <c r="C495" t="str">
        <f t="shared" si="44"/>
        <v>ON</v>
      </c>
      <c r="D495" s="4">
        <f t="shared" si="46"/>
        <v>42450.541666665471</v>
      </c>
      <c r="E495" t="str">
        <f t="shared" si="47"/>
        <v>LRKPPS</v>
      </c>
      <c r="F495" s="39">
        <v>114.88874816894531</v>
      </c>
      <c r="G495">
        <f t="shared" si="45"/>
        <v>2.0144270788496625E-3</v>
      </c>
      <c r="H495" s="38">
        <f>G495*SUMIF('Manual Inputs'!$B$11:$B$22,'Expanded kW'!A495,'Manual Inputs'!$C$11:$C$22)</f>
        <v>16748.996250064174</v>
      </c>
    </row>
    <row r="496" spans="1:8" x14ac:dyDescent="0.2">
      <c r="A496">
        <f t="shared" si="42"/>
        <v>3</v>
      </c>
      <c r="B496" t="b">
        <f t="shared" si="43"/>
        <v>0</v>
      </c>
      <c r="C496" t="str">
        <f t="shared" si="44"/>
        <v>ON</v>
      </c>
      <c r="D496" s="4">
        <f t="shared" si="46"/>
        <v>42450.583333332135</v>
      </c>
      <c r="E496" t="str">
        <f t="shared" si="47"/>
        <v>LRKPPS</v>
      </c>
      <c r="F496" s="39">
        <v>105.26364135742187</v>
      </c>
      <c r="G496">
        <f t="shared" si="45"/>
        <v>1.8456631562987678E-3</v>
      </c>
      <c r="H496" s="38">
        <f>G496*SUMIF('Manual Inputs'!$B$11:$B$22,'Expanded kW'!A496,'Manual Inputs'!$C$11:$C$22)</f>
        <v>15345.805071972387</v>
      </c>
    </row>
    <row r="497" spans="1:8" x14ac:dyDescent="0.2">
      <c r="A497">
        <f t="shared" si="42"/>
        <v>3</v>
      </c>
      <c r="B497" t="b">
        <f t="shared" si="43"/>
        <v>0</v>
      </c>
      <c r="C497" t="str">
        <f t="shared" si="44"/>
        <v>ON</v>
      </c>
      <c r="D497" s="4">
        <f t="shared" si="46"/>
        <v>42450.624999998799</v>
      </c>
      <c r="E497" t="str">
        <f t="shared" si="47"/>
        <v>LRKPPS</v>
      </c>
      <c r="F497" s="39">
        <v>91.48712158203125</v>
      </c>
      <c r="G497">
        <f t="shared" si="45"/>
        <v>1.6041095235004941E-3</v>
      </c>
      <c r="H497" s="38">
        <f>G497*SUMIF('Manual Inputs'!$B$11:$B$22,'Expanded kW'!A497,'Manual Inputs'!$C$11:$C$22)</f>
        <v>13337.402319444851</v>
      </c>
    </row>
    <row r="498" spans="1:8" x14ac:dyDescent="0.2">
      <c r="A498">
        <f t="shared" si="42"/>
        <v>3</v>
      </c>
      <c r="B498" t="b">
        <f t="shared" si="43"/>
        <v>0</v>
      </c>
      <c r="C498" t="str">
        <f t="shared" si="44"/>
        <v>ON</v>
      </c>
      <c r="D498" s="4">
        <f t="shared" si="46"/>
        <v>42450.666666665464</v>
      </c>
      <c r="E498" t="str">
        <f t="shared" si="47"/>
        <v>LRKPPS</v>
      </c>
      <c r="F498" s="39">
        <v>78.200912475585938</v>
      </c>
      <c r="G498">
        <f t="shared" si="45"/>
        <v>1.3711528604169563E-3</v>
      </c>
      <c r="H498" s="38">
        <f>G498*SUMIF('Manual Inputs'!$B$11:$B$22,'Expanded kW'!A498,'Manual Inputs'!$C$11:$C$22)</f>
        <v>11400.479252146852</v>
      </c>
    </row>
    <row r="499" spans="1:8" x14ac:dyDescent="0.2">
      <c r="A499">
        <f t="shared" si="42"/>
        <v>3</v>
      </c>
      <c r="B499" t="b">
        <f t="shared" si="43"/>
        <v>0</v>
      </c>
      <c r="C499" t="str">
        <f t="shared" si="44"/>
        <v>ON</v>
      </c>
      <c r="D499" s="4">
        <f t="shared" si="46"/>
        <v>42450.708333332128</v>
      </c>
      <c r="E499" t="str">
        <f t="shared" si="47"/>
        <v>LRKPPS</v>
      </c>
      <c r="F499" s="39">
        <v>70.887283325195312</v>
      </c>
      <c r="G499">
        <f t="shared" si="45"/>
        <v>1.2429177387012387E-3</v>
      </c>
      <c r="H499" s="38">
        <f>G499*SUMIF('Manual Inputs'!$B$11:$B$22,'Expanded kW'!A499,'Manual Inputs'!$C$11:$C$22)</f>
        <v>10334.265639703963</v>
      </c>
    </row>
    <row r="500" spans="1:8" x14ac:dyDescent="0.2">
      <c r="A500">
        <f t="shared" si="42"/>
        <v>3</v>
      </c>
      <c r="B500" t="b">
        <f t="shared" si="43"/>
        <v>0</v>
      </c>
      <c r="C500" t="str">
        <f t="shared" si="44"/>
        <v>ON</v>
      </c>
      <c r="D500" s="4">
        <f t="shared" si="46"/>
        <v>42450.749999998792</v>
      </c>
      <c r="E500" t="str">
        <f t="shared" si="47"/>
        <v>LRKPPS</v>
      </c>
      <c r="F500" s="39">
        <v>67.057266235351563</v>
      </c>
      <c r="G500">
        <f t="shared" si="45"/>
        <v>1.1757632935427554E-3</v>
      </c>
      <c r="H500" s="38">
        <f>G500*SUMIF('Manual Inputs'!$B$11:$B$22,'Expanded kW'!A500,'Manual Inputs'!$C$11:$C$22)</f>
        <v>9775.9085951904053</v>
      </c>
    </row>
    <row r="501" spans="1:8" x14ac:dyDescent="0.2">
      <c r="A501">
        <f t="shared" si="42"/>
        <v>3</v>
      </c>
      <c r="B501" t="b">
        <f t="shared" si="43"/>
        <v>0</v>
      </c>
      <c r="C501" t="str">
        <f t="shared" si="44"/>
        <v>ON</v>
      </c>
      <c r="D501" s="4">
        <f t="shared" si="46"/>
        <v>42450.791666665456</v>
      </c>
      <c r="E501" t="str">
        <f t="shared" si="47"/>
        <v>LRKPPS</v>
      </c>
      <c r="F501" s="39">
        <v>66.069648742675781</v>
      </c>
      <c r="G501">
        <f t="shared" si="45"/>
        <v>1.1584466854980221E-3</v>
      </c>
      <c r="H501" s="38">
        <f>G501*SUMIF('Manual Inputs'!$B$11:$B$22,'Expanded kW'!A501,'Manual Inputs'!$C$11:$C$22)</f>
        <v>9631.9292939537008</v>
      </c>
    </row>
    <row r="502" spans="1:8" x14ac:dyDescent="0.2">
      <c r="A502">
        <f t="shared" si="42"/>
        <v>3</v>
      </c>
      <c r="B502" t="b">
        <f t="shared" si="43"/>
        <v>0</v>
      </c>
      <c r="C502" t="str">
        <f t="shared" si="44"/>
        <v>ON</v>
      </c>
      <c r="D502" s="4">
        <f t="shared" si="46"/>
        <v>42450.833333332121</v>
      </c>
      <c r="E502" t="str">
        <f t="shared" si="47"/>
        <v>LRKPPS</v>
      </c>
      <c r="F502" s="39">
        <v>65.444992065429687</v>
      </c>
      <c r="G502">
        <f t="shared" si="45"/>
        <v>1.1474941305639357E-3</v>
      </c>
      <c r="H502" s="38">
        <f>G502*SUMIF('Manual Inputs'!$B$11:$B$22,'Expanded kW'!A502,'Manual Inputs'!$C$11:$C$22)</f>
        <v>9540.8640459505859</v>
      </c>
    </row>
    <row r="503" spans="1:8" x14ac:dyDescent="0.2">
      <c r="A503">
        <f t="shared" si="42"/>
        <v>3</v>
      </c>
      <c r="B503" t="b">
        <f t="shared" si="43"/>
        <v>0</v>
      </c>
      <c r="C503" t="str">
        <f t="shared" si="44"/>
        <v>OFF</v>
      </c>
      <c r="D503" s="4">
        <f t="shared" si="46"/>
        <v>42450.874999998785</v>
      </c>
      <c r="E503" t="str">
        <f t="shared" si="47"/>
        <v>LRKPPS</v>
      </c>
      <c r="F503" s="39">
        <v>63.121288299560547</v>
      </c>
      <c r="G503">
        <f t="shared" si="45"/>
        <v>1.1067509606382927E-3</v>
      </c>
      <c r="H503" s="38">
        <f>G503*SUMIF('Manual Inputs'!$B$11:$B$22,'Expanded kW'!A503,'Manual Inputs'!$C$11:$C$22)</f>
        <v>9202.1041039972588</v>
      </c>
    </row>
    <row r="504" spans="1:8" x14ac:dyDescent="0.2">
      <c r="A504">
        <f t="shared" si="42"/>
        <v>3</v>
      </c>
      <c r="B504" t="b">
        <f t="shared" si="43"/>
        <v>0</v>
      </c>
      <c r="C504" t="str">
        <f t="shared" si="44"/>
        <v>OFF</v>
      </c>
      <c r="D504" s="4">
        <f t="shared" si="46"/>
        <v>42450.916666665449</v>
      </c>
      <c r="E504" t="str">
        <f t="shared" si="47"/>
        <v>LRKPPS</v>
      </c>
      <c r="F504" s="39">
        <v>60.6817626953125</v>
      </c>
      <c r="G504">
        <f t="shared" si="45"/>
        <v>1.0639770030918332E-3</v>
      </c>
      <c r="H504" s="38">
        <f>G504*SUMIF('Manual Inputs'!$B$11:$B$22,'Expanded kW'!A504,'Manual Inputs'!$C$11:$C$22)</f>
        <v>8846.4591357241115</v>
      </c>
    </row>
    <row r="505" spans="1:8" x14ac:dyDescent="0.2">
      <c r="A505">
        <f t="shared" si="42"/>
        <v>3</v>
      </c>
      <c r="B505" t="b">
        <f t="shared" si="43"/>
        <v>0</v>
      </c>
      <c r="C505" t="str">
        <f t="shared" si="44"/>
        <v>OFF</v>
      </c>
      <c r="D505" s="4">
        <f t="shared" si="46"/>
        <v>42450.958333332113</v>
      </c>
      <c r="E505" t="str">
        <f t="shared" si="47"/>
        <v>LRKPPS</v>
      </c>
      <c r="F505" s="39">
        <v>58.398345947265625</v>
      </c>
      <c r="G505">
        <f t="shared" si="45"/>
        <v>1.0239402144343363E-3</v>
      </c>
      <c r="H505" s="38">
        <f>G505*SUMIF('Manual Inputs'!$B$11:$B$22,'Expanded kW'!A505,'Manual Inputs'!$C$11:$C$22)</f>
        <v>8513.5724156587912</v>
      </c>
    </row>
    <row r="506" spans="1:8" x14ac:dyDescent="0.2">
      <c r="A506">
        <f t="shared" si="42"/>
        <v>3</v>
      </c>
      <c r="B506" t="b">
        <f t="shared" si="43"/>
        <v>0</v>
      </c>
      <c r="C506" t="str">
        <f t="shared" si="44"/>
        <v>OFF</v>
      </c>
      <c r="D506" s="4">
        <f t="shared" si="46"/>
        <v>42450.999999998778</v>
      </c>
      <c r="E506" t="str">
        <f t="shared" si="47"/>
        <v>LRKPPS</v>
      </c>
      <c r="F506" s="39">
        <v>57.883998870849609</v>
      </c>
      <c r="G506">
        <f t="shared" si="45"/>
        <v>1.01492179709432E-3</v>
      </c>
      <c r="H506" s="38">
        <f>G506*SUMIF('Manual Inputs'!$B$11:$B$22,'Expanded kW'!A506,'Manual Inputs'!$C$11:$C$22)</f>
        <v>8438.5885952984627</v>
      </c>
    </row>
    <row r="507" spans="1:8" x14ac:dyDescent="0.2">
      <c r="A507">
        <f t="shared" si="42"/>
        <v>3</v>
      </c>
      <c r="B507" t="b">
        <f t="shared" si="43"/>
        <v>0</v>
      </c>
      <c r="C507" t="str">
        <f t="shared" si="44"/>
        <v>OFF</v>
      </c>
      <c r="D507" s="4">
        <f t="shared" si="46"/>
        <v>42451.041666665442</v>
      </c>
      <c r="E507" t="str">
        <f t="shared" si="47"/>
        <v>LRKPPS</v>
      </c>
      <c r="F507" s="39">
        <v>59.265117645263672</v>
      </c>
      <c r="G507">
        <f t="shared" si="45"/>
        <v>1.0391379462179587E-3</v>
      </c>
      <c r="H507" s="38">
        <f>G507*SUMIF('Manual Inputs'!$B$11:$B$22,'Expanded kW'!A507,'Manual Inputs'!$C$11:$C$22)</f>
        <v>8639.9342757260874</v>
      </c>
    </row>
    <row r="508" spans="1:8" x14ac:dyDescent="0.2">
      <c r="A508">
        <f t="shared" si="42"/>
        <v>3</v>
      </c>
      <c r="B508" t="b">
        <f t="shared" si="43"/>
        <v>0</v>
      </c>
      <c r="C508" t="str">
        <f t="shared" si="44"/>
        <v>OFF</v>
      </c>
      <c r="D508" s="4">
        <f t="shared" si="46"/>
        <v>42451.083333332106</v>
      </c>
      <c r="E508" t="str">
        <f t="shared" si="47"/>
        <v>LRKPPS</v>
      </c>
      <c r="F508" s="39">
        <v>58.672286987304688</v>
      </c>
      <c r="G508">
        <f t="shared" si="45"/>
        <v>1.0287434197773996E-3</v>
      </c>
      <c r="H508" s="38">
        <f>G508*SUMIF('Manual Inputs'!$B$11:$B$22,'Expanded kW'!A508,'Manual Inputs'!$C$11:$C$22)</f>
        <v>8553.5087673510043</v>
      </c>
    </row>
    <row r="509" spans="1:8" x14ac:dyDescent="0.2">
      <c r="A509">
        <f t="shared" si="42"/>
        <v>3</v>
      </c>
      <c r="B509" t="b">
        <f t="shared" si="43"/>
        <v>0</v>
      </c>
      <c r="C509" t="str">
        <f t="shared" si="44"/>
        <v>OFF</v>
      </c>
      <c r="D509" s="4">
        <f t="shared" si="46"/>
        <v>42451.12499999877</v>
      </c>
      <c r="E509" t="str">
        <f t="shared" si="47"/>
        <v>LRKPPS</v>
      </c>
      <c r="F509" s="39">
        <v>65.676414489746094</v>
      </c>
      <c r="G509">
        <f t="shared" si="45"/>
        <v>1.1515518264273328E-3</v>
      </c>
      <c r="H509" s="38">
        <f>G509*SUMIF('Manual Inputs'!$B$11:$B$22,'Expanded kW'!A509,'Manual Inputs'!$C$11:$C$22)</f>
        <v>9574.6018434184134</v>
      </c>
    </row>
    <row r="510" spans="1:8" x14ac:dyDescent="0.2">
      <c r="A510">
        <f t="shared" si="42"/>
        <v>3</v>
      </c>
      <c r="B510" t="b">
        <f t="shared" si="43"/>
        <v>0</v>
      </c>
      <c r="C510" t="str">
        <f t="shared" si="44"/>
        <v>OFF</v>
      </c>
      <c r="D510" s="4">
        <f t="shared" si="46"/>
        <v>42451.166666665435</v>
      </c>
      <c r="E510" t="str">
        <f t="shared" si="47"/>
        <v>LRKPPS</v>
      </c>
      <c r="F510" s="39">
        <v>69.827629089355469</v>
      </c>
      <c r="G510">
        <f t="shared" si="45"/>
        <v>1.2243380586114655E-3</v>
      </c>
      <c r="H510" s="38">
        <f>G510*SUMIF('Manual Inputs'!$B$11:$B$22,'Expanded kW'!A510,'Manual Inputs'!$C$11:$C$22)</f>
        <v>10179.784499424261</v>
      </c>
    </row>
    <row r="511" spans="1:8" x14ac:dyDescent="0.2">
      <c r="A511">
        <f t="shared" si="42"/>
        <v>3</v>
      </c>
      <c r="B511" t="b">
        <f t="shared" si="43"/>
        <v>0</v>
      </c>
      <c r="C511" t="str">
        <f t="shared" si="44"/>
        <v>OFF</v>
      </c>
      <c r="D511" s="4">
        <f t="shared" si="46"/>
        <v>42451.208333332099</v>
      </c>
      <c r="E511" t="str">
        <f t="shared" si="47"/>
        <v>LRKPPS</v>
      </c>
      <c r="F511" s="39">
        <v>80.950210571289063</v>
      </c>
      <c r="G511">
        <f t="shared" si="45"/>
        <v>1.4193582819232477E-3</v>
      </c>
      <c r="H511" s="38">
        <f>G511*SUMIF('Manual Inputs'!$B$11:$B$22,'Expanded kW'!A511,'Manual Inputs'!$C$11:$C$22)</f>
        <v>11801.284241574764</v>
      </c>
    </row>
    <row r="512" spans="1:8" x14ac:dyDescent="0.2">
      <c r="A512">
        <f t="shared" si="42"/>
        <v>3</v>
      </c>
      <c r="B512" t="b">
        <f t="shared" si="43"/>
        <v>0</v>
      </c>
      <c r="C512" t="str">
        <f t="shared" si="44"/>
        <v>OFF</v>
      </c>
      <c r="D512" s="4">
        <f t="shared" si="46"/>
        <v>42451.249999998763</v>
      </c>
      <c r="E512" t="str">
        <f t="shared" si="47"/>
        <v>LRKPPS</v>
      </c>
      <c r="F512" s="39">
        <v>99.592842102050781</v>
      </c>
      <c r="G512">
        <f t="shared" si="45"/>
        <v>1.7462329530734547E-3</v>
      </c>
      <c r="H512" s="38">
        <f>G512*SUMIF('Manual Inputs'!$B$11:$B$22,'Expanded kW'!A512,'Manual Inputs'!$C$11:$C$22)</f>
        <v>14519.090559221253</v>
      </c>
    </row>
    <row r="513" spans="1:8" x14ac:dyDescent="0.2">
      <c r="A513">
        <f t="shared" si="42"/>
        <v>3</v>
      </c>
      <c r="B513" t="b">
        <f t="shared" si="43"/>
        <v>0</v>
      </c>
      <c r="C513" t="str">
        <f t="shared" si="44"/>
        <v>ON</v>
      </c>
      <c r="D513" s="4">
        <f t="shared" si="46"/>
        <v>42451.291666665427</v>
      </c>
      <c r="E513" t="str">
        <f t="shared" si="47"/>
        <v>LRKPPS</v>
      </c>
      <c r="F513" s="39">
        <v>122.90613555908203</v>
      </c>
      <c r="G513">
        <f t="shared" si="45"/>
        <v>2.1550017001047378E-3</v>
      </c>
      <c r="H513" s="38">
        <f>G513*SUMIF('Manual Inputs'!$B$11:$B$22,'Expanded kW'!A513,'Manual Inputs'!$C$11:$C$22)</f>
        <v>17917.806890556545</v>
      </c>
    </row>
    <row r="514" spans="1:8" x14ac:dyDescent="0.2">
      <c r="A514">
        <f t="shared" ref="A514:A577" si="48">MONTH(D514)</f>
        <v>3</v>
      </c>
      <c r="B514" t="b">
        <f t="shared" ref="B514:B577" si="49">IF(ISNA(VLOOKUP(DATE(YEAR(D514),MONTH(D514),DAY(D514)),Holidays,1,FALSE)),FALSE,TRUE)</f>
        <v>0</v>
      </c>
      <c r="C514" t="str">
        <f t="shared" ref="C514:C577" si="50">IF(OR(HOUR(D514)&lt;PkStart,HOUR(D514)&gt;OPkStart-1,WEEKDAY(D514,2)&gt;5,B514)=TRUE,"OFF","ON")</f>
        <v>ON</v>
      </c>
      <c r="D514" s="4">
        <f t="shared" si="46"/>
        <v>42451.333333332092</v>
      </c>
      <c r="E514" t="str">
        <f t="shared" si="47"/>
        <v>LRKPPS</v>
      </c>
      <c r="F514" s="39">
        <v>147.81336975097656</v>
      </c>
      <c r="G514">
        <f t="shared" ref="G514:G577" si="51">IF(SUMIF($A$2:$A$8761,A514,$F$2:$F$8761)=0,0,F514/SUMIF($A$2:$A$8761,A514,$F$2:$F$8761))</f>
        <v>2.5917181568078898E-3</v>
      </c>
      <c r="H514" s="38">
        <f>G514*SUMIF('Manual Inputs'!$B$11:$B$22,'Expanded kW'!A514,'Manual Inputs'!$C$11:$C$22)</f>
        <v>21548.895040860494</v>
      </c>
    </row>
    <row r="515" spans="1:8" x14ac:dyDescent="0.2">
      <c r="A515">
        <f t="shared" si="48"/>
        <v>3</v>
      </c>
      <c r="B515" t="b">
        <f t="shared" si="49"/>
        <v>0</v>
      </c>
      <c r="C515" t="str">
        <f t="shared" si="50"/>
        <v>ON</v>
      </c>
      <c r="D515" s="4">
        <f t="shared" si="46"/>
        <v>42451.374999998756</v>
      </c>
      <c r="E515" t="str">
        <f t="shared" si="47"/>
        <v>LRKPPS</v>
      </c>
      <c r="F515" s="39">
        <v>141.59519958496094</v>
      </c>
      <c r="G515">
        <f t="shared" si="51"/>
        <v>2.4826905055978926E-3</v>
      </c>
      <c r="H515" s="38">
        <f>G515*SUMIF('Manual Inputs'!$B$11:$B$22,'Expanded kW'!A515,'Manual Inputs'!$C$11:$C$22)</f>
        <v>20642.382345294296</v>
      </c>
    </row>
    <row r="516" spans="1:8" x14ac:dyDescent="0.2">
      <c r="A516">
        <f t="shared" si="48"/>
        <v>3</v>
      </c>
      <c r="B516" t="b">
        <f t="shared" si="49"/>
        <v>0</v>
      </c>
      <c r="C516" t="str">
        <f t="shared" si="50"/>
        <v>ON</v>
      </c>
      <c r="D516" s="4">
        <f t="shared" ref="D516:D579" si="52">+D515+1/24</f>
        <v>42451.41666666542</v>
      </c>
      <c r="E516" t="str">
        <f t="shared" ref="E516:E579" si="53">+E515</f>
        <v>LRKPPS</v>
      </c>
      <c r="F516" s="39">
        <v>133.48347473144531</v>
      </c>
      <c r="G516">
        <f t="shared" si="51"/>
        <v>2.3404617977259017E-3</v>
      </c>
      <c r="H516" s="38">
        <f>G516*SUMIF('Manual Inputs'!$B$11:$B$22,'Expanded kW'!A516,'Manual Inputs'!$C$11:$C$22)</f>
        <v>19459.818766889763</v>
      </c>
    </row>
    <row r="517" spans="1:8" x14ac:dyDescent="0.2">
      <c r="A517">
        <f t="shared" si="48"/>
        <v>3</v>
      </c>
      <c r="B517" t="b">
        <f t="shared" si="49"/>
        <v>0</v>
      </c>
      <c r="C517" t="str">
        <f t="shared" si="50"/>
        <v>ON</v>
      </c>
      <c r="D517" s="4">
        <f t="shared" si="52"/>
        <v>42451.458333332084</v>
      </c>
      <c r="E517" t="str">
        <f t="shared" si="53"/>
        <v>LRKPPS</v>
      </c>
      <c r="F517" s="39">
        <v>136.48800659179687</v>
      </c>
      <c r="G517">
        <f t="shared" si="51"/>
        <v>2.3931424164568026E-3</v>
      </c>
      <c r="H517" s="38">
        <f>G517*SUMIF('Manual Inputs'!$B$11:$B$22,'Expanded kW'!A517,'Manual Inputs'!$C$11:$C$22)</f>
        <v>19897.832877620833</v>
      </c>
    </row>
    <row r="518" spans="1:8" x14ac:dyDescent="0.2">
      <c r="A518">
        <f t="shared" si="48"/>
        <v>3</v>
      </c>
      <c r="B518" t="b">
        <f t="shared" si="49"/>
        <v>0</v>
      </c>
      <c r="C518" t="str">
        <f t="shared" si="50"/>
        <v>ON</v>
      </c>
      <c r="D518" s="4">
        <f t="shared" si="52"/>
        <v>42451.499999998749</v>
      </c>
      <c r="E518" t="str">
        <f t="shared" si="53"/>
        <v>LRKPPS</v>
      </c>
      <c r="F518" s="39">
        <v>126.97332763671875</v>
      </c>
      <c r="G518">
        <f t="shared" si="51"/>
        <v>2.2263147049607595E-3</v>
      </c>
      <c r="H518" s="38">
        <f>G518*SUMIF('Manual Inputs'!$B$11:$B$22,'Expanded kW'!A518,'Manual Inputs'!$C$11:$C$22)</f>
        <v>18510.740367005041</v>
      </c>
    </row>
    <row r="519" spans="1:8" x14ac:dyDescent="0.2">
      <c r="A519">
        <f t="shared" si="48"/>
        <v>3</v>
      </c>
      <c r="B519" t="b">
        <f t="shared" si="49"/>
        <v>0</v>
      </c>
      <c r="C519" t="str">
        <f t="shared" si="50"/>
        <v>ON</v>
      </c>
      <c r="D519" s="4">
        <f t="shared" si="52"/>
        <v>42451.541666665413</v>
      </c>
      <c r="E519" t="str">
        <f t="shared" si="53"/>
        <v>LRKPPS</v>
      </c>
      <c r="F519" s="39">
        <v>115.01536560058594</v>
      </c>
      <c r="G519">
        <f t="shared" si="51"/>
        <v>2.0166471533740729E-3</v>
      </c>
      <c r="H519" s="38">
        <f>G519*SUMIF('Manual Inputs'!$B$11:$B$22,'Expanded kW'!A519,'Manual Inputs'!$C$11:$C$22)</f>
        <v>16767.45510631895</v>
      </c>
    </row>
    <row r="520" spans="1:8" x14ac:dyDescent="0.2">
      <c r="A520">
        <f t="shared" si="48"/>
        <v>3</v>
      </c>
      <c r="B520" t="b">
        <f t="shared" si="49"/>
        <v>0</v>
      </c>
      <c r="C520" t="str">
        <f t="shared" si="50"/>
        <v>ON</v>
      </c>
      <c r="D520" s="4">
        <f t="shared" si="52"/>
        <v>42451.583333332077</v>
      </c>
      <c r="E520" t="str">
        <f t="shared" si="53"/>
        <v>LRKPPS</v>
      </c>
      <c r="F520" s="39">
        <v>107.70089721679687</v>
      </c>
      <c r="G520">
        <f t="shared" si="51"/>
        <v>1.8883973167753904E-3</v>
      </c>
      <c r="H520" s="38">
        <f>G520*SUMIF('Manual Inputs'!$B$11:$B$22,'Expanded kW'!A520,'Manual Inputs'!$C$11:$C$22)</f>
        <v>15701.119146672636</v>
      </c>
    </row>
    <row r="521" spans="1:8" x14ac:dyDescent="0.2">
      <c r="A521">
        <f t="shared" si="48"/>
        <v>3</v>
      </c>
      <c r="B521" t="b">
        <f t="shared" si="49"/>
        <v>0</v>
      </c>
      <c r="C521" t="str">
        <f t="shared" si="50"/>
        <v>ON</v>
      </c>
      <c r="D521" s="4">
        <f t="shared" si="52"/>
        <v>42451.624999998741</v>
      </c>
      <c r="E521" t="str">
        <f t="shared" si="53"/>
        <v>LRKPPS</v>
      </c>
      <c r="F521" s="39">
        <v>90.337173461914063</v>
      </c>
      <c r="G521">
        <f t="shared" si="51"/>
        <v>1.5839466557753632E-3</v>
      </c>
      <c r="H521" s="38">
        <f>G521*SUMIF('Manual Inputs'!$B$11:$B$22,'Expanded kW'!A521,'Manual Inputs'!$C$11:$C$22)</f>
        <v>13169.757732324029</v>
      </c>
    </row>
    <row r="522" spans="1:8" x14ac:dyDescent="0.2">
      <c r="A522">
        <f t="shared" si="48"/>
        <v>3</v>
      </c>
      <c r="B522" t="b">
        <f t="shared" si="49"/>
        <v>0</v>
      </c>
      <c r="C522" t="str">
        <f t="shared" si="50"/>
        <v>ON</v>
      </c>
      <c r="D522" s="4">
        <f t="shared" si="52"/>
        <v>42451.666666665406</v>
      </c>
      <c r="E522" t="str">
        <f t="shared" si="53"/>
        <v>LRKPPS</v>
      </c>
      <c r="F522" s="39">
        <v>76.069862365722656</v>
      </c>
      <c r="G522">
        <f t="shared" si="51"/>
        <v>1.3337876256475647E-3</v>
      </c>
      <c r="H522" s="38">
        <f>G522*SUMIF('Manual Inputs'!$B$11:$B$22,'Expanded kW'!A522,'Manual Inputs'!$C$11:$C$22)</f>
        <v>11089.805222986815</v>
      </c>
    </row>
    <row r="523" spans="1:8" x14ac:dyDescent="0.2">
      <c r="A523">
        <f t="shared" si="48"/>
        <v>3</v>
      </c>
      <c r="B523" t="b">
        <f t="shared" si="49"/>
        <v>0</v>
      </c>
      <c r="C523" t="str">
        <f t="shared" si="50"/>
        <v>ON</v>
      </c>
      <c r="D523" s="4">
        <f t="shared" si="52"/>
        <v>42451.70833333207</v>
      </c>
      <c r="E523" t="str">
        <f t="shared" si="53"/>
        <v>LRKPPS</v>
      </c>
      <c r="F523" s="39">
        <v>71.191818237304688</v>
      </c>
      <c r="G523">
        <f t="shared" si="51"/>
        <v>1.2482573684142035E-3</v>
      </c>
      <c r="H523" s="38">
        <f>G523*SUMIF('Manual Inputs'!$B$11:$B$22,'Expanded kW'!A523,'Manual Inputs'!$C$11:$C$22)</f>
        <v>10378.662103084631</v>
      </c>
    </row>
    <row r="524" spans="1:8" x14ac:dyDescent="0.2">
      <c r="A524">
        <f t="shared" si="48"/>
        <v>3</v>
      </c>
      <c r="B524" t="b">
        <f t="shared" si="49"/>
        <v>0</v>
      </c>
      <c r="C524" t="str">
        <f t="shared" si="50"/>
        <v>ON</v>
      </c>
      <c r="D524" s="4">
        <f t="shared" si="52"/>
        <v>42451.749999998734</v>
      </c>
      <c r="E524" t="str">
        <f t="shared" si="53"/>
        <v>LRKPPS</v>
      </c>
      <c r="F524" s="39">
        <v>66.761802673339844</v>
      </c>
      <c r="G524">
        <f t="shared" si="51"/>
        <v>1.1705827183374747E-3</v>
      </c>
      <c r="H524" s="38">
        <f>G524*SUMIF('Manual Inputs'!$B$11:$B$22,'Expanded kW'!A524,'Manual Inputs'!$C$11:$C$22)</f>
        <v>9732.8345938540187</v>
      </c>
    </row>
    <row r="525" spans="1:8" x14ac:dyDescent="0.2">
      <c r="A525">
        <f t="shared" si="48"/>
        <v>3</v>
      </c>
      <c r="B525" t="b">
        <f t="shared" si="49"/>
        <v>0</v>
      </c>
      <c r="C525" t="str">
        <f t="shared" si="50"/>
        <v>ON</v>
      </c>
      <c r="D525" s="4">
        <f t="shared" si="52"/>
        <v>42451.791666665398</v>
      </c>
      <c r="E525" t="str">
        <f t="shared" si="53"/>
        <v>LRKPPS</v>
      </c>
      <c r="F525" s="39">
        <v>64.587615966796875</v>
      </c>
      <c r="G525">
        <f t="shared" si="51"/>
        <v>1.1324611385836883E-3</v>
      </c>
      <c r="H525" s="38">
        <f>G525*SUMIF('Manual Inputs'!$B$11:$B$22,'Expanded kW'!A525,'Manual Inputs'!$C$11:$C$22)</f>
        <v>9415.8719184379861</v>
      </c>
    </row>
    <row r="526" spans="1:8" x14ac:dyDescent="0.2">
      <c r="A526">
        <f t="shared" si="48"/>
        <v>3</v>
      </c>
      <c r="B526" t="b">
        <f t="shared" si="49"/>
        <v>0</v>
      </c>
      <c r="C526" t="str">
        <f t="shared" si="50"/>
        <v>ON</v>
      </c>
      <c r="D526" s="4">
        <f t="shared" si="52"/>
        <v>42451.833333332062</v>
      </c>
      <c r="E526" t="str">
        <f t="shared" si="53"/>
        <v>LRKPPS</v>
      </c>
      <c r="F526" s="39">
        <v>64.9361572265625</v>
      </c>
      <c r="G526">
        <f t="shared" si="51"/>
        <v>1.1385723632506661E-3</v>
      </c>
      <c r="H526" s="38">
        <f>G526*SUMIF('Manual Inputs'!$B$11:$B$22,'Expanded kW'!A526,'Manual Inputs'!$C$11:$C$22)</f>
        <v>9466.6838242672911</v>
      </c>
    </row>
    <row r="527" spans="1:8" x14ac:dyDescent="0.2">
      <c r="A527">
        <f t="shared" si="48"/>
        <v>3</v>
      </c>
      <c r="B527" t="b">
        <f t="shared" si="49"/>
        <v>0</v>
      </c>
      <c r="C527" t="str">
        <f t="shared" si="50"/>
        <v>OFF</v>
      </c>
      <c r="D527" s="4">
        <f t="shared" si="52"/>
        <v>42451.874999998727</v>
      </c>
      <c r="E527" t="str">
        <f t="shared" si="53"/>
        <v>LRKPPS</v>
      </c>
      <c r="F527" s="39">
        <v>59.473609924316406</v>
      </c>
      <c r="G527">
        <f t="shared" si="51"/>
        <v>1.0427935913472563E-3</v>
      </c>
      <c r="H527" s="38">
        <f>G527*SUMIF('Manual Inputs'!$B$11:$B$22,'Expanded kW'!A527,'Manual Inputs'!$C$11:$C$22)</f>
        <v>8670.3292139221812</v>
      </c>
    </row>
    <row r="528" spans="1:8" x14ac:dyDescent="0.2">
      <c r="A528">
        <f t="shared" si="48"/>
        <v>3</v>
      </c>
      <c r="B528" t="b">
        <f t="shared" si="49"/>
        <v>0</v>
      </c>
      <c r="C528" t="str">
        <f t="shared" si="50"/>
        <v>OFF</v>
      </c>
      <c r="D528" s="4">
        <f t="shared" si="52"/>
        <v>42451.916666665391</v>
      </c>
      <c r="E528" t="str">
        <f t="shared" si="53"/>
        <v>LRKPPS</v>
      </c>
      <c r="F528" s="39">
        <v>54.741428375244141</v>
      </c>
      <c r="G528">
        <f t="shared" si="51"/>
        <v>9.5982084765902274E-4</v>
      </c>
      <c r="H528" s="38">
        <f>G528*SUMIF('Manual Inputs'!$B$11:$B$22,'Expanded kW'!A528,'Manual Inputs'!$C$11:$C$22)</f>
        <v>7980.4505940987456</v>
      </c>
    </row>
    <row r="529" spans="1:8" x14ac:dyDescent="0.2">
      <c r="A529">
        <f t="shared" si="48"/>
        <v>3</v>
      </c>
      <c r="B529" t="b">
        <f t="shared" si="49"/>
        <v>0</v>
      </c>
      <c r="C529" t="str">
        <f t="shared" si="50"/>
        <v>OFF</v>
      </c>
      <c r="D529" s="4">
        <f t="shared" si="52"/>
        <v>42451.958333332055</v>
      </c>
      <c r="E529" t="str">
        <f t="shared" si="53"/>
        <v>LRKPPS</v>
      </c>
      <c r="F529" s="39">
        <v>51.088386535644531</v>
      </c>
      <c r="G529">
        <f t="shared" si="51"/>
        <v>8.9576943688867425E-4</v>
      </c>
      <c r="H529" s="38">
        <f>G529*SUMIF('Manual Inputs'!$B$11:$B$22,'Expanded kW'!A529,'Manual Inputs'!$C$11:$C$22)</f>
        <v>7447.8937941690565</v>
      </c>
    </row>
    <row r="530" spans="1:8" x14ac:dyDescent="0.2">
      <c r="A530">
        <f t="shared" si="48"/>
        <v>3</v>
      </c>
      <c r="B530" t="b">
        <f t="shared" si="49"/>
        <v>0</v>
      </c>
      <c r="C530" t="str">
        <f t="shared" si="50"/>
        <v>OFF</v>
      </c>
      <c r="D530" s="4">
        <f t="shared" si="52"/>
        <v>42451.999999998719</v>
      </c>
      <c r="E530" t="str">
        <f t="shared" si="53"/>
        <v>LRKPPS</v>
      </c>
      <c r="F530" s="39">
        <v>50.399162292480469</v>
      </c>
      <c r="G530">
        <f t="shared" si="51"/>
        <v>8.8368477236793537E-4</v>
      </c>
      <c r="H530" s="38">
        <f>G530*SUMIF('Manual Inputs'!$B$11:$B$22,'Expanded kW'!A530,'Manual Inputs'!$C$11:$C$22)</f>
        <v>7347.4155972334183</v>
      </c>
    </row>
    <row r="531" spans="1:8" x14ac:dyDescent="0.2">
      <c r="A531">
        <f t="shared" si="48"/>
        <v>3</v>
      </c>
      <c r="B531" t="b">
        <f t="shared" si="49"/>
        <v>0</v>
      </c>
      <c r="C531" t="str">
        <f t="shared" si="50"/>
        <v>OFF</v>
      </c>
      <c r="D531" s="4">
        <f t="shared" si="52"/>
        <v>42452.041666665384</v>
      </c>
      <c r="E531" t="str">
        <f t="shared" si="53"/>
        <v>LRKPPS</v>
      </c>
      <c r="F531" s="39">
        <v>49.987689971923828</v>
      </c>
      <c r="G531">
        <f t="shared" si="51"/>
        <v>8.7647013213608665E-4</v>
      </c>
      <c r="H531" s="38">
        <f>G531*SUMIF('Manual Inputs'!$B$11:$B$22,'Expanded kW'!A531,'Manual Inputs'!$C$11:$C$22)</f>
        <v>7287.4293195182672</v>
      </c>
    </row>
    <row r="532" spans="1:8" x14ac:dyDescent="0.2">
      <c r="A532">
        <f t="shared" si="48"/>
        <v>3</v>
      </c>
      <c r="B532" t="b">
        <f t="shared" si="49"/>
        <v>0</v>
      </c>
      <c r="C532" t="str">
        <f t="shared" si="50"/>
        <v>OFF</v>
      </c>
      <c r="D532" s="4">
        <f t="shared" si="52"/>
        <v>42452.083333332048</v>
      </c>
      <c r="E532" t="str">
        <f t="shared" si="53"/>
        <v>LRKPPS</v>
      </c>
      <c r="F532" s="39">
        <v>49.262065887451172</v>
      </c>
      <c r="G532">
        <f t="shared" si="51"/>
        <v>8.6374724300966208E-4</v>
      </c>
      <c r="H532" s="38">
        <f>G532*SUMIF('Manual Inputs'!$B$11:$B$22,'Expanded kW'!A532,'Manual Inputs'!$C$11:$C$22)</f>
        <v>7181.6445906959389</v>
      </c>
    </row>
    <row r="533" spans="1:8" x14ac:dyDescent="0.2">
      <c r="A533">
        <f t="shared" si="48"/>
        <v>3</v>
      </c>
      <c r="B533" t="b">
        <f t="shared" si="49"/>
        <v>0</v>
      </c>
      <c r="C533" t="str">
        <f t="shared" si="50"/>
        <v>OFF</v>
      </c>
      <c r="D533" s="4">
        <f t="shared" si="52"/>
        <v>42452.124999998712</v>
      </c>
      <c r="E533" t="str">
        <f t="shared" si="53"/>
        <v>LRKPPS</v>
      </c>
      <c r="F533" s="39">
        <v>52.319747924804688</v>
      </c>
      <c r="G533">
        <f t="shared" si="51"/>
        <v>9.1735978203306176E-4</v>
      </c>
      <c r="H533" s="38">
        <f>G533*SUMIF('Manual Inputs'!$B$11:$B$22,'Expanded kW'!A533,'Manual Inputs'!$C$11:$C$22)</f>
        <v>7627.4071722693143</v>
      </c>
    </row>
    <row r="534" spans="1:8" x14ac:dyDescent="0.2">
      <c r="A534">
        <f t="shared" si="48"/>
        <v>3</v>
      </c>
      <c r="B534" t="b">
        <f t="shared" si="49"/>
        <v>0</v>
      </c>
      <c r="C534" t="str">
        <f t="shared" si="50"/>
        <v>OFF</v>
      </c>
      <c r="D534" s="4">
        <f t="shared" si="52"/>
        <v>42452.166666665376</v>
      </c>
      <c r="E534" t="str">
        <f t="shared" si="53"/>
        <v>LRKPPS</v>
      </c>
      <c r="F534" s="39">
        <v>53.084140777587891</v>
      </c>
      <c r="G534">
        <f t="shared" si="51"/>
        <v>9.3076243186663221E-4</v>
      </c>
      <c r="H534" s="38">
        <f>G534*SUMIF('Manual Inputs'!$B$11:$B$22,'Expanded kW'!A534,'Manual Inputs'!$C$11:$C$22)</f>
        <v>7738.8437857661829</v>
      </c>
    </row>
    <row r="535" spans="1:8" x14ac:dyDescent="0.2">
      <c r="A535">
        <f t="shared" si="48"/>
        <v>3</v>
      </c>
      <c r="B535" t="b">
        <f t="shared" si="49"/>
        <v>0</v>
      </c>
      <c r="C535" t="str">
        <f t="shared" si="50"/>
        <v>OFF</v>
      </c>
      <c r="D535" s="4">
        <f t="shared" si="52"/>
        <v>42452.208333332041</v>
      </c>
      <c r="E535" t="str">
        <f t="shared" si="53"/>
        <v>LRKPPS</v>
      </c>
      <c r="F535" s="39">
        <v>65.887901306152344</v>
      </c>
      <c r="G535">
        <f t="shared" si="51"/>
        <v>1.1552599769344826E-3</v>
      </c>
      <c r="H535" s="38">
        <f>G535*SUMIF('Manual Inputs'!$B$11:$B$22,'Expanded kW'!A535,'Manual Inputs'!$C$11:$C$22)</f>
        <v>9605.4333386812705</v>
      </c>
    </row>
    <row r="536" spans="1:8" x14ac:dyDescent="0.2">
      <c r="A536">
        <f t="shared" si="48"/>
        <v>3</v>
      </c>
      <c r="B536" t="b">
        <f t="shared" si="49"/>
        <v>0</v>
      </c>
      <c r="C536" t="str">
        <f t="shared" si="50"/>
        <v>OFF</v>
      </c>
      <c r="D536" s="4">
        <f t="shared" si="52"/>
        <v>42452.249999998705</v>
      </c>
      <c r="E536" t="str">
        <f t="shared" si="53"/>
        <v>LRKPPS</v>
      </c>
      <c r="F536" s="39">
        <v>85.320381164550781</v>
      </c>
      <c r="G536">
        <f t="shared" si="51"/>
        <v>1.4959836270729172E-3</v>
      </c>
      <c r="H536" s="38">
        <f>G536*SUMIF('Manual Inputs'!$B$11:$B$22,'Expanded kW'!A536,'Manual Inputs'!$C$11:$C$22)</f>
        <v>12438.38728295394</v>
      </c>
    </row>
    <row r="537" spans="1:8" x14ac:dyDescent="0.2">
      <c r="A537">
        <f t="shared" si="48"/>
        <v>3</v>
      </c>
      <c r="B537" t="b">
        <f t="shared" si="49"/>
        <v>0</v>
      </c>
      <c r="C537" t="str">
        <f t="shared" si="50"/>
        <v>ON</v>
      </c>
      <c r="D537" s="4">
        <f t="shared" si="52"/>
        <v>42452.291666665369</v>
      </c>
      <c r="E537" t="str">
        <f t="shared" si="53"/>
        <v>LRKPPS</v>
      </c>
      <c r="F537" s="39">
        <v>103.99822235107422</v>
      </c>
      <c r="G537">
        <f t="shared" si="51"/>
        <v>1.8234756544493326E-3</v>
      </c>
      <c r="H537" s="38">
        <f>G537*SUMIF('Manual Inputs'!$B$11:$B$22,'Expanded kW'!A537,'Manual Inputs'!$C$11:$C$22)</f>
        <v>15161.32662190772</v>
      </c>
    </row>
    <row r="538" spans="1:8" x14ac:dyDescent="0.2">
      <c r="A538">
        <f t="shared" si="48"/>
        <v>3</v>
      </c>
      <c r="B538" t="b">
        <f t="shared" si="49"/>
        <v>0</v>
      </c>
      <c r="C538" t="str">
        <f t="shared" si="50"/>
        <v>ON</v>
      </c>
      <c r="D538" s="4">
        <f t="shared" si="52"/>
        <v>42452.333333332033</v>
      </c>
      <c r="E538" t="str">
        <f t="shared" si="53"/>
        <v>LRKPPS</v>
      </c>
      <c r="F538" s="39">
        <v>124.55638122558594</v>
      </c>
      <c r="G538">
        <f t="shared" si="51"/>
        <v>2.1839366446518866E-3</v>
      </c>
      <c r="H538" s="38">
        <f>G538*SUMIF('Manual Inputs'!$B$11:$B$22,'Expanded kW'!A538,'Manual Inputs'!$C$11:$C$22)</f>
        <v>18158.387094627647</v>
      </c>
    </row>
    <row r="539" spans="1:8" x14ac:dyDescent="0.2">
      <c r="A539">
        <f t="shared" si="48"/>
        <v>3</v>
      </c>
      <c r="B539" t="b">
        <f t="shared" si="49"/>
        <v>0</v>
      </c>
      <c r="C539" t="str">
        <f t="shared" si="50"/>
        <v>ON</v>
      </c>
      <c r="D539" s="4">
        <f t="shared" si="52"/>
        <v>42452.374999998698</v>
      </c>
      <c r="E539" t="str">
        <f t="shared" si="53"/>
        <v>LRKPPS</v>
      </c>
      <c r="F539" s="39">
        <v>124.98432922363281</v>
      </c>
      <c r="G539">
        <f t="shared" si="51"/>
        <v>2.1914401647906688E-3</v>
      </c>
      <c r="H539" s="38">
        <f>G539*SUMIF('Manual Inputs'!$B$11:$B$22,'Expanded kW'!A539,'Manual Inputs'!$C$11:$C$22)</f>
        <v>18220.775270395476</v>
      </c>
    </row>
    <row r="540" spans="1:8" x14ac:dyDescent="0.2">
      <c r="A540">
        <f t="shared" si="48"/>
        <v>3</v>
      </c>
      <c r="B540" t="b">
        <f t="shared" si="49"/>
        <v>0</v>
      </c>
      <c r="C540" t="str">
        <f t="shared" si="50"/>
        <v>ON</v>
      </c>
      <c r="D540" s="4">
        <f t="shared" si="52"/>
        <v>42452.416666665362</v>
      </c>
      <c r="E540" t="str">
        <f t="shared" si="53"/>
        <v>LRKPPS</v>
      </c>
      <c r="F540" s="39">
        <v>124.98295593261719</v>
      </c>
      <c r="G540">
        <f t="shared" si="51"/>
        <v>2.1914160858912718E-3</v>
      </c>
      <c r="H540" s="38">
        <f>G540*SUMIF('Manual Inputs'!$B$11:$B$22,'Expanded kW'!A540,'Manual Inputs'!$C$11:$C$22)</f>
        <v>18220.575065880785</v>
      </c>
    </row>
    <row r="541" spans="1:8" x14ac:dyDescent="0.2">
      <c r="A541">
        <f t="shared" si="48"/>
        <v>3</v>
      </c>
      <c r="B541" t="b">
        <f t="shared" si="49"/>
        <v>0</v>
      </c>
      <c r="C541" t="str">
        <f t="shared" si="50"/>
        <v>ON</v>
      </c>
      <c r="D541" s="4">
        <f t="shared" si="52"/>
        <v>42452.458333332026</v>
      </c>
      <c r="E541" t="str">
        <f t="shared" si="53"/>
        <v>LRKPPS</v>
      </c>
      <c r="F541" s="39">
        <v>126.09170532226562</v>
      </c>
      <c r="G541">
        <f t="shared" si="51"/>
        <v>2.2108565866344903E-3</v>
      </c>
      <c r="H541" s="38">
        <f>G541*SUMIF('Manual Inputs'!$B$11:$B$22,'Expanded kW'!A541,'Manual Inputs'!$C$11:$C$22)</f>
        <v>18382.213517560787</v>
      </c>
    </row>
    <row r="542" spans="1:8" x14ac:dyDescent="0.2">
      <c r="A542">
        <f t="shared" si="48"/>
        <v>3</v>
      </c>
      <c r="B542" t="b">
        <f t="shared" si="49"/>
        <v>0</v>
      </c>
      <c r="C542" t="str">
        <f t="shared" si="50"/>
        <v>ON</v>
      </c>
      <c r="D542" s="4">
        <f t="shared" si="52"/>
        <v>42452.49999999869</v>
      </c>
      <c r="E542" t="str">
        <f t="shared" si="53"/>
        <v>LRKPPS</v>
      </c>
      <c r="F542" s="39">
        <v>119.78303527832031</v>
      </c>
      <c r="G542">
        <f t="shared" si="51"/>
        <v>2.1002421359542257E-3</v>
      </c>
      <c r="H542" s="38">
        <f>G542*SUMIF('Manual Inputs'!$B$11:$B$22,'Expanded kW'!A542,'Manual Inputs'!$C$11:$C$22)</f>
        <v>17462.507344476264</v>
      </c>
    </row>
    <row r="543" spans="1:8" x14ac:dyDescent="0.2">
      <c r="A543">
        <f t="shared" si="48"/>
        <v>3</v>
      </c>
      <c r="B543" t="b">
        <f t="shared" si="49"/>
        <v>0</v>
      </c>
      <c r="C543" t="str">
        <f t="shared" si="50"/>
        <v>ON</v>
      </c>
      <c r="D543" s="4">
        <f t="shared" si="52"/>
        <v>42452.541666665355</v>
      </c>
      <c r="E543" t="str">
        <f t="shared" si="53"/>
        <v>LRKPPS</v>
      </c>
      <c r="F543" s="39">
        <v>110.01759338378906</v>
      </c>
      <c r="G543">
        <f t="shared" si="51"/>
        <v>1.9290176174282766E-3</v>
      </c>
      <c r="H543" s="38">
        <f>G543*SUMIF('Manual Inputs'!$B$11:$B$22,'Expanded kW'!A543,'Manual Inputs'!$C$11:$C$22)</f>
        <v>16038.857489477372</v>
      </c>
    </row>
    <row r="544" spans="1:8" x14ac:dyDescent="0.2">
      <c r="A544">
        <f t="shared" si="48"/>
        <v>3</v>
      </c>
      <c r="B544" t="b">
        <f t="shared" si="49"/>
        <v>0</v>
      </c>
      <c r="C544" t="str">
        <f t="shared" si="50"/>
        <v>ON</v>
      </c>
      <c r="D544" s="4">
        <f t="shared" si="52"/>
        <v>42452.583333332019</v>
      </c>
      <c r="E544" t="str">
        <f t="shared" si="53"/>
        <v>LRKPPS</v>
      </c>
      <c r="F544" s="39">
        <v>108.38495635986328</v>
      </c>
      <c r="G544">
        <f t="shared" si="51"/>
        <v>1.9003914178800636E-3</v>
      </c>
      <c r="H544" s="38">
        <f>G544*SUMIF('Manual Inputs'!$B$11:$B$22,'Expanded kW'!A544,'Manual Inputs'!$C$11:$C$22)</f>
        <v>15800.844352183565</v>
      </c>
    </row>
    <row r="545" spans="1:8" x14ac:dyDescent="0.2">
      <c r="A545">
        <f t="shared" si="48"/>
        <v>3</v>
      </c>
      <c r="B545" t="b">
        <f t="shared" si="49"/>
        <v>0</v>
      </c>
      <c r="C545" t="str">
        <f t="shared" si="50"/>
        <v>ON</v>
      </c>
      <c r="D545" s="4">
        <f t="shared" si="52"/>
        <v>42452.624999998683</v>
      </c>
      <c r="E545" t="str">
        <f t="shared" si="53"/>
        <v>LRKPPS</v>
      </c>
      <c r="F545" s="39">
        <v>88.659187316894531</v>
      </c>
      <c r="G545">
        <f t="shared" si="51"/>
        <v>1.5545253174603934E-3</v>
      </c>
      <c r="H545" s="38">
        <f>G545*SUMIF('Manual Inputs'!$B$11:$B$22,'Expanded kW'!A545,'Manual Inputs'!$C$11:$C$22)</f>
        <v>12925.133397056108</v>
      </c>
    </row>
    <row r="546" spans="1:8" x14ac:dyDescent="0.2">
      <c r="A546">
        <f t="shared" si="48"/>
        <v>3</v>
      </c>
      <c r="B546" t="b">
        <f t="shared" si="49"/>
        <v>0</v>
      </c>
      <c r="C546" t="str">
        <f t="shared" si="50"/>
        <v>ON</v>
      </c>
      <c r="D546" s="4">
        <f t="shared" si="52"/>
        <v>42452.666666665347</v>
      </c>
      <c r="E546" t="str">
        <f t="shared" si="53"/>
        <v>LRKPPS</v>
      </c>
      <c r="F546" s="39">
        <v>74.572593688964844</v>
      </c>
      <c r="G546">
        <f t="shared" si="51"/>
        <v>1.3075349367215868E-3</v>
      </c>
      <c r="H546" s="38">
        <f>G546*SUMIF('Manual Inputs'!$B$11:$B$22,'Expanded kW'!A546,'Manual Inputs'!$C$11:$C$22)</f>
        <v>10871.526689605304</v>
      </c>
    </row>
    <row r="547" spans="1:8" x14ac:dyDescent="0.2">
      <c r="A547">
        <f t="shared" si="48"/>
        <v>3</v>
      </c>
      <c r="B547" t="b">
        <f t="shared" si="49"/>
        <v>0</v>
      </c>
      <c r="C547" t="str">
        <f t="shared" si="50"/>
        <v>ON</v>
      </c>
      <c r="D547" s="4">
        <f t="shared" si="52"/>
        <v>42452.708333332012</v>
      </c>
      <c r="E547" t="str">
        <f t="shared" si="53"/>
        <v>LRKPPS</v>
      </c>
      <c r="F547" s="39">
        <v>70.192657470703125</v>
      </c>
      <c r="G547">
        <f t="shared" si="51"/>
        <v>1.2307383638428713E-3</v>
      </c>
      <c r="H547" s="38">
        <f>G547*SUMIF('Manual Inputs'!$B$11:$B$22,'Expanded kW'!A547,'Manual Inputs'!$C$11:$C$22)</f>
        <v>10232.999971677194</v>
      </c>
    </row>
    <row r="548" spans="1:8" x14ac:dyDescent="0.2">
      <c r="A548">
        <f t="shared" si="48"/>
        <v>3</v>
      </c>
      <c r="B548" t="b">
        <f t="shared" si="49"/>
        <v>0</v>
      </c>
      <c r="C548" t="str">
        <f t="shared" si="50"/>
        <v>ON</v>
      </c>
      <c r="D548" s="4">
        <f t="shared" si="52"/>
        <v>42452.749999998676</v>
      </c>
      <c r="E548" t="str">
        <f t="shared" si="53"/>
        <v>LRKPPS</v>
      </c>
      <c r="F548" s="39">
        <v>64.607276916503906</v>
      </c>
      <c r="G548">
        <f t="shared" si="51"/>
        <v>1.1328058681600564E-3</v>
      </c>
      <c r="H548" s="38">
        <f>G548*SUMIF('Manual Inputs'!$B$11:$B$22,'Expanded kW'!A548,'Manual Inputs'!$C$11:$C$22)</f>
        <v>9418.7381797400194</v>
      </c>
    </row>
    <row r="549" spans="1:8" x14ac:dyDescent="0.2">
      <c r="A549">
        <f t="shared" si="48"/>
        <v>3</v>
      </c>
      <c r="B549" t="b">
        <f t="shared" si="49"/>
        <v>0</v>
      </c>
      <c r="C549" t="str">
        <f t="shared" si="50"/>
        <v>ON</v>
      </c>
      <c r="D549" s="4">
        <f t="shared" si="52"/>
        <v>42452.79166666534</v>
      </c>
      <c r="E549" t="str">
        <f t="shared" si="53"/>
        <v>LRKPPS</v>
      </c>
      <c r="F549" s="39">
        <v>62.097129821777344</v>
      </c>
      <c r="G549">
        <f t="shared" si="51"/>
        <v>1.0887936532121023E-3</v>
      </c>
      <c r="H549" s="38">
        <f>G549*SUMIF('Manual Inputs'!$B$11:$B$22,'Expanded kW'!A549,'Manual Inputs'!$C$11:$C$22)</f>
        <v>9052.7976942987425</v>
      </c>
    </row>
    <row r="550" spans="1:8" x14ac:dyDescent="0.2">
      <c r="A550">
        <f t="shared" si="48"/>
        <v>3</v>
      </c>
      <c r="B550" t="b">
        <f t="shared" si="49"/>
        <v>0</v>
      </c>
      <c r="C550" t="str">
        <f t="shared" si="50"/>
        <v>ON</v>
      </c>
      <c r="D550" s="4">
        <f t="shared" si="52"/>
        <v>42452.833333332004</v>
      </c>
      <c r="E550" t="str">
        <f t="shared" si="53"/>
        <v>LRKPPS</v>
      </c>
      <c r="F550" s="39">
        <v>59.574691772460938</v>
      </c>
      <c r="G550">
        <f t="shared" si="51"/>
        <v>1.0445659321145443E-3</v>
      </c>
      <c r="H550" s="38">
        <f>G550*SUMIF('Manual Inputs'!$B$11:$B$22,'Expanded kW'!A550,'Manual Inputs'!$C$11:$C$22)</f>
        <v>8685.0653784509523</v>
      </c>
    </row>
    <row r="551" spans="1:8" x14ac:dyDescent="0.2">
      <c r="A551">
        <f t="shared" si="48"/>
        <v>3</v>
      </c>
      <c r="B551" t="b">
        <f t="shared" si="49"/>
        <v>0</v>
      </c>
      <c r="C551" t="str">
        <f t="shared" si="50"/>
        <v>OFF</v>
      </c>
      <c r="D551" s="4">
        <f t="shared" si="52"/>
        <v>42452.874999998668</v>
      </c>
      <c r="E551" t="str">
        <f t="shared" si="53"/>
        <v>LRKPPS</v>
      </c>
      <c r="F551" s="39">
        <v>55.656299591064453</v>
      </c>
      <c r="G551">
        <f t="shared" si="51"/>
        <v>9.7586194289402768E-4</v>
      </c>
      <c r="H551" s="38">
        <f>G551*SUMIF('Manual Inputs'!$B$11:$B$22,'Expanded kW'!A551,'Manual Inputs'!$C$11:$C$22)</f>
        <v>8113.824617293194</v>
      </c>
    </row>
    <row r="552" spans="1:8" x14ac:dyDescent="0.2">
      <c r="A552">
        <f t="shared" si="48"/>
        <v>3</v>
      </c>
      <c r="B552" t="b">
        <f t="shared" si="49"/>
        <v>0</v>
      </c>
      <c r="C552" t="str">
        <f t="shared" si="50"/>
        <v>OFF</v>
      </c>
      <c r="D552" s="4">
        <f t="shared" si="52"/>
        <v>42452.916666665333</v>
      </c>
      <c r="E552" t="str">
        <f t="shared" si="53"/>
        <v>LRKPPS</v>
      </c>
      <c r="F552" s="39">
        <v>51.538047790527344</v>
      </c>
      <c r="G552">
        <f t="shared" si="51"/>
        <v>9.0365367118125654E-4</v>
      </c>
      <c r="H552" s="38">
        <f>G552*SUMIF('Manual Inputs'!$B$11:$B$22,'Expanded kW'!A552,'Manual Inputs'!$C$11:$C$22)</f>
        <v>7513.4474257636521</v>
      </c>
    </row>
    <row r="553" spans="1:8" x14ac:dyDescent="0.2">
      <c r="A553">
        <f t="shared" si="48"/>
        <v>3</v>
      </c>
      <c r="B553" t="b">
        <f t="shared" si="49"/>
        <v>0</v>
      </c>
      <c r="C553" t="str">
        <f t="shared" si="50"/>
        <v>OFF</v>
      </c>
      <c r="D553" s="4">
        <f t="shared" si="52"/>
        <v>42452.958333331997</v>
      </c>
      <c r="E553" t="str">
        <f t="shared" si="53"/>
        <v>LRKPPS</v>
      </c>
      <c r="F553" s="39">
        <v>49.244297027587891</v>
      </c>
      <c r="G553">
        <f t="shared" si="51"/>
        <v>8.6343568880579654E-4</v>
      </c>
      <c r="H553" s="38">
        <f>G553*SUMIF('Manual Inputs'!$B$11:$B$22,'Expanded kW'!A553,'Manual Inputs'!$C$11:$C$22)</f>
        <v>7179.0541667252601</v>
      </c>
    </row>
    <row r="554" spans="1:8" x14ac:dyDescent="0.2">
      <c r="A554">
        <f t="shared" si="48"/>
        <v>3</v>
      </c>
      <c r="B554" t="b">
        <f t="shared" si="49"/>
        <v>0</v>
      </c>
      <c r="C554" t="str">
        <f t="shared" si="50"/>
        <v>OFF</v>
      </c>
      <c r="D554" s="4">
        <f t="shared" si="52"/>
        <v>42452.999999998661</v>
      </c>
      <c r="E554" t="str">
        <f t="shared" si="53"/>
        <v>LRKPPS</v>
      </c>
      <c r="F554" s="39">
        <v>47.579246520996094</v>
      </c>
      <c r="G554">
        <f t="shared" si="51"/>
        <v>8.3424116034598096E-4</v>
      </c>
      <c r="H554" s="38">
        <f>G554*SUMIF('Manual Inputs'!$B$11:$B$22,'Expanded kW'!A554,'Manual Inputs'!$C$11:$C$22)</f>
        <v>6936.3156467610261</v>
      </c>
    </row>
    <row r="555" spans="1:8" x14ac:dyDescent="0.2">
      <c r="A555">
        <f t="shared" si="48"/>
        <v>3</v>
      </c>
      <c r="B555" t="b">
        <f t="shared" si="49"/>
        <v>0</v>
      </c>
      <c r="C555" t="str">
        <f t="shared" si="50"/>
        <v>OFF</v>
      </c>
      <c r="D555" s="4">
        <f t="shared" si="52"/>
        <v>42453.041666665325</v>
      </c>
      <c r="E555" t="str">
        <f t="shared" si="53"/>
        <v>LRKPPS</v>
      </c>
      <c r="F555" s="39">
        <v>47.121604919433594</v>
      </c>
      <c r="G555">
        <f t="shared" si="51"/>
        <v>8.2621700089356893E-4</v>
      </c>
      <c r="H555" s="38">
        <f>G555*SUMIF('Manual Inputs'!$B$11:$B$22,'Expanded kW'!A555,'Manual Inputs'!$C$11:$C$22)</f>
        <v>6869.5986044865977</v>
      </c>
    </row>
    <row r="556" spans="1:8" x14ac:dyDescent="0.2">
      <c r="A556">
        <f t="shared" si="48"/>
        <v>3</v>
      </c>
      <c r="B556" t="b">
        <f t="shared" si="49"/>
        <v>0</v>
      </c>
      <c r="C556" t="str">
        <f t="shared" si="50"/>
        <v>OFF</v>
      </c>
      <c r="D556" s="4">
        <f t="shared" si="52"/>
        <v>42453.08333333199</v>
      </c>
      <c r="E556" t="str">
        <f t="shared" si="53"/>
        <v>LRKPPS</v>
      </c>
      <c r="F556" s="39">
        <v>47.309288024902344</v>
      </c>
      <c r="G556">
        <f t="shared" si="51"/>
        <v>8.2950778381116923E-4</v>
      </c>
      <c r="H556" s="38">
        <f>G556*SUMIF('Manual Inputs'!$B$11:$B$22,'Expanded kW'!A556,'Manual Inputs'!$C$11:$C$22)</f>
        <v>6896.9598881614265</v>
      </c>
    </row>
    <row r="557" spans="1:8" x14ac:dyDescent="0.2">
      <c r="A557">
        <f t="shared" si="48"/>
        <v>3</v>
      </c>
      <c r="B557" t="b">
        <f t="shared" si="49"/>
        <v>0</v>
      </c>
      <c r="C557" t="str">
        <f t="shared" si="50"/>
        <v>OFF</v>
      </c>
      <c r="D557" s="4">
        <f t="shared" si="52"/>
        <v>42453.124999998654</v>
      </c>
      <c r="E557" t="str">
        <f t="shared" si="53"/>
        <v>LRKPPS</v>
      </c>
      <c r="F557" s="39">
        <v>50.027866363525391</v>
      </c>
      <c r="G557">
        <f t="shared" si="51"/>
        <v>8.7717457371511447E-4</v>
      </c>
      <c r="H557" s="38">
        <f>G557*SUMIF('Manual Inputs'!$B$11:$B$22,'Expanded kW'!A557,'Manual Inputs'!$C$11:$C$22)</f>
        <v>7293.2864138203677</v>
      </c>
    </row>
    <row r="558" spans="1:8" x14ac:dyDescent="0.2">
      <c r="A558">
        <f t="shared" si="48"/>
        <v>3</v>
      </c>
      <c r="B558" t="b">
        <f t="shared" si="49"/>
        <v>0</v>
      </c>
      <c r="C558" t="str">
        <f t="shared" si="50"/>
        <v>OFF</v>
      </c>
      <c r="D558" s="4">
        <f t="shared" si="52"/>
        <v>42453.166666665318</v>
      </c>
      <c r="E558" t="str">
        <f t="shared" si="53"/>
        <v>LRKPPS</v>
      </c>
      <c r="F558" s="39">
        <v>49.166484832763672</v>
      </c>
      <c r="G558">
        <f t="shared" si="51"/>
        <v>8.6207135161162562E-4</v>
      </c>
      <c r="H558" s="38">
        <f>G558*SUMIF('Manual Inputs'!$B$11:$B$22,'Expanded kW'!A558,'Manual Inputs'!$C$11:$C$22)</f>
        <v>7167.7103564732452</v>
      </c>
    </row>
    <row r="559" spans="1:8" x14ac:dyDescent="0.2">
      <c r="A559">
        <f t="shared" si="48"/>
        <v>3</v>
      </c>
      <c r="B559" t="b">
        <f t="shared" si="49"/>
        <v>0</v>
      </c>
      <c r="C559" t="str">
        <f t="shared" si="50"/>
        <v>OFF</v>
      </c>
      <c r="D559" s="4">
        <f t="shared" si="52"/>
        <v>42453.208333331982</v>
      </c>
      <c r="E559" t="str">
        <f t="shared" si="53"/>
        <v>LRKPPS</v>
      </c>
      <c r="F559" s="39">
        <v>62.602085113525391</v>
      </c>
      <c r="G559">
        <f t="shared" si="51"/>
        <v>1.0976473976345752E-3</v>
      </c>
      <c r="H559" s="38">
        <f>G559*SUMIF('Manual Inputs'!$B$11:$B$22,'Expanded kW'!A559,'Manual Inputs'!$C$11:$C$22)</f>
        <v>9126.4123382280268</v>
      </c>
    </row>
    <row r="560" spans="1:8" x14ac:dyDescent="0.2">
      <c r="A560">
        <f t="shared" si="48"/>
        <v>3</v>
      </c>
      <c r="B560" t="b">
        <f t="shared" si="49"/>
        <v>0</v>
      </c>
      <c r="C560" t="str">
        <f t="shared" si="50"/>
        <v>OFF</v>
      </c>
      <c r="D560" s="4">
        <f t="shared" si="52"/>
        <v>42453.249999998647</v>
      </c>
      <c r="E560" t="str">
        <f t="shared" si="53"/>
        <v>LRKPPS</v>
      </c>
      <c r="F560" s="39">
        <v>79.397697448730469</v>
      </c>
      <c r="G560">
        <f t="shared" si="51"/>
        <v>1.3921369523831907E-3</v>
      </c>
      <c r="H560" s="38">
        <f>G560*SUMIF('Manual Inputs'!$B$11:$B$22,'Expanded kW'!A560,'Manual Inputs'!$C$11:$C$22)</f>
        <v>11574.951925466039</v>
      </c>
    </row>
    <row r="561" spans="1:8" x14ac:dyDescent="0.2">
      <c r="A561">
        <f t="shared" si="48"/>
        <v>3</v>
      </c>
      <c r="B561" t="b">
        <f t="shared" si="49"/>
        <v>0</v>
      </c>
      <c r="C561" t="str">
        <f t="shared" si="50"/>
        <v>ON</v>
      </c>
      <c r="D561" s="4">
        <f t="shared" si="52"/>
        <v>42453.291666665311</v>
      </c>
      <c r="E561" t="str">
        <f t="shared" si="53"/>
        <v>LRKPPS</v>
      </c>
      <c r="F561" s="39">
        <v>99.089431762695313</v>
      </c>
      <c r="G561">
        <f t="shared" si="51"/>
        <v>1.7374062974128035E-3</v>
      </c>
      <c r="H561" s="38">
        <f>G561*SUMIF('Manual Inputs'!$B$11:$B$22,'Expanded kW'!A561,'Manual Inputs'!$C$11:$C$22)</f>
        <v>14445.701145371</v>
      </c>
    </row>
    <row r="562" spans="1:8" x14ac:dyDescent="0.2">
      <c r="A562">
        <f t="shared" si="48"/>
        <v>3</v>
      </c>
      <c r="B562" t="b">
        <f t="shared" si="49"/>
        <v>0</v>
      </c>
      <c r="C562" t="str">
        <f t="shared" si="50"/>
        <v>ON</v>
      </c>
      <c r="D562" s="4">
        <f t="shared" si="52"/>
        <v>42453.333333331975</v>
      </c>
      <c r="E562" t="str">
        <f t="shared" si="53"/>
        <v>LRKPPS</v>
      </c>
      <c r="F562" s="39">
        <v>122.60638427734375</v>
      </c>
      <c r="G562">
        <f t="shared" si="51"/>
        <v>2.1497459452246731E-3</v>
      </c>
      <c r="H562" s="38">
        <f>G562*SUMIF('Manual Inputs'!$B$11:$B$22,'Expanded kW'!A562,'Manual Inputs'!$C$11:$C$22)</f>
        <v>17874.107806235395</v>
      </c>
    </row>
    <row r="563" spans="1:8" x14ac:dyDescent="0.2">
      <c r="A563">
        <f t="shared" si="48"/>
        <v>3</v>
      </c>
      <c r="B563" t="b">
        <f t="shared" si="49"/>
        <v>0</v>
      </c>
      <c r="C563" t="str">
        <f t="shared" si="50"/>
        <v>ON</v>
      </c>
      <c r="D563" s="4">
        <f t="shared" si="52"/>
        <v>42453.374999998639</v>
      </c>
      <c r="E563" t="str">
        <f t="shared" si="53"/>
        <v>LRKPPS</v>
      </c>
      <c r="F563" s="39">
        <v>125.15204620361328</v>
      </c>
      <c r="G563">
        <f t="shared" si="51"/>
        <v>2.1943808672653681E-3</v>
      </c>
      <c r="H563" s="38">
        <f>G563*SUMIF('Manual Inputs'!$B$11:$B$22,'Expanded kW'!A563,'Manual Inputs'!$C$11:$C$22)</f>
        <v>18245.225802876117</v>
      </c>
    </row>
    <row r="564" spans="1:8" x14ac:dyDescent="0.2">
      <c r="A564">
        <f t="shared" si="48"/>
        <v>3</v>
      </c>
      <c r="B564" t="b">
        <f t="shared" si="49"/>
        <v>0</v>
      </c>
      <c r="C564" t="str">
        <f t="shared" si="50"/>
        <v>ON</v>
      </c>
      <c r="D564" s="4">
        <f t="shared" si="52"/>
        <v>42453.416666665304</v>
      </c>
      <c r="E564" t="str">
        <f t="shared" si="53"/>
        <v>LRKPPS</v>
      </c>
      <c r="F564" s="39">
        <v>121.68357849121094</v>
      </c>
      <c r="G564">
        <f t="shared" si="51"/>
        <v>2.1335657274598181E-3</v>
      </c>
      <c r="H564" s="38">
        <f>G564*SUMIF('Manual Inputs'!$B$11:$B$22,'Expanded kW'!A564,'Manual Inputs'!$C$11:$C$22)</f>
        <v>17739.577045844933</v>
      </c>
    </row>
    <row r="565" spans="1:8" x14ac:dyDescent="0.2">
      <c r="A565">
        <f t="shared" si="48"/>
        <v>3</v>
      </c>
      <c r="B565" t="b">
        <f t="shared" si="49"/>
        <v>0</v>
      </c>
      <c r="C565" t="str">
        <f t="shared" si="50"/>
        <v>ON</v>
      </c>
      <c r="D565" s="4">
        <f t="shared" si="52"/>
        <v>42453.458333331968</v>
      </c>
      <c r="E565" t="str">
        <f t="shared" si="53"/>
        <v>LRKPPS</v>
      </c>
      <c r="F565" s="39">
        <v>124.44860076904297</v>
      </c>
      <c r="G565">
        <f t="shared" si="51"/>
        <v>2.1820468523642061E-3</v>
      </c>
      <c r="H565" s="38">
        <f>G565*SUMIF('Manual Inputs'!$B$11:$B$22,'Expanded kW'!A565,'Manual Inputs'!$C$11:$C$22)</f>
        <v>18142.67437696609</v>
      </c>
    </row>
    <row r="566" spans="1:8" x14ac:dyDescent="0.2">
      <c r="A566">
        <f t="shared" si="48"/>
        <v>3</v>
      </c>
      <c r="B566" t="b">
        <f t="shared" si="49"/>
        <v>0</v>
      </c>
      <c r="C566" t="str">
        <f t="shared" si="50"/>
        <v>ON</v>
      </c>
      <c r="D566" s="4">
        <f t="shared" si="52"/>
        <v>42453.499999998632</v>
      </c>
      <c r="E566" t="str">
        <f t="shared" si="53"/>
        <v>LRKPPS</v>
      </c>
      <c r="F566" s="39">
        <v>123.10041809082031</v>
      </c>
      <c r="G566">
        <f t="shared" si="51"/>
        <v>2.1584081955111074E-3</v>
      </c>
      <c r="H566" s="38">
        <f>G566*SUMIF('Manual Inputs'!$B$11:$B$22,'Expanded kW'!A566,'Manual Inputs'!$C$11:$C$22)</f>
        <v>17946.130268149209</v>
      </c>
    </row>
    <row r="567" spans="1:8" x14ac:dyDescent="0.2">
      <c r="A567">
        <f t="shared" si="48"/>
        <v>3</v>
      </c>
      <c r="B567" t="b">
        <f t="shared" si="49"/>
        <v>0</v>
      </c>
      <c r="C567" t="str">
        <f t="shared" si="50"/>
        <v>ON</v>
      </c>
      <c r="D567" s="4">
        <f t="shared" si="52"/>
        <v>42453.541666665296</v>
      </c>
      <c r="E567" t="str">
        <f t="shared" si="53"/>
        <v>LRKPPS</v>
      </c>
      <c r="F567" s="39">
        <v>113.27567291259766</v>
      </c>
      <c r="G567">
        <f t="shared" si="51"/>
        <v>1.9861438698461943E-3</v>
      </c>
      <c r="H567" s="38">
        <f>G567*SUMIF('Manual Inputs'!$B$11:$B$22,'Expanded kW'!A567,'Manual Inputs'!$C$11:$C$22)</f>
        <v>16513.834914857449</v>
      </c>
    </row>
    <row r="568" spans="1:8" x14ac:dyDescent="0.2">
      <c r="A568">
        <f t="shared" si="48"/>
        <v>3</v>
      </c>
      <c r="B568" t="b">
        <f t="shared" si="49"/>
        <v>0</v>
      </c>
      <c r="C568" t="str">
        <f t="shared" si="50"/>
        <v>ON</v>
      </c>
      <c r="D568" s="4">
        <f t="shared" si="52"/>
        <v>42453.583333331961</v>
      </c>
      <c r="E568" t="str">
        <f t="shared" si="53"/>
        <v>LRKPPS</v>
      </c>
      <c r="F568" s="39">
        <v>110.69692230224609</v>
      </c>
      <c r="G568">
        <f t="shared" si="51"/>
        <v>1.9409287801016931E-3</v>
      </c>
      <c r="H568" s="38">
        <f>G568*SUMIF('Manual Inputs'!$B$11:$B$22,'Expanded kW'!A568,'Manual Inputs'!$C$11:$C$22)</f>
        <v>16137.893101659909</v>
      </c>
    </row>
    <row r="569" spans="1:8" x14ac:dyDescent="0.2">
      <c r="A569">
        <f t="shared" si="48"/>
        <v>3</v>
      </c>
      <c r="B569" t="b">
        <f t="shared" si="49"/>
        <v>0</v>
      </c>
      <c r="C569" t="str">
        <f t="shared" si="50"/>
        <v>ON</v>
      </c>
      <c r="D569" s="4">
        <f t="shared" si="52"/>
        <v>42453.624999998625</v>
      </c>
      <c r="E569" t="str">
        <f t="shared" si="53"/>
        <v>LRKPPS</v>
      </c>
      <c r="F569" s="39">
        <v>95.521652221679688</v>
      </c>
      <c r="G569">
        <f t="shared" si="51"/>
        <v>1.6748498518658552E-3</v>
      </c>
      <c r="H569" s="38">
        <f>G569*SUMIF('Manual Inputs'!$B$11:$B$22,'Expanded kW'!A569,'Manual Inputs'!$C$11:$C$22)</f>
        <v>13925.574265185542</v>
      </c>
    </row>
    <row r="570" spans="1:8" x14ac:dyDescent="0.2">
      <c r="A570">
        <f t="shared" si="48"/>
        <v>3</v>
      </c>
      <c r="B570" t="b">
        <f t="shared" si="49"/>
        <v>0</v>
      </c>
      <c r="C570" t="str">
        <f t="shared" si="50"/>
        <v>ON</v>
      </c>
      <c r="D570" s="4">
        <f t="shared" si="52"/>
        <v>42453.666666665289</v>
      </c>
      <c r="E570" t="str">
        <f t="shared" si="53"/>
        <v>LRKPPS</v>
      </c>
      <c r="F570" s="39">
        <v>81.244216918945313</v>
      </c>
      <c r="G570">
        <f t="shared" si="51"/>
        <v>1.4245133067408349E-3</v>
      </c>
      <c r="H570" s="38">
        <f>G570*SUMIF('Manual Inputs'!$B$11:$B$22,'Expanded kW'!A570,'Manual Inputs'!$C$11:$C$22)</f>
        <v>11844.145803676112</v>
      </c>
    </row>
    <row r="571" spans="1:8" x14ac:dyDescent="0.2">
      <c r="A571">
        <f t="shared" si="48"/>
        <v>3</v>
      </c>
      <c r="B571" t="b">
        <f t="shared" si="49"/>
        <v>0</v>
      </c>
      <c r="C571" t="str">
        <f t="shared" si="50"/>
        <v>ON</v>
      </c>
      <c r="D571" s="4">
        <f t="shared" si="52"/>
        <v>42453.708333331953</v>
      </c>
      <c r="E571" t="str">
        <f t="shared" si="53"/>
        <v>LRKPPS</v>
      </c>
      <c r="F571" s="39">
        <v>74.231208801269531</v>
      </c>
      <c r="G571">
        <f t="shared" si="51"/>
        <v>1.3015491898748005E-3</v>
      </c>
      <c r="H571" s="38">
        <f>G571*SUMIF('Manual Inputs'!$B$11:$B$22,'Expanded kW'!A571,'Manual Inputs'!$C$11:$C$22)</f>
        <v>10821.758071747015</v>
      </c>
    </row>
    <row r="572" spans="1:8" x14ac:dyDescent="0.2">
      <c r="A572">
        <f t="shared" si="48"/>
        <v>3</v>
      </c>
      <c r="B572" t="b">
        <f t="shared" si="49"/>
        <v>0</v>
      </c>
      <c r="C572" t="str">
        <f t="shared" si="50"/>
        <v>ON</v>
      </c>
      <c r="D572" s="4">
        <f t="shared" si="52"/>
        <v>42453.749999998618</v>
      </c>
      <c r="E572" t="str">
        <f t="shared" si="53"/>
        <v>LRKPPS</v>
      </c>
      <c r="F572" s="39">
        <v>67.323677062988281</v>
      </c>
      <c r="G572">
        <f t="shared" si="51"/>
        <v>1.1804344662541247E-3</v>
      </c>
      <c r="H572" s="38">
        <f>G572*SUMIF('Manual Inputs'!$B$11:$B$22,'Expanded kW'!A572,'Manual Inputs'!$C$11:$C$22)</f>
        <v>9814.7471587937107</v>
      </c>
    </row>
    <row r="573" spans="1:8" x14ac:dyDescent="0.2">
      <c r="A573">
        <f t="shared" si="48"/>
        <v>3</v>
      </c>
      <c r="B573" t="b">
        <f t="shared" si="49"/>
        <v>0</v>
      </c>
      <c r="C573" t="str">
        <f t="shared" si="50"/>
        <v>ON</v>
      </c>
      <c r="D573" s="4">
        <f t="shared" si="52"/>
        <v>42453.791666665282</v>
      </c>
      <c r="E573" t="str">
        <f t="shared" si="53"/>
        <v>LRKPPS</v>
      </c>
      <c r="F573" s="39">
        <v>64.468276977539063</v>
      </c>
      <c r="G573">
        <f t="shared" si="51"/>
        <v>1.1303686822260826E-3</v>
      </c>
      <c r="H573" s="38">
        <f>G573*SUMIF('Manual Inputs'!$B$11:$B$22,'Expanded kW'!A573,'Manual Inputs'!$C$11:$C$22)</f>
        <v>9398.4741461110898</v>
      </c>
    </row>
    <row r="574" spans="1:8" x14ac:dyDescent="0.2">
      <c r="A574">
        <f t="shared" si="48"/>
        <v>3</v>
      </c>
      <c r="B574" t="b">
        <f t="shared" si="49"/>
        <v>0</v>
      </c>
      <c r="C574" t="str">
        <f t="shared" si="50"/>
        <v>ON</v>
      </c>
      <c r="D574" s="4">
        <f t="shared" si="52"/>
        <v>42453.833333331946</v>
      </c>
      <c r="E574" t="str">
        <f t="shared" si="53"/>
        <v>LRKPPS</v>
      </c>
      <c r="F574" s="39">
        <v>62.308113098144531</v>
      </c>
      <c r="G574">
        <f t="shared" si="51"/>
        <v>1.0924929747894729E-3</v>
      </c>
      <c r="H574" s="38">
        <f>G574*SUMIF('Manual Inputs'!$B$11:$B$22,'Expanded kW'!A574,'Manual Inputs'!$C$11:$C$22)</f>
        <v>9083.5557812395436</v>
      </c>
    </row>
    <row r="575" spans="1:8" x14ac:dyDescent="0.2">
      <c r="A575">
        <f t="shared" si="48"/>
        <v>3</v>
      </c>
      <c r="B575" t="b">
        <f t="shared" si="49"/>
        <v>0</v>
      </c>
      <c r="C575" t="str">
        <f t="shared" si="50"/>
        <v>OFF</v>
      </c>
      <c r="D575" s="4">
        <f t="shared" si="52"/>
        <v>42453.87499999861</v>
      </c>
      <c r="E575" t="str">
        <f t="shared" si="53"/>
        <v>LRKPPS</v>
      </c>
      <c r="F575" s="39">
        <v>57.921550750732422</v>
      </c>
      <c r="G575">
        <f t="shared" si="51"/>
        <v>1.0155802212211667E-3</v>
      </c>
      <c r="H575" s="38">
        <f>G575*SUMIF('Manual Inputs'!$B$11:$B$22,'Expanded kW'!A575,'Manual Inputs'!$C$11:$C$22)</f>
        <v>8444.0630765280366</v>
      </c>
    </row>
    <row r="576" spans="1:8" x14ac:dyDescent="0.2">
      <c r="A576">
        <f t="shared" si="48"/>
        <v>3</v>
      </c>
      <c r="B576" t="b">
        <f t="shared" si="49"/>
        <v>0</v>
      </c>
      <c r="C576" t="str">
        <f t="shared" si="50"/>
        <v>OFF</v>
      </c>
      <c r="D576" s="4">
        <f t="shared" si="52"/>
        <v>42453.916666665275</v>
      </c>
      <c r="E576" t="str">
        <f t="shared" si="53"/>
        <v>LRKPPS</v>
      </c>
      <c r="F576" s="39">
        <v>53.678810119628906</v>
      </c>
      <c r="G576">
        <f t="shared" si="51"/>
        <v>9.4118919727805071E-4</v>
      </c>
      <c r="H576" s="38">
        <f>G576*SUMIF('Manual Inputs'!$B$11:$B$22,'Expanded kW'!A576,'Manual Inputs'!$C$11:$C$22)</f>
        <v>7825.5373457414953</v>
      </c>
    </row>
    <row r="577" spans="1:8" x14ac:dyDescent="0.2">
      <c r="A577">
        <f t="shared" si="48"/>
        <v>3</v>
      </c>
      <c r="B577" t="b">
        <f t="shared" si="49"/>
        <v>0</v>
      </c>
      <c r="C577" t="str">
        <f t="shared" si="50"/>
        <v>OFF</v>
      </c>
      <c r="D577" s="4">
        <f t="shared" si="52"/>
        <v>42453.958333331939</v>
      </c>
      <c r="E577" t="str">
        <f t="shared" si="53"/>
        <v>LRKPPS</v>
      </c>
      <c r="F577" s="39">
        <v>50.716262817382813</v>
      </c>
      <c r="G577">
        <f t="shared" si="51"/>
        <v>8.8924472401038341E-4</v>
      </c>
      <c r="H577" s="38">
        <f>G577*SUMIF('Manual Inputs'!$B$11:$B$22,'Expanded kW'!A577,'Manual Inputs'!$C$11:$C$22)</f>
        <v>7393.6439319235369</v>
      </c>
    </row>
    <row r="578" spans="1:8" x14ac:dyDescent="0.2">
      <c r="A578">
        <f t="shared" ref="A578:A641" si="54">MONTH(D578)</f>
        <v>3</v>
      </c>
      <c r="B578" t="b">
        <f t="shared" ref="B578:B641" si="55">IF(ISNA(VLOOKUP(DATE(YEAR(D578),MONTH(D578),DAY(D578)),Holidays,1,FALSE)),FALSE,TRUE)</f>
        <v>0</v>
      </c>
      <c r="C578" t="str">
        <f t="shared" ref="C578:C641" si="56">IF(OR(HOUR(D578)&lt;PkStart,HOUR(D578)&gt;OPkStart-1,WEEKDAY(D578,2)&gt;5,B578)=TRUE,"OFF","ON")</f>
        <v>OFF</v>
      </c>
      <c r="D578" s="4">
        <f t="shared" si="52"/>
        <v>42453.999999998603</v>
      </c>
      <c r="E578" t="str">
        <f t="shared" si="53"/>
        <v>LRKPPS</v>
      </c>
      <c r="F578" s="39">
        <v>49.060523986816406</v>
      </c>
      <c r="G578">
        <f t="shared" ref="G578:G641" si="57">IF(SUMIF($A$2:$A$8761,A578,$F$2:$F$8761)=0,0,F578/SUMIF($A$2:$A$8761,A578,$F$2:$F$8761))</f>
        <v>8.6021346386564628E-4</v>
      </c>
      <c r="H578" s="38">
        <f>G578*SUMIF('Manual Inputs'!$B$11:$B$22,'Expanded kW'!A578,'Manual Inputs'!$C$11:$C$22)</f>
        <v>7152.2629097936569</v>
      </c>
    </row>
    <row r="579" spans="1:8" x14ac:dyDescent="0.2">
      <c r="A579">
        <f t="shared" si="54"/>
        <v>3</v>
      </c>
      <c r="B579" t="b">
        <f t="shared" si="55"/>
        <v>0</v>
      </c>
      <c r="C579" t="str">
        <f t="shared" si="56"/>
        <v>OFF</v>
      </c>
      <c r="D579" s="4">
        <f t="shared" si="52"/>
        <v>42454.041666665267</v>
      </c>
      <c r="E579" t="str">
        <f t="shared" si="53"/>
        <v>LRKPPS</v>
      </c>
      <c r="F579" s="39">
        <v>48.199195861816406</v>
      </c>
      <c r="G579">
        <f t="shared" si="57"/>
        <v>8.4511117816380061E-4</v>
      </c>
      <c r="H579" s="38">
        <f>G579*SUMIF('Manual Inputs'!$B$11:$B$22,'Expanded kW'!A579,'Manual Inputs'!$C$11:$C$22)</f>
        <v>7026.6946381776615</v>
      </c>
    </row>
    <row r="580" spans="1:8" x14ac:dyDescent="0.2">
      <c r="A580">
        <f t="shared" si="54"/>
        <v>3</v>
      </c>
      <c r="B580" t="b">
        <f t="shared" si="55"/>
        <v>0</v>
      </c>
      <c r="C580" t="str">
        <f t="shared" si="56"/>
        <v>OFF</v>
      </c>
      <c r="D580" s="4">
        <f t="shared" ref="D580:D643" si="58">+D579+1/24</f>
        <v>42454.083333331931</v>
      </c>
      <c r="E580" t="str">
        <f t="shared" ref="E580:E643" si="59">+E579</f>
        <v>LRKPPS</v>
      </c>
      <c r="F580" s="39">
        <v>48.810955047607422</v>
      </c>
      <c r="G580">
        <f t="shared" si="57"/>
        <v>8.5583759210104942E-4</v>
      </c>
      <c r="H580" s="38">
        <f>G580*SUMIF('Manual Inputs'!$B$11:$B$22,'Expanded kW'!A580,'Manual Inputs'!$C$11:$C$22)</f>
        <v>7115.8796321136097</v>
      </c>
    </row>
    <row r="581" spans="1:8" x14ac:dyDescent="0.2">
      <c r="A581">
        <f t="shared" si="54"/>
        <v>3</v>
      </c>
      <c r="B581" t="b">
        <f t="shared" si="55"/>
        <v>0</v>
      </c>
      <c r="C581" t="str">
        <f t="shared" si="56"/>
        <v>OFF</v>
      </c>
      <c r="D581" s="4">
        <f t="shared" si="58"/>
        <v>42454.124999998596</v>
      </c>
      <c r="E581" t="str">
        <f t="shared" si="59"/>
        <v>LRKPPS</v>
      </c>
      <c r="F581" s="39">
        <v>49.185226440429688</v>
      </c>
      <c r="G581">
        <f t="shared" si="57"/>
        <v>8.6239996170256407E-4</v>
      </c>
      <c r="H581" s="38">
        <f>G581*SUMIF('Manual Inputs'!$B$11:$B$22,'Expanded kW'!A581,'Manual Inputs'!$C$11:$C$22)</f>
        <v>7170.4425919751648</v>
      </c>
    </row>
    <row r="582" spans="1:8" x14ac:dyDescent="0.2">
      <c r="A582">
        <f t="shared" si="54"/>
        <v>3</v>
      </c>
      <c r="B582" t="b">
        <f t="shared" si="55"/>
        <v>0</v>
      </c>
      <c r="C582" t="str">
        <f t="shared" si="56"/>
        <v>OFF</v>
      </c>
      <c r="D582" s="4">
        <f t="shared" si="58"/>
        <v>42454.16666666526</v>
      </c>
      <c r="E582" t="str">
        <f t="shared" si="59"/>
        <v>LRKPPS</v>
      </c>
      <c r="F582" s="39">
        <v>49.327369689941406</v>
      </c>
      <c r="G582">
        <f t="shared" si="57"/>
        <v>8.6489226156182463E-4</v>
      </c>
      <c r="H582" s="38">
        <f>G582*SUMIF('Manual Inputs'!$B$11:$B$22,'Expanded kW'!A582,'Manual Inputs'!$C$11:$C$22)</f>
        <v>7191.1648714932835</v>
      </c>
    </row>
    <row r="583" spans="1:8" x14ac:dyDescent="0.2">
      <c r="A583">
        <f t="shared" si="54"/>
        <v>3</v>
      </c>
      <c r="B583" t="b">
        <f t="shared" si="55"/>
        <v>0</v>
      </c>
      <c r="C583" t="str">
        <f t="shared" si="56"/>
        <v>OFF</v>
      </c>
      <c r="D583" s="4">
        <f t="shared" si="58"/>
        <v>42454.208333331924</v>
      </c>
      <c r="E583" t="str">
        <f t="shared" si="59"/>
        <v>LRKPPS</v>
      </c>
      <c r="F583" s="39">
        <v>60.400859832763672</v>
      </c>
      <c r="G583">
        <f t="shared" si="57"/>
        <v>1.0590517311059931E-3</v>
      </c>
      <c r="H583" s="38">
        <f>G583*SUMIF('Manual Inputs'!$B$11:$B$22,'Expanded kW'!A583,'Manual Inputs'!$C$11:$C$22)</f>
        <v>8805.5078583671329</v>
      </c>
    </row>
    <row r="584" spans="1:8" x14ac:dyDescent="0.2">
      <c r="A584">
        <f t="shared" si="54"/>
        <v>3</v>
      </c>
      <c r="B584" t="b">
        <f t="shared" si="55"/>
        <v>0</v>
      </c>
      <c r="C584" t="str">
        <f t="shared" si="56"/>
        <v>OFF</v>
      </c>
      <c r="D584" s="4">
        <f t="shared" si="58"/>
        <v>42454.249999998588</v>
      </c>
      <c r="E584" t="str">
        <f t="shared" si="59"/>
        <v>LRKPPS</v>
      </c>
      <c r="F584" s="39">
        <v>78.603790283203125</v>
      </c>
      <c r="G584">
        <f t="shared" si="57"/>
        <v>1.3782168068700782E-3</v>
      </c>
      <c r="H584" s="38">
        <f>G584*SUMIF('Manual Inputs'!$B$11:$B$22,'Expanded kW'!A584,'Manual Inputs'!$C$11:$C$22)</f>
        <v>11459.212583274209</v>
      </c>
    </row>
    <row r="585" spans="1:8" x14ac:dyDescent="0.2">
      <c r="A585">
        <f t="shared" si="54"/>
        <v>3</v>
      </c>
      <c r="B585" t="b">
        <f t="shared" si="55"/>
        <v>0</v>
      </c>
      <c r="C585" t="str">
        <f t="shared" si="56"/>
        <v>ON</v>
      </c>
      <c r="D585" s="4">
        <f t="shared" si="58"/>
        <v>42454.291666665253</v>
      </c>
      <c r="E585" t="str">
        <f t="shared" si="59"/>
        <v>LRKPPS</v>
      </c>
      <c r="F585" s="39">
        <v>93.065666198730469</v>
      </c>
      <c r="G585">
        <f t="shared" si="57"/>
        <v>1.631787281955789E-3</v>
      </c>
      <c r="H585" s="38">
        <f>G585*SUMIF('Manual Inputs'!$B$11:$B$22,'Expanded kW'!A585,'Manual Inputs'!$C$11:$C$22)</f>
        <v>13567.529623354329</v>
      </c>
    </row>
    <row r="586" spans="1:8" x14ac:dyDescent="0.2">
      <c r="A586">
        <f t="shared" si="54"/>
        <v>3</v>
      </c>
      <c r="B586" t="b">
        <f t="shared" si="55"/>
        <v>0</v>
      </c>
      <c r="C586" t="str">
        <f t="shared" si="56"/>
        <v>ON</v>
      </c>
      <c r="D586" s="4">
        <f t="shared" si="58"/>
        <v>42454.333333331917</v>
      </c>
      <c r="E586" t="str">
        <f t="shared" si="59"/>
        <v>LRKPPS</v>
      </c>
      <c r="F586" s="39">
        <v>115.60177612304687</v>
      </c>
      <c r="G586">
        <f t="shared" si="57"/>
        <v>2.0269291109599507E-3</v>
      </c>
      <c r="H586" s="38">
        <f>G586*SUMIF('Manual Inputs'!$B$11:$B$22,'Expanded kW'!A586,'Manual Inputs'!$C$11:$C$22)</f>
        <v>16852.94465858784</v>
      </c>
    </row>
    <row r="587" spans="1:8" x14ac:dyDescent="0.2">
      <c r="A587">
        <f t="shared" si="54"/>
        <v>3</v>
      </c>
      <c r="B587" t="b">
        <f t="shared" si="55"/>
        <v>0</v>
      </c>
      <c r="C587" t="str">
        <f t="shared" si="56"/>
        <v>ON</v>
      </c>
      <c r="D587" s="4">
        <f t="shared" si="58"/>
        <v>42454.374999998581</v>
      </c>
      <c r="E587" t="str">
        <f t="shared" si="59"/>
        <v>LRKPPS</v>
      </c>
      <c r="F587" s="39">
        <v>118.50155639648437</v>
      </c>
      <c r="G587">
        <f t="shared" si="57"/>
        <v>2.0777730447535084E-3</v>
      </c>
      <c r="H587" s="38">
        <f>G587*SUMIF('Manual Inputs'!$B$11:$B$22,'Expanded kW'!A587,'Manual Inputs'!$C$11:$C$22)</f>
        <v>17275.687613836984</v>
      </c>
    </row>
    <row r="588" spans="1:8" x14ac:dyDescent="0.2">
      <c r="A588">
        <f t="shared" si="54"/>
        <v>3</v>
      </c>
      <c r="B588" t="b">
        <f t="shared" si="55"/>
        <v>0</v>
      </c>
      <c r="C588" t="str">
        <f t="shared" si="56"/>
        <v>ON</v>
      </c>
      <c r="D588" s="4">
        <f t="shared" si="58"/>
        <v>42454.416666665245</v>
      </c>
      <c r="E588" t="str">
        <f t="shared" si="59"/>
        <v>LRKPPS</v>
      </c>
      <c r="F588" s="39">
        <v>118.82919311523437</v>
      </c>
      <c r="G588">
        <f t="shared" si="57"/>
        <v>2.0835177350629975E-3</v>
      </c>
      <c r="H588" s="38">
        <f>G588*SUMIF('Manual Inputs'!$B$11:$B$22,'Expanded kW'!A588,'Manual Inputs'!$C$11:$C$22)</f>
        <v>17323.451962053728</v>
      </c>
    </row>
    <row r="589" spans="1:8" x14ac:dyDescent="0.2">
      <c r="A589">
        <f t="shared" si="54"/>
        <v>3</v>
      </c>
      <c r="B589" t="b">
        <f t="shared" si="55"/>
        <v>0</v>
      </c>
      <c r="C589" t="str">
        <f t="shared" si="56"/>
        <v>ON</v>
      </c>
      <c r="D589" s="4">
        <f t="shared" si="58"/>
        <v>42454.45833333191</v>
      </c>
      <c r="E589" t="str">
        <f t="shared" si="59"/>
        <v>LRKPPS</v>
      </c>
      <c r="F589" s="39">
        <v>120.37330627441406</v>
      </c>
      <c r="G589">
        <f t="shared" si="57"/>
        <v>2.1105917820017422E-3</v>
      </c>
      <c r="H589" s="38">
        <f>G589*SUMIF('Manual Inputs'!$B$11:$B$22,'Expanded kW'!A589,'Manual Inputs'!$C$11:$C$22)</f>
        <v>17548.559693880907</v>
      </c>
    </row>
    <row r="590" spans="1:8" x14ac:dyDescent="0.2">
      <c r="A590">
        <f t="shared" si="54"/>
        <v>3</v>
      </c>
      <c r="B590" t="b">
        <f t="shared" si="55"/>
        <v>0</v>
      </c>
      <c r="C590" t="str">
        <f t="shared" si="56"/>
        <v>ON</v>
      </c>
      <c r="D590" s="4">
        <f t="shared" si="58"/>
        <v>42454.499999998574</v>
      </c>
      <c r="E590" t="str">
        <f t="shared" si="59"/>
        <v>LRKPPS</v>
      </c>
      <c r="F590" s="39">
        <v>114.12758636474609</v>
      </c>
      <c r="G590">
        <f t="shared" si="57"/>
        <v>2.0010810813155069E-3</v>
      </c>
      <c r="H590" s="38">
        <f>G590*SUMIF('Manual Inputs'!$B$11:$B$22,'Expanded kW'!A590,'Manual Inputs'!$C$11:$C$22)</f>
        <v>16638.030673300491</v>
      </c>
    </row>
    <row r="591" spans="1:8" x14ac:dyDescent="0.2">
      <c r="A591">
        <f t="shared" si="54"/>
        <v>3</v>
      </c>
      <c r="B591" t="b">
        <f t="shared" si="55"/>
        <v>0</v>
      </c>
      <c r="C591" t="str">
        <f t="shared" si="56"/>
        <v>ON</v>
      </c>
      <c r="D591" s="4">
        <f t="shared" si="58"/>
        <v>42454.541666665238</v>
      </c>
      <c r="E591" t="str">
        <f t="shared" si="59"/>
        <v>LRKPPS</v>
      </c>
      <c r="F591" s="39">
        <v>106.17764282226562</v>
      </c>
      <c r="G591">
        <f t="shared" si="57"/>
        <v>1.8616890015641545E-3</v>
      </c>
      <c r="H591" s="38">
        <f>G591*SUMIF('Manual Inputs'!$B$11:$B$22,'Expanded kW'!A591,'Manual Inputs'!$C$11:$C$22)</f>
        <v>15479.052298974197</v>
      </c>
    </row>
    <row r="592" spans="1:8" x14ac:dyDescent="0.2">
      <c r="A592">
        <f t="shared" si="54"/>
        <v>3</v>
      </c>
      <c r="B592" t="b">
        <f t="shared" si="55"/>
        <v>0</v>
      </c>
      <c r="C592" t="str">
        <f t="shared" si="56"/>
        <v>ON</v>
      </c>
      <c r="D592" s="4">
        <f t="shared" si="58"/>
        <v>42454.583333331902</v>
      </c>
      <c r="E592" t="str">
        <f t="shared" si="59"/>
        <v>LRKPPS</v>
      </c>
      <c r="F592" s="39">
        <v>98.236343383789063</v>
      </c>
      <c r="G592">
        <f t="shared" si="57"/>
        <v>1.7224484851073403E-3</v>
      </c>
      <c r="H592" s="38">
        <f>G592*SUMIF('Manual Inputs'!$B$11:$B$22,'Expanded kW'!A592,'Manual Inputs'!$C$11:$C$22)</f>
        <v>14321.334100843167</v>
      </c>
    </row>
    <row r="593" spans="1:8" x14ac:dyDescent="0.2">
      <c r="A593">
        <f t="shared" si="54"/>
        <v>3</v>
      </c>
      <c r="B593" t="b">
        <f t="shared" si="55"/>
        <v>0</v>
      </c>
      <c r="C593" t="str">
        <f t="shared" si="56"/>
        <v>ON</v>
      </c>
      <c r="D593" s="4">
        <f t="shared" si="58"/>
        <v>42454.624999998567</v>
      </c>
      <c r="E593" t="str">
        <f t="shared" si="59"/>
        <v>LRKPPS</v>
      </c>
      <c r="F593" s="39">
        <v>83.11737060546875</v>
      </c>
      <c r="G593">
        <f t="shared" si="57"/>
        <v>1.457356657975119E-3</v>
      </c>
      <c r="H593" s="38">
        <f>G593*SUMIF('Manual Inputs'!$B$11:$B$22,'Expanded kW'!A593,'Manual Inputs'!$C$11:$C$22)</f>
        <v>12117.222537223945</v>
      </c>
    </row>
    <row r="594" spans="1:8" x14ac:dyDescent="0.2">
      <c r="A594">
        <f t="shared" si="54"/>
        <v>3</v>
      </c>
      <c r="B594" t="b">
        <f t="shared" si="55"/>
        <v>0</v>
      </c>
      <c r="C594" t="str">
        <f t="shared" si="56"/>
        <v>ON</v>
      </c>
      <c r="D594" s="4">
        <f t="shared" si="58"/>
        <v>42454.666666665231</v>
      </c>
      <c r="E594" t="str">
        <f t="shared" si="59"/>
        <v>LRKPPS</v>
      </c>
      <c r="F594" s="39">
        <v>71.659660339355469</v>
      </c>
      <c r="G594">
        <f t="shared" si="57"/>
        <v>1.2564603805804704E-3</v>
      </c>
      <c r="H594" s="38">
        <f>G594*SUMIF('Manual Inputs'!$B$11:$B$22,'Expanded kW'!A594,'Manual Inputs'!$C$11:$C$22)</f>
        <v>10446.866220004313</v>
      </c>
    </row>
    <row r="595" spans="1:8" x14ac:dyDescent="0.2">
      <c r="A595">
        <f t="shared" si="54"/>
        <v>3</v>
      </c>
      <c r="B595" t="b">
        <f t="shared" si="55"/>
        <v>0</v>
      </c>
      <c r="C595" t="str">
        <f t="shared" si="56"/>
        <v>ON</v>
      </c>
      <c r="D595" s="4">
        <f t="shared" si="58"/>
        <v>42454.708333331895</v>
      </c>
      <c r="E595" t="str">
        <f t="shared" si="59"/>
        <v>LRKPPS</v>
      </c>
      <c r="F595" s="39">
        <v>66.705917358398437</v>
      </c>
      <c r="G595">
        <f t="shared" si="57"/>
        <v>1.169602840903677E-3</v>
      </c>
      <c r="H595" s="38">
        <f>G595*SUMIF('Manual Inputs'!$B$11:$B$22,'Expanded kW'!A595,'Manual Inputs'!$C$11:$C$22)</f>
        <v>9724.6873823532824</v>
      </c>
    </row>
    <row r="596" spans="1:8" x14ac:dyDescent="0.2">
      <c r="A596">
        <f t="shared" si="54"/>
        <v>3</v>
      </c>
      <c r="B596" t="b">
        <f t="shared" si="55"/>
        <v>0</v>
      </c>
      <c r="C596" t="str">
        <f t="shared" si="56"/>
        <v>ON</v>
      </c>
      <c r="D596" s="4">
        <f t="shared" si="58"/>
        <v>42454.749999998559</v>
      </c>
      <c r="E596" t="str">
        <f t="shared" si="59"/>
        <v>LRKPPS</v>
      </c>
      <c r="F596" s="39">
        <v>61.470966339111328</v>
      </c>
      <c r="G596">
        <f t="shared" si="57"/>
        <v>1.0778146783745109E-3</v>
      </c>
      <c r="H596" s="38">
        <f>G596*SUMIF('Manual Inputs'!$B$11:$B$22,'Expanded kW'!A596,'Manual Inputs'!$C$11:$C$22)</f>
        <v>8961.5127774531175</v>
      </c>
    </row>
    <row r="597" spans="1:8" x14ac:dyDescent="0.2">
      <c r="A597">
        <f t="shared" si="54"/>
        <v>3</v>
      </c>
      <c r="B597" t="b">
        <f t="shared" si="55"/>
        <v>0</v>
      </c>
      <c r="C597" t="str">
        <f t="shared" si="56"/>
        <v>ON</v>
      </c>
      <c r="D597" s="4">
        <f t="shared" si="58"/>
        <v>42454.791666665224</v>
      </c>
      <c r="E597" t="str">
        <f t="shared" si="59"/>
        <v>LRKPPS</v>
      </c>
      <c r="F597" s="39">
        <v>59.521087646484375</v>
      </c>
      <c r="G597">
        <f t="shared" si="57"/>
        <v>1.0436260524080785E-3</v>
      </c>
      <c r="H597" s="38">
        <f>G597*SUMIF('Manual Inputs'!$B$11:$B$22,'Expanded kW'!A597,'Manual Inputs'!$C$11:$C$22)</f>
        <v>8677.2507288940687</v>
      </c>
    </row>
    <row r="598" spans="1:8" x14ac:dyDescent="0.2">
      <c r="A598">
        <f t="shared" si="54"/>
        <v>3</v>
      </c>
      <c r="B598" t="b">
        <f t="shared" si="55"/>
        <v>0</v>
      </c>
      <c r="C598" t="str">
        <f t="shared" si="56"/>
        <v>ON</v>
      </c>
      <c r="D598" s="4">
        <f t="shared" si="58"/>
        <v>42454.833333331888</v>
      </c>
      <c r="E598" t="str">
        <f t="shared" si="59"/>
        <v>LRKPPS</v>
      </c>
      <c r="F598" s="39">
        <v>58.164886474609375</v>
      </c>
      <c r="G598">
        <f t="shared" si="57"/>
        <v>1.0198468015368335E-3</v>
      </c>
      <c r="H598" s="38">
        <f>G598*SUMIF('Manual Inputs'!$B$11:$B$22,'Expanded kW'!A598,'Manual Inputs'!$C$11:$C$22)</f>
        <v>8479.5376481608346</v>
      </c>
    </row>
    <row r="599" spans="1:8" x14ac:dyDescent="0.2">
      <c r="A599">
        <f t="shared" si="54"/>
        <v>3</v>
      </c>
      <c r="B599" t="b">
        <f t="shared" si="55"/>
        <v>0</v>
      </c>
      <c r="C599" t="str">
        <f t="shared" si="56"/>
        <v>OFF</v>
      </c>
      <c r="D599" s="4">
        <f t="shared" si="58"/>
        <v>42454.874999998552</v>
      </c>
      <c r="E599" t="str">
        <f t="shared" si="59"/>
        <v>LRKPPS</v>
      </c>
      <c r="F599" s="39">
        <v>54.553104400634766</v>
      </c>
      <c r="G599">
        <f t="shared" si="57"/>
        <v>9.565188279217038E-4</v>
      </c>
      <c r="H599" s="38">
        <f>G599*SUMIF('Manual Inputs'!$B$11:$B$22,'Expanded kW'!A599,'Manual Inputs'!$C$11:$C$22)</f>
        <v>7952.9958816503922</v>
      </c>
    </row>
    <row r="600" spans="1:8" x14ac:dyDescent="0.2">
      <c r="A600">
        <f t="shared" si="54"/>
        <v>3</v>
      </c>
      <c r="B600" t="b">
        <f t="shared" si="55"/>
        <v>0</v>
      </c>
      <c r="C600" t="str">
        <f t="shared" si="56"/>
        <v>OFF</v>
      </c>
      <c r="D600" s="4">
        <f t="shared" si="58"/>
        <v>42454.916666665216</v>
      </c>
      <c r="E600" t="str">
        <f t="shared" si="59"/>
        <v>LRKPPS</v>
      </c>
      <c r="F600" s="39">
        <v>52.283359527587891</v>
      </c>
      <c r="G600">
        <f t="shared" si="57"/>
        <v>9.1672175808487093E-4</v>
      </c>
      <c r="H600" s="38">
        <f>G600*SUMIF('Manual Inputs'!$B$11:$B$22,'Expanded kW'!A600,'Manual Inputs'!$C$11:$C$22)</f>
        <v>7622.1023087535787</v>
      </c>
    </row>
    <row r="601" spans="1:8" x14ac:dyDescent="0.2">
      <c r="A601">
        <f t="shared" si="54"/>
        <v>3</v>
      </c>
      <c r="B601" t="b">
        <f t="shared" si="55"/>
        <v>0</v>
      </c>
      <c r="C601" t="str">
        <f t="shared" si="56"/>
        <v>OFF</v>
      </c>
      <c r="D601" s="4">
        <f t="shared" si="58"/>
        <v>42454.958333331881</v>
      </c>
      <c r="E601" t="str">
        <f t="shared" si="59"/>
        <v>LRKPPS</v>
      </c>
      <c r="F601" s="39">
        <v>49.212432861328125</v>
      </c>
      <c r="G601">
        <f t="shared" si="57"/>
        <v>8.6287699145395273E-4</v>
      </c>
      <c r="H601" s="38">
        <f>G601*SUMIF('Manual Inputs'!$B$11:$B$22,'Expanded kW'!A601,'Manual Inputs'!$C$11:$C$22)</f>
        <v>7174.4088658607106</v>
      </c>
    </row>
    <row r="602" spans="1:8" x14ac:dyDescent="0.2">
      <c r="A602">
        <f t="shared" si="54"/>
        <v>3</v>
      </c>
      <c r="B602" t="b">
        <f t="shared" si="55"/>
        <v>0</v>
      </c>
      <c r="C602" t="str">
        <f t="shared" si="56"/>
        <v>OFF</v>
      </c>
      <c r="D602" s="4">
        <f t="shared" si="58"/>
        <v>42454.999999998545</v>
      </c>
      <c r="E602" t="str">
        <f t="shared" si="59"/>
        <v>LRKPPS</v>
      </c>
      <c r="F602" s="39">
        <v>47.705238342285156</v>
      </c>
      <c r="G602">
        <f t="shared" si="57"/>
        <v>8.3645026559399924E-4</v>
      </c>
      <c r="H602" s="38">
        <f>G602*SUMIF('Manual Inputs'!$B$11:$B$22,'Expanded kW'!A602,'Manual Inputs'!$C$11:$C$22)</f>
        <v>6954.6832987368844</v>
      </c>
    </row>
    <row r="603" spans="1:8" x14ac:dyDescent="0.2">
      <c r="A603">
        <f t="shared" si="54"/>
        <v>3</v>
      </c>
      <c r="B603" t="b">
        <f t="shared" si="55"/>
        <v>0</v>
      </c>
      <c r="C603" t="str">
        <f t="shared" si="56"/>
        <v>OFF</v>
      </c>
      <c r="D603" s="4">
        <f t="shared" si="58"/>
        <v>42455.041666665209</v>
      </c>
      <c r="E603" t="str">
        <f t="shared" si="59"/>
        <v>LRKPPS</v>
      </c>
      <c r="F603" s="39">
        <v>48.267757415771484</v>
      </c>
      <c r="G603">
        <f t="shared" si="57"/>
        <v>8.4631331721619961E-4</v>
      </c>
      <c r="H603" s="38">
        <f>G603*SUMIF('Manual Inputs'!$B$11:$B$22,'Expanded kW'!A603,'Manual Inputs'!$C$11:$C$22)</f>
        <v>7036.6898485737529</v>
      </c>
    </row>
    <row r="604" spans="1:8" x14ac:dyDescent="0.2">
      <c r="A604">
        <f t="shared" si="54"/>
        <v>3</v>
      </c>
      <c r="B604" t="b">
        <f t="shared" si="55"/>
        <v>0</v>
      </c>
      <c r="C604" t="str">
        <f t="shared" si="56"/>
        <v>OFF</v>
      </c>
      <c r="D604" s="4">
        <f t="shared" si="58"/>
        <v>42455.083333331873</v>
      </c>
      <c r="E604" t="str">
        <f t="shared" si="59"/>
        <v>LRKPPS</v>
      </c>
      <c r="F604" s="39">
        <v>48.130809783935547</v>
      </c>
      <c r="G604">
        <f t="shared" si="57"/>
        <v>8.4391211585965796E-4</v>
      </c>
      <c r="H604" s="38">
        <f>G604*SUMIF('Manual Inputs'!$B$11:$B$22,'Expanded kW'!A604,'Manual Inputs'!$C$11:$C$22)</f>
        <v>7016.7250094695592</v>
      </c>
    </row>
    <row r="605" spans="1:8" x14ac:dyDescent="0.2">
      <c r="A605">
        <f t="shared" si="54"/>
        <v>3</v>
      </c>
      <c r="B605" t="b">
        <f t="shared" si="55"/>
        <v>0</v>
      </c>
      <c r="C605" t="str">
        <f t="shared" si="56"/>
        <v>OFF</v>
      </c>
      <c r="D605" s="4">
        <f t="shared" si="58"/>
        <v>42455.124999998538</v>
      </c>
      <c r="E605" t="str">
        <f t="shared" si="59"/>
        <v>LRKPPS</v>
      </c>
      <c r="F605" s="39">
        <v>47.653572082519531</v>
      </c>
      <c r="G605">
        <f t="shared" si="57"/>
        <v>8.3554436389001601E-4</v>
      </c>
      <c r="H605" s="38">
        <f>G605*SUMIF('Manual Inputs'!$B$11:$B$22,'Expanded kW'!A605,'Manual Inputs'!$C$11:$C$22)</f>
        <v>6947.15115999518</v>
      </c>
    </row>
    <row r="606" spans="1:8" x14ac:dyDescent="0.2">
      <c r="A606">
        <f t="shared" si="54"/>
        <v>3</v>
      </c>
      <c r="B606" t="b">
        <f t="shared" si="55"/>
        <v>0</v>
      </c>
      <c r="C606" t="str">
        <f t="shared" si="56"/>
        <v>OFF</v>
      </c>
      <c r="D606" s="4">
        <f t="shared" si="58"/>
        <v>42455.166666665202</v>
      </c>
      <c r="E606" t="str">
        <f t="shared" si="59"/>
        <v>LRKPPS</v>
      </c>
      <c r="F606" s="39">
        <v>49.200382232666016</v>
      </c>
      <c r="G606">
        <f t="shared" si="57"/>
        <v>8.6266569911174341E-4</v>
      </c>
      <c r="H606" s="38">
        <f>G606*SUMIF('Manual Inputs'!$B$11:$B$22,'Expanded kW'!A606,'Manual Inputs'!$C$11:$C$22)</f>
        <v>7172.6520712442716</v>
      </c>
    </row>
    <row r="607" spans="1:8" x14ac:dyDescent="0.2">
      <c r="A607">
        <f t="shared" si="54"/>
        <v>3</v>
      </c>
      <c r="B607" t="b">
        <f t="shared" si="55"/>
        <v>0</v>
      </c>
      <c r="C607" t="str">
        <f t="shared" si="56"/>
        <v>OFF</v>
      </c>
      <c r="D607" s="4">
        <f t="shared" si="58"/>
        <v>42455.208333331866</v>
      </c>
      <c r="E607" t="str">
        <f t="shared" si="59"/>
        <v>LRKPPS</v>
      </c>
      <c r="F607" s="39">
        <v>50.735980987548828</v>
      </c>
      <c r="G607">
        <f t="shared" si="57"/>
        <v>8.8959045687422638E-4</v>
      </c>
      <c r="H607" s="38">
        <f>G607*SUMIF('Manual Inputs'!$B$11:$B$22,'Expanded kW'!A607,'Manual Inputs'!$C$11:$C$22)</f>
        <v>7396.5185350803495</v>
      </c>
    </row>
    <row r="608" spans="1:8" x14ac:dyDescent="0.2">
      <c r="A608">
        <f t="shared" si="54"/>
        <v>3</v>
      </c>
      <c r="B608" t="b">
        <f t="shared" si="55"/>
        <v>0</v>
      </c>
      <c r="C608" t="str">
        <f t="shared" si="56"/>
        <v>OFF</v>
      </c>
      <c r="D608" s="4">
        <f t="shared" si="58"/>
        <v>42455.24999999853</v>
      </c>
      <c r="E608" t="str">
        <f t="shared" si="59"/>
        <v>LRKPPS</v>
      </c>
      <c r="F608" s="39">
        <v>52.773368835449219</v>
      </c>
      <c r="G608">
        <f t="shared" si="57"/>
        <v>9.2531344381890576E-4</v>
      </c>
      <c r="H608" s="38">
        <f>G608*SUMIF('Manual Inputs'!$B$11:$B$22,'Expanded kW'!A608,'Manual Inputs'!$C$11:$C$22)</f>
        <v>7693.5380602146124</v>
      </c>
    </row>
    <row r="609" spans="1:8" x14ac:dyDescent="0.2">
      <c r="A609">
        <f t="shared" si="54"/>
        <v>3</v>
      </c>
      <c r="B609" t="b">
        <f t="shared" si="55"/>
        <v>0</v>
      </c>
      <c r="C609" t="str">
        <f t="shared" si="56"/>
        <v>OFF</v>
      </c>
      <c r="D609" s="4">
        <f t="shared" si="58"/>
        <v>42455.291666665194</v>
      </c>
      <c r="E609" t="str">
        <f t="shared" si="59"/>
        <v>LRKPPS</v>
      </c>
      <c r="F609" s="39">
        <v>55.001548767089844</v>
      </c>
      <c r="G609">
        <f t="shared" si="57"/>
        <v>9.6438172563398708E-4</v>
      </c>
      <c r="H609" s="38">
        <f>G609*SUMIF('Manual Inputs'!$B$11:$B$22,'Expanded kW'!A609,'Manual Inputs'!$C$11:$C$22)</f>
        <v>8018.3721098000242</v>
      </c>
    </row>
    <row r="610" spans="1:8" x14ac:dyDescent="0.2">
      <c r="A610">
        <f t="shared" si="54"/>
        <v>3</v>
      </c>
      <c r="B610" t="b">
        <f t="shared" si="55"/>
        <v>0</v>
      </c>
      <c r="C610" t="str">
        <f t="shared" si="56"/>
        <v>OFF</v>
      </c>
      <c r="D610" s="4">
        <f t="shared" si="58"/>
        <v>42455.333333331859</v>
      </c>
      <c r="E610" t="str">
        <f t="shared" si="59"/>
        <v>LRKPPS</v>
      </c>
      <c r="F610" s="39">
        <v>53.817268371582031</v>
      </c>
      <c r="G610">
        <f t="shared" si="57"/>
        <v>9.4361688542392915E-4</v>
      </c>
      <c r="H610" s="38">
        <f>G610*SUMIF('Manual Inputs'!$B$11:$B$22,'Expanded kW'!A610,'Manual Inputs'!$C$11:$C$22)</f>
        <v>7845.7224098118531</v>
      </c>
    </row>
    <row r="611" spans="1:8" x14ac:dyDescent="0.2">
      <c r="A611">
        <f t="shared" si="54"/>
        <v>3</v>
      </c>
      <c r="B611" t="b">
        <f t="shared" si="55"/>
        <v>0</v>
      </c>
      <c r="C611" t="str">
        <f t="shared" si="56"/>
        <v>OFF</v>
      </c>
      <c r="D611" s="4">
        <f t="shared" si="58"/>
        <v>42455.374999998523</v>
      </c>
      <c r="E611" t="str">
        <f t="shared" si="59"/>
        <v>LRKPPS</v>
      </c>
      <c r="F611" s="39">
        <v>50.973163604736328</v>
      </c>
      <c r="G611">
        <f t="shared" si="57"/>
        <v>8.9374915034342792E-4</v>
      </c>
      <c r="H611" s="38">
        <f>G611*SUMIF('Manual Inputs'!$B$11:$B$22,'Expanded kW'!A611,'Manual Inputs'!$C$11:$C$22)</f>
        <v>7431.0960792625883</v>
      </c>
    </row>
    <row r="612" spans="1:8" x14ac:dyDescent="0.2">
      <c r="A612">
        <f t="shared" si="54"/>
        <v>3</v>
      </c>
      <c r="B612" t="b">
        <f t="shared" si="55"/>
        <v>0</v>
      </c>
      <c r="C612" t="str">
        <f t="shared" si="56"/>
        <v>OFF</v>
      </c>
      <c r="D612" s="4">
        <f t="shared" si="58"/>
        <v>42455.416666665187</v>
      </c>
      <c r="E612" t="str">
        <f t="shared" si="59"/>
        <v>LRKPPS</v>
      </c>
      <c r="F612" s="39">
        <v>48.898952484130859</v>
      </c>
      <c r="G612">
        <f t="shared" si="57"/>
        <v>8.5738051446574868E-4</v>
      </c>
      <c r="H612" s="38">
        <f>G612*SUMIF('Manual Inputs'!$B$11:$B$22,'Expanded kW'!A612,'Manual Inputs'!$C$11:$C$22)</f>
        <v>7128.7082925162713</v>
      </c>
    </row>
    <row r="613" spans="1:8" x14ac:dyDescent="0.2">
      <c r="A613">
        <f t="shared" si="54"/>
        <v>3</v>
      </c>
      <c r="B613" t="b">
        <f t="shared" si="55"/>
        <v>0</v>
      </c>
      <c r="C613" t="str">
        <f t="shared" si="56"/>
        <v>OFF</v>
      </c>
      <c r="D613" s="4">
        <f t="shared" si="58"/>
        <v>42455.458333331851</v>
      </c>
      <c r="E613" t="str">
        <f t="shared" si="59"/>
        <v>LRKPPS</v>
      </c>
      <c r="F613" s="39">
        <v>46.937294006347656</v>
      </c>
      <c r="G613">
        <f t="shared" si="57"/>
        <v>8.2298534505115479E-4</v>
      </c>
      <c r="H613" s="38">
        <f>G613*SUMIF('Manual Inputs'!$B$11:$B$22,'Expanded kW'!A613,'Manual Inputs'!$C$11:$C$22)</f>
        <v>6842.7289341200722</v>
      </c>
    </row>
    <row r="614" spans="1:8" x14ac:dyDescent="0.2">
      <c r="A614">
        <f t="shared" si="54"/>
        <v>3</v>
      </c>
      <c r="B614" t="b">
        <f t="shared" si="55"/>
        <v>0</v>
      </c>
      <c r="C614" t="str">
        <f t="shared" si="56"/>
        <v>OFF</v>
      </c>
      <c r="D614" s="4">
        <f t="shared" si="58"/>
        <v>42455.499999998516</v>
      </c>
      <c r="E614" t="str">
        <f t="shared" si="59"/>
        <v>LRKPPS</v>
      </c>
      <c r="F614" s="39">
        <v>48.957748413085938</v>
      </c>
      <c r="G614">
        <f t="shared" si="57"/>
        <v>8.5841142578910179E-4</v>
      </c>
      <c r="H614" s="38">
        <f>G614*SUMIF('Manual Inputs'!$B$11:$B$22,'Expanded kW'!A614,'Manual Inputs'!$C$11:$C$22)</f>
        <v>7137.2798263634286</v>
      </c>
    </row>
    <row r="615" spans="1:8" x14ac:dyDescent="0.2">
      <c r="A615">
        <f t="shared" si="54"/>
        <v>3</v>
      </c>
      <c r="B615" t="b">
        <f t="shared" si="55"/>
        <v>0</v>
      </c>
      <c r="C615" t="str">
        <f t="shared" si="56"/>
        <v>OFF</v>
      </c>
      <c r="D615" s="4">
        <f t="shared" si="58"/>
        <v>42455.54166666518</v>
      </c>
      <c r="E615" t="str">
        <f t="shared" si="59"/>
        <v>LRKPPS</v>
      </c>
      <c r="F615" s="39">
        <v>47.344276428222656</v>
      </c>
      <c r="G615">
        <f t="shared" si="57"/>
        <v>8.3012126065914137E-4</v>
      </c>
      <c r="H615" s="38">
        <f>G615*SUMIF('Manual Inputs'!$B$11:$B$22,'Expanded kW'!A615,'Manual Inputs'!$C$11:$C$22)</f>
        <v>6902.0606542969044</v>
      </c>
    </row>
    <row r="616" spans="1:8" x14ac:dyDescent="0.2">
      <c r="A616">
        <f t="shared" si="54"/>
        <v>3</v>
      </c>
      <c r="B616" t="b">
        <f t="shared" si="55"/>
        <v>0</v>
      </c>
      <c r="C616" t="str">
        <f t="shared" si="56"/>
        <v>OFF</v>
      </c>
      <c r="D616" s="4">
        <f t="shared" si="58"/>
        <v>42455.583333331844</v>
      </c>
      <c r="E616" t="str">
        <f t="shared" si="59"/>
        <v>LRKPPS</v>
      </c>
      <c r="F616" s="39">
        <v>47.104564666748047</v>
      </c>
      <c r="G616">
        <f t="shared" si="57"/>
        <v>8.2591822188355019E-4</v>
      </c>
      <c r="H616" s="38">
        <f>G616*SUMIF('Manual Inputs'!$B$11:$B$22,'Expanded kW'!A616,'Manual Inputs'!$C$11:$C$22)</f>
        <v>6867.1144001334378</v>
      </c>
    </row>
    <row r="617" spans="1:8" x14ac:dyDescent="0.2">
      <c r="A617">
        <f t="shared" si="54"/>
        <v>3</v>
      </c>
      <c r="B617" t="b">
        <f t="shared" si="55"/>
        <v>0</v>
      </c>
      <c r="C617" t="str">
        <f t="shared" si="56"/>
        <v>OFF</v>
      </c>
      <c r="D617" s="4">
        <f t="shared" si="58"/>
        <v>42455.624999998508</v>
      </c>
      <c r="E617" t="str">
        <f t="shared" si="59"/>
        <v>LRKPPS</v>
      </c>
      <c r="F617" s="39">
        <v>47.098396301269531</v>
      </c>
      <c r="G617">
        <f t="shared" si="57"/>
        <v>8.2581006749375837E-4</v>
      </c>
      <c r="H617" s="38">
        <f>G617*SUMIF('Manual Inputs'!$B$11:$B$22,'Expanded kW'!A617,'Manual Inputs'!$C$11:$C$22)</f>
        <v>6866.2151481882711</v>
      </c>
    </row>
    <row r="618" spans="1:8" x14ac:dyDescent="0.2">
      <c r="A618">
        <f t="shared" si="54"/>
        <v>3</v>
      </c>
      <c r="B618" t="b">
        <f t="shared" si="55"/>
        <v>0</v>
      </c>
      <c r="C618" t="str">
        <f t="shared" si="56"/>
        <v>OFF</v>
      </c>
      <c r="D618" s="4">
        <f t="shared" si="58"/>
        <v>42455.666666665173</v>
      </c>
      <c r="E618" t="str">
        <f t="shared" si="59"/>
        <v>LRKPPS</v>
      </c>
      <c r="F618" s="39">
        <v>46.499736785888672</v>
      </c>
      <c r="G618">
        <f t="shared" si="57"/>
        <v>8.15313339502425E-4</v>
      </c>
      <c r="H618" s="38">
        <f>G618*SUMIF('Manual Inputs'!$B$11:$B$22,'Expanded kW'!A618,'Manual Inputs'!$C$11:$C$22)</f>
        <v>6778.9398828730418</v>
      </c>
    </row>
    <row r="619" spans="1:8" x14ac:dyDescent="0.2">
      <c r="A619">
        <f t="shared" si="54"/>
        <v>3</v>
      </c>
      <c r="B619" t="b">
        <f t="shared" si="55"/>
        <v>0</v>
      </c>
      <c r="C619" t="str">
        <f t="shared" si="56"/>
        <v>OFF</v>
      </c>
      <c r="D619" s="4">
        <f t="shared" si="58"/>
        <v>42455.708333331837</v>
      </c>
      <c r="E619" t="str">
        <f t="shared" si="59"/>
        <v>LRKPPS</v>
      </c>
      <c r="F619" s="39">
        <v>46.647075653076172</v>
      </c>
      <c r="G619">
        <f t="shared" si="57"/>
        <v>8.1789673786440448E-4</v>
      </c>
      <c r="H619" s="38">
        <f>G619*SUMIF('Manual Inputs'!$B$11:$B$22,'Expanded kW'!A619,'Manual Inputs'!$C$11:$C$22)</f>
        <v>6800.4196028050865</v>
      </c>
    </row>
    <row r="620" spans="1:8" x14ac:dyDescent="0.2">
      <c r="A620">
        <f t="shared" si="54"/>
        <v>3</v>
      </c>
      <c r="B620" t="b">
        <f t="shared" si="55"/>
        <v>0</v>
      </c>
      <c r="C620" t="str">
        <f t="shared" si="56"/>
        <v>OFF</v>
      </c>
      <c r="D620" s="4">
        <f t="shared" si="58"/>
        <v>42455.749999998501</v>
      </c>
      <c r="E620" t="str">
        <f t="shared" si="59"/>
        <v>LRKPPS</v>
      </c>
      <c r="F620" s="39">
        <v>45.86761474609375</v>
      </c>
      <c r="G620">
        <f t="shared" si="57"/>
        <v>8.0422988899578286E-4</v>
      </c>
      <c r="H620" s="38">
        <f>G620*SUMIF('Manual Inputs'!$B$11:$B$22,'Expanded kW'!A620,'Manual Inputs'!$C$11:$C$22)</f>
        <v>6686.7863008831055</v>
      </c>
    </row>
    <row r="621" spans="1:8" x14ac:dyDescent="0.2">
      <c r="A621">
        <f t="shared" si="54"/>
        <v>3</v>
      </c>
      <c r="B621" t="b">
        <f t="shared" si="55"/>
        <v>0</v>
      </c>
      <c r="C621" t="str">
        <f t="shared" si="56"/>
        <v>OFF</v>
      </c>
      <c r="D621" s="4">
        <f t="shared" si="58"/>
        <v>42455.791666665165</v>
      </c>
      <c r="E621" t="str">
        <f t="shared" si="59"/>
        <v>LRKPPS</v>
      </c>
      <c r="F621" s="39">
        <v>45.676628112792969</v>
      </c>
      <c r="G621">
        <f t="shared" si="57"/>
        <v>8.0088118294796627E-4</v>
      </c>
      <c r="H621" s="38">
        <f>G621*SUMIF('Manual Inputs'!$B$11:$B$22,'Expanded kW'!A621,'Manual Inputs'!$C$11:$C$22)</f>
        <v>6658.943414125707</v>
      </c>
    </row>
    <row r="622" spans="1:8" x14ac:dyDescent="0.2">
      <c r="A622">
        <f t="shared" si="54"/>
        <v>3</v>
      </c>
      <c r="B622" t="b">
        <f t="shared" si="55"/>
        <v>0</v>
      </c>
      <c r="C622" t="str">
        <f t="shared" si="56"/>
        <v>OFF</v>
      </c>
      <c r="D622" s="4">
        <f t="shared" si="58"/>
        <v>42455.83333333183</v>
      </c>
      <c r="E622" t="str">
        <f t="shared" si="59"/>
        <v>LRKPPS</v>
      </c>
      <c r="F622" s="39">
        <v>46.868118286132813</v>
      </c>
      <c r="G622">
        <f t="shared" si="57"/>
        <v>8.217724373798587E-4</v>
      </c>
      <c r="H622" s="38">
        <f>G622*SUMIF('Manual Inputs'!$B$11:$B$22,'Expanded kW'!A622,'Manual Inputs'!$C$11:$C$22)</f>
        <v>6832.6441878160203</v>
      </c>
    </row>
    <row r="623" spans="1:8" x14ac:dyDescent="0.2">
      <c r="A623">
        <f t="shared" si="54"/>
        <v>3</v>
      </c>
      <c r="B623" t="b">
        <f t="shared" si="55"/>
        <v>0</v>
      </c>
      <c r="C623" t="str">
        <f t="shared" si="56"/>
        <v>OFF</v>
      </c>
      <c r="D623" s="4">
        <f t="shared" si="58"/>
        <v>42455.874999998494</v>
      </c>
      <c r="E623" t="str">
        <f t="shared" si="59"/>
        <v>LRKPPS</v>
      </c>
      <c r="F623" s="39">
        <v>46.047172546386719</v>
      </c>
      <c r="G623">
        <f t="shared" si="57"/>
        <v>8.0737820509195046E-4</v>
      </c>
      <c r="H623" s="38">
        <f>G623*SUMIF('Manual Inputs'!$B$11:$B$22,'Expanded kW'!A623,'Manual Inputs'!$C$11:$C$22)</f>
        <v>6712.9630411793287</v>
      </c>
    </row>
    <row r="624" spans="1:8" x14ac:dyDescent="0.2">
      <c r="A624">
        <f t="shared" si="54"/>
        <v>3</v>
      </c>
      <c r="B624" t="b">
        <f t="shared" si="55"/>
        <v>0</v>
      </c>
      <c r="C624" t="str">
        <f t="shared" si="56"/>
        <v>OFF</v>
      </c>
      <c r="D624" s="4">
        <f t="shared" si="58"/>
        <v>42455.916666665158</v>
      </c>
      <c r="E624" t="str">
        <f t="shared" si="59"/>
        <v>LRKPPS</v>
      </c>
      <c r="F624" s="39">
        <v>46.393966674804688</v>
      </c>
      <c r="G624">
        <f t="shared" si="57"/>
        <v>8.1345879604802858E-4</v>
      </c>
      <c r="H624" s="38">
        <f>G624*SUMIF('Manual Inputs'!$B$11:$B$22,'Expanded kW'!A624,'Manual Inputs'!$C$11:$C$22)</f>
        <v>6763.5202423760502</v>
      </c>
    </row>
    <row r="625" spans="1:8" x14ac:dyDescent="0.2">
      <c r="A625">
        <f t="shared" si="54"/>
        <v>3</v>
      </c>
      <c r="B625" t="b">
        <f t="shared" si="55"/>
        <v>0</v>
      </c>
      <c r="C625" t="str">
        <f t="shared" si="56"/>
        <v>OFF</v>
      </c>
      <c r="D625" s="4">
        <f t="shared" si="58"/>
        <v>42455.958333331822</v>
      </c>
      <c r="E625" t="str">
        <f t="shared" si="59"/>
        <v>LRKPPS</v>
      </c>
      <c r="F625" s="39">
        <v>46.192996978759766</v>
      </c>
      <c r="G625">
        <f t="shared" si="57"/>
        <v>8.0993504977876153E-4</v>
      </c>
      <c r="H625" s="38">
        <f>G625*SUMIF('Manual Inputs'!$B$11:$B$22,'Expanded kW'!A625,'Manual Inputs'!$C$11:$C$22)</f>
        <v>6734.221980021558</v>
      </c>
    </row>
    <row r="626" spans="1:8" x14ac:dyDescent="0.2">
      <c r="A626">
        <f t="shared" si="54"/>
        <v>3</v>
      </c>
      <c r="B626" t="b">
        <f t="shared" si="55"/>
        <v>0</v>
      </c>
      <c r="C626" t="str">
        <f t="shared" si="56"/>
        <v>OFF</v>
      </c>
      <c r="D626" s="4">
        <f t="shared" si="58"/>
        <v>42455.999999998487</v>
      </c>
      <c r="E626" t="str">
        <f t="shared" si="59"/>
        <v>LRKPPS</v>
      </c>
      <c r="F626" s="39">
        <v>45.366249084472656</v>
      </c>
      <c r="G626">
        <f t="shared" si="57"/>
        <v>7.9543908414090063E-4</v>
      </c>
      <c r="H626" s="38">
        <f>G626*SUMIF('Manual Inputs'!$B$11:$B$22,'Expanded kW'!A626,'Manual Inputs'!$C$11:$C$22)</f>
        <v>6613.6949693102852</v>
      </c>
    </row>
    <row r="627" spans="1:8" x14ac:dyDescent="0.2">
      <c r="A627">
        <f t="shared" si="54"/>
        <v>3</v>
      </c>
      <c r="B627" t="b">
        <f t="shared" si="55"/>
        <v>0</v>
      </c>
      <c r="C627" t="str">
        <f t="shared" si="56"/>
        <v>OFF</v>
      </c>
      <c r="D627" s="4">
        <f t="shared" si="58"/>
        <v>42456.041666665151</v>
      </c>
      <c r="E627" t="str">
        <f t="shared" si="59"/>
        <v>LRKPPS</v>
      </c>
      <c r="F627" s="39">
        <v>45.338043212890625</v>
      </c>
      <c r="G627">
        <f t="shared" si="57"/>
        <v>7.949445303016173E-4</v>
      </c>
      <c r="H627" s="38">
        <f>G627*SUMIF('Manual Inputs'!$B$11:$B$22,'Expanded kW'!A627,'Manual Inputs'!$C$11:$C$22)</f>
        <v>6609.5829910279335</v>
      </c>
    </row>
    <row r="628" spans="1:8" x14ac:dyDescent="0.2">
      <c r="A628">
        <f t="shared" si="54"/>
        <v>3</v>
      </c>
      <c r="B628" t="b">
        <f t="shared" si="55"/>
        <v>0</v>
      </c>
      <c r="C628" t="str">
        <f t="shared" si="56"/>
        <v>OFF</v>
      </c>
      <c r="D628" s="4">
        <f t="shared" si="58"/>
        <v>42456.083333331815</v>
      </c>
      <c r="E628" t="str">
        <f t="shared" si="59"/>
        <v>LRKPPS</v>
      </c>
      <c r="F628" s="39">
        <v>45.512874603271484</v>
      </c>
      <c r="G628">
        <f t="shared" si="57"/>
        <v>7.9800997485235999E-4</v>
      </c>
      <c r="H628" s="38">
        <f>G628*SUMIF('Manual Inputs'!$B$11:$B$22,'Expanded kW'!A628,'Manual Inputs'!$C$11:$C$22)</f>
        <v>6635.0706941194194</v>
      </c>
    </row>
    <row r="629" spans="1:8" x14ac:dyDescent="0.2">
      <c r="A629">
        <f t="shared" si="54"/>
        <v>3</v>
      </c>
      <c r="B629" t="b">
        <f t="shared" si="55"/>
        <v>0</v>
      </c>
      <c r="C629" t="str">
        <f t="shared" si="56"/>
        <v>OFF</v>
      </c>
      <c r="D629" s="4">
        <f t="shared" si="58"/>
        <v>42456.124999998479</v>
      </c>
      <c r="E629" t="str">
        <f t="shared" si="59"/>
        <v>LRKPPS</v>
      </c>
      <c r="F629" s="39">
        <v>45.343906402587891</v>
      </c>
      <c r="G629">
        <f t="shared" si="57"/>
        <v>7.9504733382487649E-4</v>
      </c>
      <c r="H629" s="38">
        <f>G629*SUMIF('Manual Inputs'!$B$11:$B$22,'Expanded kW'!A629,'Manual Inputs'!$C$11:$C$22)</f>
        <v>6610.4377530809461</v>
      </c>
    </row>
    <row r="630" spans="1:8" x14ac:dyDescent="0.2">
      <c r="A630">
        <f t="shared" si="54"/>
        <v>3</v>
      </c>
      <c r="B630" t="b">
        <f t="shared" si="55"/>
        <v>0</v>
      </c>
      <c r="C630" t="str">
        <f t="shared" si="56"/>
        <v>OFF</v>
      </c>
      <c r="D630" s="4">
        <f t="shared" si="58"/>
        <v>42456.166666665144</v>
      </c>
      <c r="E630" t="str">
        <f t="shared" si="59"/>
        <v>LRKPPS</v>
      </c>
      <c r="F630" s="39">
        <v>45.528255462646484</v>
      </c>
      <c r="G630">
        <f t="shared" si="57"/>
        <v>7.9827965852560725E-4</v>
      </c>
      <c r="H630" s="38">
        <f>G630*SUMIF('Manual Inputs'!$B$11:$B$22,'Expanded kW'!A630,'Manual Inputs'!$C$11:$C$22)</f>
        <v>6637.3129846839902</v>
      </c>
    </row>
    <row r="631" spans="1:8" x14ac:dyDescent="0.2">
      <c r="A631">
        <f t="shared" si="54"/>
        <v>3</v>
      </c>
      <c r="B631" t="b">
        <f t="shared" si="55"/>
        <v>0</v>
      </c>
      <c r="C631" t="str">
        <f t="shared" si="56"/>
        <v>OFF</v>
      </c>
      <c r="D631" s="4">
        <f t="shared" si="58"/>
        <v>42456.208333331808</v>
      </c>
      <c r="E631" t="str">
        <f t="shared" si="59"/>
        <v>LRKPPS</v>
      </c>
      <c r="F631" s="39">
        <v>46.983951568603516</v>
      </c>
      <c r="G631">
        <f t="shared" si="57"/>
        <v>8.238034256581704E-4</v>
      </c>
      <c r="H631" s="38">
        <f>G631*SUMIF('Manual Inputs'!$B$11:$B$22,'Expanded kW'!A631,'Manual Inputs'!$C$11:$C$22)</f>
        <v>6849.5308825067968</v>
      </c>
    </row>
    <row r="632" spans="1:8" x14ac:dyDescent="0.2">
      <c r="A632">
        <f t="shared" si="54"/>
        <v>3</v>
      </c>
      <c r="B632" t="b">
        <f t="shared" si="55"/>
        <v>0</v>
      </c>
      <c r="C632" t="str">
        <f t="shared" si="56"/>
        <v>OFF</v>
      </c>
      <c r="D632" s="4">
        <f t="shared" si="58"/>
        <v>42456.249999998472</v>
      </c>
      <c r="E632" t="str">
        <f t="shared" si="59"/>
        <v>LRKPPS</v>
      </c>
      <c r="F632" s="39">
        <v>47.395336151123047</v>
      </c>
      <c r="G632">
        <f t="shared" si="57"/>
        <v>8.3101652751589095E-4</v>
      </c>
      <c r="H632" s="38">
        <f>G632*SUMIF('Manual Inputs'!$B$11:$B$22,'Expanded kW'!A632,'Manual Inputs'!$C$11:$C$22)</f>
        <v>6909.5043693779535</v>
      </c>
    </row>
    <row r="633" spans="1:8" x14ac:dyDescent="0.2">
      <c r="A633">
        <f t="shared" si="54"/>
        <v>3</v>
      </c>
      <c r="B633" t="b">
        <f t="shared" si="55"/>
        <v>0</v>
      </c>
      <c r="C633" t="str">
        <f t="shared" si="56"/>
        <v>OFF</v>
      </c>
      <c r="D633" s="4">
        <f t="shared" si="58"/>
        <v>42456.291666665136</v>
      </c>
      <c r="E633" t="str">
        <f t="shared" si="59"/>
        <v>LRKPPS</v>
      </c>
      <c r="F633" s="39">
        <v>47.411888122558594</v>
      </c>
      <c r="G633">
        <f t="shared" si="57"/>
        <v>8.3130674513945738E-4</v>
      </c>
      <c r="H633" s="38">
        <f>G633*SUMIF('Manual Inputs'!$B$11:$B$22,'Expanded kW'!A633,'Manual Inputs'!$C$11:$C$22)</f>
        <v>6911.9173899036659</v>
      </c>
    </row>
    <row r="634" spans="1:8" x14ac:dyDescent="0.2">
      <c r="A634">
        <f t="shared" si="54"/>
        <v>3</v>
      </c>
      <c r="B634" t="b">
        <f t="shared" si="55"/>
        <v>0</v>
      </c>
      <c r="C634" t="str">
        <f t="shared" si="56"/>
        <v>OFF</v>
      </c>
      <c r="D634" s="4">
        <f t="shared" si="58"/>
        <v>42456.333333331801</v>
      </c>
      <c r="E634" t="str">
        <f t="shared" si="59"/>
        <v>LRKPPS</v>
      </c>
      <c r="F634" s="39">
        <v>45.150722503662109</v>
      </c>
      <c r="G634">
        <f t="shared" si="57"/>
        <v>7.9166010153802464E-4</v>
      </c>
      <c r="H634" s="38">
        <f>G634*SUMIF('Manual Inputs'!$B$11:$B$22,'Expanded kW'!A634,'Manual Inputs'!$C$11:$C$22)</f>
        <v>6582.2745391000381</v>
      </c>
    </row>
    <row r="635" spans="1:8" x14ac:dyDescent="0.2">
      <c r="A635">
        <f t="shared" si="54"/>
        <v>3</v>
      </c>
      <c r="B635" t="b">
        <f t="shared" si="55"/>
        <v>0</v>
      </c>
      <c r="C635" t="str">
        <f t="shared" si="56"/>
        <v>OFF</v>
      </c>
      <c r="D635" s="4">
        <f t="shared" si="58"/>
        <v>42456.374999998465</v>
      </c>
      <c r="E635" t="str">
        <f t="shared" si="59"/>
        <v>LRKPPS</v>
      </c>
      <c r="F635" s="39">
        <v>43.830280303955078</v>
      </c>
      <c r="G635">
        <f t="shared" si="57"/>
        <v>7.6850783845274677E-4</v>
      </c>
      <c r="H635" s="38">
        <f>G635*SUMIF('Manual Inputs'!$B$11:$B$22,'Expanded kW'!A635,'Manual Inputs'!$C$11:$C$22)</f>
        <v>6389.7745614799705</v>
      </c>
    </row>
    <row r="636" spans="1:8" x14ac:dyDescent="0.2">
      <c r="A636">
        <f t="shared" si="54"/>
        <v>3</v>
      </c>
      <c r="B636" t="b">
        <f t="shared" si="55"/>
        <v>0</v>
      </c>
      <c r="C636" t="str">
        <f t="shared" si="56"/>
        <v>OFF</v>
      </c>
      <c r="D636" s="4">
        <f t="shared" si="58"/>
        <v>42456.416666665129</v>
      </c>
      <c r="E636" t="str">
        <f t="shared" si="59"/>
        <v>LRKPPS</v>
      </c>
      <c r="F636" s="39">
        <v>42.537807464599609</v>
      </c>
      <c r="G636">
        <f t="shared" si="57"/>
        <v>7.4584598228518925E-4</v>
      </c>
      <c r="H636" s="38">
        <f>G636*SUMIF('Manual Inputs'!$B$11:$B$22,'Expanded kW'!A636,'Manual Inputs'!$C$11:$C$22)</f>
        <v>6201.3520824758343</v>
      </c>
    </row>
    <row r="637" spans="1:8" x14ac:dyDescent="0.2">
      <c r="A637">
        <f t="shared" si="54"/>
        <v>3</v>
      </c>
      <c r="B637" t="b">
        <f t="shared" si="55"/>
        <v>0</v>
      </c>
      <c r="C637" t="str">
        <f t="shared" si="56"/>
        <v>OFF</v>
      </c>
      <c r="D637" s="4">
        <f t="shared" si="58"/>
        <v>42456.458333331793</v>
      </c>
      <c r="E637" t="str">
        <f t="shared" si="59"/>
        <v>LRKPPS</v>
      </c>
      <c r="F637" s="39">
        <v>42.147994995117188</v>
      </c>
      <c r="G637">
        <f t="shared" si="57"/>
        <v>7.390111198054978E-4</v>
      </c>
      <c r="H637" s="38">
        <f>G637*SUMIF('Manual Inputs'!$B$11:$B$22,'Expanded kW'!A637,'Manual Inputs'!$C$11:$C$22)</f>
        <v>6144.5234748563271</v>
      </c>
    </row>
    <row r="638" spans="1:8" x14ac:dyDescent="0.2">
      <c r="A638">
        <f t="shared" si="54"/>
        <v>3</v>
      </c>
      <c r="B638" t="b">
        <f t="shared" si="55"/>
        <v>0</v>
      </c>
      <c r="C638" t="str">
        <f t="shared" si="56"/>
        <v>OFF</v>
      </c>
      <c r="D638" s="4">
        <f t="shared" si="58"/>
        <v>42456.499999998457</v>
      </c>
      <c r="E638" t="str">
        <f t="shared" si="59"/>
        <v>LRKPPS</v>
      </c>
      <c r="F638" s="39">
        <v>42.25860595703125</v>
      </c>
      <c r="G638">
        <f t="shared" si="57"/>
        <v>7.4095054138026894E-4</v>
      </c>
      <c r="H638" s="38">
        <f>G638*SUMIF('Manual Inputs'!$B$11:$B$22,'Expanded kW'!A638,'Manual Inputs'!$C$11:$C$22)</f>
        <v>6160.6488362676155</v>
      </c>
    </row>
    <row r="639" spans="1:8" x14ac:dyDescent="0.2">
      <c r="A639">
        <f t="shared" si="54"/>
        <v>3</v>
      </c>
      <c r="B639" t="b">
        <f t="shared" si="55"/>
        <v>0</v>
      </c>
      <c r="C639" t="str">
        <f t="shared" si="56"/>
        <v>OFF</v>
      </c>
      <c r="D639" s="4">
        <f t="shared" si="58"/>
        <v>42456.541666665122</v>
      </c>
      <c r="E639" t="str">
        <f t="shared" si="59"/>
        <v>LRKPPS</v>
      </c>
      <c r="F639" s="39">
        <v>42.386405944824219</v>
      </c>
      <c r="G639">
        <f t="shared" si="57"/>
        <v>7.4319135051249341E-4</v>
      </c>
      <c r="H639" s="38">
        <f>G639*SUMIF('Manual Inputs'!$B$11:$B$22,'Expanded kW'!A639,'Manual Inputs'!$C$11:$C$22)</f>
        <v>6179.2800908544868</v>
      </c>
    </row>
    <row r="640" spans="1:8" x14ac:dyDescent="0.2">
      <c r="A640">
        <f t="shared" si="54"/>
        <v>3</v>
      </c>
      <c r="B640" t="b">
        <f t="shared" si="55"/>
        <v>0</v>
      </c>
      <c r="C640" t="str">
        <f t="shared" si="56"/>
        <v>OFF</v>
      </c>
      <c r="D640" s="4">
        <f t="shared" si="58"/>
        <v>42456.583333331786</v>
      </c>
      <c r="E640" t="str">
        <f t="shared" si="59"/>
        <v>LRKPPS</v>
      </c>
      <c r="F640" s="39">
        <v>42.8455810546875</v>
      </c>
      <c r="G640">
        <f t="shared" si="57"/>
        <v>7.5124239806923215E-4</v>
      </c>
      <c r="H640" s="38">
        <f>G640*SUMIF('Manual Inputs'!$B$11:$B$22,'Expanded kW'!A640,'Manual Inputs'!$C$11:$C$22)</f>
        <v>6246.2206948369903</v>
      </c>
    </row>
    <row r="641" spans="1:8" x14ac:dyDescent="0.2">
      <c r="A641">
        <f t="shared" si="54"/>
        <v>3</v>
      </c>
      <c r="B641" t="b">
        <f t="shared" si="55"/>
        <v>0</v>
      </c>
      <c r="C641" t="str">
        <f t="shared" si="56"/>
        <v>OFF</v>
      </c>
      <c r="D641" s="4">
        <f t="shared" si="58"/>
        <v>42456.62499999845</v>
      </c>
      <c r="E641" t="str">
        <f t="shared" si="59"/>
        <v>LRKPPS</v>
      </c>
      <c r="F641" s="39">
        <v>43.157363891601563</v>
      </c>
      <c r="G641">
        <f t="shared" si="57"/>
        <v>7.5670911086234821E-4</v>
      </c>
      <c r="H641" s="38">
        <f>G641*SUMIF('Manual Inputs'!$B$11:$B$22,'Expanded kW'!A641,'Manual Inputs'!$C$11:$C$22)</f>
        <v>6291.6737931563221</v>
      </c>
    </row>
    <row r="642" spans="1:8" x14ac:dyDescent="0.2">
      <c r="A642">
        <f t="shared" ref="A642:A705" si="60">MONTH(D642)</f>
        <v>3</v>
      </c>
      <c r="B642" t="b">
        <f t="shared" ref="B642:B705" si="61">IF(ISNA(VLOOKUP(DATE(YEAR(D642),MONTH(D642),DAY(D642)),Holidays,1,FALSE)),FALSE,TRUE)</f>
        <v>0</v>
      </c>
      <c r="C642" t="str">
        <f t="shared" ref="C642:C705" si="62">IF(OR(HOUR(D642)&lt;PkStart,HOUR(D642)&gt;OPkStart-1,WEEKDAY(D642,2)&gt;5,B642)=TRUE,"OFF","ON")</f>
        <v>OFF</v>
      </c>
      <c r="D642" s="4">
        <f t="shared" si="58"/>
        <v>42456.666666665114</v>
      </c>
      <c r="E642" t="str">
        <f t="shared" si="59"/>
        <v>LRKPPS</v>
      </c>
      <c r="F642" s="39">
        <v>43.794033050537109</v>
      </c>
      <c r="G642">
        <f t="shared" ref="G642:G705" si="63">IF(SUMIF($A$2:$A$8761,A642,$F$2:$F$8761)=0,0,F642/SUMIF($A$2:$A$8761,A642,$F$2:$F$8761))</f>
        <v>7.678722892803273E-4</v>
      </c>
      <c r="H642" s="38">
        <f>G642*SUMIF('Manual Inputs'!$B$11:$B$22,'Expanded kW'!A642,'Manual Inputs'!$C$11:$C$22)</f>
        <v>6384.4902745393565</v>
      </c>
    </row>
    <row r="643" spans="1:8" x14ac:dyDescent="0.2">
      <c r="A643">
        <f t="shared" si="60"/>
        <v>3</v>
      </c>
      <c r="B643" t="b">
        <f t="shared" si="61"/>
        <v>0</v>
      </c>
      <c r="C643" t="str">
        <f t="shared" si="62"/>
        <v>OFF</v>
      </c>
      <c r="D643" s="4">
        <f t="shared" si="58"/>
        <v>42456.708333331779</v>
      </c>
      <c r="E643" t="str">
        <f t="shared" si="59"/>
        <v>LRKPPS</v>
      </c>
      <c r="F643" s="39">
        <v>43.764968872070313</v>
      </c>
      <c r="G643">
        <f t="shared" si="63"/>
        <v>7.6736268612892077E-4</v>
      </c>
      <c r="H643" s="38">
        <f>G643*SUMIF('Manual Inputs'!$B$11:$B$22,'Expanded kW'!A643,'Manual Inputs'!$C$11:$C$22)</f>
        <v>6380.2531684353207</v>
      </c>
    </row>
    <row r="644" spans="1:8" x14ac:dyDescent="0.2">
      <c r="A644">
        <f t="shared" si="60"/>
        <v>3</v>
      </c>
      <c r="B644" t="b">
        <f t="shared" si="61"/>
        <v>0</v>
      </c>
      <c r="C644" t="str">
        <f t="shared" si="62"/>
        <v>OFF</v>
      </c>
      <c r="D644" s="4">
        <f t="shared" ref="D644:D707" si="64">+D643+1/24</f>
        <v>42456.749999998443</v>
      </c>
      <c r="E644" t="str">
        <f t="shared" ref="E644:E707" si="65">+E643</f>
        <v>LRKPPS</v>
      </c>
      <c r="F644" s="39">
        <v>43.083652496337891</v>
      </c>
      <c r="G644">
        <f t="shared" si="63"/>
        <v>7.5541667593721014E-4</v>
      </c>
      <c r="H644" s="38">
        <f>G644*SUMIF('Manual Inputs'!$B$11:$B$22,'Expanded kW'!A644,'Manual Inputs'!$C$11:$C$22)</f>
        <v>6280.9278158301286</v>
      </c>
    </row>
    <row r="645" spans="1:8" x14ac:dyDescent="0.2">
      <c r="A645">
        <f t="shared" si="60"/>
        <v>3</v>
      </c>
      <c r="B645" t="b">
        <f t="shared" si="61"/>
        <v>0</v>
      </c>
      <c r="C645" t="str">
        <f t="shared" si="62"/>
        <v>OFF</v>
      </c>
      <c r="D645" s="4">
        <f t="shared" si="64"/>
        <v>42456.791666665107</v>
      </c>
      <c r="E645" t="str">
        <f t="shared" si="65"/>
        <v>LRKPPS</v>
      </c>
      <c r="F645" s="39">
        <v>44.926856994628906</v>
      </c>
      <c r="G645">
        <f t="shared" si="63"/>
        <v>7.8773490650714301E-4</v>
      </c>
      <c r="H645" s="38">
        <f>G645*SUMIF('Manual Inputs'!$B$11:$B$22,'Expanded kW'!A645,'Manual Inputs'!$C$11:$C$22)</f>
        <v>6549.6384225866768</v>
      </c>
    </row>
    <row r="646" spans="1:8" x14ac:dyDescent="0.2">
      <c r="A646">
        <f t="shared" si="60"/>
        <v>3</v>
      </c>
      <c r="B646" t="b">
        <f t="shared" si="61"/>
        <v>0</v>
      </c>
      <c r="C646" t="str">
        <f t="shared" si="62"/>
        <v>OFF</v>
      </c>
      <c r="D646" s="4">
        <f t="shared" si="64"/>
        <v>42456.833333331771</v>
      </c>
      <c r="E646" t="str">
        <f t="shared" si="65"/>
        <v>LRKPPS</v>
      </c>
      <c r="F646" s="39">
        <v>45.795467376708984</v>
      </c>
      <c r="G646">
        <f t="shared" si="63"/>
        <v>8.0296487726162487E-4</v>
      </c>
      <c r="H646" s="38">
        <f>G646*SUMIF('Manual Inputs'!$B$11:$B$22,'Expanded kW'!A646,'Manual Inputs'!$C$11:$C$22)</f>
        <v>6676.2683342542023</v>
      </c>
    </row>
    <row r="647" spans="1:8" x14ac:dyDescent="0.2">
      <c r="A647">
        <f t="shared" si="60"/>
        <v>3</v>
      </c>
      <c r="B647" t="b">
        <f t="shared" si="61"/>
        <v>0</v>
      </c>
      <c r="C647" t="str">
        <f t="shared" si="62"/>
        <v>OFF</v>
      </c>
      <c r="D647" s="4">
        <f t="shared" si="64"/>
        <v>42456.874999998436</v>
      </c>
      <c r="E647" t="str">
        <f t="shared" si="65"/>
        <v>LRKPPS</v>
      </c>
      <c r="F647" s="39">
        <v>45.4920654296875</v>
      </c>
      <c r="G647">
        <f t="shared" si="63"/>
        <v>7.9764511264066268E-4</v>
      </c>
      <c r="H647" s="38">
        <f>G647*SUMIF('Manual Inputs'!$B$11:$B$22,'Expanded kW'!A647,'Manual Inputs'!$C$11:$C$22)</f>
        <v>6632.0370395981554</v>
      </c>
    </row>
    <row r="648" spans="1:8" x14ac:dyDescent="0.2">
      <c r="A648">
        <f t="shared" si="60"/>
        <v>3</v>
      </c>
      <c r="B648" t="b">
        <f t="shared" si="61"/>
        <v>0</v>
      </c>
      <c r="C648" t="str">
        <f t="shared" si="62"/>
        <v>OFF</v>
      </c>
      <c r="D648" s="4">
        <f t="shared" si="64"/>
        <v>42456.9166666651</v>
      </c>
      <c r="E648" t="str">
        <f t="shared" si="65"/>
        <v>LRKPPS</v>
      </c>
      <c r="F648" s="39">
        <v>46.749485015869141</v>
      </c>
      <c r="G648">
        <f t="shared" si="63"/>
        <v>8.1969235490110971E-4</v>
      </c>
      <c r="H648" s="38">
        <f>G648*SUMIF('Manual Inputs'!$B$11:$B$22,'Expanded kW'!A648,'Manual Inputs'!$C$11:$C$22)</f>
        <v>6815.3492983647293</v>
      </c>
    </row>
    <row r="649" spans="1:8" x14ac:dyDescent="0.2">
      <c r="A649">
        <f t="shared" si="60"/>
        <v>3</v>
      </c>
      <c r="B649" t="b">
        <f t="shared" si="61"/>
        <v>0</v>
      </c>
      <c r="C649" t="str">
        <f t="shared" si="62"/>
        <v>OFF</v>
      </c>
      <c r="D649" s="4">
        <f t="shared" si="64"/>
        <v>42456.958333331764</v>
      </c>
      <c r="E649" t="str">
        <f t="shared" si="65"/>
        <v>LRKPPS</v>
      </c>
      <c r="F649" s="39">
        <v>47.307117462158203</v>
      </c>
      <c r="G649">
        <f t="shared" si="63"/>
        <v>8.2946972577295551E-4</v>
      </c>
      <c r="H649" s="38">
        <f>G649*SUMIF('Manual Inputs'!$B$11:$B$22,'Expanded kW'!A649,'Manual Inputs'!$C$11:$C$22)</f>
        <v>6896.64345380348</v>
      </c>
    </row>
    <row r="650" spans="1:8" x14ac:dyDescent="0.2">
      <c r="A650">
        <f t="shared" si="60"/>
        <v>3</v>
      </c>
      <c r="B650" t="b">
        <f t="shared" si="61"/>
        <v>0</v>
      </c>
      <c r="C650" t="str">
        <f t="shared" si="62"/>
        <v>OFF</v>
      </c>
      <c r="D650" s="4">
        <f t="shared" si="64"/>
        <v>42456.999999998428</v>
      </c>
      <c r="E650" t="str">
        <f t="shared" si="65"/>
        <v>LRKPPS</v>
      </c>
      <c r="F650" s="39">
        <v>45.992851257324219</v>
      </c>
      <c r="G650">
        <f t="shared" si="63"/>
        <v>8.0642575084913281E-4</v>
      </c>
      <c r="H650" s="38">
        <f>G650*SUMIF('Manual Inputs'!$B$11:$B$22,'Expanded kW'!A650,'Manual Inputs'!$C$11:$C$22)</f>
        <v>6705.0438403758826</v>
      </c>
    </row>
    <row r="651" spans="1:8" x14ac:dyDescent="0.2">
      <c r="A651">
        <f t="shared" si="60"/>
        <v>3</v>
      </c>
      <c r="B651" t="b">
        <f t="shared" si="61"/>
        <v>0</v>
      </c>
      <c r="C651" t="str">
        <f t="shared" si="62"/>
        <v>OFF</v>
      </c>
      <c r="D651" s="4">
        <f t="shared" si="64"/>
        <v>42457.041666665093</v>
      </c>
      <c r="E651" t="str">
        <f t="shared" si="65"/>
        <v>LRKPPS</v>
      </c>
      <c r="F651" s="39">
        <v>45.456630706787109</v>
      </c>
      <c r="G651">
        <f t="shared" si="63"/>
        <v>7.9702381015038645E-4</v>
      </c>
      <c r="H651" s="38">
        <f>G651*SUMIF('Manual Inputs'!$B$11:$B$22,'Expanded kW'!A651,'Manual Inputs'!$C$11:$C$22)</f>
        <v>6626.8712069954017</v>
      </c>
    </row>
    <row r="652" spans="1:8" x14ac:dyDescent="0.2">
      <c r="A652">
        <f t="shared" si="60"/>
        <v>3</v>
      </c>
      <c r="B652" t="b">
        <f t="shared" si="61"/>
        <v>0</v>
      </c>
      <c r="C652" t="str">
        <f t="shared" si="62"/>
        <v>OFF</v>
      </c>
      <c r="D652" s="4">
        <f t="shared" si="64"/>
        <v>42457.083333331757</v>
      </c>
      <c r="E652" t="str">
        <f t="shared" si="65"/>
        <v>LRKPPS</v>
      </c>
      <c r="F652" s="39">
        <v>45.036098480224609</v>
      </c>
      <c r="G652">
        <f t="shared" si="63"/>
        <v>7.8965031606834872E-4</v>
      </c>
      <c r="H652" s="38">
        <f>G652*SUMIF('Manual Inputs'!$B$11:$B$22,'Expanded kW'!A652,'Manual Inputs'!$C$11:$C$22)</f>
        <v>6565.5641356069227</v>
      </c>
    </row>
    <row r="653" spans="1:8" x14ac:dyDescent="0.2">
      <c r="A653">
        <f t="shared" si="60"/>
        <v>3</v>
      </c>
      <c r="B653" t="b">
        <f t="shared" si="61"/>
        <v>0</v>
      </c>
      <c r="C653" t="str">
        <f t="shared" si="62"/>
        <v>OFF</v>
      </c>
      <c r="D653" s="4">
        <f t="shared" si="64"/>
        <v>42457.124999998421</v>
      </c>
      <c r="E653" t="str">
        <f t="shared" si="65"/>
        <v>LRKPPS</v>
      </c>
      <c r="F653" s="39">
        <v>49.639198303222656</v>
      </c>
      <c r="G653">
        <f t="shared" si="63"/>
        <v>8.7035977698492054E-4</v>
      </c>
      <c r="H653" s="38">
        <f>G653*SUMIF('Manual Inputs'!$B$11:$B$22,'Expanded kW'!A653,'Manual Inputs'!$C$11:$C$22)</f>
        <v>7236.6246432964381</v>
      </c>
    </row>
    <row r="654" spans="1:8" x14ac:dyDescent="0.2">
      <c r="A654">
        <f t="shared" si="60"/>
        <v>3</v>
      </c>
      <c r="B654" t="b">
        <f t="shared" si="61"/>
        <v>0</v>
      </c>
      <c r="C654" t="str">
        <f t="shared" si="62"/>
        <v>OFF</v>
      </c>
      <c r="D654" s="4">
        <f t="shared" si="64"/>
        <v>42457.166666665085</v>
      </c>
      <c r="E654" t="str">
        <f t="shared" si="65"/>
        <v>LRKPPS</v>
      </c>
      <c r="F654" s="39">
        <v>50.564579010009766</v>
      </c>
      <c r="G654">
        <f t="shared" si="63"/>
        <v>8.8658514268614476E-4</v>
      </c>
      <c r="H654" s="38">
        <f>G654*SUMIF('Manual Inputs'!$B$11:$B$22,'Expanded kW'!A654,'Manual Inputs'!$C$11:$C$22)</f>
        <v>7371.5307871519472</v>
      </c>
    </row>
    <row r="655" spans="1:8" x14ac:dyDescent="0.2">
      <c r="A655">
        <f t="shared" si="60"/>
        <v>3</v>
      </c>
      <c r="B655" t="b">
        <f t="shared" si="61"/>
        <v>0</v>
      </c>
      <c r="C655" t="str">
        <f t="shared" si="62"/>
        <v>OFF</v>
      </c>
      <c r="D655" s="4">
        <f t="shared" si="64"/>
        <v>42457.20833333175</v>
      </c>
      <c r="E655" t="str">
        <f t="shared" si="65"/>
        <v>LRKPPS</v>
      </c>
      <c r="F655" s="39">
        <v>62.172443389892578</v>
      </c>
      <c r="G655">
        <f t="shared" si="63"/>
        <v>1.090114180186537E-3</v>
      </c>
      <c r="H655" s="38">
        <f>G655*SUMIF('Manual Inputs'!$B$11:$B$22,'Expanded kW'!A655,'Manual Inputs'!$C$11:$C$22)</f>
        <v>9063.7772435587467</v>
      </c>
    </row>
    <row r="656" spans="1:8" x14ac:dyDescent="0.2">
      <c r="A656">
        <f t="shared" si="60"/>
        <v>3</v>
      </c>
      <c r="B656" t="b">
        <f t="shared" si="61"/>
        <v>0</v>
      </c>
      <c r="C656" t="str">
        <f t="shared" si="62"/>
        <v>OFF</v>
      </c>
      <c r="D656" s="4">
        <f t="shared" si="64"/>
        <v>42457.249999998414</v>
      </c>
      <c r="E656" t="str">
        <f t="shared" si="65"/>
        <v>LRKPPS</v>
      </c>
      <c r="F656" s="39">
        <v>76.69073486328125</v>
      </c>
      <c r="G656">
        <f t="shared" si="63"/>
        <v>1.3446738298366458E-3</v>
      </c>
      <c r="H656" s="38">
        <f>G656*SUMIF('Manual Inputs'!$B$11:$B$22,'Expanded kW'!A656,'Manual Inputs'!$C$11:$C$22)</f>
        <v>11180.318796327218</v>
      </c>
    </row>
    <row r="657" spans="1:8" x14ac:dyDescent="0.2">
      <c r="A657">
        <f t="shared" si="60"/>
        <v>3</v>
      </c>
      <c r="B657" t="b">
        <f t="shared" si="61"/>
        <v>0</v>
      </c>
      <c r="C657" t="str">
        <f t="shared" si="62"/>
        <v>ON</v>
      </c>
      <c r="D657" s="4">
        <f t="shared" si="64"/>
        <v>42457.291666665078</v>
      </c>
      <c r="E657" t="str">
        <f t="shared" si="65"/>
        <v>LRKPPS</v>
      </c>
      <c r="F657" s="39">
        <v>93.946571350097656</v>
      </c>
      <c r="G657">
        <f t="shared" si="63"/>
        <v>1.6472328257457062E-3</v>
      </c>
      <c r="H657" s="38">
        <f>G657*SUMIF('Manual Inputs'!$B$11:$B$22,'Expanded kW'!A657,'Manual Inputs'!$C$11:$C$22)</f>
        <v>13695.951921552014</v>
      </c>
    </row>
    <row r="658" spans="1:8" x14ac:dyDescent="0.2">
      <c r="A658">
        <f t="shared" si="60"/>
        <v>3</v>
      </c>
      <c r="B658" t="b">
        <f t="shared" si="61"/>
        <v>0</v>
      </c>
      <c r="C658" t="str">
        <f t="shared" si="62"/>
        <v>ON</v>
      </c>
      <c r="D658" s="4">
        <f t="shared" si="64"/>
        <v>42457.333333331742</v>
      </c>
      <c r="E658" t="str">
        <f t="shared" si="65"/>
        <v>LRKPPS</v>
      </c>
      <c r="F658" s="39">
        <v>115.26097106933594</v>
      </c>
      <c r="G658">
        <f t="shared" si="63"/>
        <v>2.0209535307595763E-3</v>
      </c>
      <c r="H658" s="38">
        <f>G658*SUMIF('Manual Inputs'!$B$11:$B$22,'Expanded kW'!A658,'Manual Inputs'!$C$11:$C$22)</f>
        <v>16803.260571524643</v>
      </c>
    </row>
    <row r="659" spans="1:8" x14ac:dyDescent="0.2">
      <c r="A659">
        <f t="shared" si="60"/>
        <v>3</v>
      </c>
      <c r="B659" t="b">
        <f t="shared" si="61"/>
        <v>0</v>
      </c>
      <c r="C659" t="str">
        <f t="shared" si="62"/>
        <v>ON</v>
      </c>
      <c r="D659" s="4">
        <f t="shared" si="64"/>
        <v>42457.374999998407</v>
      </c>
      <c r="E659" t="str">
        <f t="shared" si="65"/>
        <v>LRKPPS</v>
      </c>
      <c r="F659" s="39">
        <v>116.73604583740234</v>
      </c>
      <c r="G659">
        <f t="shared" si="63"/>
        <v>2.0468170779169648E-3</v>
      </c>
      <c r="H659" s="38">
        <f>G659*SUMIF('Manual Inputs'!$B$11:$B$22,'Expanded kW'!A659,'Manual Inputs'!$C$11:$C$22)</f>
        <v>17018.303577499239</v>
      </c>
    </row>
    <row r="660" spans="1:8" x14ac:dyDescent="0.2">
      <c r="A660">
        <f t="shared" si="60"/>
        <v>3</v>
      </c>
      <c r="B660" t="b">
        <f t="shared" si="61"/>
        <v>0</v>
      </c>
      <c r="C660" t="str">
        <f t="shared" si="62"/>
        <v>ON</v>
      </c>
      <c r="D660" s="4">
        <f t="shared" si="64"/>
        <v>42457.416666665071</v>
      </c>
      <c r="E660" t="str">
        <f t="shared" si="65"/>
        <v>LRKPPS</v>
      </c>
      <c r="F660" s="39">
        <v>115.86489868164062</v>
      </c>
      <c r="G660">
        <f t="shared" si="63"/>
        <v>2.0315426280844303E-3</v>
      </c>
      <c r="H660" s="38">
        <f>G660*SUMIF('Manual Inputs'!$B$11:$B$22,'Expanded kW'!A660,'Manual Inputs'!$C$11:$C$22)</f>
        <v>16891.303843603186</v>
      </c>
    </row>
    <row r="661" spans="1:8" x14ac:dyDescent="0.2">
      <c r="A661">
        <f t="shared" si="60"/>
        <v>3</v>
      </c>
      <c r="B661" t="b">
        <f t="shared" si="61"/>
        <v>0</v>
      </c>
      <c r="C661" t="str">
        <f t="shared" si="62"/>
        <v>ON</v>
      </c>
      <c r="D661" s="4">
        <f t="shared" si="64"/>
        <v>42457.458333331735</v>
      </c>
      <c r="E661" t="str">
        <f t="shared" si="65"/>
        <v>LRKPPS</v>
      </c>
      <c r="F661" s="39">
        <v>118.47503662109375</v>
      </c>
      <c r="G661">
        <f t="shared" si="63"/>
        <v>2.077308054451818E-3</v>
      </c>
      <c r="H661" s="38">
        <f>G661*SUMIF('Manual Inputs'!$B$11:$B$22,'Expanded kW'!A661,'Manual Inputs'!$C$11:$C$22)</f>
        <v>17271.821442208784</v>
      </c>
    </row>
    <row r="662" spans="1:8" x14ac:dyDescent="0.2">
      <c r="A662">
        <f t="shared" si="60"/>
        <v>3</v>
      </c>
      <c r="B662" t="b">
        <f t="shared" si="61"/>
        <v>0</v>
      </c>
      <c r="C662" t="str">
        <f t="shared" si="62"/>
        <v>ON</v>
      </c>
      <c r="D662" s="4">
        <f t="shared" si="64"/>
        <v>42457.499999998399</v>
      </c>
      <c r="E662" t="str">
        <f t="shared" si="65"/>
        <v>LRKPPS</v>
      </c>
      <c r="F662" s="39">
        <v>113.83735656738281</v>
      </c>
      <c r="G662">
        <f t="shared" si="63"/>
        <v>1.9959922734712615E-3</v>
      </c>
      <c r="H662" s="38">
        <f>G662*SUMIF('Manual Inputs'!$B$11:$B$22,'Expanded kW'!A662,'Manual Inputs'!$C$11:$C$22)</f>
        <v>16595.719673614545</v>
      </c>
    </row>
    <row r="663" spans="1:8" x14ac:dyDescent="0.2">
      <c r="A663">
        <f t="shared" si="60"/>
        <v>3</v>
      </c>
      <c r="B663" t="b">
        <f t="shared" si="61"/>
        <v>0</v>
      </c>
      <c r="C663" t="str">
        <f t="shared" si="62"/>
        <v>ON</v>
      </c>
      <c r="D663" s="4">
        <f t="shared" si="64"/>
        <v>42457.541666665064</v>
      </c>
      <c r="E663" t="str">
        <f t="shared" si="65"/>
        <v>LRKPPS</v>
      </c>
      <c r="F663" s="39">
        <v>104.53581237792969</v>
      </c>
      <c r="G663">
        <f t="shared" si="63"/>
        <v>1.8329016071616444E-3</v>
      </c>
      <c r="H663" s="38">
        <f>G663*SUMIF('Manual Inputs'!$B$11:$B$22,'Expanded kW'!A663,'Manual Inputs'!$C$11:$C$22)</f>
        <v>15239.698903679242</v>
      </c>
    </row>
    <row r="664" spans="1:8" x14ac:dyDescent="0.2">
      <c r="A664">
        <f t="shared" si="60"/>
        <v>3</v>
      </c>
      <c r="B664" t="b">
        <f t="shared" si="61"/>
        <v>0</v>
      </c>
      <c r="C664" t="str">
        <f t="shared" si="62"/>
        <v>ON</v>
      </c>
      <c r="D664" s="4">
        <f t="shared" si="64"/>
        <v>42457.583333331728</v>
      </c>
      <c r="E664" t="str">
        <f t="shared" si="65"/>
        <v>LRKPPS</v>
      </c>
      <c r="F664" s="39">
        <v>101.59371185302734</v>
      </c>
      <c r="G664">
        <f t="shared" si="63"/>
        <v>1.7813156419516668E-3</v>
      </c>
      <c r="H664" s="38">
        <f>G664*SUMIF('Manual Inputs'!$B$11:$B$22,'Expanded kW'!A664,'Manual Inputs'!$C$11:$C$22)</f>
        <v>14810.786312635615</v>
      </c>
    </row>
    <row r="665" spans="1:8" x14ac:dyDescent="0.2">
      <c r="A665">
        <f t="shared" si="60"/>
        <v>3</v>
      </c>
      <c r="B665" t="b">
        <f t="shared" si="61"/>
        <v>0</v>
      </c>
      <c r="C665" t="str">
        <f t="shared" si="62"/>
        <v>ON</v>
      </c>
      <c r="D665" s="4">
        <f t="shared" si="64"/>
        <v>42457.624999998392</v>
      </c>
      <c r="E665" t="str">
        <f t="shared" si="65"/>
        <v>LRKPPS</v>
      </c>
      <c r="F665" s="39">
        <v>88.147956848144531</v>
      </c>
      <c r="G665">
        <f t="shared" si="63"/>
        <v>1.5455615458448422E-3</v>
      </c>
      <c r="H665" s="38">
        <f>G665*SUMIF('Manual Inputs'!$B$11:$B$22,'Expanded kW'!A665,'Manual Inputs'!$C$11:$C$22)</f>
        <v>12850.603929719404</v>
      </c>
    </row>
    <row r="666" spans="1:8" x14ac:dyDescent="0.2">
      <c r="A666">
        <f t="shared" si="60"/>
        <v>3</v>
      </c>
      <c r="B666" t="b">
        <f t="shared" si="61"/>
        <v>0</v>
      </c>
      <c r="C666" t="str">
        <f t="shared" si="62"/>
        <v>ON</v>
      </c>
      <c r="D666" s="4">
        <f t="shared" si="64"/>
        <v>42457.666666665056</v>
      </c>
      <c r="E666" t="str">
        <f t="shared" si="65"/>
        <v>LRKPPS</v>
      </c>
      <c r="F666" s="39">
        <v>73.681533813476563</v>
      </c>
      <c r="G666">
        <f t="shared" si="63"/>
        <v>1.2919113428477944E-3</v>
      </c>
      <c r="H666" s="38">
        <f>G666*SUMIF('Manual Inputs'!$B$11:$B$22,'Expanded kW'!A666,'Manual Inputs'!$C$11:$C$22)</f>
        <v>10741.623990246186</v>
      </c>
    </row>
    <row r="667" spans="1:8" x14ac:dyDescent="0.2">
      <c r="A667">
        <f t="shared" si="60"/>
        <v>3</v>
      </c>
      <c r="B667" t="b">
        <f t="shared" si="61"/>
        <v>0</v>
      </c>
      <c r="C667" t="str">
        <f t="shared" si="62"/>
        <v>ON</v>
      </c>
      <c r="D667" s="4">
        <f t="shared" si="64"/>
        <v>42457.70833333172</v>
      </c>
      <c r="E667" t="str">
        <f t="shared" si="65"/>
        <v>LRKPPS</v>
      </c>
      <c r="F667" s="39">
        <v>68.824485778808594</v>
      </c>
      <c r="G667">
        <f t="shared" si="63"/>
        <v>1.2067492252318818E-3</v>
      </c>
      <c r="H667" s="38">
        <f>G667*SUMIF('Manual Inputs'!$B$11:$B$22,'Expanded kW'!A667,'Manual Inputs'!$C$11:$C$22)</f>
        <v>10033.541774924211</v>
      </c>
    </row>
    <row r="668" spans="1:8" x14ac:dyDescent="0.2">
      <c r="A668">
        <f t="shared" si="60"/>
        <v>3</v>
      </c>
      <c r="B668" t="b">
        <f t="shared" si="61"/>
        <v>0</v>
      </c>
      <c r="C668" t="str">
        <f t="shared" si="62"/>
        <v>ON</v>
      </c>
      <c r="D668" s="4">
        <f t="shared" si="64"/>
        <v>42457.749999998385</v>
      </c>
      <c r="E668" t="str">
        <f t="shared" si="65"/>
        <v>LRKPPS</v>
      </c>
      <c r="F668" s="39">
        <v>64.495880126953125</v>
      </c>
      <c r="G668">
        <f t="shared" si="63"/>
        <v>1.1308526681039638E-3</v>
      </c>
      <c r="H668" s="38">
        <f>G668*SUMIF('Manual Inputs'!$B$11:$B$22,'Expanded kW'!A668,'Manual Inputs'!$C$11:$C$22)</f>
        <v>9402.4982568564374</v>
      </c>
    </row>
    <row r="669" spans="1:8" x14ac:dyDescent="0.2">
      <c r="A669">
        <f t="shared" si="60"/>
        <v>3</v>
      </c>
      <c r="B669" t="b">
        <f t="shared" si="61"/>
        <v>0</v>
      </c>
      <c r="C669" t="str">
        <f t="shared" si="62"/>
        <v>ON</v>
      </c>
      <c r="D669" s="4">
        <f t="shared" si="64"/>
        <v>42457.791666665049</v>
      </c>
      <c r="E669" t="str">
        <f t="shared" si="65"/>
        <v>LRKPPS</v>
      </c>
      <c r="F669" s="39">
        <v>60.516929626464844</v>
      </c>
      <c r="G669">
        <f t="shared" si="63"/>
        <v>1.0610868663058677E-3</v>
      </c>
      <c r="H669" s="38">
        <f>G669*SUMIF('Manual Inputs'!$B$11:$B$22,'Expanded kW'!A669,'Manual Inputs'!$C$11:$C$22)</f>
        <v>8822.4290327243289</v>
      </c>
    </row>
    <row r="670" spans="1:8" x14ac:dyDescent="0.2">
      <c r="A670">
        <f t="shared" si="60"/>
        <v>3</v>
      </c>
      <c r="B670" t="b">
        <f t="shared" si="61"/>
        <v>0</v>
      </c>
      <c r="C670" t="str">
        <f t="shared" si="62"/>
        <v>ON</v>
      </c>
      <c r="D670" s="4">
        <f t="shared" si="64"/>
        <v>42457.833333331713</v>
      </c>
      <c r="E670" t="str">
        <f t="shared" si="65"/>
        <v>LRKPPS</v>
      </c>
      <c r="F670" s="39">
        <v>59.521675109863281</v>
      </c>
      <c r="G670">
        <f t="shared" si="63"/>
        <v>1.0436363528261538E-3</v>
      </c>
      <c r="H670" s="38">
        <f>G670*SUMIF('Manual Inputs'!$B$11:$B$22,'Expanded kW'!A670,'Manual Inputs'!$C$11:$C$22)</f>
        <v>8677.3363719364661</v>
      </c>
    </row>
    <row r="671" spans="1:8" x14ac:dyDescent="0.2">
      <c r="A671">
        <f t="shared" si="60"/>
        <v>3</v>
      </c>
      <c r="B671" t="b">
        <f t="shared" si="61"/>
        <v>0</v>
      </c>
      <c r="C671" t="str">
        <f t="shared" si="62"/>
        <v>OFF</v>
      </c>
      <c r="D671" s="4">
        <f t="shared" si="64"/>
        <v>42457.874999998377</v>
      </c>
      <c r="E671" t="str">
        <f t="shared" si="65"/>
        <v>LRKPPS</v>
      </c>
      <c r="F671" s="39">
        <v>56.360160827636719</v>
      </c>
      <c r="G671">
        <f t="shared" si="63"/>
        <v>9.8820324835084032E-4</v>
      </c>
      <c r="H671" s="38">
        <f>G671*SUMIF('Manual Inputs'!$B$11:$B$22,'Expanded kW'!A671,'Manual Inputs'!$C$11:$C$22)</f>
        <v>8216.4366606812764</v>
      </c>
    </row>
    <row r="672" spans="1:8" x14ac:dyDescent="0.2">
      <c r="A672">
        <f t="shared" si="60"/>
        <v>3</v>
      </c>
      <c r="B672" t="b">
        <f t="shared" si="61"/>
        <v>0</v>
      </c>
      <c r="C672" t="str">
        <f t="shared" si="62"/>
        <v>OFF</v>
      </c>
      <c r="D672" s="4">
        <f t="shared" si="64"/>
        <v>42457.916666665042</v>
      </c>
      <c r="E672" t="str">
        <f t="shared" si="65"/>
        <v>LRKPPS</v>
      </c>
      <c r="F672" s="39">
        <v>54.112930297851562</v>
      </c>
      <c r="G672">
        <f t="shared" si="63"/>
        <v>9.488009386924562E-4</v>
      </c>
      <c r="H672" s="38">
        <f>G672*SUMIF('Manual Inputs'!$B$11:$B$22,'Expanded kW'!A672,'Manual Inputs'!$C$11:$C$22)</f>
        <v>7888.8253295781396</v>
      </c>
    </row>
    <row r="673" spans="1:8" x14ac:dyDescent="0.2">
      <c r="A673">
        <f t="shared" si="60"/>
        <v>3</v>
      </c>
      <c r="B673" t="b">
        <f t="shared" si="61"/>
        <v>0</v>
      </c>
      <c r="C673" t="str">
        <f t="shared" si="62"/>
        <v>OFF</v>
      </c>
      <c r="D673" s="4">
        <f t="shared" si="64"/>
        <v>42457.958333331706</v>
      </c>
      <c r="E673" t="str">
        <f t="shared" si="65"/>
        <v>LRKPPS</v>
      </c>
      <c r="F673" s="39">
        <v>52.151210784912109</v>
      </c>
      <c r="G673">
        <f t="shared" si="63"/>
        <v>9.1440469910455578E-4</v>
      </c>
      <c r="H673" s="38">
        <f>G673*SUMIF('Manual Inputs'!$B$11:$B$22,'Expanded kW'!A673,'Manual Inputs'!$C$11:$C$22)</f>
        <v>7602.83707320351</v>
      </c>
    </row>
    <row r="674" spans="1:8" x14ac:dyDescent="0.2">
      <c r="A674">
        <f t="shared" si="60"/>
        <v>3</v>
      </c>
      <c r="B674" t="b">
        <f t="shared" si="61"/>
        <v>0</v>
      </c>
      <c r="C674" t="str">
        <f t="shared" si="62"/>
        <v>OFF</v>
      </c>
      <c r="D674" s="4">
        <f t="shared" si="64"/>
        <v>42457.99999999837</v>
      </c>
      <c r="E674" t="str">
        <f t="shared" si="65"/>
        <v>LRKPPS</v>
      </c>
      <c r="F674" s="39">
        <v>49.126346588134766</v>
      </c>
      <c r="G674">
        <f t="shared" si="63"/>
        <v>8.6136757889091441E-4</v>
      </c>
      <c r="H674" s="38">
        <f>G674*SUMIF('Manual Inputs'!$B$11:$B$22,'Expanded kW'!A674,'Manual Inputs'!$C$11:$C$22)</f>
        <v>7161.8588234076642</v>
      </c>
    </row>
    <row r="675" spans="1:8" x14ac:dyDescent="0.2">
      <c r="A675">
        <f t="shared" si="60"/>
        <v>3</v>
      </c>
      <c r="B675" t="b">
        <f t="shared" si="61"/>
        <v>0</v>
      </c>
      <c r="C675" t="str">
        <f t="shared" si="62"/>
        <v>OFF</v>
      </c>
      <c r="D675" s="4">
        <f t="shared" si="64"/>
        <v>42458.041666665034</v>
      </c>
      <c r="E675" t="str">
        <f t="shared" si="65"/>
        <v>LRKPPS</v>
      </c>
      <c r="F675" s="39">
        <v>48.446865081787109</v>
      </c>
      <c r="G675">
        <f t="shared" si="63"/>
        <v>8.494537407842315E-4</v>
      </c>
      <c r="H675" s="38">
        <f>G675*SUMIF('Manual Inputs'!$B$11:$B$22,'Expanded kW'!A675,'Manual Inputs'!$C$11:$C$22)</f>
        <v>7062.8009662790491</v>
      </c>
    </row>
    <row r="676" spans="1:8" x14ac:dyDescent="0.2">
      <c r="A676">
        <f t="shared" si="60"/>
        <v>3</v>
      </c>
      <c r="B676" t="b">
        <f t="shared" si="61"/>
        <v>0</v>
      </c>
      <c r="C676" t="str">
        <f t="shared" si="62"/>
        <v>OFF</v>
      </c>
      <c r="D676" s="4">
        <f t="shared" si="64"/>
        <v>42458.083333331699</v>
      </c>
      <c r="E676" t="str">
        <f t="shared" si="65"/>
        <v>LRKPPS</v>
      </c>
      <c r="F676" s="39">
        <v>49.159233093261719</v>
      </c>
      <c r="G676">
        <f t="shared" si="63"/>
        <v>8.6194420164564269E-4</v>
      </c>
      <c r="H676" s="38">
        <f>G676*SUMIF('Manual Inputs'!$B$11:$B$22,'Expanded kW'!A676,'Manual Inputs'!$C$11:$C$22)</f>
        <v>7166.6531654109303</v>
      </c>
    </row>
    <row r="677" spans="1:8" x14ac:dyDescent="0.2">
      <c r="A677">
        <f t="shared" si="60"/>
        <v>3</v>
      </c>
      <c r="B677" t="b">
        <f t="shared" si="61"/>
        <v>0</v>
      </c>
      <c r="C677" t="str">
        <f t="shared" si="62"/>
        <v>OFF</v>
      </c>
      <c r="D677" s="4">
        <f t="shared" si="64"/>
        <v>42458.124999998363</v>
      </c>
      <c r="E677" t="str">
        <f t="shared" si="65"/>
        <v>LRKPPS</v>
      </c>
      <c r="F677" s="39">
        <v>52.115489959716797</v>
      </c>
      <c r="G677">
        <f t="shared" si="63"/>
        <v>9.1377838017690511E-4</v>
      </c>
      <c r="H677" s="38">
        <f>G677*SUMIF('Manual Inputs'!$B$11:$B$22,'Expanded kW'!A677,'Manual Inputs'!$C$11:$C$22)</f>
        <v>7597.6295313268611</v>
      </c>
    </row>
    <row r="678" spans="1:8" x14ac:dyDescent="0.2">
      <c r="A678">
        <f t="shared" si="60"/>
        <v>3</v>
      </c>
      <c r="B678" t="b">
        <f t="shared" si="61"/>
        <v>0</v>
      </c>
      <c r="C678" t="str">
        <f t="shared" si="62"/>
        <v>OFF</v>
      </c>
      <c r="D678" s="4">
        <f t="shared" si="64"/>
        <v>42458.166666665027</v>
      </c>
      <c r="E678" t="str">
        <f t="shared" si="65"/>
        <v>LRKPPS</v>
      </c>
      <c r="F678" s="39">
        <v>52.410121917724609</v>
      </c>
      <c r="G678">
        <f t="shared" si="63"/>
        <v>9.1894437427088435E-4</v>
      </c>
      <c r="H678" s="38">
        <f>G678*SUMIF('Manual Inputs'!$B$11:$B$22,'Expanded kW'!A678,'Manual Inputs'!$C$11:$C$22)</f>
        <v>7640.5822977071275</v>
      </c>
    </row>
    <row r="679" spans="1:8" x14ac:dyDescent="0.2">
      <c r="A679">
        <f t="shared" si="60"/>
        <v>3</v>
      </c>
      <c r="B679" t="b">
        <f t="shared" si="61"/>
        <v>0</v>
      </c>
      <c r="C679" t="str">
        <f t="shared" si="62"/>
        <v>OFF</v>
      </c>
      <c r="D679" s="4">
        <f t="shared" si="64"/>
        <v>42458.208333331691</v>
      </c>
      <c r="E679" t="str">
        <f t="shared" si="65"/>
        <v>LRKPPS</v>
      </c>
      <c r="F679" s="39">
        <v>66.555572509765625</v>
      </c>
      <c r="G679">
        <f t="shared" si="63"/>
        <v>1.1669667365063504E-3</v>
      </c>
      <c r="H679" s="38">
        <f>G679*SUMIF('Manual Inputs'!$B$11:$B$22,'Expanded kW'!A679,'Manual Inputs'!$C$11:$C$22)</f>
        <v>9702.7694369835172</v>
      </c>
    </row>
    <row r="680" spans="1:8" x14ac:dyDescent="0.2">
      <c r="A680">
        <f t="shared" si="60"/>
        <v>3</v>
      </c>
      <c r="B680" t="b">
        <f t="shared" si="61"/>
        <v>0</v>
      </c>
      <c r="C680" t="str">
        <f t="shared" si="62"/>
        <v>OFF</v>
      </c>
      <c r="D680" s="4">
        <f t="shared" si="64"/>
        <v>42458.249999998356</v>
      </c>
      <c r="E680" t="str">
        <f t="shared" si="65"/>
        <v>LRKPPS</v>
      </c>
      <c r="F680" s="39">
        <v>81.590614318847656</v>
      </c>
      <c r="G680">
        <f t="shared" si="63"/>
        <v>1.4305869415704206E-3</v>
      </c>
      <c r="H680" s="38">
        <f>G680*SUMIF('Manual Inputs'!$B$11:$B$22,'Expanded kW'!A680,'Manual Inputs'!$C$11:$C$22)</f>
        <v>11894.645168013034</v>
      </c>
    </row>
    <row r="681" spans="1:8" x14ac:dyDescent="0.2">
      <c r="A681">
        <f t="shared" si="60"/>
        <v>3</v>
      </c>
      <c r="B681" t="b">
        <f t="shared" si="61"/>
        <v>0</v>
      </c>
      <c r="C681" t="str">
        <f t="shared" si="62"/>
        <v>ON</v>
      </c>
      <c r="D681" s="4">
        <f t="shared" si="64"/>
        <v>42458.29166666502</v>
      </c>
      <c r="E681" t="str">
        <f t="shared" si="65"/>
        <v>LRKPPS</v>
      </c>
      <c r="F681" s="39">
        <v>101.17507171630859</v>
      </c>
      <c r="G681">
        <f t="shared" si="63"/>
        <v>1.7739753232421317E-3</v>
      </c>
      <c r="H681" s="38">
        <f>G681*SUMIF('Manual Inputs'!$B$11:$B$22,'Expanded kW'!A681,'Manual Inputs'!$C$11:$C$22)</f>
        <v>14749.755078578493</v>
      </c>
    </row>
    <row r="682" spans="1:8" x14ac:dyDescent="0.2">
      <c r="A682">
        <f t="shared" si="60"/>
        <v>3</v>
      </c>
      <c r="B682" t="b">
        <f t="shared" si="61"/>
        <v>0</v>
      </c>
      <c r="C682" t="str">
        <f t="shared" si="62"/>
        <v>ON</v>
      </c>
      <c r="D682" s="4">
        <f t="shared" si="64"/>
        <v>42458.333333331684</v>
      </c>
      <c r="E682" t="str">
        <f t="shared" si="65"/>
        <v>LRKPPS</v>
      </c>
      <c r="F682" s="39">
        <v>122.73843383789062</v>
      </c>
      <c r="G682">
        <f t="shared" si="63"/>
        <v>2.1520612651733653E-3</v>
      </c>
      <c r="H682" s="38">
        <f>G682*SUMIF('Manual Inputs'!$B$11:$B$22,'Expanded kW'!A682,'Manual Inputs'!$C$11:$C$22)</f>
        <v>17893.358582570516</v>
      </c>
    </row>
    <row r="683" spans="1:8" x14ac:dyDescent="0.2">
      <c r="A683">
        <f t="shared" si="60"/>
        <v>3</v>
      </c>
      <c r="B683" t="b">
        <f t="shared" si="61"/>
        <v>0</v>
      </c>
      <c r="C683" t="str">
        <f t="shared" si="62"/>
        <v>ON</v>
      </c>
      <c r="D683" s="4">
        <f t="shared" si="64"/>
        <v>42458.374999998348</v>
      </c>
      <c r="E683" t="str">
        <f t="shared" si="65"/>
        <v>LRKPPS</v>
      </c>
      <c r="F683" s="39">
        <v>121.77993774414062</v>
      </c>
      <c r="G683">
        <f t="shared" si="63"/>
        <v>2.1352552635675133E-3</v>
      </c>
      <c r="H683" s="38">
        <f>G683*SUMIF('Manual Inputs'!$B$11:$B$22,'Expanded kW'!A683,'Manual Inputs'!$C$11:$C$22)</f>
        <v>17753.624729292624</v>
      </c>
    </row>
    <row r="684" spans="1:8" x14ac:dyDescent="0.2">
      <c r="A684">
        <f t="shared" si="60"/>
        <v>3</v>
      </c>
      <c r="B684" t="b">
        <f t="shared" si="61"/>
        <v>0</v>
      </c>
      <c r="C684" t="str">
        <f t="shared" si="62"/>
        <v>ON</v>
      </c>
      <c r="D684" s="4">
        <f t="shared" si="64"/>
        <v>42458.416666665013</v>
      </c>
      <c r="E684" t="str">
        <f t="shared" si="65"/>
        <v>LRKPPS</v>
      </c>
      <c r="F684" s="39">
        <v>118.00348663330078</v>
      </c>
      <c r="G684">
        <f t="shared" si="63"/>
        <v>2.069040029257179E-3</v>
      </c>
      <c r="H684" s="38">
        <f>G684*SUMIF('Manual Inputs'!$B$11:$B$22,'Expanded kW'!A684,'Manual Inputs'!$C$11:$C$22)</f>
        <v>17203.07677309943</v>
      </c>
    </row>
    <row r="685" spans="1:8" x14ac:dyDescent="0.2">
      <c r="A685">
        <f t="shared" si="60"/>
        <v>3</v>
      </c>
      <c r="B685" t="b">
        <f t="shared" si="61"/>
        <v>0</v>
      </c>
      <c r="C685" t="str">
        <f t="shared" si="62"/>
        <v>ON</v>
      </c>
      <c r="D685" s="4">
        <f t="shared" si="64"/>
        <v>42458.458333331677</v>
      </c>
      <c r="E685" t="str">
        <f t="shared" si="65"/>
        <v>LRKPPS</v>
      </c>
      <c r="F685" s="39">
        <v>125.63115692138672</v>
      </c>
      <c r="G685">
        <f t="shared" si="63"/>
        <v>2.2027814601783546E-3</v>
      </c>
      <c r="H685" s="38">
        <f>G685*SUMIF('Manual Inputs'!$B$11:$B$22,'Expanded kW'!A685,'Manual Inputs'!$C$11:$C$22)</f>
        <v>18315.072709063592</v>
      </c>
    </row>
    <row r="686" spans="1:8" x14ac:dyDescent="0.2">
      <c r="A686">
        <f t="shared" si="60"/>
        <v>3</v>
      </c>
      <c r="B686" t="b">
        <f t="shared" si="61"/>
        <v>0</v>
      </c>
      <c r="C686" t="str">
        <f t="shared" si="62"/>
        <v>ON</v>
      </c>
      <c r="D686" s="4">
        <f t="shared" si="64"/>
        <v>42458.499999998341</v>
      </c>
      <c r="E686" t="str">
        <f t="shared" si="65"/>
        <v>LRKPPS</v>
      </c>
      <c r="F686" s="39">
        <v>115.99423980712891</v>
      </c>
      <c r="G686">
        <f t="shared" si="63"/>
        <v>2.033810459092645E-3</v>
      </c>
      <c r="H686" s="38">
        <f>G686*SUMIF('Manual Inputs'!$B$11:$B$22,'Expanded kW'!A686,'Manual Inputs'!$C$11:$C$22)</f>
        <v>16910.159772145438</v>
      </c>
    </row>
    <row r="687" spans="1:8" x14ac:dyDescent="0.2">
      <c r="A687">
        <f t="shared" si="60"/>
        <v>3</v>
      </c>
      <c r="B687" t="b">
        <f t="shared" si="61"/>
        <v>0</v>
      </c>
      <c r="C687" t="str">
        <f t="shared" si="62"/>
        <v>ON</v>
      </c>
      <c r="D687" s="4">
        <f t="shared" si="64"/>
        <v>42458.541666665005</v>
      </c>
      <c r="E687" t="str">
        <f t="shared" si="65"/>
        <v>LRKPPS</v>
      </c>
      <c r="F687" s="39">
        <v>105.20977020263672</v>
      </c>
      <c r="G687">
        <f t="shared" si="63"/>
        <v>1.8447185945840857E-3</v>
      </c>
      <c r="H687" s="38">
        <f>G687*SUMIF('Manual Inputs'!$B$11:$B$22,'Expanded kW'!A687,'Manual Inputs'!$C$11:$C$22)</f>
        <v>15337.951493759867</v>
      </c>
    </row>
    <row r="688" spans="1:8" x14ac:dyDescent="0.2">
      <c r="A688">
        <f t="shared" si="60"/>
        <v>3</v>
      </c>
      <c r="B688" t="b">
        <f t="shared" si="61"/>
        <v>0</v>
      </c>
      <c r="C688" t="str">
        <f t="shared" si="62"/>
        <v>ON</v>
      </c>
      <c r="D688" s="4">
        <f t="shared" si="64"/>
        <v>42458.58333333167</v>
      </c>
      <c r="E688" t="str">
        <f t="shared" si="65"/>
        <v>LRKPPS</v>
      </c>
      <c r="F688" s="39">
        <v>99.539695739746094</v>
      </c>
      <c r="G688">
        <f t="shared" si="63"/>
        <v>1.7453010996667879E-3</v>
      </c>
      <c r="H688" s="38">
        <f>G688*SUMIF('Manual Inputs'!$B$11:$B$22,'Expanded kW'!A688,'Manual Inputs'!$C$11:$C$22)</f>
        <v>14511.342644502602</v>
      </c>
    </row>
    <row r="689" spans="1:8" x14ac:dyDescent="0.2">
      <c r="A689">
        <f t="shared" si="60"/>
        <v>3</v>
      </c>
      <c r="B689" t="b">
        <f t="shared" si="61"/>
        <v>0</v>
      </c>
      <c r="C689" t="str">
        <f t="shared" si="62"/>
        <v>ON</v>
      </c>
      <c r="D689" s="4">
        <f t="shared" si="64"/>
        <v>42458.624999998334</v>
      </c>
      <c r="E689" t="str">
        <f t="shared" si="65"/>
        <v>LRKPPS</v>
      </c>
      <c r="F689" s="39">
        <v>86.613601684570313</v>
      </c>
      <c r="G689">
        <f t="shared" si="63"/>
        <v>1.5186585928634799E-3</v>
      </c>
      <c r="H689" s="38">
        <f>G689*SUMIF('Manual Inputs'!$B$11:$B$22,'Expanded kW'!A689,'Manual Inputs'!$C$11:$C$22)</f>
        <v>12626.918762193853</v>
      </c>
    </row>
    <row r="690" spans="1:8" x14ac:dyDescent="0.2">
      <c r="A690">
        <f t="shared" si="60"/>
        <v>3</v>
      </c>
      <c r="B690" t="b">
        <f t="shared" si="61"/>
        <v>0</v>
      </c>
      <c r="C690" t="str">
        <f t="shared" si="62"/>
        <v>ON</v>
      </c>
      <c r="D690" s="4">
        <f t="shared" si="64"/>
        <v>42458.666666664998</v>
      </c>
      <c r="E690" t="str">
        <f t="shared" si="65"/>
        <v>LRKPPS</v>
      </c>
      <c r="F690" s="39">
        <v>74.272796630859375</v>
      </c>
      <c r="G690">
        <f t="shared" si="63"/>
        <v>1.302278379211542E-3</v>
      </c>
      <c r="H690" s="38">
        <f>G690*SUMIF('Manual Inputs'!$B$11:$B$22,'Expanded kW'!A690,'Manual Inputs'!$C$11:$C$22)</f>
        <v>10827.820931800328</v>
      </c>
    </row>
    <row r="691" spans="1:8" x14ac:dyDescent="0.2">
      <c r="A691">
        <f t="shared" si="60"/>
        <v>3</v>
      </c>
      <c r="B691" t="b">
        <f t="shared" si="61"/>
        <v>0</v>
      </c>
      <c r="C691" t="str">
        <f t="shared" si="62"/>
        <v>ON</v>
      </c>
      <c r="D691" s="4">
        <f t="shared" si="64"/>
        <v>42458.708333331662</v>
      </c>
      <c r="E691" t="str">
        <f t="shared" si="65"/>
        <v>LRKPPS</v>
      </c>
      <c r="F691" s="39">
        <v>68.136787414550781</v>
      </c>
      <c r="G691">
        <f t="shared" si="63"/>
        <v>1.1946913150438065E-3</v>
      </c>
      <c r="H691" s="38">
        <f>G691*SUMIF('Manual Inputs'!$B$11:$B$22,'Expanded kW'!A691,'Manual Inputs'!$C$11:$C$22)</f>
        <v>9933.2860274493451</v>
      </c>
    </row>
    <row r="692" spans="1:8" x14ac:dyDescent="0.2">
      <c r="A692">
        <f t="shared" si="60"/>
        <v>3</v>
      </c>
      <c r="B692" t="b">
        <f t="shared" si="61"/>
        <v>0</v>
      </c>
      <c r="C692" t="str">
        <f t="shared" si="62"/>
        <v>ON</v>
      </c>
      <c r="D692" s="4">
        <f t="shared" si="64"/>
        <v>42458.749999998327</v>
      </c>
      <c r="E692" t="str">
        <f t="shared" si="65"/>
        <v>LRKPPS</v>
      </c>
      <c r="F692" s="39">
        <v>64.194595336914062</v>
      </c>
      <c r="G692">
        <f t="shared" si="63"/>
        <v>1.125570025119572E-3</v>
      </c>
      <c r="H692" s="38">
        <f>G692*SUMIF('Manual Inputs'!$B$11:$B$22,'Expanded kW'!A692,'Manual Inputs'!$C$11:$C$22)</f>
        <v>9358.5756108272089</v>
      </c>
    </row>
    <row r="693" spans="1:8" x14ac:dyDescent="0.2">
      <c r="A693">
        <f t="shared" si="60"/>
        <v>3</v>
      </c>
      <c r="B693" t="b">
        <f t="shared" si="61"/>
        <v>0</v>
      </c>
      <c r="C693" t="str">
        <f t="shared" si="62"/>
        <v>ON</v>
      </c>
      <c r="D693" s="4">
        <f t="shared" si="64"/>
        <v>42458.791666664991</v>
      </c>
      <c r="E693" t="str">
        <f t="shared" si="65"/>
        <v>LRKPPS</v>
      </c>
      <c r="F693" s="39">
        <v>61.966144561767578</v>
      </c>
      <c r="G693">
        <f t="shared" si="63"/>
        <v>1.086496994410443E-3</v>
      </c>
      <c r="H693" s="38">
        <f>G693*SUMIF('Manual Inputs'!$B$11:$B$22,'Expanded kW'!A693,'Manual Inputs'!$C$11:$C$22)</f>
        <v>9033.7020764625122</v>
      </c>
    </row>
    <row r="694" spans="1:8" x14ac:dyDescent="0.2">
      <c r="A694">
        <f t="shared" si="60"/>
        <v>3</v>
      </c>
      <c r="B694" t="b">
        <f t="shared" si="61"/>
        <v>0</v>
      </c>
      <c r="C694" t="str">
        <f t="shared" si="62"/>
        <v>ON</v>
      </c>
      <c r="D694" s="4">
        <f t="shared" si="64"/>
        <v>42458.833333331655</v>
      </c>
      <c r="E694" t="str">
        <f t="shared" si="65"/>
        <v>LRKPPS</v>
      </c>
      <c r="F694" s="39">
        <v>63.911724090576172</v>
      </c>
      <c r="G694">
        <f t="shared" si="63"/>
        <v>1.1206102400445961E-3</v>
      </c>
      <c r="H694" s="38">
        <f>G694*SUMIF('Manual Inputs'!$B$11:$B$22,'Expanded kW'!A694,'Manual Inputs'!$C$11:$C$22)</f>
        <v>9317.3373736658359</v>
      </c>
    </row>
    <row r="695" spans="1:8" x14ac:dyDescent="0.2">
      <c r="A695">
        <f t="shared" si="60"/>
        <v>3</v>
      </c>
      <c r="B695" t="b">
        <f t="shared" si="61"/>
        <v>0</v>
      </c>
      <c r="C695" t="str">
        <f t="shared" si="62"/>
        <v>OFF</v>
      </c>
      <c r="D695" s="4">
        <f t="shared" si="64"/>
        <v>42458.874999998319</v>
      </c>
      <c r="E695" t="str">
        <f t="shared" si="65"/>
        <v>LRKPPS</v>
      </c>
      <c r="F695" s="39">
        <v>60.061252593994141</v>
      </c>
      <c r="G695">
        <f t="shared" si="63"/>
        <v>1.0530971530567598E-3</v>
      </c>
      <c r="H695" s="38">
        <f>G695*SUMIF('Manual Inputs'!$B$11:$B$22,'Expanded kW'!A695,'Manual Inputs'!$C$11:$C$22)</f>
        <v>8755.9983941306436</v>
      </c>
    </row>
    <row r="696" spans="1:8" x14ac:dyDescent="0.2">
      <c r="A696">
        <f t="shared" si="60"/>
        <v>3</v>
      </c>
      <c r="B696" t="b">
        <f t="shared" si="61"/>
        <v>0</v>
      </c>
      <c r="C696" t="str">
        <f t="shared" si="62"/>
        <v>OFF</v>
      </c>
      <c r="D696" s="4">
        <f t="shared" si="64"/>
        <v>42458.916666664983</v>
      </c>
      <c r="E696" t="str">
        <f t="shared" si="65"/>
        <v>LRKPPS</v>
      </c>
      <c r="F696" s="39">
        <v>55.583450317382813</v>
      </c>
      <c r="G696">
        <f t="shared" si="63"/>
        <v>9.7458462416684442E-4</v>
      </c>
      <c r="H696" s="38">
        <f>G696*SUMIF('Manual Inputs'!$B$11:$B$22,'Expanded kW'!A696,'Manual Inputs'!$C$11:$C$22)</f>
        <v>8103.2043239123359</v>
      </c>
    </row>
    <row r="697" spans="1:8" x14ac:dyDescent="0.2">
      <c r="A697">
        <f t="shared" si="60"/>
        <v>3</v>
      </c>
      <c r="B697" t="b">
        <f t="shared" si="61"/>
        <v>0</v>
      </c>
      <c r="C697" t="str">
        <f t="shared" si="62"/>
        <v>OFF</v>
      </c>
      <c r="D697" s="4">
        <f t="shared" si="64"/>
        <v>42458.958333331648</v>
      </c>
      <c r="E697" t="str">
        <f t="shared" si="65"/>
        <v>LRKPPS</v>
      </c>
      <c r="F697" s="39">
        <v>52.154064178466797</v>
      </c>
      <c r="G697">
        <f t="shared" si="63"/>
        <v>9.1445472970663635E-4</v>
      </c>
      <c r="H697" s="38">
        <f>G697*SUMIF('Manual Inputs'!$B$11:$B$22,'Expanded kW'!A697,'Manual Inputs'!$C$11:$C$22)</f>
        <v>7603.2530536951517</v>
      </c>
    </row>
    <row r="698" spans="1:8" x14ac:dyDescent="0.2">
      <c r="A698">
        <f t="shared" si="60"/>
        <v>3</v>
      </c>
      <c r="B698" t="b">
        <f t="shared" si="61"/>
        <v>0</v>
      </c>
      <c r="C698" t="str">
        <f t="shared" si="62"/>
        <v>OFF</v>
      </c>
      <c r="D698" s="4">
        <f t="shared" si="64"/>
        <v>42458.999999998312</v>
      </c>
      <c r="E698" t="str">
        <f t="shared" si="65"/>
        <v>LRKPPS</v>
      </c>
      <c r="F698" s="39">
        <v>50.762794494628906</v>
      </c>
      <c r="G698">
        <f t="shared" si="63"/>
        <v>8.9006059738495425E-4</v>
      </c>
      <c r="H698" s="38">
        <f>G698*SUMIF('Manual Inputs'!$B$11:$B$22,'Expanded kW'!A698,'Manual Inputs'!$C$11:$C$22)</f>
        <v>7400.4275282297476</v>
      </c>
    </row>
    <row r="699" spans="1:8" x14ac:dyDescent="0.2">
      <c r="A699">
        <f t="shared" si="60"/>
        <v>3</v>
      </c>
      <c r="B699" t="b">
        <f t="shared" si="61"/>
        <v>0</v>
      </c>
      <c r="C699" t="str">
        <f t="shared" si="62"/>
        <v>OFF</v>
      </c>
      <c r="D699" s="4">
        <f t="shared" si="64"/>
        <v>42459.041666664976</v>
      </c>
      <c r="E699" t="str">
        <f t="shared" si="65"/>
        <v>LRKPPS</v>
      </c>
      <c r="F699" s="39">
        <v>50.138957977294922</v>
      </c>
      <c r="G699">
        <f t="shared" si="63"/>
        <v>8.7912242290467458E-4</v>
      </c>
      <c r="H699" s="38">
        <f>G699*SUMIF('Manual Inputs'!$B$11:$B$22,'Expanded kW'!A699,'Manual Inputs'!$C$11:$C$22)</f>
        <v>7309.4818468117974</v>
      </c>
    </row>
    <row r="700" spans="1:8" x14ac:dyDescent="0.2">
      <c r="A700">
        <f t="shared" si="60"/>
        <v>3</v>
      </c>
      <c r="B700" t="b">
        <f t="shared" si="61"/>
        <v>0</v>
      </c>
      <c r="C700" t="str">
        <f t="shared" si="62"/>
        <v>OFF</v>
      </c>
      <c r="D700" s="4">
        <f t="shared" si="64"/>
        <v>42459.08333333164</v>
      </c>
      <c r="E700" t="str">
        <f t="shared" si="65"/>
        <v>LRKPPS</v>
      </c>
      <c r="F700" s="39">
        <v>50.695159912109375</v>
      </c>
      <c r="G700">
        <f t="shared" si="63"/>
        <v>8.8887471158964832E-4</v>
      </c>
      <c r="H700" s="38">
        <f>G700*SUMIF('Manual Inputs'!$B$11:$B$22,'Expanded kW'!A700,'Manual Inputs'!$C$11:$C$22)</f>
        <v>7390.5674558810742</v>
      </c>
    </row>
    <row r="701" spans="1:8" x14ac:dyDescent="0.2">
      <c r="A701">
        <f t="shared" si="60"/>
        <v>3</v>
      </c>
      <c r="B701" t="b">
        <f t="shared" si="61"/>
        <v>0</v>
      </c>
      <c r="C701" t="str">
        <f t="shared" si="62"/>
        <v>OFF</v>
      </c>
      <c r="D701" s="4">
        <f t="shared" si="64"/>
        <v>42459.124999998305</v>
      </c>
      <c r="E701" t="str">
        <f t="shared" si="65"/>
        <v>LRKPPS</v>
      </c>
      <c r="F701" s="39">
        <v>55.961875915527344</v>
      </c>
      <c r="G701">
        <f t="shared" si="63"/>
        <v>9.8121983243903521E-4</v>
      </c>
      <c r="H701" s="38">
        <f>G701*SUMIF('Manual Inputs'!$B$11:$B$22,'Expanded kW'!A701,'Manual Inputs'!$C$11:$C$22)</f>
        <v>8158.3729024308395</v>
      </c>
    </row>
    <row r="702" spans="1:8" x14ac:dyDescent="0.2">
      <c r="A702">
        <f t="shared" si="60"/>
        <v>3</v>
      </c>
      <c r="B702" t="b">
        <f t="shared" si="61"/>
        <v>0</v>
      </c>
      <c r="C702" t="str">
        <f t="shared" si="62"/>
        <v>OFF</v>
      </c>
      <c r="D702" s="4">
        <f t="shared" si="64"/>
        <v>42459.166666664969</v>
      </c>
      <c r="E702" t="str">
        <f t="shared" si="65"/>
        <v>LRKPPS</v>
      </c>
      <c r="F702" s="39">
        <v>56.402393341064453</v>
      </c>
      <c r="G702">
        <f t="shared" si="63"/>
        <v>9.8894374139313194E-4</v>
      </c>
      <c r="H702" s="38">
        <f>G702*SUMIF('Manual Inputs'!$B$11:$B$22,'Expanded kW'!A702,'Manual Inputs'!$C$11:$C$22)</f>
        <v>8222.5935056317649</v>
      </c>
    </row>
    <row r="703" spans="1:8" x14ac:dyDescent="0.2">
      <c r="A703">
        <f t="shared" si="60"/>
        <v>3</v>
      </c>
      <c r="B703" t="b">
        <f t="shared" si="61"/>
        <v>0</v>
      </c>
      <c r="C703" t="str">
        <f t="shared" si="62"/>
        <v>OFF</v>
      </c>
      <c r="D703" s="4">
        <f t="shared" si="64"/>
        <v>42459.208333331633</v>
      </c>
      <c r="E703" t="str">
        <f t="shared" si="65"/>
        <v>LRKPPS</v>
      </c>
      <c r="F703" s="39">
        <v>70.5667724609375</v>
      </c>
      <c r="G703">
        <f t="shared" si="63"/>
        <v>1.237297991125288E-3</v>
      </c>
      <c r="H703" s="38">
        <f>G703*SUMIF('Manual Inputs'!$B$11:$B$22,'Expanded kW'!A703,'Manual Inputs'!$C$11:$C$22)</f>
        <v>10287.54013046902</v>
      </c>
    </row>
    <row r="704" spans="1:8" x14ac:dyDescent="0.2">
      <c r="A704">
        <f t="shared" si="60"/>
        <v>3</v>
      </c>
      <c r="B704" t="b">
        <f t="shared" si="61"/>
        <v>0</v>
      </c>
      <c r="C704" t="str">
        <f t="shared" si="62"/>
        <v>OFF</v>
      </c>
      <c r="D704" s="4">
        <f t="shared" si="64"/>
        <v>42459.249999998297</v>
      </c>
      <c r="E704" t="str">
        <f t="shared" si="65"/>
        <v>LRKPPS</v>
      </c>
      <c r="F704" s="39">
        <v>91.082771301269531</v>
      </c>
      <c r="G704">
        <f t="shared" si="63"/>
        <v>1.5970197591163519E-3</v>
      </c>
      <c r="H704" s="38">
        <f>G704*SUMIF('Manual Inputs'!$B$11:$B$22,'Expanded kW'!A704,'Manual Inputs'!$C$11:$C$22)</f>
        <v>13278.454324587849</v>
      </c>
    </row>
    <row r="705" spans="1:8" x14ac:dyDescent="0.2">
      <c r="A705">
        <f t="shared" si="60"/>
        <v>3</v>
      </c>
      <c r="B705" t="b">
        <f t="shared" si="61"/>
        <v>0</v>
      </c>
      <c r="C705" t="str">
        <f t="shared" si="62"/>
        <v>ON</v>
      </c>
      <c r="D705" s="4">
        <f t="shared" si="64"/>
        <v>42459.291666664962</v>
      </c>
      <c r="E705" t="str">
        <f t="shared" si="65"/>
        <v>LRKPPS</v>
      </c>
      <c r="F705" s="39">
        <v>109.80442810058594</v>
      </c>
      <c r="G705">
        <f t="shared" si="63"/>
        <v>1.9252800371551972E-3</v>
      </c>
      <c r="H705" s="38">
        <f>G705*SUMIF('Manual Inputs'!$B$11:$B$22,'Expanded kW'!A705,'Manual Inputs'!$C$11:$C$22)</f>
        <v>16007.781299807668</v>
      </c>
    </row>
    <row r="706" spans="1:8" x14ac:dyDescent="0.2">
      <c r="A706">
        <f t="shared" ref="A706:A769" si="66">MONTH(D706)</f>
        <v>3</v>
      </c>
      <c r="B706" t="b">
        <f t="shared" ref="B706:B769" si="67">IF(ISNA(VLOOKUP(DATE(YEAR(D706),MONTH(D706),DAY(D706)),Holidays,1,FALSE)),FALSE,TRUE)</f>
        <v>0</v>
      </c>
      <c r="C706" t="str">
        <f t="shared" ref="C706:C769" si="68">IF(OR(HOUR(D706)&lt;PkStart,HOUR(D706)&gt;OPkStart-1,WEEKDAY(D706,2)&gt;5,B706)=TRUE,"OFF","ON")</f>
        <v>ON</v>
      </c>
      <c r="D706" s="4">
        <f t="shared" si="64"/>
        <v>42459.333333331626</v>
      </c>
      <c r="E706" t="str">
        <f t="shared" si="65"/>
        <v>LRKPPS</v>
      </c>
      <c r="F706" s="39">
        <v>133.37117004394531</v>
      </c>
      <c r="G706">
        <f t="shared" ref="G706:G769" si="69">IF(SUMIF($A$2:$A$8761,A706,$F$2:$F$8761)=0,0,F706/SUMIF($A$2:$A$8761,A706,$F$2:$F$8761))</f>
        <v>2.3384926788418739E-3</v>
      </c>
      <c r="H706" s="38">
        <f>G706*SUMIF('Manual Inputs'!$B$11:$B$22,'Expanded kW'!A706,'Manual Inputs'!$C$11:$C$22)</f>
        <v>19443.446486577017</v>
      </c>
    </row>
    <row r="707" spans="1:8" x14ac:dyDescent="0.2">
      <c r="A707">
        <f t="shared" si="66"/>
        <v>3</v>
      </c>
      <c r="B707" t="b">
        <f t="shared" si="67"/>
        <v>0</v>
      </c>
      <c r="C707" t="str">
        <f t="shared" si="68"/>
        <v>ON</v>
      </c>
      <c r="D707" s="4">
        <f t="shared" si="64"/>
        <v>42459.37499999829</v>
      </c>
      <c r="E707" t="str">
        <f t="shared" si="65"/>
        <v>LRKPPS</v>
      </c>
      <c r="F707" s="39">
        <v>130.14010620117187</v>
      </c>
      <c r="G707">
        <f t="shared" si="69"/>
        <v>2.2818401118837616E-3</v>
      </c>
      <c r="H707" s="38">
        <f>G707*SUMIF('Manual Inputs'!$B$11:$B$22,'Expanded kW'!A707,'Manual Inputs'!$C$11:$C$22)</f>
        <v>18972.407528899887</v>
      </c>
    </row>
    <row r="708" spans="1:8" x14ac:dyDescent="0.2">
      <c r="A708">
        <f t="shared" si="66"/>
        <v>3</v>
      </c>
      <c r="B708" t="b">
        <f t="shared" si="67"/>
        <v>0</v>
      </c>
      <c r="C708" t="str">
        <f t="shared" si="68"/>
        <v>ON</v>
      </c>
      <c r="D708" s="4">
        <f t="shared" ref="D708:D771" si="70">+D707+1/24</f>
        <v>42459.416666664954</v>
      </c>
      <c r="E708" t="str">
        <f t="shared" ref="E708:E771" si="71">+E707</f>
        <v>LRKPPS</v>
      </c>
      <c r="F708" s="39">
        <v>120.52828979492187</v>
      </c>
      <c r="G708">
        <f t="shared" si="69"/>
        <v>2.1133092195703652E-3</v>
      </c>
      <c r="H708" s="38">
        <f>G708*SUMIF('Manual Inputs'!$B$11:$B$22,'Expanded kW'!A708,'Manual Inputs'!$C$11:$C$22)</f>
        <v>17571.153885611413</v>
      </c>
    </row>
    <row r="709" spans="1:8" x14ac:dyDescent="0.2">
      <c r="A709">
        <f t="shared" si="66"/>
        <v>3</v>
      </c>
      <c r="B709" t="b">
        <f t="shared" si="67"/>
        <v>0</v>
      </c>
      <c r="C709" t="str">
        <f t="shared" si="68"/>
        <v>ON</v>
      </c>
      <c r="D709" s="4">
        <f t="shared" si="70"/>
        <v>42459.458333331619</v>
      </c>
      <c r="E709" t="str">
        <f t="shared" si="71"/>
        <v>LRKPPS</v>
      </c>
      <c r="F709" s="39">
        <v>125.01853942871094</v>
      </c>
      <c r="G709">
        <f t="shared" si="69"/>
        <v>2.1920399969289827E-3</v>
      </c>
      <c r="H709" s="38">
        <f>G709*SUMIF('Manual Inputs'!$B$11:$B$22,'Expanded kW'!A709,'Manual Inputs'!$C$11:$C$22)</f>
        <v>18225.762587305962</v>
      </c>
    </row>
    <row r="710" spans="1:8" x14ac:dyDescent="0.2">
      <c r="A710">
        <f t="shared" si="66"/>
        <v>3</v>
      </c>
      <c r="B710" t="b">
        <f t="shared" si="67"/>
        <v>0</v>
      </c>
      <c r="C710" t="str">
        <f t="shared" si="68"/>
        <v>ON</v>
      </c>
      <c r="D710" s="4">
        <f t="shared" si="70"/>
        <v>42459.499999998283</v>
      </c>
      <c r="E710" t="str">
        <f t="shared" si="71"/>
        <v>LRKPPS</v>
      </c>
      <c r="F710" s="39">
        <v>118.88534545898437</v>
      </c>
      <c r="G710">
        <f t="shared" si="69"/>
        <v>2.0845022945050109E-3</v>
      </c>
      <c r="H710" s="38">
        <f>G710*SUMIF('Manual Inputs'!$B$11:$B$22,'Expanded kW'!A710,'Manual Inputs'!$C$11:$C$22)</f>
        <v>17331.638102210098</v>
      </c>
    </row>
    <row r="711" spans="1:8" x14ac:dyDescent="0.2">
      <c r="A711">
        <f t="shared" si="66"/>
        <v>3</v>
      </c>
      <c r="B711" t="b">
        <f t="shared" si="67"/>
        <v>0</v>
      </c>
      <c r="C711" t="str">
        <f t="shared" si="68"/>
        <v>ON</v>
      </c>
      <c r="D711" s="4">
        <f t="shared" si="70"/>
        <v>42459.541666664947</v>
      </c>
      <c r="E711" t="str">
        <f t="shared" si="71"/>
        <v>LRKPPS</v>
      </c>
      <c r="F711" s="39">
        <v>107.52462005615234</v>
      </c>
      <c r="G711">
        <f t="shared" si="69"/>
        <v>1.8853065224944492E-3</v>
      </c>
      <c r="H711" s="38">
        <f>G711*SUMIF('Manual Inputs'!$B$11:$B$22,'Expanded kW'!A711,'Manual Inputs'!$C$11:$C$22)</f>
        <v>15675.420672717069</v>
      </c>
    </row>
    <row r="712" spans="1:8" x14ac:dyDescent="0.2">
      <c r="A712">
        <f t="shared" si="66"/>
        <v>3</v>
      </c>
      <c r="B712" t="b">
        <f t="shared" si="67"/>
        <v>0</v>
      </c>
      <c r="C712" t="str">
        <f t="shared" si="68"/>
        <v>ON</v>
      </c>
      <c r="D712" s="4">
        <f t="shared" si="70"/>
        <v>42459.583333331611</v>
      </c>
      <c r="E712" t="str">
        <f t="shared" si="71"/>
        <v>LRKPPS</v>
      </c>
      <c r="F712" s="39">
        <v>102.98564147949219</v>
      </c>
      <c r="G712">
        <f t="shared" si="69"/>
        <v>1.8057213455222258E-3</v>
      </c>
      <c r="H712" s="38">
        <f>G712*SUMIF('Manual Inputs'!$B$11:$B$22,'Expanded kW'!A712,'Manual Inputs'!$C$11:$C$22)</f>
        <v>15013.708047492803</v>
      </c>
    </row>
    <row r="713" spans="1:8" x14ac:dyDescent="0.2">
      <c r="A713">
        <f t="shared" si="66"/>
        <v>3</v>
      </c>
      <c r="B713" t="b">
        <f t="shared" si="67"/>
        <v>0</v>
      </c>
      <c r="C713" t="str">
        <f t="shared" si="68"/>
        <v>ON</v>
      </c>
      <c r="D713" s="4">
        <f t="shared" si="70"/>
        <v>42459.624999998276</v>
      </c>
      <c r="E713" t="str">
        <f t="shared" si="71"/>
        <v>LRKPPS</v>
      </c>
      <c r="F713" s="39">
        <v>89.286483764648438</v>
      </c>
      <c r="G713">
        <f t="shared" si="69"/>
        <v>1.5655241573899873E-3</v>
      </c>
      <c r="H713" s="38">
        <f>G713*SUMIF('Manual Inputs'!$B$11:$B$22,'Expanded kW'!A713,'Manual Inputs'!$C$11:$C$22)</f>
        <v>13016.583482626354</v>
      </c>
    </row>
    <row r="714" spans="1:8" x14ac:dyDescent="0.2">
      <c r="A714">
        <f t="shared" si="66"/>
        <v>3</v>
      </c>
      <c r="B714" t="b">
        <f t="shared" si="67"/>
        <v>0</v>
      </c>
      <c r="C714" t="str">
        <f t="shared" si="68"/>
        <v>ON</v>
      </c>
      <c r="D714" s="4">
        <f t="shared" si="70"/>
        <v>42459.66666666494</v>
      </c>
      <c r="E714" t="str">
        <f t="shared" si="71"/>
        <v>LRKPPS</v>
      </c>
      <c r="F714" s="39">
        <v>76.298820495605469</v>
      </c>
      <c r="G714">
        <f t="shared" si="69"/>
        <v>1.3378021132637104E-3</v>
      </c>
      <c r="H714" s="38">
        <f>G714*SUMIF('Manual Inputs'!$B$11:$B$22,'Expanded kW'!A714,'Manual Inputs'!$C$11:$C$22)</f>
        <v>11123.183764575499</v>
      </c>
    </row>
    <row r="715" spans="1:8" x14ac:dyDescent="0.2">
      <c r="A715">
        <f t="shared" si="66"/>
        <v>3</v>
      </c>
      <c r="B715" t="b">
        <f t="shared" si="67"/>
        <v>0</v>
      </c>
      <c r="C715" t="str">
        <f t="shared" si="68"/>
        <v>ON</v>
      </c>
      <c r="D715" s="4">
        <f t="shared" si="70"/>
        <v>42459.708333331604</v>
      </c>
      <c r="E715" t="str">
        <f t="shared" si="71"/>
        <v>LRKPPS</v>
      </c>
      <c r="F715" s="39">
        <v>71.051246643066406</v>
      </c>
      <c r="G715">
        <f t="shared" si="69"/>
        <v>1.2457926255175862E-3</v>
      </c>
      <c r="H715" s="38">
        <f>G715*SUMIF('Manual Inputs'!$B$11:$B$22,'Expanded kW'!A715,'Manual Inputs'!$C$11:$C$22)</f>
        <v>10358.168946511107</v>
      </c>
    </row>
    <row r="716" spans="1:8" x14ac:dyDescent="0.2">
      <c r="A716">
        <f t="shared" si="66"/>
        <v>3</v>
      </c>
      <c r="B716" t="b">
        <f t="shared" si="67"/>
        <v>0</v>
      </c>
      <c r="C716" t="str">
        <f t="shared" si="68"/>
        <v>ON</v>
      </c>
      <c r="D716" s="4">
        <f t="shared" si="70"/>
        <v>42459.749999998268</v>
      </c>
      <c r="E716" t="str">
        <f t="shared" si="71"/>
        <v>LRKPPS</v>
      </c>
      <c r="F716" s="39">
        <v>65.35064697265625</v>
      </c>
      <c r="G716">
        <f t="shared" si="69"/>
        <v>1.1458399101753566E-3</v>
      </c>
      <c r="H716" s="38">
        <f>G716*SUMIF('Manual Inputs'!$B$11:$B$22,'Expanded kW'!A716,'Manual Inputs'!$C$11:$C$22)</f>
        <v>9527.1099957911156</v>
      </c>
    </row>
    <row r="717" spans="1:8" x14ac:dyDescent="0.2">
      <c r="A717">
        <f t="shared" si="66"/>
        <v>3</v>
      </c>
      <c r="B717" t="b">
        <f t="shared" si="67"/>
        <v>0</v>
      </c>
      <c r="C717" t="str">
        <f t="shared" si="68"/>
        <v>ON</v>
      </c>
      <c r="D717" s="4">
        <f t="shared" si="70"/>
        <v>42459.791666664933</v>
      </c>
      <c r="E717" t="str">
        <f t="shared" si="71"/>
        <v>LRKPPS</v>
      </c>
      <c r="F717" s="39">
        <v>62.288417816162109</v>
      </c>
      <c r="G717">
        <f t="shared" si="69"/>
        <v>1.09214764324062E-3</v>
      </c>
      <c r="H717" s="38">
        <f>G717*SUMIF('Manual Inputs'!$B$11:$B$22,'Expanded kW'!A717,'Manual Inputs'!$C$11:$C$22)</f>
        <v>9080.684514824643</v>
      </c>
    </row>
    <row r="718" spans="1:8" x14ac:dyDescent="0.2">
      <c r="A718">
        <f t="shared" si="66"/>
        <v>3</v>
      </c>
      <c r="B718" t="b">
        <f t="shared" si="67"/>
        <v>0</v>
      </c>
      <c r="C718" t="str">
        <f t="shared" si="68"/>
        <v>ON</v>
      </c>
      <c r="D718" s="4">
        <f t="shared" si="70"/>
        <v>42459.833333331597</v>
      </c>
      <c r="E718" t="str">
        <f t="shared" si="71"/>
        <v>LRKPPS</v>
      </c>
      <c r="F718" s="39">
        <v>60.972244262695313</v>
      </c>
      <c r="G718">
        <f t="shared" si="69"/>
        <v>1.0690702254009679E-3</v>
      </c>
      <c r="H718" s="38">
        <f>G718*SUMIF('Manual Inputs'!$B$11:$B$22,'Expanded kW'!A718,'Manual Inputs'!$C$11:$C$22)</f>
        <v>8888.8068395710816</v>
      </c>
    </row>
    <row r="719" spans="1:8" x14ac:dyDescent="0.2">
      <c r="A719">
        <f t="shared" si="66"/>
        <v>3</v>
      </c>
      <c r="B719" t="b">
        <f t="shared" si="67"/>
        <v>0</v>
      </c>
      <c r="C719" t="str">
        <f t="shared" si="68"/>
        <v>OFF</v>
      </c>
      <c r="D719" s="4">
        <f t="shared" si="70"/>
        <v>42459.874999998261</v>
      </c>
      <c r="E719" t="str">
        <f t="shared" si="71"/>
        <v>LRKPPS</v>
      </c>
      <c r="F719" s="39">
        <v>56.570930480957031</v>
      </c>
      <c r="G719">
        <f t="shared" si="69"/>
        <v>9.9189882432163803E-4</v>
      </c>
      <c r="H719" s="38">
        <f>G719*SUMIF('Manual Inputs'!$B$11:$B$22,'Expanded kW'!A719,'Manual Inputs'!$C$11:$C$22)</f>
        <v>8247.1636046975709</v>
      </c>
    </row>
    <row r="720" spans="1:8" x14ac:dyDescent="0.2">
      <c r="A720">
        <f t="shared" si="66"/>
        <v>3</v>
      </c>
      <c r="B720" t="b">
        <f t="shared" si="67"/>
        <v>0</v>
      </c>
      <c r="C720" t="str">
        <f t="shared" si="68"/>
        <v>OFF</v>
      </c>
      <c r="D720" s="4">
        <f t="shared" si="70"/>
        <v>42459.916666664925</v>
      </c>
      <c r="E720" t="str">
        <f t="shared" si="71"/>
        <v>LRKPPS</v>
      </c>
      <c r="F720" s="39">
        <v>53.293838500976562</v>
      </c>
      <c r="G720">
        <f t="shared" si="69"/>
        <v>9.3443921291873398E-4</v>
      </c>
      <c r="H720" s="38">
        <f>G720*SUMIF('Manual Inputs'!$B$11:$B$22,'Expanded kW'!A720,'Manual Inputs'!$C$11:$C$22)</f>
        <v>7769.4144590362848</v>
      </c>
    </row>
    <row r="721" spans="1:8" x14ac:dyDescent="0.2">
      <c r="A721">
        <f t="shared" si="66"/>
        <v>3</v>
      </c>
      <c r="B721" t="b">
        <f t="shared" si="67"/>
        <v>0</v>
      </c>
      <c r="C721" t="str">
        <f t="shared" si="68"/>
        <v>OFF</v>
      </c>
      <c r="D721" s="4">
        <f t="shared" si="70"/>
        <v>42459.95833333159</v>
      </c>
      <c r="E721" t="str">
        <f t="shared" si="71"/>
        <v>LRKPPS</v>
      </c>
      <c r="F721" s="39">
        <v>51.643901824951172</v>
      </c>
      <c r="G721">
        <f t="shared" si="69"/>
        <v>9.0550968612394952E-4</v>
      </c>
      <c r="H721" s="38">
        <f>G721*SUMIF('Manual Inputs'!$B$11:$B$22,'Expanded kW'!A721,'Manual Inputs'!$C$11:$C$22)</f>
        <v>7528.879300980987</v>
      </c>
    </row>
    <row r="722" spans="1:8" x14ac:dyDescent="0.2">
      <c r="A722">
        <f t="shared" si="66"/>
        <v>3</v>
      </c>
      <c r="B722" t="b">
        <f t="shared" si="67"/>
        <v>0</v>
      </c>
      <c r="C722" t="str">
        <f t="shared" si="68"/>
        <v>OFF</v>
      </c>
      <c r="D722" s="4">
        <f t="shared" si="70"/>
        <v>42459.999999998254</v>
      </c>
      <c r="E722" t="str">
        <f t="shared" si="71"/>
        <v>LRKPPS</v>
      </c>
      <c r="F722" s="39">
        <v>50.319301605224609</v>
      </c>
      <c r="G722">
        <f t="shared" si="69"/>
        <v>8.8228451748216378E-4</v>
      </c>
      <c r="H722" s="38">
        <f>G722*SUMIF('Manual Inputs'!$B$11:$B$22,'Expanded kW'!A722,'Manual Inputs'!$C$11:$C$22)</f>
        <v>7335.7731485803179</v>
      </c>
    </row>
    <row r="723" spans="1:8" x14ac:dyDescent="0.2">
      <c r="A723">
        <f t="shared" si="66"/>
        <v>3</v>
      </c>
      <c r="B723" t="b">
        <f t="shared" si="67"/>
        <v>0</v>
      </c>
      <c r="C723" t="str">
        <f t="shared" si="68"/>
        <v>OFF</v>
      </c>
      <c r="D723" s="4">
        <f t="shared" si="70"/>
        <v>42460.041666664918</v>
      </c>
      <c r="E723" t="str">
        <f t="shared" si="71"/>
        <v>LRKPPS</v>
      </c>
      <c r="F723" s="39">
        <v>49.360485076904297</v>
      </c>
      <c r="G723">
        <f t="shared" si="69"/>
        <v>8.6547289746645244E-4</v>
      </c>
      <c r="H723" s="38">
        <f>G723*SUMIF('Manual Inputs'!$B$11:$B$22,'Expanded kW'!A723,'Manual Inputs'!$C$11:$C$22)</f>
        <v>7195.9925809156657</v>
      </c>
    </row>
    <row r="724" spans="1:8" x14ac:dyDescent="0.2">
      <c r="A724">
        <f t="shared" si="66"/>
        <v>3</v>
      </c>
      <c r="B724" t="b">
        <f t="shared" si="67"/>
        <v>0</v>
      </c>
      <c r="C724" t="str">
        <f t="shared" si="68"/>
        <v>OFF</v>
      </c>
      <c r="D724" s="4">
        <f t="shared" si="70"/>
        <v>42460.083333331582</v>
      </c>
      <c r="E724" t="str">
        <f t="shared" si="71"/>
        <v>LRKPPS</v>
      </c>
      <c r="F724" s="39">
        <v>48.7681884765625</v>
      </c>
      <c r="G724">
        <f t="shared" si="69"/>
        <v>8.5508773504232554E-4</v>
      </c>
      <c r="H724" s="38">
        <f>G724*SUMIF('Manual Inputs'!$B$11:$B$22,'Expanded kW'!A724,'Manual Inputs'!$C$11:$C$22)</f>
        <v>7109.6449298518519</v>
      </c>
    </row>
    <row r="725" spans="1:8" x14ac:dyDescent="0.2">
      <c r="A725">
        <f t="shared" si="66"/>
        <v>3</v>
      </c>
      <c r="B725" t="b">
        <f t="shared" si="67"/>
        <v>0</v>
      </c>
      <c r="C725" t="str">
        <f t="shared" si="68"/>
        <v>OFF</v>
      </c>
      <c r="D725" s="4">
        <f t="shared" si="70"/>
        <v>42460.124999998246</v>
      </c>
      <c r="E725" t="str">
        <f t="shared" si="71"/>
        <v>LRKPPS</v>
      </c>
      <c r="F725" s="39">
        <v>50.906852722167969</v>
      </c>
      <c r="G725">
        <f t="shared" si="69"/>
        <v>8.9258647393170747E-4</v>
      </c>
      <c r="H725" s="38">
        <f>G725*SUMIF('Manual Inputs'!$B$11:$B$22,'Expanded kW'!A725,'Manual Inputs'!$C$11:$C$22)</f>
        <v>7421.4289818211346</v>
      </c>
    </row>
    <row r="726" spans="1:8" x14ac:dyDescent="0.2">
      <c r="A726">
        <f t="shared" si="66"/>
        <v>3</v>
      </c>
      <c r="B726" t="b">
        <f t="shared" si="67"/>
        <v>0</v>
      </c>
      <c r="C726" t="str">
        <f t="shared" si="68"/>
        <v>OFF</v>
      </c>
      <c r="D726" s="4">
        <f t="shared" si="70"/>
        <v>42460.166666664911</v>
      </c>
      <c r="E726" t="str">
        <f t="shared" si="71"/>
        <v>LRKPPS</v>
      </c>
      <c r="F726" s="39">
        <v>50.054302215576172</v>
      </c>
      <c r="G726">
        <f t="shared" si="69"/>
        <v>8.7763809252850811E-4</v>
      </c>
      <c r="H726" s="38">
        <f>G726*SUMIF('Manual Inputs'!$B$11:$B$22,'Expanded kW'!A726,'Manual Inputs'!$C$11:$C$22)</f>
        <v>7297.1403507282239</v>
      </c>
    </row>
    <row r="727" spans="1:8" x14ac:dyDescent="0.2">
      <c r="A727">
        <f t="shared" si="66"/>
        <v>3</v>
      </c>
      <c r="B727" t="b">
        <f t="shared" si="67"/>
        <v>0</v>
      </c>
      <c r="C727" t="str">
        <f t="shared" si="68"/>
        <v>OFF</v>
      </c>
      <c r="D727" s="4">
        <f t="shared" si="70"/>
        <v>42460.208333331575</v>
      </c>
      <c r="E727" t="str">
        <f t="shared" si="71"/>
        <v>LRKPPS</v>
      </c>
      <c r="F727" s="39">
        <v>61.683689117431641</v>
      </c>
      <c r="G727">
        <f t="shared" si="69"/>
        <v>1.0815444998911179E-3</v>
      </c>
      <c r="H727" s="38">
        <f>G727*SUMIF('Manual Inputs'!$B$11:$B$22,'Expanded kW'!A727,'Manual Inputs'!$C$11:$C$22)</f>
        <v>8992.5244567791979</v>
      </c>
    </row>
    <row r="728" spans="1:8" x14ac:dyDescent="0.2">
      <c r="A728">
        <f t="shared" si="66"/>
        <v>3</v>
      </c>
      <c r="B728" t="b">
        <f t="shared" si="67"/>
        <v>0</v>
      </c>
      <c r="C728" t="str">
        <f t="shared" si="68"/>
        <v>OFF</v>
      </c>
      <c r="D728" s="4">
        <f t="shared" si="70"/>
        <v>42460.249999998239</v>
      </c>
      <c r="E728" t="str">
        <f t="shared" si="71"/>
        <v>LRKPPS</v>
      </c>
      <c r="F728" s="39">
        <v>77.957695007324219</v>
      </c>
      <c r="G728">
        <f t="shared" si="69"/>
        <v>1.3668883535620708E-3</v>
      </c>
      <c r="H728" s="38">
        <f>G728*SUMIF('Manual Inputs'!$B$11:$B$22,'Expanded kW'!A728,'Manual Inputs'!$C$11:$C$22)</f>
        <v>11365.021920347262</v>
      </c>
    </row>
    <row r="729" spans="1:8" x14ac:dyDescent="0.2">
      <c r="A729">
        <f t="shared" si="66"/>
        <v>3</v>
      </c>
      <c r="B729" t="b">
        <f t="shared" si="67"/>
        <v>0</v>
      </c>
      <c r="C729" t="str">
        <f t="shared" si="68"/>
        <v>ON</v>
      </c>
      <c r="D729" s="4">
        <f t="shared" si="70"/>
        <v>42460.291666664903</v>
      </c>
      <c r="E729" t="str">
        <f t="shared" si="71"/>
        <v>LRKPPS</v>
      </c>
      <c r="F729" s="39">
        <v>92.679710388183594</v>
      </c>
      <c r="G729">
        <f t="shared" si="69"/>
        <v>1.6250200410519043E-3</v>
      </c>
      <c r="H729" s="38">
        <f>G729*SUMIF('Manual Inputs'!$B$11:$B$22,'Expanded kW'!A729,'Manual Inputs'!$C$11:$C$22)</f>
        <v>13511.263256746921</v>
      </c>
    </row>
    <row r="730" spans="1:8" x14ac:dyDescent="0.2">
      <c r="A730">
        <f t="shared" si="66"/>
        <v>3</v>
      </c>
      <c r="B730" t="b">
        <f t="shared" si="67"/>
        <v>0</v>
      </c>
      <c r="C730" t="str">
        <f t="shared" si="68"/>
        <v>ON</v>
      </c>
      <c r="D730" s="4">
        <f t="shared" si="70"/>
        <v>42460.333333331568</v>
      </c>
      <c r="E730" t="str">
        <f t="shared" si="71"/>
        <v>LRKPPS</v>
      </c>
      <c r="F730" s="39">
        <v>115.72248077392578</v>
      </c>
      <c r="G730">
        <f t="shared" si="69"/>
        <v>2.0290455124452903E-3</v>
      </c>
      <c r="H730" s="38">
        <f>G730*SUMIF('Manual Inputs'!$B$11:$B$22,'Expanded kW'!A730,'Manual Inputs'!$C$11:$C$22)</f>
        <v>16870.541523182128</v>
      </c>
    </row>
    <row r="731" spans="1:8" x14ac:dyDescent="0.2">
      <c r="A731">
        <f t="shared" si="66"/>
        <v>3</v>
      </c>
      <c r="B731" t="b">
        <f t="shared" si="67"/>
        <v>0</v>
      </c>
      <c r="C731" t="str">
        <f t="shared" si="68"/>
        <v>ON</v>
      </c>
      <c r="D731" s="4">
        <f t="shared" si="70"/>
        <v>42460.374999998232</v>
      </c>
      <c r="E731" t="str">
        <f t="shared" si="71"/>
        <v>LRKPPS</v>
      </c>
      <c r="F731" s="39">
        <v>117.12467193603516</v>
      </c>
      <c r="G731">
        <f t="shared" si="69"/>
        <v>2.0536311389030108E-3</v>
      </c>
      <c r="H731" s="38">
        <f>G731*SUMIF('Manual Inputs'!$B$11:$B$22,'Expanded kW'!A731,'Manual Inputs'!$C$11:$C$22)</f>
        <v>17074.959230663</v>
      </c>
    </row>
    <row r="732" spans="1:8" x14ac:dyDescent="0.2">
      <c r="A732">
        <f t="shared" si="66"/>
        <v>3</v>
      </c>
      <c r="B732" t="b">
        <f t="shared" si="67"/>
        <v>0</v>
      </c>
      <c r="C732" t="str">
        <f t="shared" si="68"/>
        <v>ON</v>
      </c>
      <c r="D732" s="4">
        <f t="shared" si="70"/>
        <v>42460.416666664896</v>
      </c>
      <c r="E732" t="str">
        <f t="shared" si="71"/>
        <v>LRKPPS</v>
      </c>
      <c r="F732" s="39">
        <v>116.93772888183594</v>
      </c>
      <c r="G732">
        <f t="shared" si="69"/>
        <v>2.0503533318367521E-3</v>
      </c>
      <c r="H732" s="38">
        <f>G732*SUMIF('Manual Inputs'!$B$11:$B$22,'Expanded kW'!A732,'Manual Inputs'!$C$11:$C$22)</f>
        <v>17047.705834976645</v>
      </c>
    </row>
    <row r="733" spans="1:8" x14ac:dyDescent="0.2">
      <c r="A733">
        <f t="shared" si="66"/>
        <v>3</v>
      </c>
      <c r="B733" t="b">
        <f t="shared" si="67"/>
        <v>0</v>
      </c>
      <c r="C733" t="str">
        <f t="shared" si="68"/>
        <v>ON</v>
      </c>
      <c r="D733" s="4">
        <f t="shared" si="70"/>
        <v>42460.45833333156</v>
      </c>
      <c r="E733" t="str">
        <f t="shared" si="71"/>
        <v>LRKPPS</v>
      </c>
      <c r="F733" s="39">
        <v>123.90446472167969</v>
      </c>
      <c r="G733">
        <f t="shared" si="69"/>
        <v>2.1725061235647685E-3</v>
      </c>
      <c r="H733" s="38">
        <f>G733*SUMIF('Manual Inputs'!$B$11:$B$22,'Expanded kW'!A733,'Manual Inputs'!$C$11:$C$22)</f>
        <v>18063.347787007864</v>
      </c>
    </row>
    <row r="734" spans="1:8" x14ac:dyDescent="0.2">
      <c r="A734">
        <f t="shared" si="66"/>
        <v>3</v>
      </c>
      <c r="B734" t="b">
        <f t="shared" si="67"/>
        <v>0</v>
      </c>
      <c r="C734" t="str">
        <f t="shared" si="68"/>
        <v>ON</v>
      </c>
      <c r="D734" s="4">
        <f t="shared" si="70"/>
        <v>42460.499999998225</v>
      </c>
      <c r="E734" t="str">
        <f t="shared" si="71"/>
        <v>LRKPPS</v>
      </c>
      <c r="F734" s="39">
        <v>118.35782623291016</v>
      </c>
      <c r="G734">
        <f t="shared" si="69"/>
        <v>2.0752529203882778E-3</v>
      </c>
      <c r="H734" s="38">
        <f>G734*SUMIF('Manual Inputs'!$B$11:$B$22,'Expanded kW'!A734,'Manual Inputs'!$C$11:$C$22)</f>
        <v>17254.733986879663</v>
      </c>
    </row>
    <row r="735" spans="1:8" x14ac:dyDescent="0.2">
      <c r="A735">
        <f t="shared" si="66"/>
        <v>3</v>
      </c>
      <c r="B735" t="b">
        <f t="shared" si="67"/>
        <v>0</v>
      </c>
      <c r="C735" t="str">
        <f t="shared" si="68"/>
        <v>ON</v>
      </c>
      <c r="D735" s="4">
        <f t="shared" si="70"/>
        <v>42460.541666664889</v>
      </c>
      <c r="E735" t="str">
        <f t="shared" si="71"/>
        <v>LRKPPS</v>
      </c>
      <c r="F735" s="39">
        <v>108.71842956542969</v>
      </c>
      <c r="G735">
        <f t="shared" si="69"/>
        <v>1.9062384435119901E-3</v>
      </c>
      <c r="H735" s="38">
        <f>G735*SUMIF('Manual Inputs'!$B$11:$B$22,'Expanded kW'!A735,'Manual Inputs'!$C$11:$C$22)</f>
        <v>15849.459569587756</v>
      </c>
    </row>
    <row r="736" spans="1:8" x14ac:dyDescent="0.2">
      <c r="A736">
        <f t="shared" si="66"/>
        <v>3</v>
      </c>
      <c r="B736" t="b">
        <f t="shared" si="67"/>
        <v>0</v>
      </c>
      <c r="C736" t="str">
        <f t="shared" si="68"/>
        <v>ON</v>
      </c>
      <c r="D736" s="4">
        <f t="shared" si="70"/>
        <v>42460.583333331553</v>
      </c>
      <c r="E736" t="str">
        <f t="shared" si="71"/>
        <v>LRKPPS</v>
      </c>
      <c r="F736" s="39">
        <v>103.38387298583984</v>
      </c>
      <c r="G736">
        <f t="shared" si="69"/>
        <v>1.8127038250323876E-3</v>
      </c>
      <c r="H736" s="38">
        <f>G736*SUMIF('Manual Inputs'!$B$11:$B$22,'Expanded kW'!A736,'Manual Inputs'!$C$11:$C$22)</f>
        <v>15071.764020012113</v>
      </c>
    </row>
    <row r="737" spans="1:8" x14ac:dyDescent="0.2">
      <c r="A737">
        <f t="shared" si="66"/>
        <v>3</v>
      </c>
      <c r="B737" t="b">
        <f t="shared" si="67"/>
        <v>0</v>
      </c>
      <c r="C737" t="str">
        <f t="shared" si="68"/>
        <v>ON</v>
      </c>
      <c r="D737" s="4">
        <f t="shared" si="70"/>
        <v>42460.624999998217</v>
      </c>
      <c r="E737" t="str">
        <f t="shared" si="71"/>
        <v>LRKPPS</v>
      </c>
      <c r="F737" s="39">
        <v>89.540092468261719</v>
      </c>
      <c r="G737">
        <f t="shared" si="69"/>
        <v>1.5699708612503106E-3</v>
      </c>
      <c r="H737" s="38">
        <f>G737*SUMIF('Manual Inputs'!$B$11:$B$22,'Expanded kW'!A737,'Manual Inputs'!$C$11:$C$22)</f>
        <v>13053.555695253794</v>
      </c>
    </row>
    <row r="738" spans="1:8" x14ac:dyDescent="0.2">
      <c r="A738">
        <f t="shared" si="66"/>
        <v>3</v>
      </c>
      <c r="B738" t="b">
        <f t="shared" si="67"/>
        <v>0</v>
      </c>
      <c r="C738" t="str">
        <f t="shared" si="68"/>
        <v>ON</v>
      </c>
      <c r="D738" s="4">
        <f t="shared" si="70"/>
        <v>42460.666666664882</v>
      </c>
      <c r="E738" t="str">
        <f t="shared" si="71"/>
        <v>LRKPPS</v>
      </c>
      <c r="F738" s="39">
        <v>76.832260131835938</v>
      </c>
      <c r="G738">
        <f t="shared" si="69"/>
        <v>1.3471552941911778E-3</v>
      </c>
      <c r="H738" s="38">
        <f>G738*SUMIF('Manual Inputs'!$B$11:$B$22,'Expanded kW'!A738,'Manual Inputs'!$C$11:$C$22)</f>
        <v>11200.950983813726</v>
      </c>
    </row>
    <row r="739" spans="1:8" x14ac:dyDescent="0.2">
      <c r="A739">
        <f t="shared" si="66"/>
        <v>3</v>
      </c>
      <c r="B739" t="b">
        <f t="shared" si="67"/>
        <v>0</v>
      </c>
      <c r="C739" t="str">
        <f t="shared" si="68"/>
        <v>ON</v>
      </c>
      <c r="D739" s="4">
        <f t="shared" si="70"/>
        <v>42460.708333331546</v>
      </c>
      <c r="E739" t="str">
        <f t="shared" si="71"/>
        <v>LRKPPS</v>
      </c>
      <c r="F739" s="39">
        <v>71.055839538574219</v>
      </c>
      <c r="G739">
        <f t="shared" si="69"/>
        <v>1.245873156058903E-3</v>
      </c>
      <c r="H739" s="38">
        <f>G739*SUMIF('Manual Inputs'!$B$11:$B$22,'Expanded kW'!A739,'Manual Inputs'!$C$11:$C$22)</f>
        <v>10358.838519388026</v>
      </c>
    </row>
    <row r="740" spans="1:8" x14ac:dyDescent="0.2">
      <c r="A740">
        <f t="shared" si="66"/>
        <v>3</v>
      </c>
      <c r="B740" t="b">
        <f t="shared" si="67"/>
        <v>0</v>
      </c>
      <c r="C740" t="str">
        <f t="shared" si="68"/>
        <v>ON</v>
      </c>
      <c r="D740" s="4">
        <f t="shared" si="70"/>
        <v>42460.74999999821</v>
      </c>
      <c r="E740" t="str">
        <f t="shared" si="71"/>
        <v>LRKPPS</v>
      </c>
      <c r="F740" s="39">
        <v>66.345680236816406</v>
      </c>
      <c r="G740">
        <f t="shared" si="69"/>
        <v>1.1632865442768342E-3</v>
      </c>
      <c r="H740" s="38">
        <f>G740*SUMIF('Manual Inputs'!$B$11:$B$22,'Expanded kW'!A740,'Manual Inputs'!$C$11:$C$22)</f>
        <v>9672.1704014071674</v>
      </c>
    </row>
    <row r="741" spans="1:8" x14ac:dyDescent="0.2">
      <c r="A741">
        <f t="shared" si="66"/>
        <v>3</v>
      </c>
      <c r="B741" t="b">
        <f t="shared" si="67"/>
        <v>0</v>
      </c>
      <c r="C741" t="str">
        <f t="shared" si="68"/>
        <v>ON</v>
      </c>
      <c r="D741" s="4">
        <f t="shared" si="70"/>
        <v>42460.791666664874</v>
      </c>
      <c r="E741" t="str">
        <f t="shared" si="71"/>
        <v>LRKPPS</v>
      </c>
      <c r="F741" s="39">
        <v>62.202491760253906</v>
      </c>
      <c r="G741">
        <f t="shared" si="69"/>
        <v>1.0906410398825112E-3</v>
      </c>
      <c r="H741" s="38">
        <f>G741*SUMIF('Manual Inputs'!$B$11:$B$22,'Expanded kW'!A741,'Manual Inputs'!$C$11:$C$22)</f>
        <v>9068.1578295649761</v>
      </c>
    </row>
    <row r="742" spans="1:8" x14ac:dyDescent="0.2">
      <c r="A742">
        <f t="shared" si="66"/>
        <v>3</v>
      </c>
      <c r="B742" t="b">
        <f t="shared" si="67"/>
        <v>0</v>
      </c>
      <c r="C742" t="str">
        <f t="shared" si="68"/>
        <v>ON</v>
      </c>
      <c r="D742" s="4">
        <f t="shared" si="70"/>
        <v>42460.833333331539</v>
      </c>
      <c r="E742" t="str">
        <f t="shared" si="71"/>
        <v>LRKPPS</v>
      </c>
      <c r="F742" s="39">
        <v>59.97869873046875</v>
      </c>
      <c r="G742">
        <f t="shared" si="69"/>
        <v>1.0516496767738373E-3</v>
      </c>
      <c r="H742" s="38">
        <f>G742*SUMIF('Manual Inputs'!$B$11:$B$22,'Expanded kW'!A742,'Manual Inputs'!$C$11:$C$22)</f>
        <v>8743.9633221792828</v>
      </c>
    </row>
    <row r="743" spans="1:8" x14ac:dyDescent="0.2">
      <c r="A743">
        <f t="shared" si="66"/>
        <v>3</v>
      </c>
      <c r="B743" t="b">
        <f t="shared" si="67"/>
        <v>0</v>
      </c>
      <c r="C743" t="str">
        <f t="shared" si="68"/>
        <v>OFF</v>
      </c>
      <c r="D743" s="4">
        <f t="shared" si="70"/>
        <v>42460.874999998203</v>
      </c>
      <c r="E743" t="str">
        <f t="shared" si="71"/>
        <v>LRKPPS</v>
      </c>
      <c r="F743" s="39">
        <v>57.761871337890625</v>
      </c>
      <c r="G743">
        <f t="shared" si="69"/>
        <v>1.0127804471937718E-3</v>
      </c>
      <c r="H743" s="38">
        <f>G743*SUMIF('Manual Inputs'!$B$11:$B$22,'Expanded kW'!A743,'Manual Inputs'!$C$11:$C$22)</f>
        <v>8420.7842965820073</v>
      </c>
    </row>
    <row r="744" spans="1:8" x14ac:dyDescent="0.2">
      <c r="A744">
        <f t="shared" si="66"/>
        <v>3</v>
      </c>
      <c r="B744" t="b">
        <f t="shared" si="67"/>
        <v>0</v>
      </c>
      <c r="C744" t="str">
        <f t="shared" si="68"/>
        <v>OFF</v>
      </c>
      <c r="D744" s="4">
        <f t="shared" si="70"/>
        <v>42460.916666664867</v>
      </c>
      <c r="E744" t="str">
        <f t="shared" si="71"/>
        <v>LRKPPS</v>
      </c>
      <c r="F744" s="39">
        <v>55.305881500244141</v>
      </c>
      <c r="G744">
        <f t="shared" si="69"/>
        <v>9.6971781039787396E-4</v>
      </c>
      <c r="H744" s="38">
        <f>G744*SUMIF('Manual Inputs'!$B$11:$B$22,'Expanded kW'!A744,'Manual Inputs'!$C$11:$C$22)</f>
        <v>8062.7390986271412</v>
      </c>
    </row>
    <row r="745" spans="1:8" x14ac:dyDescent="0.2">
      <c r="A745">
        <f t="shared" si="66"/>
        <v>3</v>
      </c>
      <c r="B745" t="b">
        <f t="shared" si="67"/>
        <v>0</v>
      </c>
      <c r="C745" t="str">
        <f t="shared" si="68"/>
        <v>OFF</v>
      </c>
      <c r="D745" s="4">
        <f t="shared" si="70"/>
        <v>42460.958333331531</v>
      </c>
      <c r="E745" t="str">
        <f t="shared" si="71"/>
        <v>LRKPPS</v>
      </c>
      <c r="F745" s="39">
        <v>54.401348114013672</v>
      </c>
      <c r="G745">
        <f t="shared" si="69"/>
        <v>9.5385797576666366E-4</v>
      </c>
      <c r="H745" s="38">
        <f>G745*SUMIF('Manual Inputs'!$B$11:$B$22,'Expanded kW'!A745,'Manual Inputs'!$C$11:$C$22)</f>
        <v>7930.8721705294165</v>
      </c>
    </row>
    <row r="746" spans="1:8" x14ac:dyDescent="0.2">
      <c r="A746">
        <f t="shared" si="66"/>
        <v>4</v>
      </c>
      <c r="B746" t="b">
        <f t="shared" si="67"/>
        <v>0</v>
      </c>
      <c r="C746" t="str">
        <f t="shared" si="68"/>
        <v>OFF</v>
      </c>
      <c r="D746" s="4">
        <f t="shared" si="70"/>
        <v>42460.999999998196</v>
      </c>
      <c r="E746" t="str">
        <f t="shared" si="71"/>
        <v>LRKPPS</v>
      </c>
      <c r="F746" s="39">
        <v>50.578433990478516</v>
      </c>
      <c r="G746">
        <f t="shared" si="69"/>
        <v>1.0175704573601764E-3</v>
      </c>
      <c r="H746" s="38">
        <f>G746*SUMIF('Manual Inputs'!$B$11:$B$22,'Expanded kW'!A746,'Manual Inputs'!$C$11:$C$22)</f>
        <v>9010.4164656579833</v>
      </c>
    </row>
    <row r="747" spans="1:8" x14ac:dyDescent="0.2">
      <c r="A747">
        <f t="shared" si="66"/>
        <v>4</v>
      </c>
      <c r="B747" t="b">
        <f t="shared" si="67"/>
        <v>0</v>
      </c>
      <c r="C747" t="str">
        <f t="shared" si="68"/>
        <v>OFF</v>
      </c>
      <c r="D747" s="4">
        <f t="shared" si="70"/>
        <v>42461.04166666486</v>
      </c>
      <c r="E747" t="str">
        <f t="shared" si="71"/>
        <v>LRKPPS</v>
      </c>
      <c r="F747" s="39">
        <v>49.252128601074219</v>
      </c>
      <c r="G747">
        <f t="shared" si="69"/>
        <v>9.9088696648836597E-4</v>
      </c>
      <c r="H747" s="38">
        <f>G747*SUMIF('Manual Inputs'!$B$11:$B$22,'Expanded kW'!A747,'Manual Inputs'!$C$11:$C$22)</f>
        <v>8774.1386101310763</v>
      </c>
    </row>
    <row r="748" spans="1:8" x14ac:dyDescent="0.2">
      <c r="A748">
        <f t="shared" si="66"/>
        <v>4</v>
      </c>
      <c r="B748" t="b">
        <f t="shared" si="67"/>
        <v>0</v>
      </c>
      <c r="C748" t="str">
        <f t="shared" si="68"/>
        <v>OFF</v>
      </c>
      <c r="D748" s="4">
        <f t="shared" si="70"/>
        <v>42461.083333331524</v>
      </c>
      <c r="E748" t="str">
        <f t="shared" si="71"/>
        <v>LRKPPS</v>
      </c>
      <c r="F748" s="39">
        <v>48.241985321044922</v>
      </c>
      <c r="G748">
        <f t="shared" si="69"/>
        <v>9.7056423447866743E-4</v>
      </c>
      <c r="H748" s="38">
        <f>G748*SUMIF('Manual Inputs'!$B$11:$B$22,'Expanded kW'!A748,'Manual Inputs'!$C$11:$C$22)</f>
        <v>8594.1842120814417</v>
      </c>
    </row>
    <row r="749" spans="1:8" x14ac:dyDescent="0.2">
      <c r="A749">
        <f t="shared" si="66"/>
        <v>4</v>
      </c>
      <c r="B749" t="b">
        <f t="shared" si="67"/>
        <v>0</v>
      </c>
      <c r="C749" t="str">
        <f t="shared" si="68"/>
        <v>OFF</v>
      </c>
      <c r="D749" s="4">
        <f t="shared" si="70"/>
        <v>42461.124999998188</v>
      </c>
      <c r="E749" t="str">
        <f t="shared" si="71"/>
        <v>LRKPPS</v>
      </c>
      <c r="F749" s="39">
        <v>48.818412780761719</v>
      </c>
      <c r="G749">
        <f t="shared" si="69"/>
        <v>9.8216118415744564E-4</v>
      </c>
      <c r="H749" s="38">
        <f>G749*SUMIF('Manual Inputs'!$B$11:$B$22,'Expanded kW'!A749,'Manual Inputs'!$C$11:$C$22)</f>
        <v>8696.8732647964262</v>
      </c>
    </row>
    <row r="750" spans="1:8" x14ac:dyDescent="0.2">
      <c r="A750">
        <f t="shared" si="66"/>
        <v>4</v>
      </c>
      <c r="B750" t="b">
        <f t="shared" si="67"/>
        <v>0</v>
      </c>
      <c r="C750" t="str">
        <f t="shared" si="68"/>
        <v>OFF</v>
      </c>
      <c r="D750" s="4">
        <f t="shared" si="70"/>
        <v>42461.166666664853</v>
      </c>
      <c r="E750" t="str">
        <f t="shared" si="71"/>
        <v>LRKPPS</v>
      </c>
      <c r="F750" s="39">
        <v>49.612724304199219</v>
      </c>
      <c r="G750">
        <f t="shared" si="69"/>
        <v>9.9814166983920702E-4</v>
      </c>
      <c r="H750" s="38">
        <f>G750*SUMIF('Manual Inputs'!$B$11:$B$22,'Expanded kW'!A750,'Manual Inputs'!$C$11:$C$22)</f>
        <v>8838.3777967673159</v>
      </c>
    </row>
    <row r="751" spans="1:8" x14ac:dyDescent="0.2">
      <c r="A751">
        <f t="shared" si="66"/>
        <v>4</v>
      </c>
      <c r="B751" t="b">
        <f t="shared" si="67"/>
        <v>0</v>
      </c>
      <c r="C751" t="str">
        <f t="shared" si="68"/>
        <v>OFF</v>
      </c>
      <c r="D751" s="4">
        <f t="shared" si="70"/>
        <v>42461.208333331517</v>
      </c>
      <c r="E751" t="str">
        <f t="shared" si="71"/>
        <v>LRKPPS</v>
      </c>
      <c r="F751" s="39">
        <v>59.515289306640625</v>
      </c>
      <c r="G751">
        <f t="shared" si="69"/>
        <v>1.197368035773552E-3</v>
      </c>
      <c r="H751" s="38">
        <f>G751*SUMIF('Manual Inputs'!$B$11:$B$22,'Expanded kW'!A751,'Manual Inputs'!$C$11:$C$22)</f>
        <v>10602.493996312829</v>
      </c>
    </row>
    <row r="752" spans="1:8" x14ac:dyDescent="0.2">
      <c r="A752">
        <f t="shared" si="66"/>
        <v>4</v>
      </c>
      <c r="B752" t="b">
        <f t="shared" si="67"/>
        <v>0</v>
      </c>
      <c r="C752" t="str">
        <f t="shared" si="68"/>
        <v>OFF</v>
      </c>
      <c r="D752" s="4">
        <f t="shared" si="70"/>
        <v>42461.249999998181</v>
      </c>
      <c r="E752" t="str">
        <f t="shared" si="71"/>
        <v>LRKPPS</v>
      </c>
      <c r="F752" s="39">
        <v>79.423141479492188</v>
      </c>
      <c r="G752">
        <f t="shared" si="69"/>
        <v>1.5978874002995649E-3</v>
      </c>
      <c r="H752" s="38">
        <f>G752*SUMIF('Manual Inputs'!$B$11:$B$22,'Expanded kW'!A752,'Manual Inputs'!$C$11:$C$22)</f>
        <v>14149.026082456798</v>
      </c>
    </row>
    <row r="753" spans="1:8" x14ac:dyDescent="0.2">
      <c r="A753">
        <f t="shared" si="66"/>
        <v>4</v>
      </c>
      <c r="B753" t="b">
        <f t="shared" si="67"/>
        <v>0</v>
      </c>
      <c r="C753" t="str">
        <f t="shared" si="68"/>
        <v>ON</v>
      </c>
      <c r="D753" s="4">
        <f t="shared" si="70"/>
        <v>42461.291666664845</v>
      </c>
      <c r="E753" t="str">
        <f t="shared" si="71"/>
        <v>LRKPPS</v>
      </c>
      <c r="F753" s="39">
        <v>94.082992553710938</v>
      </c>
      <c r="G753">
        <f t="shared" si="69"/>
        <v>1.8928240004567204E-3</v>
      </c>
      <c r="H753" s="38">
        <f>G753*SUMIF('Manual Inputs'!$B$11:$B$22,'Expanded kW'!A753,'Manual Inputs'!$C$11:$C$22)</f>
        <v>16760.640422436183</v>
      </c>
    </row>
    <row r="754" spans="1:8" x14ac:dyDescent="0.2">
      <c r="A754">
        <f t="shared" si="66"/>
        <v>4</v>
      </c>
      <c r="B754" t="b">
        <f t="shared" si="67"/>
        <v>0</v>
      </c>
      <c r="C754" t="str">
        <f t="shared" si="68"/>
        <v>ON</v>
      </c>
      <c r="D754" s="4">
        <f t="shared" si="70"/>
        <v>42461.333333331509</v>
      </c>
      <c r="E754" t="str">
        <f t="shared" si="71"/>
        <v>LRKPPS</v>
      </c>
      <c r="F754" s="39">
        <v>115.13661193847656</v>
      </c>
      <c r="G754">
        <f t="shared" si="69"/>
        <v>2.3163946691428256E-3</v>
      </c>
      <c r="H754" s="38">
        <f>G754*SUMIF('Manual Inputs'!$B$11:$B$22,'Expanded kW'!A754,'Manual Inputs'!$C$11:$C$22)</f>
        <v>20511.287957349974</v>
      </c>
    </row>
    <row r="755" spans="1:8" x14ac:dyDescent="0.2">
      <c r="A755">
        <f t="shared" si="66"/>
        <v>4</v>
      </c>
      <c r="B755" t="b">
        <f t="shared" si="67"/>
        <v>0</v>
      </c>
      <c r="C755" t="str">
        <f t="shared" si="68"/>
        <v>ON</v>
      </c>
      <c r="D755" s="4">
        <f t="shared" si="70"/>
        <v>42461.374999998174</v>
      </c>
      <c r="E755" t="str">
        <f t="shared" si="71"/>
        <v>LRKPPS</v>
      </c>
      <c r="F755" s="39">
        <v>120.46005249023437</v>
      </c>
      <c r="G755">
        <f t="shared" si="69"/>
        <v>2.4234951744293606E-3</v>
      </c>
      <c r="H755" s="38">
        <f>G755*SUMIF('Manual Inputs'!$B$11:$B$22,'Expanded kW'!A755,'Manual Inputs'!$C$11:$C$22)</f>
        <v>21459.64504587786</v>
      </c>
    </row>
    <row r="756" spans="1:8" x14ac:dyDescent="0.2">
      <c r="A756">
        <f t="shared" si="66"/>
        <v>4</v>
      </c>
      <c r="B756" t="b">
        <f t="shared" si="67"/>
        <v>0</v>
      </c>
      <c r="C756" t="str">
        <f t="shared" si="68"/>
        <v>ON</v>
      </c>
      <c r="D756" s="4">
        <f t="shared" si="70"/>
        <v>42461.416666664838</v>
      </c>
      <c r="E756" t="str">
        <f t="shared" si="71"/>
        <v>LRKPPS</v>
      </c>
      <c r="F756" s="39">
        <v>119.11009979248047</v>
      </c>
      <c r="G756">
        <f t="shared" si="69"/>
        <v>2.3963359313352263E-3</v>
      </c>
      <c r="H756" s="38">
        <f>G756*SUMIF('Manual Inputs'!$B$11:$B$22,'Expanded kW'!A756,'Manual Inputs'!$C$11:$C$22)</f>
        <v>21219.154483872895</v>
      </c>
    </row>
    <row r="757" spans="1:8" x14ac:dyDescent="0.2">
      <c r="A757">
        <f t="shared" si="66"/>
        <v>4</v>
      </c>
      <c r="B757" t="b">
        <f t="shared" si="67"/>
        <v>0</v>
      </c>
      <c r="C757" t="str">
        <f t="shared" si="68"/>
        <v>ON</v>
      </c>
      <c r="D757" s="4">
        <f t="shared" si="70"/>
        <v>42461.458333331502</v>
      </c>
      <c r="E757" t="str">
        <f t="shared" si="71"/>
        <v>LRKPPS</v>
      </c>
      <c r="F757" s="39">
        <v>123.51924133300781</v>
      </c>
      <c r="G757">
        <f t="shared" si="69"/>
        <v>2.4850419631353561E-3</v>
      </c>
      <c r="H757" s="38">
        <f>G757*SUMIF('Manual Inputs'!$B$11:$B$22,'Expanded kW'!A757,'Manual Inputs'!$C$11:$C$22)</f>
        <v>22004.631581555735</v>
      </c>
    </row>
    <row r="758" spans="1:8" x14ac:dyDescent="0.2">
      <c r="A758">
        <f t="shared" si="66"/>
        <v>4</v>
      </c>
      <c r="B758" t="b">
        <f t="shared" si="67"/>
        <v>0</v>
      </c>
      <c r="C758" t="str">
        <f t="shared" si="68"/>
        <v>ON</v>
      </c>
      <c r="D758" s="4">
        <f t="shared" si="70"/>
        <v>42461.499999998166</v>
      </c>
      <c r="E758" t="str">
        <f t="shared" si="71"/>
        <v>LRKPPS</v>
      </c>
      <c r="F758" s="39">
        <v>120.04053497314453</v>
      </c>
      <c r="G758">
        <f t="shared" si="69"/>
        <v>2.4150550429730155E-3</v>
      </c>
      <c r="H758" s="38">
        <f>G758*SUMIF('Manual Inputs'!$B$11:$B$22,'Expanded kW'!A758,'Manual Inputs'!$C$11:$C$22)</f>
        <v>21384.909091333877</v>
      </c>
    </row>
    <row r="759" spans="1:8" x14ac:dyDescent="0.2">
      <c r="A759">
        <f t="shared" si="66"/>
        <v>4</v>
      </c>
      <c r="B759" t="b">
        <f t="shared" si="67"/>
        <v>0</v>
      </c>
      <c r="C759" t="str">
        <f t="shared" si="68"/>
        <v>ON</v>
      </c>
      <c r="D759" s="4">
        <f t="shared" si="70"/>
        <v>42461.541666664831</v>
      </c>
      <c r="E759" t="str">
        <f t="shared" si="71"/>
        <v>LRKPPS</v>
      </c>
      <c r="F759" s="39">
        <v>111.47658538818359</v>
      </c>
      <c r="G759">
        <f t="shared" si="69"/>
        <v>2.2427598292141496E-3</v>
      </c>
      <c r="H759" s="38">
        <f>G759*SUMIF('Manual Inputs'!$B$11:$B$22,'Expanded kW'!A759,'Manual Inputs'!$C$11:$C$22)</f>
        <v>19859.263746799817</v>
      </c>
    </row>
    <row r="760" spans="1:8" x14ac:dyDescent="0.2">
      <c r="A760">
        <f t="shared" si="66"/>
        <v>4</v>
      </c>
      <c r="B760" t="b">
        <f t="shared" si="67"/>
        <v>0</v>
      </c>
      <c r="C760" t="str">
        <f t="shared" si="68"/>
        <v>ON</v>
      </c>
      <c r="D760" s="4">
        <f t="shared" si="70"/>
        <v>42461.583333331495</v>
      </c>
      <c r="E760" t="str">
        <f t="shared" si="71"/>
        <v>LRKPPS</v>
      </c>
      <c r="F760" s="39">
        <v>103.93730163574219</v>
      </c>
      <c r="G760">
        <f t="shared" si="69"/>
        <v>2.0910795218012277E-3</v>
      </c>
      <c r="H760" s="38">
        <f>G760*SUMIF('Manual Inputs'!$B$11:$B$22,'Expanded kW'!A760,'Manual Inputs'!$C$11:$C$22)</f>
        <v>18516.15995526973</v>
      </c>
    </row>
    <row r="761" spans="1:8" x14ac:dyDescent="0.2">
      <c r="A761">
        <f t="shared" si="66"/>
        <v>4</v>
      </c>
      <c r="B761" t="b">
        <f t="shared" si="67"/>
        <v>0</v>
      </c>
      <c r="C761" t="str">
        <f t="shared" si="68"/>
        <v>ON</v>
      </c>
      <c r="D761" s="4">
        <f t="shared" si="70"/>
        <v>42461.624999998159</v>
      </c>
      <c r="E761" t="str">
        <f t="shared" si="71"/>
        <v>LRKPPS</v>
      </c>
      <c r="F761" s="39">
        <v>87.000808715820313</v>
      </c>
      <c r="G761">
        <f t="shared" si="69"/>
        <v>1.7503399320810986E-3</v>
      </c>
      <c r="H761" s="38">
        <f>G761*SUMIF('Manual Inputs'!$B$11:$B$22,'Expanded kW'!A761,'Manual Inputs'!$C$11:$C$22)</f>
        <v>15498.967791809469</v>
      </c>
    </row>
    <row r="762" spans="1:8" x14ac:dyDescent="0.2">
      <c r="A762">
        <f t="shared" si="66"/>
        <v>4</v>
      </c>
      <c r="B762" t="b">
        <f t="shared" si="67"/>
        <v>0</v>
      </c>
      <c r="C762" t="str">
        <f t="shared" si="68"/>
        <v>ON</v>
      </c>
      <c r="D762" s="4">
        <f t="shared" si="70"/>
        <v>42461.666666664823</v>
      </c>
      <c r="E762" t="str">
        <f t="shared" si="71"/>
        <v>LRKPPS</v>
      </c>
      <c r="F762" s="39">
        <v>70.942054748535156</v>
      </c>
      <c r="G762">
        <f t="shared" si="69"/>
        <v>1.4272592763573348E-3</v>
      </c>
      <c r="H762" s="38">
        <f>G762*SUMIF('Manual Inputs'!$B$11:$B$22,'Expanded kW'!A762,'Manual Inputs'!$C$11:$C$22)</f>
        <v>12638.142539845048</v>
      </c>
    </row>
    <row r="763" spans="1:8" x14ac:dyDescent="0.2">
      <c r="A763">
        <f t="shared" si="66"/>
        <v>4</v>
      </c>
      <c r="B763" t="b">
        <f t="shared" si="67"/>
        <v>0</v>
      </c>
      <c r="C763" t="str">
        <f t="shared" si="68"/>
        <v>ON</v>
      </c>
      <c r="D763" s="4">
        <f t="shared" si="70"/>
        <v>42461.708333331488</v>
      </c>
      <c r="E763" t="str">
        <f t="shared" si="71"/>
        <v>LRKPPS</v>
      </c>
      <c r="F763" s="39">
        <v>65.491996765136719</v>
      </c>
      <c r="G763">
        <f t="shared" si="69"/>
        <v>1.3176113976616393E-3</v>
      </c>
      <c r="H763" s="38">
        <f>G763*SUMIF('Manual Inputs'!$B$11:$B$22,'Expanded kW'!A763,'Manual Inputs'!$C$11:$C$22)</f>
        <v>11667.228885190407</v>
      </c>
    </row>
    <row r="764" spans="1:8" x14ac:dyDescent="0.2">
      <c r="A764">
        <f t="shared" si="66"/>
        <v>4</v>
      </c>
      <c r="B764" t="b">
        <f t="shared" si="67"/>
        <v>0</v>
      </c>
      <c r="C764" t="str">
        <f t="shared" si="68"/>
        <v>ON</v>
      </c>
      <c r="D764" s="4">
        <f t="shared" si="70"/>
        <v>42461.749999998152</v>
      </c>
      <c r="E764" t="str">
        <f t="shared" si="71"/>
        <v>LRKPPS</v>
      </c>
      <c r="F764" s="39">
        <v>60.259807586669922</v>
      </c>
      <c r="G764">
        <f t="shared" si="69"/>
        <v>1.2123467479824954E-3</v>
      </c>
      <c r="H764" s="38">
        <f>G764*SUMIF('Manual Inputs'!$B$11:$B$22,'Expanded kW'!A764,'Manual Inputs'!$C$11:$C$22)</f>
        <v>10735.127991478084</v>
      </c>
    </row>
    <row r="765" spans="1:8" x14ac:dyDescent="0.2">
      <c r="A765">
        <f t="shared" si="66"/>
        <v>4</v>
      </c>
      <c r="B765" t="b">
        <f t="shared" si="67"/>
        <v>0</v>
      </c>
      <c r="C765" t="str">
        <f t="shared" si="68"/>
        <v>ON</v>
      </c>
      <c r="D765" s="4">
        <f t="shared" si="70"/>
        <v>42461.791666664816</v>
      </c>
      <c r="E765" t="str">
        <f t="shared" si="71"/>
        <v>LRKPPS</v>
      </c>
      <c r="F765" s="39">
        <v>57.390415191650391</v>
      </c>
      <c r="G765">
        <f t="shared" si="69"/>
        <v>1.1546184100055723E-3</v>
      </c>
      <c r="H765" s="38">
        <f>G765*SUMIF('Manual Inputs'!$B$11:$B$22,'Expanded kW'!A765,'Manual Inputs'!$C$11:$C$22)</f>
        <v>10223.953199324871</v>
      </c>
    </row>
    <row r="766" spans="1:8" x14ac:dyDescent="0.2">
      <c r="A766">
        <f t="shared" si="66"/>
        <v>4</v>
      </c>
      <c r="B766" t="b">
        <f t="shared" si="67"/>
        <v>0</v>
      </c>
      <c r="C766" t="str">
        <f t="shared" si="68"/>
        <v>ON</v>
      </c>
      <c r="D766" s="4">
        <f t="shared" si="70"/>
        <v>42461.83333333148</v>
      </c>
      <c r="E766" t="str">
        <f t="shared" si="71"/>
        <v>LRKPPS</v>
      </c>
      <c r="F766" s="39">
        <v>57.140533447265625</v>
      </c>
      <c r="G766">
        <f t="shared" si="69"/>
        <v>1.1495911234555888E-3</v>
      </c>
      <c r="H766" s="38">
        <f>G766*SUMIF('Manual Inputs'!$B$11:$B$22,'Expanded kW'!A766,'Manual Inputs'!$C$11:$C$22)</f>
        <v>10179.437416481622</v>
      </c>
    </row>
    <row r="767" spans="1:8" x14ac:dyDescent="0.2">
      <c r="A767">
        <f t="shared" si="66"/>
        <v>4</v>
      </c>
      <c r="B767" t="b">
        <f t="shared" si="67"/>
        <v>0</v>
      </c>
      <c r="C767" t="str">
        <f t="shared" si="68"/>
        <v>OFF</v>
      </c>
      <c r="D767" s="4">
        <f t="shared" si="70"/>
        <v>42461.874999998145</v>
      </c>
      <c r="E767" t="str">
        <f t="shared" si="71"/>
        <v>LRKPPS</v>
      </c>
      <c r="F767" s="39">
        <v>53.344623565673828</v>
      </c>
      <c r="G767">
        <f t="shared" si="69"/>
        <v>1.0732224926071818E-3</v>
      </c>
      <c r="H767" s="38">
        <f>G767*SUMIF('Manual Inputs'!$B$11:$B$22,'Expanded kW'!A767,'Manual Inputs'!$C$11:$C$22)</f>
        <v>9503.2059438803299</v>
      </c>
    </row>
    <row r="768" spans="1:8" x14ac:dyDescent="0.2">
      <c r="A768">
        <f t="shared" si="66"/>
        <v>4</v>
      </c>
      <c r="B768" t="b">
        <f t="shared" si="67"/>
        <v>0</v>
      </c>
      <c r="C768" t="str">
        <f t="shared" si="68"/>
        <v>OFF</v>
      </c>
      <c r="D768" s="4">
        <f t="shared" si="70"/>
        <v>42461.916666664809</v>
      </c>
      <c r="E768" t="str">
        <f t="shared" si="71"/>
        <v>LRKPPS</v>
      </c>
      <c r="F768" s="39">
        <v>50.026371002197266</v>
      </c>
      <c r="G768">
        <f t="shared" si="69"/>
        <v>1.006463688266006E-3</v>
      </c>
      <c r="H768" s="38">
        <f>G768*SUMIF('Manual Inputs'!$B$11:$B$22,'Expanded kW'!A768,'Manual Inputs'!$C$11:$C$22)</f>
        <v>8912.0678801595423</v>
      </c>
    </row>
    <row r="769" spans="1:8" x14ac:dyDescent="0.2">
      <c r="A769">
        <f t="shared" si="66"/>
        <v>4</v>
      </c>
      <c r="B769" t="b">
        <f t="shared" si="67"/>
        <v>0</v>
      </c>
      <c r="C769" t="str">
        <f t="shared" si="68"/>
        <v>OFF</v>
      </c>
      <c r="D769" s="4">
        <f t="shared" si="70"/>
        <v>42461.958333331473</v>
      </c>
      <c r="E769" t="str">
        <f t="shared" si="71"/>
        <v>LRKPPS</v>
      </c>
      <c r="F769" s="39">
        <v>46.953395843505859</v>
      </c>
      <c r="G769">
        <f t="shared" si="69"/>
        <v>9.4463953731908803E-4</v>
      </c>
      <c r="H769" s="38">
        <f>G769*SUMIF('Manual Inputs'!$B$11:$B$22,'Expanded kW'!A769,'Manual Inputs'!$C$11:$C$22)</f>
        <v>8364.6253481577914</v>
      </c>
    </row>
    <row r="770" spans="1:8" x14ac:dyDescent="0.2">
      <c r="A770">
        <f t="shared" ref="A770:A833" si="72">MONTH(D770)</f>
        <v>4</v>
      </c>
      <c r="B770" t="b">
        <f t="shared" ref="B770:B833" si="73">IF(ISNA(VLOOKUP(DATE(YEAR(D770),MONTH(D770),DAY(D770)),Holidays,1,FALSE)),FALSE,TRUE)</f>
        <v>0</v>
      </c>
      <c r="C770" t="str">
        <f t="shared" ref="C770:C833" si="74">IF(OR(HOUR(D770)&lt;PkStart,HOUR(D770)&gt;OPkStart-1,WEEKDAY(D770,2)&gt;5,B770)=TRUE,"OFF","ON")</f>
        <v>OFF</v>
      </c>
      <c r="D770" s="4">
        <f t="shared" si="70"/>
        <v>42461.999999998137</v>
      </c>
      <c r="E770" t="str">
        <f t="shared" si="71"/>
        <v>LRKPPS</v>
      </c>
      <c r="F770" s="39">
        <v>45.164634704589844</v>
      </c>
      <c r="G770">
        <f t="shared" ref="G770:G833" si="75">IF(SUMIF($A$2:$A$8761,A770,$F$2:$F$8761)=0,0,F770/SUMIF($A$2:$A$8761,A770,$F$2:$F$8761))</f>
        <v>9.0865205517249692E-4</v>
      </c>
      <c r="H770" s="38">
        <f>G770*SUMIF('Manual Inputs'!$B$11:$B$22,'Expanded kW'!A770,'Manual Inputs'!$C$11:$C$22)</f>
        <v>8045.9622036592464</v>
      </c>
    </row>
    <row r="771" spans="1:8" x14ac:dyDescent="0.2">
      <c r="A771">
        <f t="shared" si="72"/>
        <v>4</v>
      </c>
      <c r="B771" t="b">
        <f t="shared" si="73"/>
        <v>0</v>
      </c>
      <c r="C771" t="str">
        <f t="shared" si="74"/>
        <v>OFF</v>
      </c>
      <c r="D771" s="4">
        <f t="shared" si="70"/>
        <v>42462.041666664802</v>
      </c>
      <c r="E771" t="str">
        <f t="shared" si="71"/>
        <v>LRKPPS</v>
      </c>
      <c r="F771" s="39">
        <v>44.902721405029297</v>
      </c>
      <c r="G771">
        <f t="shared" si="75"/>
        <v>9.0338270982122111E-4</v>
      </c>
      <c r="H771" s="38">
        <f>G771*SUMIF('Manual Inputs'!$B$11:$B$22,'Expanded kW'!A771,'Manual Inputs'!$C$11:$C$22)</f>
        <v>7999.3030305543725</v>
      </c>
    </row>
    <row r="772" spans="1:8" x14ac:dyDescent="0.2">
      <c r="A772">
        <f t="shared" si="72"/>
        <v>4</v>
      </c>
      <c r="B772" t="b">
        <f t="shared" si="73"/>
        <v>0</v>
      </c>
      <c r="C772" t="str">
        <f t="shared" si="74"/>
        <v>OFF</v>
      </c>
      <c r="D772" s="4">
        <f t="shared" ref="D772:D835" si="76">+D771+1/24</f>
        <v>42462.083333331466</v>
      </c>
      <c r="E772" t="str">
        <f t="shared" ref="E772:E835" si="77">+E771</f>
        <v>LRKPPS</v>
      </c>
      <c r="F772" s="39">
        <v>44.832862854003906</v>
      </c>
      <c r="G772">
        <f t="shared" si="75"/>
        <v>9.0197724919088992E-4</v>
      </c>
      <c r="H772" s="38">
        <f>G772*SUMIF('Manual Inputs'!$B$11:$B$22,'Expanded kW'!A772,'Manual Inputs'!$C$11:$C$22)</f>
        <v>7986.8579113847154</v>
      </c>
    </row>
    <row r="773" spans="1:8" x14ac:dyDescent="0.2">
      <c r="A773">
        <f t="shared" si="72"/>
        <v>4</v>
      </c>
      <c r="B773" t="b">
        <f t="shared" si="73"/>
        <v>0</v>
      </c>
      <c r="C773" t="str">
        <f t="shared" si="74"/>
        <v>OFF</v>
      </c>
      <c r="D773" s="4">
        <f t="shared" si="76"/>
        <v>42462.12499999813</v>
      </c>
      <c r="E773" t="str">
        <f t="shared" si="77"/>
        <v>LRKPPS</v>
      </c>
      <c r="F773" s="39">
        <v>44.986568450927734</v>
      </c>
      <c r="G773">
        <f t="shared" si="75"/>
        <v>9.0506960026269338E-4</v>
      </c>
      <c r="H773" s="38">
        <f>G773*SUMIF('Manual Inputs'!$B$11:$B$22,'Expanded kW'!A773,'Manual Inputs'!$C$11:$C$22)</f>
        <v>8014.2401637029061</v>
      </c>
    </row>
    <row r="774" spans="1:8" x14ac:dyDescent="0.2">
      <c r="A774">
        <f t="shared" si="72"/>
        <v>4</v>
      </c>
      <c r="B774" t="b">
        <f t="shared" si="73"/>
        <v>0</v>
      </c>
      <c r="C774" t="str">
        <f t="shared" si="74"/>
        <v>OFF</v>
      </c>
      <c r="D774" s="4">
        <f t="shared" si="76"/>
        <v>42462.166666664794</v>
      </c>
      <c r="E774" t="str">
        <f t="shared" si="77"/>
        <v>LRKPPS</v>
      </c>
      <c r="F774" s="39">
        <v>44.263339996337891</v>
      </c>
      <c r="G774">
        <f t="shared" si="75"/>
        <v>8.9051921087239668E-4</v>
      </c>
      <c r="H774" s="38">
        <f>G774*SUMIF('Manual Inputs'!$B$11:$B$22,'Expanded kW'!A774,'Manual Inputs'!$C$11:$C$22)</f>
        <v>7885.3988955668565</v>
      </c>
    </row>
    <row r="775" spans="1:8" x14ac:dyDescent="0.2">
      <c r="A775">
        <f t="shared" si="72"/>
        <v>4</v>
      </c>
      <c r="B775" t="b">
        <f t="shared" si="73"/>
        <v>0</v>
      </c>
      <c r="C775" t="str">
        <f t="shared" si="74"/>
        <v>OFF</v>
      </c>
      <c r="D775" s="4">
        <f t="shared" si="76"/>
        <v>42462.208333331459</v>
      </c>
      <c r="E775" t="str">
        <f t="shared" si="77"/>
        <v>LRKPPS</v>
      </c>
      <c r="F775" s="39">
        <v>44.179214477539063</v>
      </c>
      <c r="G775">
        <f t="shared" si="75"/>
        <v>8.8882671792854832E-4</v>
      </c>
      <c r="H775" s="38">
        <f>G775*SUMIF('Manual Inputs'!$B$11:$B$22,'Expanded kW'!A775,'Manual Inputs'!$C$11:$C$22)</f>
        <v>7870.4121531954015</v>
      </c>
    </row>
    <row r="776" spans="1:8" x14ac:dyDescent="0.2">
      <c r="A776">
        <f t="shared" si="72"/>
        <v>4</v>
      </c>
      <c r="B776" t="b">
        <f t="shared" si="73"/>
        <v>0</v>
      </c>
      <c r="C776" t="str">
        <f t="shared" si="74"/>
        <v>OFF</v>
      </c>
      <c r="D776" s="4">
        <f t="shared" si="76"/>
        <v>42462.249999998123</v>
      </c>
      <c r="E776" t="str">
        <f t="shared" si="77"/>
        <v>LRKPPS</v>
      </c>
      <c r="F776" s="39">
        <v>44.601840972900391</v>
      </c>
      <c r="G776">
        <f t="shared" si="75"/>
        <v>8.9732939787032576E-4</v>
      </c>
      <c r="H776" s="38">
        <f>G776*SUMIF('Manual Inputs'!$B$11:$B$22,'Expanded kW'!A776,'Manual Inputs'!$C$11:$C$22)</f>
        <v>7945.7019641322904</v>
      </c>
    </row>
    <row r="777" spans="1:8" x14ac:dyDescent="0.2">
      <c r="A777">
        <f t="shared" si="72"/>
        <v>4</v>
      </c>
      <c r="B777" t="b">
        <f t="shared" si="73"/>
        <v>0</v>
      </c>
      <c r="C777" t="str">
        <f t="shared" si="74"/>
        <v>OFF</v>
      </c>
      <c r="D777" s="4">
        <f t="shared" si="76"/>
        <v>42462.291666664787</v>
      </c>
      <c r="E777" t="str">
        <f t="shared" si="77"/>
        <v>LRKPPS</v>
      </c>
      <c r="F777" s="39">
        <v>43.456218719482422</v>
      </c>
      <c r="G777">
        <f t="shared" si="75"/>
        <v>8.7428101008133299E-4</v>
      </c>
      <c r="H777" s="38">
        <f>G777*SUMIF('Manual Inputs'!$B$11:$B$22,'Expanded kW'!A777,'Manual Inputs'!$C$11:$C$22)</f>
        <v>7741.6123393415201</v>
      </c>
    </row>
    <row r="778" spans="1:8" x14ac:dyDescent="0.2">
      <c r="A778">
        <f t="shared" si="72"/>
        <v>4</v>
      </c>
      <c r="B778" t="b">
        <f t="shared" si="73"/>
        <v>0</v>
      </c>
      <c r="C778" t="str">
        <f t="shared" si="74"/>
        <v>OFF</v>
      </c>
      <c r="D778" s="4">
        <f t="shared" si="76"/>
        <v>42462.333333331451</v>
      </c>
      <c r="E778" t="str">
        <f t="shared" si="77"/>
        <v>LRKPPS</v>
      </c>
      <c r="F778" s="39">
        <v>42.155326843261719</v>
      </c>
      <c r="G778">
        <f t="shared" si="75"/>
        <v>8.4810880511130096E-4</v>
      </c>
      <c r="H778" s="38">
        <f>G778*SUMIF('Manual Inputs'!$B$11:$B$22,'Expanded kW'!A778,'Manual Inputs'!$C$11:$C$22)</f>
        <v>7509.8618350901161</v>
      </c>
    </row>
    <row r="779" spans="1:8" x14ac:dyDescent="0.2">
      <c r="A779">
        <f t="shared" si="72"/>
        <v>4</v>
      </c>
      <c r="B779" t="b">
        <f t="shared" si="73"/>
        <v>0</v>
      </c>
      <c r="C779" t="str">
        <f t="shared" si="74"/>
        <v>OFF</v>
      </c>
      <c r="D779" s="4">
        <f t="shared" si="76"/>
        <v>42462.374999998116</v>
      </c>
      <c r="E779" t="str">
        <f t="shared" si="77"/>
        <v>LRKPPS</v>
      </c>
      <c r="F779" s="39">
        <v>41.683143615722656</v>
      </c>
      <c r="G779">
        <f t="shared" si="75"/>
        <v>8.3860910998639503E-4</v>
      </c>
      <c r="H779" s="38">
        <f>G779*SUMIF('Manual Inputs'!$B$11:$B$22,'Expanded kW'!A779,'Manual Inputs'!$C$11:$C$22)</f>
        <v>7425.7436212081602</v>
      </c>
    </row>
    <row r="780" spans="1:8" x14ac:dyDescent="0.2">
      <c r="A780">
        <f t="shared" si="72"/>
        <v>4</v>
      </c>
      <c r="B780" t="b">
        <f t="shared" si="73"/>
        <v>0</v>
      </c>
      <c r="C780" t="str">
        <f t="shared" si="74"/>
        <v>OFF</v>
      </c>
      <c r="D780" s="4">
        <f t="shared" si="76"/>
        <v>42462.41666666478</v>
      </c>
      <c r="E780" t="str">
        <f t="shared" si="77"/>
        <v>LRKPPS</v>
      </c>
      <c r="F780" s="39">
        <v>42.904140472412109</v>
      </c>
      <c r="G780">
        <f t="shared" si="75"/>
        <v>8.6317393400073121E-4</v>
      </c>
      <c r="H780" s="38">
        <f>G780*SUMIF('Manual Inputs'!$B$11:$B$22,'Expanded kW'!A780,'Manual Inputs'!$C$11:$C$22)</f>
        <v>7643.2610355294964</v>
      </c>
    </row>
    <row r="781" spans="1:8" x14ac:dyDescent="0.2">
      <c r="A781">
        <f t="shared" si="72"/>
        <v>4</v>
      </c>
      <c r="B781" t="b">
        <f t="shared" si="73"/>
        <v>0</v>
      </c>
      <c r="C781" t="str">
        <f t="shared" si="74"/>
        <v>OFF</v>
      </c>
      <c r="D781" s="4">
        <f t="shared" si="76"/>
        <v>42462.458333331444</v>
      </c>
      <c r="E781" t="str">
        <f t="shared" si="77"/>
        <v>LRKPPS</v>
      </c>
      <c r="F781" s="39">
        <v>42.479576110839844</v>
      </c>
      <c r="G781">
        <f t="shared" si="75"/>
        <v>8.5463226678214447E-4</v>
      </c>
      <c r="H781" s="38">
        <f>G781*SUMIF('Manual Inputs'!$B$11:$B$22,'Expanded kW'!A781,'Manual Inputs'!$C$11:$C$22)</f>
        <v>7567.6259987673366</v>
      </c>
    </row>
    <row r="782" spans="1:8" x14ac:dyDescent="0.2">
      <c r="A782">
        <f t="shared" si="72"/>
        <v>4</v>
      </c>
      <c r="B782" t="b">
        <f t="shared" si="73"/>
        <v>0</v>
      </c>
      <c r="C782" t="str">
        <f t="shared" si="74"/>
        <v>OFF</v>
      </c>
      <c r="D782" s="4">
        <f t="shared" si="76"/>
        <v>42462.499999998108</v>
      </c>
      <c r="E782" t="str">
        <f t="shared" si="77"/>
        <v>LRKPPS</v>
      </c>
      <c r="F782" s="39">
        <v>42.715297698974609</v>
      </c>
      <c r="G782">
        <f t="shared" si="75"/>
        <v>8.5937466992363197E-4</v>
      </c>
      <c r="H782" s="38">
        <f>G782*SUMIF('Manual Inputs'!$B$11:$B$22,'Expanded kW'!A782,'Manual Inputs'!$C$11:$C$22)</f>
        <v>7609.6191866038835</v>
      </c>
    </row>
    <row r="783" spans="1:8" x14ac:dyDescent="0.2">
      <c r="A783">
        <f t="shared" si="72"/>
        <v>4</v>
      </c>
      <c r="B783" t="b">
        <f t="shared" si="73"/>
        <v>0</v>
      </c>
      <c r="C783" t="str">
        <f t="shared" si="74"/>
        <v>OFF</v>
      </c>
      <c r="D783" s="4">
        <f t="shared" si="76"/>
        <v>42462.541666664772</v>
      </c>
      <c r="E783" t="str">
        <f t="shared" si="77"/>
        <v>LRKPPS</v>
      </c>
      <c r="F783" s="39">
        <v>41.654647827148438</v>
      </c>
      <c r="G783">
        <f t="shared" si="75"/>
        <v>8.3803581282543965E-4</v>
      </c>
      <c r="H783" s="38">
        <f>G783*SUMIF('Manual Inputs'!$B$11:$B$22,'Expanded kW'!A783,'Manual Inputs'!$C$11:$C$22)</f>
        <v>7420.6671705885265</v>
      </c>
    </row>
    <row r="784" spans="1:8" x14ac:dyDescent="0.2">
      <c r="A784">
        <f t="shared" si="72"/>
        <v>4</v>
      </c>
      <c r="B784" t="b">
        <f t="shared" si="73"/>
        <v>0</v>
      </c>
      <c r="C784" t="str">
        <f t="shared" si="74"/>
        <v>OFF</v>
      </c>
      <c r="D784" s="4">
        <f t="shared" si="76"/>
        <v>42462.583333331437</v>
      </c>
      <c r="E784" t="str">
        <f t="shared" si="77"/>
        <v>LRKPPS</v>
      </c>
      <c r="F784" s="39">
        <v>41.953815460205078</v>
      </c>
      <c r="G784">
        <f t="shared" si="75"/>
        <v>8.4405466554939154E-4</v>
      </c>
      <c r="H784" s="38">
        <f>G784*SUMIF('Manual Inputs'!$B$11:$B$22,'Expanded kW'!A784,'Manual Inputs'!$C$11:$C$22)</f>
        <v>7473.9631063107154</v>
      </c>
    </row>
    <row r="785" spans="1:8" x14ac:dyDescent="0.2">
      <c r="A785">
        <f t="shared" si="72"/>
        <v>4</v>
      </c>
      <c r="B785" t="b">
        <f t="shared" si="73"/>
        <v>0</v>
      </c>
      <c r="C785" t="str">
        <f t="shared" si="74"/>
        <v>OFF</v>
      </c>
      <c r="D785" s="4">
        <f t="shared" si="76"/>
        <v>42462.624999998101</v>
      </c>
      <c r="E785" t="str">
        <f t="shared" si="77"/>
        <v>LRKPPS</v>
      </c>
      <c r="F785" s="39">
        <v>45.042854309082031</v>
      </c>
      <c r="G785">
        <f t="shared" si="75"/>
        <v>9.0620199646214395E-4</v>
      </c>
      <c r="H785" s="38">
        <f>G785*SUMIF('Manual Inputs'!$B$11:$B$22,'Expanded kW'!A785,'Manual Inputs'!$C$11:$C$22)</f>
        <v>8024.2673429388751</v>
      </c>
    </row>
    <row r="786" spans="1:8" x14ac:dyDescent="0.2">
      <c r="A786">
        <f t="shared" si="72"/>
        <v>4</v>
      </c>
      <c r="B786" t="b">
        <f t="shared" si="73"/>
        <v>0</v>
      </c>
      <c r="C786" t="str">
        <f t="shared" si="74"/>
        <v>OFF</v>
      </c>
      <c r="D786" s="4">
        <f t="shared" si="76"/>
        <v>42462.666666664765</v>
      </c>
      <c r="E786" t="str">
        <f t="shared" si="77"/>
        <v>LRKPPS</v>
      </c>
      <c r="F786" s="39">
        <v>43.537063598632812</v>
      </c>
      <c r="G786">
        <f t="shared" si="75"/>
        <v>8.75907500942394E-4</v>
      </c>
      <c r="H786" s="38">
        <f>G786*SUMIF('Manual Inputs'!$B$11:$B$22,'Expanded kW'!A786,'Manual Inputs'!$C$11:$C$22)</f>
        <v>7756.0146442922414</v>
      </c>
    </row>
    <row r="787" spans="1:8" x14ac:dyDescent="0.2">
      <c r="A787">
        <f t="shared" si="72"/>
        <v>4</v>
      </c>
      <c r="B787" t="b">
        <f t="shared" si="73"/>
        <v>0</v>
      </c>
      <c r="C787" t="str">
        <f t="shared" si="74"/>
        <v>OFF</v>
      </c>
      <c r="D787" s="4">
        <f t="shared" si="76"/>
        <v>42462.708333331429</v>
      </c>
      <c r="E787" t="str">
        <f t="shared" si="77"/>
        <v>LRKPPS</v>
      </c>
      <c r="F787" s="39">
        <v>42.593292236328125</v>
      </c>
      <c r="G787">
        <f t="shared" si="75"/>
        <v>8.5692008316341328E-4</v>
      </c>
      <c r="H787" s="38">
        <f>G787*SUMIF('Manual Inputs'!$B$11:$B$22,'Expanded kW'!A787,'Manual Inputs'!$C$11:$C$22)</f>
        <v>7587.8842307581363</v>
      </c>
    </row>
    <row r="788" spans="1:8" x14ac:dyDescent="0.2">
      <c r="A788">
        <f t="shared" si="72"/>
        <v>4</v>
      </c>
      <c r="B788" t="b">
        <f t="shared" si="73"/>
        <v>0</v>
      </c>
      <c r="C788" t="str">
        <f t="shared" si="74"/>
        <v>OFF</v>
      </c>
      <c r="D788" s="4">
        <f t="shared" si="76"/>
        <v>42462.749999998094</v>
      </c>
      <c r="E788" t="str">
        <f t="shared" si="77"/>
        <v>LRKPPS</v>
      </c>
      <c r="F788" s="39">
        <v>43.440658569335938</v>
      </c>
      <c r="G788">
        <f t="shared" si="75"/>
        <v>8.7396796066774047E-4</v>
      </c>
      <c r="H788" s="38">
        <f>G788*SUMIF('Manual Inputs'!$B$11:$B$22,'Expanded kW'!A788,'Manual Inputs'!$C$11:$C$22)</f>
        <v>7738.8403390634103</v>
      </c>
    </row>
    <row r="789" spans="1:8" x14ac:dyDescent="0.2">
      <c r="A789">
        <f t="shared" si="72"/>
        <v>4</v>
      </c>
      <c r="B789" t="b">
        <f t="shared" si="73"/>
        <v>0</v>
      </c>
      <c r="C789" t="str">
        <f t="shared" si="74"/>
        <v>OFF</v>
      </c>
      <c r="D789" s="4">
        <f t="shared" si="76"/>
        <v>42462.791666664758</v>
      </c>
      <c r="E789" t="str">
        <f t="shared" si="77"/>
        <v>LRKPPS</v>
      </c>
      <c r="F789" s="39">
        <v>43.260688781738281</v>
      </c>
      <c r="G789">
        <f t="shared" si="75"/>
        <v>8.7034720920059862E-4</v>
      </c>
      <c r="H789" s="38">
        <f>G789*SUMIF('Manual Inputs'!$B$11:$B$22,'Expanded kW'!A789,'Manual Inputs'!$C$11:$C$22)</f>
        <v>7706.7791894873644</v>
      </c>
    </row>
    <row r="790" spans="1:8" x14ac:dyDescent="0.2">
      <c r="A790">
        <f t="shared" si="72"/>
        <v>4</v>
      </c>
      <c r="B790" t="b">
        <f t="shared" si="73"/>
        <v>0</v>
      </c>
      <c r="C790" t="str">
        <f t="shared" si="74"/>
        <v>OFF</v>
      </c>
      <c r="D790" s="4">
        <f t="shared" si="76"/>
        <v>42462.833333331422</v>
      </c>
      <c r="E790" t="str">
        <f t="shared" si="77"/>
        <v>LRKPPS</v>
      </c>
      <c r="F790" s="39">
        <v>45.2685546875</v>
      </c>
      <c r="G790">
        <f t="shared" si="75"/>
        <v>9.107427862646984E-4</v>
      </c>
      <c r="H790" s="38">
        <f>G790*SUMIF('Manual Inputs'!$B$11:$B$22,'Expanded kW'!A790,'Manual Inputs'!$C$11:$C$22)</f>
        <v>8064.4752783285985</v>
      </c>
    </row>
    <row r="791" spans="1:8" x14ac:dyDescent="0.2">
      <c r="A791">
        <f t="shared" si="72"/>
        <v>4</v>
      </c>
      <c r="B791" t="b">
        <f t="shared" si="73"/>
        <v>0</v>
      </c>
      <c r="C791" t="str">
        <f t="shared" si="74"/>
        <v>OFF</v>
      </c>
      <c r="D791" s="4">
        <f t="shared" si="76"/>
        <v>42462.874999998086</v>
      </c>
      <c r="E791" t="str">
        <f t="shared" si="77"/>
        <v>LRKPPS</v>
      </c>
      <c r="F791" s="39">
        <v>45.490779876708984</v>
      </c>
      <c r="G791">
        <f t="shared" si="75"/>
        <v>9.1521365990746288E-4</v>
      </c>
      <c r="H791" s="38">
        <f>G791*SUMIF('Manual Inputs'!$B$11:$B$22,'Expanded kW'!A791,'Manual Inputs'!$C$11:$C$22)</f>
        <v>8104.0641177993793</v>
      </c>
    </row>
    <row r="792" spans="1:8" x14ac:dyDescent="0.2">
      <c r="A792">
        <f t="shared" si="72"/>
        <v>4</v>
      </c>
      <c r="B792" t="b">
        <f t="shared" si="73"/>
        <v>0</v>
      </c>
      <c r="C792" t="str">
        <f t="shared" si="74"/>
        <v>OFF</v>
      </c>
      <c r="D792" s="4">
        <f t="shared" si="76"/>
        <v>42462.916666664751</v>
      </c>
      <c r="E792" t="str">
        <f t="shared" si="77"/>
        <v>LRKPPS</v>
      </c>
      <c r="F792" s="39">
        <v>45.599353790283203</v>
      </c>
      <c r="G792">
        <f t="shared" si="75"/>
        <v>9.1739802186129287E-4</v>
      </c>
      <c r="H792" s="38">
        <f>G792*SUMIF('Manual Inputs'!$B$11:$B$22,'Expanded kW'!A792,'Manual Inputs'!$C$11:$C$22)</f>
        <v>8123.4062781120974</v>
      </c>
    </row>
    <row r="793" spans="1:8" x14ac:dyDescent="0.2">
      <c r="A793">
        <f t="shared" si="72"/>
        <v>4</v>
      </c>
      <c r="B793" t="b">
        <f t="shared" si="73"/>
        <v>0</v>
      </c>
      <c r="C793" t="str">
        <f t="shared" si="74"/>
        <v>OFF</v>
      </c>
      <c r="D793" s="4">
        <f t="shared" si="76"/>
        <v>42462.958333331415</v>
      </c>
      <c r="E793" t="str">
        <f t="shared" si="77"/>
        <v>LRKPPS</v>
      </c>
      <c r="F793" s="39">
        <v>45.561275482177734</v>
      </c>
      <c r="G793">
        <f t="shared" si="75"/>
        <v>9.1663193722131217E-4</v>
      </c>
      <c r="H793" s="38">
        <f>G793*SUMIF('Manual Inputs'!$B$11:$B$22,'Expanded kW'!A793,'Manual Inputs'!$C$11:$C$22)</f>
        <v>8116.6227265612033</v>
      </c>
    </row>
    <row r="794" spans="1:8" x14ac:dyDescent="0.2">
      <c r="A794">
        <f t="shared" si="72"/>
        <v>4</v>
      </c>
      <c r="B794" t="b">
        <f t="shared" si="73"/>
        <v>0</v>
      </c>
      <c r="C794" t="str">
        <f t="shared" si="74"/>
        <v>OFF</v>
      </c>
      <c r="D794" s="4">
        <f t="shared" si="76"/>
        <v>42462.999999998079</v>
      </c>
      <c r="E794" t="str">
        <f t="shared" si="77"/>
        <v>LRKPPS</v>
      </c>
      <c r="F794" s="39">
        <v>44.539840698242187</v>
      </c>
      <c r="G794">
        <f t="shared" si="75"/>
        <v>8.9608203525225259E-4</v>
      </c>
      <c r="H794" s="38">
        <f>G794*SUMIF('Manual Inputs'!$B$11:$B$22,'Expanded kW'!A794,'Manual Inputs'!$C$11:$C$22)</f>
        <v>7934.6567764588099</v>
      </c>
    </row>
    <row r="795" spans="1:8" x14ac:dyDescent="0.2">
      <c r="A795">
        <f t="shared" si="72"/>
        <v>4</v>
      </c>
      <c r="B795" t="b">
        <f t="shared" si="73"/>
        <v>0</v>
      </c>
      <c r="C795" t="str">
        <f t="shared" si="74"/>
        <v>OFF</v>
      </c>
      <c r="D795" s="4">
        <f t="shared" si="76"/>
        <v>42463.041666664743</v>
      </c>
      <c r="E795" t="str">
        <f t="shared" si="77"/>
        <v>LRKPPS</v>
      </c>
      <c r="F795" s="39">
        <v>44.601211547851562</v>
      </c>
      <c r="G795">
        <f t="shared" si="75"/>
        <v>8.9731673468002352E-4</v>
      </c>
      <c r="H795" s="38">
        <f>G795*SUMIF('Manual Inputs'!$B$11:$B$22,'Expanded kW'!A795,'Manual Inputs'!$C$11:$C$22)</f>
        <v>7945.5898336969167</v>
      </c>
    </row>
    <row r="796" spans="1:8" x14ac:dyDescent="0.2">
      <c r="A796">
        <f t="shared" si="72"/>
        <v>4</v>
      </c>
      <c r="B796" t="b">
        <f t="shared" si="73"/>
        <v>0</v>
      </c>
      <c r="C796" t="str">
        <f t="shared" si="74"/>
        <v>OFF</v>
      </c>
      <c r="D796" s="4">
        <f t="shared" si="76"/>
        <v>42463.083333331408</v>
      </c>
      <c r="E796" t="str">
        <f t="shared" si="77"/>
        <v>LRKPPS</v>
      </c>
      <c r="F796" s="39">
        <v>45.911495208740234</v>
      </c>
      <c r="G796">
        <f t="shared" si="75"/>
        <v>9.2367788979868636E-4</v>
      </c>
      <c r="H796" s="38">
        <f>G796*SUMIF('Manual Inputs'!$B$11:$B$22,'Expanded kW'!A796,'Manual Inputs'!$C$11:$C$22)</f>
        <v>8179.0134599597714</v>
      </c>
    </row>
    <row r="797" spans="1:8" x14ac:dyDescent="0.2">
      <c r="A797">
        <f t="shared" si="72"/>
        <v>4</v>
      </c>
      <c r="B797" t="b">
        <f t="shared" si="73"/>
        <v>0</v>
      </c>
      <c r="C797" t="str">
        <f t="shared" si="74"/>
        <v>OFF</v>
      </c>
      <c r="D797" s="4">
        <f t="shared" si="76"/>
        <v>42463.124999998072</v>
      </c>
      <c r="E797" t="str">
        <f t="shared" si="77"/>
        <v>LRKPPS</v>
      </c>
      <c r="F797" s="39">
        <v>46.750797271728516</v>
      </c>
      <c r="G797">
        <f t="shared" si="75"/>
        <v>9.4056352497392918E-4</v>
      </c>
      <c r="H797" s="38">
        <f>G797*SUMIF('Manual Inputs'!$B$11:$B$22,'Expanded kW'!A797,'Manual Inputs'!$C$11:$C$22)</f>
        <v>8328.5329395354729</v>
      </c>
    </row>
    <row r="798" spans="1:8" x14ac:dyDescent="0.2">
      <c r="A798">
        <f t="shared" si="72"/>
        <v>4</v>
      </c>
      <c r="B798" t="b">
        <f t="shared" si="73"/>
        <v>0</v>
      </c>
      <c r="C798" t="str">
        <f t="shared" si="74"/>
        <v>OFF</v>
      </c>
      <c r="D798" s="4">
        <f t="shared" si="76"/>
        <v>42463.166666664736</v>
      </c>
      <c r="E798" t="str">
        <f t="shared" si="77"/>
        <v>LRKPPS</v>
      </c>
      <c r="F798" s="39">
        <v>48.166915893554688</v>
      </c>
      <c r="G798">
        <f t="shared" si="75"/>
        <v>9.6905393798195534E-4</v>
      </c>
      <c r="H798" s="38">
        <f>G798*SUMIF('Manual Inputs'!$B$11:$B$22,'Expanded kW'!A798,'Manual Inputs'!$C$11:$C$22)</f>
        <v>8580.8107888225713</v>
      </c>
    </row>
    <row r="799" spans="1:8" x14ac:dyDescent="0.2">
      <c r="A799">
        <f t="shared" si="72"/>
        <v>4</v>
      </c>
      <c r="B799" t="b">
        <f t="shared" si="73"/>
        <v>0</v>
      </c>
      <c r="C799" t="str">
        <f t="shared" si="74"/>
        <v>OFF</v>
      </c>
      <c r="D799" s="4">
        <f t="shared" si="76"/>
        <v>42463.2083333314</v>
      </c>
      <c r="E799" t="str">
        <f t="shared" si="77"/>
        <v>LRKPPS</v>
      </c>
      <c r="F799" s="39">
        <v>48.744956970214844</v>
      </c>
      <c r="G799">
        <f t="shared" si="75"/>
        <v>9.8068335147587205E-4</v>
      </c>
      <c r="H799" s="38">
        <f>G799*SUMIF('Manual Inputs'!$B$11:$B$22,'Expanded kW'!A799,'Manual Inputs'!$C$11:$C$22)</f>
        <v>8683.7873031991512</v>
      </c>
    </row>
    <row r="800" spans="1:8" x14ac:dyDescent="0.2">
      <c r="A800">
        <f t="shared" si="72"/>
        <v>4</v>
      </c>
      <c r="B800" t="b">
        <f t="shared" si="73"/>
        <v>0</v>
      </c>
      <c r="C800" t="str">
        <f t="shared" si="74"/>
        <v>OFF</v>
      </c>
      <c r="D800" s="4">
        <f t="shared" si="76"/>
        <v>42463.249999998065</v>
      </c>
      <c r="E800" t="str">
        <f t="shared" si="77"/>
        <v>LRKPPS</v>
      </c>
      <c r="F800" s="39">
        <v>50.066513061523438</v>
      </c>
      <c r="G800">
        <f t="shared" si="75"/>
        <v>1.0072712928208564E-3</v>
      </c>
      <c r="H800" s="38">
        <f>G800*SUMIF('Manual Inputs'!$B$11:$B$22,'Expanded kW'!A800,'Manual Inputs'!$C$11:$C$22)</f>
        <v>8919.2190836227819</v>
      </c>
    </row>
    <row r="801" spans="1:8" x14ac:dyDescent="0.2">
      <c r="A801">
        <f t="shared" si="72"/>
        <v>4</v>
      </c>
      <c r="B801" t="b">
        <f t="shared" si="73"/>
        <v>0</v>
      </c>
      <c r="C801" t="str">
        <f t="shared" si="74"/>
        <v>OFF</v>
      </c>
      <c r="D801" s="4">
        <f t="shared" si="76"/>
        <v>42463.291666664729</v>
      </c>
      <c r="E801" t="str">
        <f t="shared" si="77"/>
        <v>LRKPPS</v>
      </c>
      <c r="F801" s="39">
        <v>50.728862762451172</v>
      </c>
      <c r="G801">
        <f t="shared" si="75"/>
        <v>1.0205968830958004E-3</v>
      </c>
      <c r="H801" s="38">
        <f>G801*SUMIF('Manual Inputs'!$B$11:$B$22,'Expanded kW'!A801,'Manual Inputs'!$C$11:$C$22)</f>
        <v>9037.2149601338351</v>
      </c>
    </row>
    <row r="802" spans="1:8" x14ac:dyDescent="0.2">
      <c r="A802">
        <f t="shared" si="72"/>
        <v>4</v>
      </c>
      <c r="B802" t="b">
        <f t="shared" si="73"/>
        <v>0</v>
      </c>
      <c r="C802" t="str">
        <f t="shared" si="74"/>
        <v>OFF</v>
      </c>
      <c r="D802" s="4">
        <f t="shared" si="76"/>
        <v>42463.333333331393</v>
      </c>
      <c r="E802" t="str">
        <f t="shared" si="77"/>
        <v>LRKPPS</v>
      </c>
      <c r="F802" s="39">
        <v>48.778427124023438</v>
      </c>
      <c r="G802">
        <f t="shared" si="75"/>
        <v>9.8135672621351886E-4</v>
      </c>
      <c r="H802" s="38">
        <f>G802*SUMIF('Manual Inputs'!$B$11:$B$22,'Expanded kW'!A802,'Manual Inputs'!$C$11:$C$22)</f>
        <v>8689.7499240474317</v>
      </c>
    </row>
    <row r="803" spans="1:8" x14ac:dyDescent="0.2">
      <c r="A803">
        <f t="shared" si="72"/>
        <v>4</v>
      </c>
      <c r="B803" t="b">
        <f t="shared" si="73"/>
        <v>0</v>
      </c>
      <c r="C803" t="str">
        <f t="shared" si="74"/>
        <v>OFF</v>
      </c>
      <c r="D803" s="4">
        <f t="shared" si="76"/>
        <v>42463.374999998057</v>
      </c>
      <c r="E803" t="str">
        <f t="shared" si="77"/>
        <v>LRKPPS</v>
      </c>
      <c r="F803" s="39">
        <v>46.489154815673828</v>
      </c>
      <c r="G803">
        <f t="shared" si="75"/>
        <v>9.3529962863181371E-4</v>
      </c>
      <c r="H803" s="38">
        <f>G803*SUMIF('Manual Inputs'!$B$11:$B$22,'Expanded kW'!A803,'Manual Inputs'!$C$11:$C$22)</f>
        <v>8281.9220164967282</v>
      </c>
    </row>
    <row r="804" spans="1:8" x14ac:dyDescent="0.2">
      <c r="A804">
        <f t="shared" si="72"/>
        <v>4</v>
      </c>
      <c r="B804" t="b">
        <f t="shared" si="73"/>
        <v>0</v>
      </c>
      <c r="C804" t="str">
        <f t="shared" si="74"/>
        <v>OFF</v>
      </c>
      <c r="D804" s="4">
        <f t="shared" si="76"/>
        <v>42463.416666664722</v>
      </c>
      <c r="E804" t="str">
        <f t="shared" si="77"/>
        <v>LRKPPS</v>
      </c>
      <c r="F804" s="39">
        <v>44.674709320068359</v>
      </c>
      <c r="G804">
        <f t="shared" si="75"/>
        <v>8.9879541157428396E-4</v>
      </c>
      <c r="H804" s="38">
        <f>G804*SUMIF('Manual Inputs'!$B$11:$B$22,'Expanded kW'!A804,'Manual Inputs'!$C$11:$C$22)</f>
        <v>7958.6832706565519</v>
      </c>
    </row>
    <row r="805" spans="1:8" x14ac:dyDescent="0.2">
      <c r="A805">
        <f t="shared" si="72"/>
        <v>4</v>
      </c>
      <c r="B805" t="b">
        <f t="shared" si="73"/>
        <v>0</v>
      </c>
      <c r="C805" t="str">
        <f t="shared" si="74"/>
        <v>OFF</v>
      </c>
      <c r="D805" s="4">
        <f t="shared" si="76"/>
        <v>42463.458333331386</v>
      </c>
      <c r="E805" t="str">
        <f t="shared" si="77"/>
        <v>LRKPPS</v>
      </c>
      <c r="F805" s="39">
        <v>44.153068542480469</v>
      </c>
      <c r="G805">
        <f t="shared" si="75"/>
        <v>8.8830069667805462E-4</v>
      </c>
      <c r="H805" s="38">
        <f>G805*SUMIF('Manual Inputs'!$B$11:$B$22,'Expanded kW'!A805,'Manual Inputs'!$C$11:$C$22)</f>
        <v>7865.7543228678287</v>
      </c>
    </row>
    <row r="806" spans="1:8" x14ac:dyDescent="0.2">
      <c r="A806">
        <f t="shared" si="72"/>
        <v>4</v>
      </c>
      <c r="B806" t="b">
        <f t="shared" si="73"/>
        <v>0</v>
      </c>
      <c r="C806" t="str">
        <f t="shared" si="74"/>
        <v>OFF</v>
      </c>
      <c r="D806" s="4">
        <f t="shared" si="76"/>
        <v>42463.49999999805</v>
      </c>
      <c r="E806" t="str">
        <f t="shared" si="77"/>
        <v>LRKPPS</v>
      </c>
      <c r="F806" s="39">
        <v>43.5887451171875</v>
      </c>
      <c r="G806">
        <f t="shared" si="75"/>
        <v>8.7694726398611865E-4</v>
      </c>
      <c r="H806" s="38">
        <f>G806*SUMIF('Manual Inputs'!$B$11:$B$22,'Expanded kW'!A806,'Manual Inputs'!$C$11:$C$22)</f>
        <v>7765.2215724039952</v>
      </c>
    </row>
    <row r="807" spans="1:8" x14ac:dyDescent="0.2">
      <c r="A807">
        <f t="shared" si="72"/>
        <v>4</v>
      </c>
      <c r="B807" t="b">
        <f t="shared" si="73"/>
        <v>0</v>
      </c>
      <c r="C807" t="str">
        <f t="shared" si="74"/>
        <v>OFF</v>
      </c>
      <c r="D807" s="4">
        <f t="shared" si="76"/>
        <v>42463.541666664714</v>
      </c>
      <c r="E807" t="str">
        <f t="shared" si="77"/>
        <v>LRKPPS</v>
      </c>
      <c r="F807" s="39">
        <v>42.784259796142578</v>
      </c>
      <c r="G807">
        <f t="shared" si="75"/>
        <v>8.6076209510110857E-4</v>
      </c>
      <c r="H807" s="38">
        <f>G807*SUMIF('Manual Inputs'!$B$11:$B$22,'Expanded kW'!A807,'Manual Inputs'!$C$11:$C$22)</f>
        <v>7621.9046048504342</v>
      </c>
    </row>
    <row r="808" spans="1:8" x14ac:dyDescent="0.2">
      <c r="A808">
        <f t="shared" si="72"/>
        <v>4</v>
      </c>
      <c r="B808" t="b">
        <f t="shared" si="73"/>
        <v>0</v>
      </c>
      <c r="C808" t="str">
        <f t="shared" si="74"/>
        <v>OFF</v>
      </c>
      <c r="D808" s="4">
        <f t="shared" si="76"/>
        <v>42463.583333331379</v>
      </c>
      <c r="E808" t="str">
        <f t="shared" si="77"/>
        <v>LRKPPS</v>
      </c>
      <c r="F808" s="39">
        <v>42.740959167480469</v>
      </c>
      <c r="G808">
        <f t="shared" si="75"/>
        <v>8.5989094435492334E-4</v>
      </c>
      <c r="H808" s="38">
        <f>G808*SUMIF('Manual Inputs'!$B$11:$B$22,'Expanded kW'!A808,'Manual Inputs'!$C$11:$C$22)</f>
        <v>7614.190710475139</v>
      </c>
    </row>
    <row r="809" spans="1:8" x14ac:dyDescent="0.2">
      <c r="A809">
        <f t="shared" si="72"/>
        <v>4</v>
      </c>
      <c r="B809" t="b">
        <f t="shared" si="73"/>
        <v>0</v>
      </c>
      <c r="C809" t="str">
        <f t="shared" si="74"/>
        <v>OFF</v>
      </c>
      <c r="D809" s="4">
        <f t="shared" si="76"/>
        <v>42463.624999998043</v>
      </c>
      <c r="E809" t="str">
        <f t="shared" si="77"/>
        <v>LRKPPS</v>
      </c>
      <c r="F809" s="39">
        <v>45.051902770996094</v>
      </c>
      <c r="G809">
        <f t="shared" si="75"/>
        <v>9.0638403941606437E-4</v>
      </c>
      <c r="H809" s="38">
        <f>G809*SUMIF('Manual Inputs'!$B$11:$B$22,'Expanded kW'!A809,'Manual Inputs'!$C$11:$C$22)</f>
        <v>8025.8793028946675</v>
      </c>
    </row>
    <row r="810" spans="1:8" x14ac:dyDescent="0.2">
      <c r="A810">
        <f t="shared" si="72"/>
        <v>4</v>
      </c>
      <c r="B810" t="b">
        <f t="shared" si="73"/>
        <v>0</v>
      </c>
      <c r="C810" t="str">
        <f t="shared" si="74"/>
        <v>OFF</v>
      </c>
      <c r="D810" s="4">
        <f t="shared" si="76"/>
        <v>42463.666666664707</v>
      </c>
      <c r="E810" t="str">
        <f t="shared" si="77"/>
        <v>LRKPPS</v>
      </c>
      <c r="F810" s="39">
        <v>43.829082489013672</v>
      </c>
      <c r="G810">
        <f t="shared" si="75"/>
        <v>8.8178253052315569E-4</v>
      </c>
      <c r="H810" s="38">
        <f>G810*SUMIF('Manual Inputs'!$B$11:$B$22,'Expanded kW'!A810,'Manual Inputs'!$C$11:$C$22)</f>
        <v>7808.0370500999461</v>
      </c>
    </row>
    <row r="811" spans="1:8" x14ac:dyDescent="0.2">
      <c r="A811">
        <f t="shared" si="72"/>
        <v>4</v>
      </c>
      <c r="B811" t="b">
        <f t="shared" si="73"/>
        <v>0</v>
      </c>
      <c r="C811" t="str">
        <f t="shared" si="74"/>
        <v>OFF</v>
      </c>
      <c r="D811" s="4">
        <f t="shared" si="76"/>
        <v>42463.708333331371</v>
      </c>
      <c r="E811" t="str">
        <f t="shared" si="77"/>
        <v>LRKPPS</v>
      </c>
      <c r="F811" s="39">
        <v>41.9283447265625</v>
      </c>
      <c r="G811">
        <f t="shared" si="75"/>
        <v>8.4354222844849479E-4</v>
      </c>
      <c r="H811" s="38">
        <f>G811*SUMIF('Manual Inputs'!$B$11:$B$22,'Expanded kW'!A811,'Manual Inputs'!$C$11:$C$22)</f>
        <v>7469.4255613592704</v>
      </c>
    </row>
    <row r="812" spans="1:8" x14ac:dyDescent="0.2">
      <c r="A812">
        <f t="shared" si="72"/>
        <v>4</v>
      </c>
      <c r="B812" t="b">
        <f t="shared" si="73"/>
        <v>0</v>
      </c>
      <c r="C812" t="str">
        <f t="shared" si="74"/>
        <v>OFF</v>
      </c>
      <c r="D812" s="4">
        <f t="shared" si="76"/>
        <v>42463.749999998035</v>
      </c>
      <c r="E812" t="str">
        <f t="shared" si="77"/>
        <v>LRKPPS</v>
      </c>
      <c r="F812" s="39">
        <v>41.183509826660156</v>
      </c>
      <c r="G812">
        <f t="shared" si="75"/>
        <v>8.285571462710962E-4</v>
      </c>
      <c r="H812" s="38">
        <f>G812*SUMIF('Manual Inputs'!$B$11:$B$22,'Expanded kW'!A812,'Manual Inputs'!$C$11:$C$22)</f>
        <v>7336.73516118713</v>
      </c>
    </row>
    <row r="813" spans="1:8" x14ac:dyDescent="0.2">
      <c r="A813">
        <f t="shared" si="72"/>
        <v>4</v>
      </c>
      <c r="B813" t="b">
        <f t="shared" si="73"/>
        <v>0</v>
      </c>
      <c r="C813" t="str">
        <f t="shared" si="74"/>
        <v>OFF</v>
      </c>
      <c r="D813" s="4">
        <f t="shared" si="76"/>
        <v>42463.7916666647</v>
      </c>
      <c r="E813" t="str">
        <f t="shared" si="77"/>
        <v>LRKPPS</v>
      </c>
      <c r="F813" s="39">
        <v>42.513385772705078</v>
      </c>
      <c r="G813">
        <f t="shared" si="75"/>
        <v>8.553124719678938E-4</v>
      </c>
      <c r="H813" s="38">
        <f>G813*SUMIF('Manual Inputs'!$B$11:$B$22,'Expanded kW'!A813,'Manual Inputs'!$C$11:$C$22)</f>
        <v>7573.6491020928806</v>
      </c>
    </row>
    <row r="814" spans="1:8" x14ac:dyDescent="0.2">
      <c r="A814">
        <f t="shared" si="72"/>
        <v>4</v>
      </c>
      <c r="B814" t="b">
        <f t="shared" si="73"/>
        <v>0</v>
      </c>
      <c r="C814" t="str">
        <f t="shared" si="74"/>
        <v>OFF</v>
      </c>
      <c r="D814" s="4">
        <f t="shared" si="76"/>
        <v>42463.833333331364</v>
      </c>
      <c r="E814" t="str">
        <f t="shared" si="77"/>
        <v>LRKPPS</v>
      </c>
      <c r="F814" s="39">
        <v>44.041927337646484</v>
      </c>
      <c r="G814">
        <f t="shared" si="75"/>
        <v>8.860646842571132E-4</v>
      </c>
      <c r="H814" s="38">
        <f>G814*SUMIF('Manual Inputs'!$B$11:$B$22,'Expanded kW'!A814,'Manual Inputs'!$C$11:$C$22)</f>
        <v>7845.9548062944668</v>
      </c>
    </row>
    <row r="815" spans="1:8" x14ac:dyDescent="0.2">
      <c r="A815">
        <f t="shared" si="72"/>
        <v>4</v>
      </c>
      <c r="B815" t="b">
        <f t="shared" si="73"/>
        <v>0</v>
      </c>
      <c r="C815" t="str">
        <f t="shared" si="74"/>
        <v>OFF</v>
      </c>
      <c r="D815" s="4">
        <f t="shared" si="76"/>
        <v>42463.874999998028</v>
      </c>
      <c r="E815" t="str">
        <f t="shared" si="77"/>
        <v>LRKPPS</v>
      </c>
      <c r="F815" s="39">
        <v>43.93121337890625</v>
      </c>
      <c r="G815">
        <f t="shared" si="75"/>
        <v>8.8383726745625566E-4</v>
      </c>
      <c r="H815" s="38">
        <f>G815*SUMIF('Manual Inputs'!$B$11:$B$22,'Expanded kW'!A815,'Manual Inputs'!$C$11:$C$22)</f>
        <v>7826.2314025014784</v>
      </c>
    </row>
    <row r="816" spans="1:8" x14ac:dyDescent="0.2">
      <c r="A816">
        <f t="shared" si="72"/>
        <v>4</v>
      </c>
      <c r="B816" t="b">
        <f t="shared" si="73"/>
        <v>0</v>
      </c>
      <c r="C816" t="str">
        <f t="shared" si="74"/>
        <v>OFF</v>
      </c>
      <c r="D816" s="4">
        <f t="shared" si="76"/>
        <v>42463.916666664692</v>
      </c>
      <c r="E816" t="str">
        <f t="shared" si="77"/>
        <v>LRKPPS</v>
      </c>
      <c r="F816" s="39">
        <v>44.910251617431641</v>
      </c>
      <c r="G816">
        <f t="shared" si="75"/>
        <v>9.0353420762520045E-4</v>
      </c>
      <c r="H816" s="38">
        <f>G816*SUMIF('Manual Inputs'!$B$11:$B$22,'Expanded kW'!A816,'Manual Inputs'!$C$11:$C$22)</f>
        <v>8000.644518308477</v>
      </c>
    </row>
    <row r="817" spans="1:8" x14ac:dyDescent="0.2">
      <c r="A817">
        <f t="shared" si="72"/>
        <v>4</v>
      </c>
      <c r="B817" t="b">
        <f t="shared" si="73"/>
        <v>0</v>
      </c>
      <c r="C817" t="str">
        <f t="shared" si="74"/>
        <v>OFF</v>
      </c>
      <c r="D817" s="4">
        <f t="shared" si="76"/>
        <v>42463.958333331357</v>
      </c>
      <c r="E817" t="str">
        <f t="shared" si="77"/>
        <v>LRKPPS</v>
      </c>
      <c r="F817" s="39">
        <v>44.637245178222656</v>
      </c>
      <c r="G817">
        <f t="shared" si="75"/>
        <v>8.9804168313817399E-4</v>
      </c>
      <c r="H817" s="38">
        <f>G817*SUMIF('Manual Inputs'!$B$11:$B$22,'Expanded kW'!A817,'Manual Inputs'!$C$11:$C$22)</f>
        <v>7952.0091312274462</v>
      </c>
    </row>
    <row r="818" spans="1:8" x14ac:dyDescent="0.2">
      <c r="A818">
        <f t="shared" si="72"/>
        <v>4</v>
      </c>
      <c r="B818" t="b">
        <f t="shared" si="73"/>
        <v>0</v>
      </c>
      <c r="C818" t="str">
        <f t="shared" si="74"/>
        <v>OFF</v>
      </c>
      <c r="D818" s="4">
        <f t="shared" si="76"/>
        <v>42463.999999998021</v>
      </c>
      <c r="E818" t="str">
        <f t="shared" si="77"/>
        <v>LRKPPS</v>
      </c>
      <c r="F818" s="39">
        <v>44.630550384521484</v>
      </c>
      <c r="G818">
        <f t="shared" si="75"/>
        <v>8.9790699284132301E-4</v>
      </c>
      <c r="H818" s="38">
        <f>G818*SUMIF('Manual Inputs'!$B$11:$B$22,'Expanded kW'!A818,'Manual Inputs'!$C$11:$C$22)</f>
        <v>7950.8164711421105</v>
      </c>
    </row>
    <row r="819" spans="1:8" x14ac:dyDescent="0.2">
      <c r="A819">
        <f t="shared" si="72"/>
        <v>4</v>
      </c>
      <c r="B819" t="b">
        <f t="shared" si="73"/>
        <v>0</v>
      </c>
      <c r="C819" t="str">
        <f t="shared" si="74"/>
        <v>OFF</v>
      </c>
      <c r="D819" s="4">
        <f t="shared" si="76"/>
        <v>42464.041666664685</v>
      </c>
      <c r="E819" t="str">
        <f t="shared" si="77"/>
        <v>LRKPPS</v>
      </c>
      <c r="F819" s="39">
        <v>42.923542022705078</v>
      </c>
      <c r="G819">
        <f t="shared" si="75"/>
        <v>8.6356426724847133E-4</v>
      </c>
      <c r="H819" s="38">
        <f>G819*SUMIF('Manual Inputs'!$B$11:$B$22,'Expanded kW'!A819,'Manual Inputs'!$C$11:$C$22)</f>
        <v>7646.7173712525828</v>
      </c>
    </row>
    <row r="820" spans="1:8" x14ac:dyDescent="0.2">
      <c r="A820">
        <f t="shared" si="72"/>
        <v>4</v>
      </c>
      <c r="B820" t="b">
        <f t="shared" si="73"/>
        <v>0</v>
      </c>
      <c r="C820" t="str">
        <f t="shared" si="74"/>
        <v>OFF</v>
      </c>
      <c r="D820" s="4">
        <f t="shared" si="76"/>
        <v>42464.083333331349</v>
      </c>
      <c r="E820" t="str">
        <f t="shared" si="77"/>
        <v>LRKPPS</v>
      </c>
      <c r="F820" s="39">
        <v>43.110172271728516</v>
      </c>
      <c r="G820">
        <f t="shared" si="75"/>
        <v>8.6731901829299306E-4</v>
      </c>
      <c r="H820" s="38">
        <f>G820*SUMIF('Manual Inputs'!$B$11:$B$22,'Expanded kW'!A820,'Manual Inputs'!$C$11:$C$22)</f>
        <v>7679.965064708399</v>
      </c>
    </row>
    <row r="821" spans="1:8" x14ac:dyDescent="0.2">
      <c r="A821">
        <f t="shared" si="72"/>
        <v>4</v>
      </c>
      <c r="B821" t="b">
        <f t="shared" si="73"/>
        <v>0</v>
      </c>
      <c r="C821" t="str">
        <f t="shared" si="74"/>
        <v>OFF</v>
      </c>
      <c r="D821" s="4">
        <f t="shared" si="76"/>
        <v>42464.124999998014</v>
      </c>
      <c r="E821" t="str">
        <f t="shared" si="77"/>
        <v>LRKPPS</v>
      </c>
      <c r="F821" s="39">
        <v>42.596061706542969</v>
      </c>
      <c r="G821">
        <f t="shared" si="75"/>
        <v>8.5697580120074307E-4</v>
      </c>
      <c r="H821" s="38">
        <f>G821*SUMIF('Manual Inputs'!$B$11:$B$22,'Expanded kW'!A821,'Manual Inputs'!$C$11:$C$22)</f>
        <v>7588.3776046737794</v>
      </c>
    </row>
    <row r="822" spans="1:8" x14ac:dyDescent="0.2">
      <c r="A822">
        <f t="shared" si="72"/>
        <v>4</v>
      </c>
      <c r="B822" t="b">
        <f t="shared" si="73"/>
        <v>0</v>
      </c>
      <c r="C822" t="str">
        <f t="shared" si="74"/>
        <v>OFF</v>
      </c>
      <c r="D822" s="4">
        <f t="shared" si="76"/>
        <v>42464.166666664678</v>
      </c>
      <c r="E822" t="str">
        <f t="shared" si="77"/>
        <v>LRKPPS</v>
      </c>
      <c r="F822" s="39">
        <v>42.782684326171875</v>
      </c>
      <c r="G822">
        <f t="shared" si="75"/>
        <v>8.6073039875204905E-4</v>
      </c>
      <c r="H822" s="38">
        <f>G822*SUMIF('Manual Inputs'!$B$11:$B$22,'Expanded kW'!A822,'Manual Inputs'!$C$11:$C$22)</f>
        <v>7621.6239389728025</v>
      </c>
    </row>
    <row r="823" spans="1:8" x14ac:dyDescent="0.2">
      <c r="A823">
        <f t="shared" si="72"/>
        <v>4</v>
      </c>
      <c r="B823" t="b">
        <f t="shared" si="73"/>
        <v>0</v>
      </c>
      <c r="C823" t="str">
        <f t="shared" si="74"/>
        <v>OFF</v>
      </c>
      <c r="D823" s="4">
        <f t="shared" si="76"/>
        <v>42464.208333331342</v>
      </c>
      <c r="E823" t="str">
        <f t="shared" si="77"/>
        <v>LRKPPS</v>
      </c>
      <c r="F823" s="39">
        <v>47.255092620849609</v>
      </c>
      <c r="G823">
        <f t="shared" si="75"/>
        <v>9.5070927304407237E-4</v>
      </c>
      <c r="H823" s="38">
        <f>G823*SUMIF('Manual Inputs'!$B$11:$B$22,'Expanded kW'!A823,'Manual Inputs'!$C$11:$C$22)</f>
        <v>8418.3718443566631</v>
      </c>
    </row>
    <row r="824" spans="1:8" x14ac:dyDescent="0.2">
      <c r="A824">
        <f t="shared" si="72"/>
        <v>4</v>
      </c>
      <c r="B824" t="b">
        <f t="shared" si="73"/>
        <v>0</v>
      </c>
      <c r="C824" t="str">
        <f t="shared" si="74"/>
        <v>OFF</v>
      </c>
      <c r="D824" s="4">
        <f t="shared" si="76"/>
        <v>42464.249999998006</v>
      </c>
      <c r="E824" t="str">
        <f t="shared" si="77"/>
        <v>LRKPPS</v>
      </c>
      <c r="F824" s="39">
        <v>56.648326873779297</v>
      </c>
      <c r="G824">
        <f t="shared" si="75"/>
        <v>1.1396885853858561E-3</v>
      </c>
      <c r="H824" s="38">
        <f>G824*SUMIF('Manual Inputs'!$B$11:$B$22,'Expanded kW'!A824,'Manual Inputs'!$C$11:$C$22)</f>
        <v>10091.752095597996</v>
      </c>
    </row>
    <row r="825" spans="1:8" x14ac:dyDescent="0.2">
      <c r="A825">
        <f t="shared" si="72"/>
        <v>4</v>
      </c>
      <c r="B825" t="b">
        <f t="shared" si="73"/>
        <v>0</v>
      </c>
      <c r="C825" t="str">
        <f t="shared" si="74"/>
        <v>ON</v>
      </c>
      <c r="D825" s="4">
        <f t="shared" si="76"/>
        <v>42464.291666664671</v>
      </c>
      <c r="E825" t="str">
        <f t="shared" si="77"/>
        <v>LRKPPS</v>
      </c>
      <c r="F825" s="39">
        <v>64.440116882324219</v>
      </c>
      <c r="G825">
        <f t="shared" si="75"/>
        <v>1.2964489810149914E-3</v>
      </c>
      <c r="H825" s="38">
        <f>G825*SUMIF('Manual Inputs'!$B$11:$B$22,'Expanded kW'!A825,'Manual Inputs'!$C$11:$C$22)</f>
        <v>11479.839219907919</v>
      </c>
    </row>
    <row r="826" spans="1:8" x14ac:dyDescent="0.2">
      <c r="A826">
        <f t="shared" si="72"/>
        <v>4</v>
      </c>
      <c r="B826" t="b">
        <f t="shared" si="73"/>
        <v>0</v>
      </c>
      <c r="C826" t="str">
        <f t="shared" si="74"/>
        <v>ON</v>
      </c>
      <c r="D826" s="4">
        <f t="shared" si="76"/>
        <v>42464.333333331335</v>
      </c>
      <c r="E826" t="str">
        <f t="shared" si="77"/>
        <v>LRKPPS</v>
      </c>
      <c r="F826" s="39">
        <v>73.988136291503906</v>
      </c>
      <c r="G826">
        <f t="shared" si="75"/>
        <v>1.4885423637186123E-3</v>
      </c>
      <c r="H826" s="38">
        <f>G826*SUMIF('Manual Inputs'!$B$11:$B$22,'Expanded kW'!A826,'Manual Inputs'!$C$11:$C$22)</f>
        <v>13180.794044153572</v>
      </c>
    </row>
    <row r="827" spans="1:8" x14ac:dyDescent="0.2">
      <c r="A827">
        <f t="shared" si="72"/>
        <v>4</v>
      </c>
      <c r="B827" t="b">
        <f t="shared" si="73"/>
        <v>0</v>
      </c>
      <c r="C827" t="str">
        <f t="shared" si="74"/>
        <v>ON</v>
      </c>
      <c r="D827" s="4">
        <f t="shared" si="76"/>
        <v>42464.374999997999</v>
      </c>
      <c r="E827" t="str">
        <f t="shared" si="77"/>
        <v>LRKPPS</v>
      </c>
      <c r="F827" s="39">
        <v>74.494483947753906</v>
      </c>
      <c r="G827">
        <f t="shared" si="75"/>
        <v>1.4987294014638015E-3</v>
      </c>
      <c r="H827" s="38">
        <f>G827*SUMIF('Manual Inputs'!$B$11:$B$22,'Expanded kW'!A827,'Manual Inputs'!$C$11:$C$22)</f>
        <v>13270.998562151917</v>
      </c>
    </row>
    <row r="828" spans="1:8" x14ac:dyDescent="0.2">
      <c r="A828">
        <f t="shared" si="72"/>
        <v>4</v>
      </c>
      <c r="B828" t="b">
        <f t="shared" si="73"/>
        <v>0</v>
      </c>
      <c r="C828" t="str">
        <f t="shared" si="74"/>
        <v>ON</v>
      </c>
      <c r="D828" s="4">
        <f t="shared" si="76"/>
        <v>42464.416666664663</v>
      </c>
      <c r="E828" t="str">
        <f t="shared" si="77"/>
        <v>LRKPPS</v>
      </c>
      <c r="F828" s="39">
        <v>73.194175720214844</v>
      </c>
      <c r="G828">
        <f t="shared" si="75"/>
        <v>1.472568938724777E-3</v>
      </c>
      <c r="H828" s="38">
        <f>G828*SUMIF('Manual Inputs'!$B$11:$B$22,'Expanded kW'!A828,'Manual Inputs'!$C$11:$C$22)</f>
        <v>13039.352033395133</v>
      </c>
    </row>
    <row r="829" spans="1:8" x14ac:dyDescent="0.2">
      <c r="A829">
        <f t="shared" si="72"/>
        <v>4</v>
      </c>
      <c r="B829" t="b">
        <f t="shared" si="73"/>
        <v>0</v>
      </c>
      <c r="C829" t="str">
        <f t="shared" si="74"/>
        <v>ON</v>
      </c>
      <c r="D829" s="4">
        <f t="shared" si="76"/>
        <v>42464.458333331328</v>
      </c>
      <c r="E829" t="str">
        <f t="shared" si="77"/>
        <v>LRKPPS</v>
      </c>
      <c r="F829" s="39">
        <v>74.312149047851562</v>
      </c>
      <c r="G829">
        <f t="shared" si="75"/>
        <v>1.4950610670997665E-3</v>
      </c>
      <c r="H829" s="38">
        <f>G829*SUMIF('Manual Inputs'!$B$11:$B$22,'Expanded kW'!A829,'Manual Inputs'!$C$11:$C$22)</f>
        <v>13238.516073970226</v>
      </c>
    </row>
    <row r="830" spans="1:8" x14ac:dyDescent="0.2">
      <c r="A830">
        <f t="shared" si="72"/>
        <v>4</v>
      </c>
      <c r="B830" t="b">
        <f t="shared" si="73"/>
        <v>0</v>
      </c>
      <c r="C830" t="str">
        <f t="shared" si="74"/>
        <v>ON</v>
      </c>
      <c r="D830" s="4">
        <f t="shared" si="76"/>
        <v>42464.499999997992</v>
      </c>
      <c r="E830" t="str">
        <f t="shared" si="77"/>
        <v>LRKPPS</v>
      </c>
      <c r="F830" s="39">
        <v>73.150932312011719</v>
      </c>
      <c r="G830">
        <f t="shared" si="75"/>
        <v>1.47169893917771E-3</v>
      </c>
      <c r="H830" s="38">
        <f>G830*SUMIF('Manual Inputs'!$B$11:$B$22,'Expanded kW'!A830,'Manual Inputs'!$C$11:$C$22)</f>
        <v>13031.648332695779</v>
      </c>
    </row>
    <row r="831" spans="1:8" x14ac:dyDescent="0.2">
      <c r="A831">
        <f t="shared" si="72"/>
        <v>4</v>
      </c>
      <c r="B831" t="b">
        <f t="shared" si="73"/>
        <v>0</v>
      </c>
      <c r="C831" t="str">
        <f t="shared" si="74"/>
        <v>ON</v>
      </c>
      <c r="D831" s="4">
        <f t="shared" si="76"/>
        <v>42464.541666664656</v>
      </c>
      <c r="E831" t="str">
        <f t="shared" si="77"/>
        <v>LRKPPS</v>
      </c>
      <c r="F831" s="39">
        <v>68.1373291015625</v>
      </c>
      <c r="G831">
        <f t="shared" si="75"/>
        <v>1.3708319468774017E-3</v>
      </c>
      <c r="H831" s="38">
        <f>G831*SUMIF('Manual Inputs'!$B$11:$B$22,'Expanded kW'!A831,'Manual Inputs'!$C$11:$C$22)</f>
        <v>12138.487960664263</v>
      </c>
    </row>
    <row r="832" spans="1:8" x14ac:dyDescent="0.2">
      <c r="A832">
        <f t="shared" si="72"/>
        <v>4</v>
      </c>
      <c r="B832" t="b">
        <f t="shared" si="73"/>
        <v>0</v>
      </c>
      <c r="C832" t="str">
        <f t="shared" si="74"/>
        <v>ON</v>
      </c>
      <c r="D832" s="4">
        <f t="shared" si="76"/>
        <v>42464.58333333132</v>
      </c>
      <c r="E832" t="str">
        <f t="shared" si="77"/>
        <v>LRKPPS</v>
      </c>
      <c r="F832" s="39">
        <v>66.46612548828125</v>
      </c>
      <c r="G832">
        <f t="shared" si="75"/>
        <v>1.3372095649462267E-3</v>
      </c>
      <c r="H832" s="38">
        <f>G832*SUMIF('Manual Inputs'!$B$11:$B$22,'Expanded kW'!A832,'Manual Inputs'!$C$11:$C$22)</f>
        <v>11840.767383601491</v>
      </c>
    </row>
    <row r="833" spans="1:8" x14ac:dyDescent="0.2">
      <c r="A833">
        <f t="shared" si="72"/>
        <v>4</v>
      </c>
      <c r="B833" t="b">
        <f t="shared" si="73"/>
        <v>0</v>
      </c>
      <c r="C833" t="str">
        <f t="shared" si="74"/>
        <v>ON</v>
      </c>
      <c r="D833" s="4">
        <f t="shared" si="76"/>
        <v>42464.624999997985</v>
      </c>
      <c r="E833" t="str">
        <f t="shared" si="77"/>
        <v>LRKPPS</v>
      </c>
      <c r="F833" s="39">
        <v>60.408340454101563</v>
      </c>
      <c r="G833">
        <f t="shared" si="75"/>
        <v>1.215335030653997E-3</v>
      </c>
      <c r="H833" s="38">
        <f>G833*SUMIF('Manual Inputs'!$B$11:$B$22,'Expanded kW'!A833,'Manual Inputs'!$C$11:$C$22)</f>
        <v>10761.588735491025</v>
      </c>
    </row>
    <row r="834" spans="1:8" x14ac:dyDescent="0.2">
      <c r="A834">
        <f t="shared" ref="A834:A897" si="78">MONTH(D834)</f>
        <v>4</v>
      </c>
      <c r="B834" t="b">
        <f t="shared" ref="B834:B897" si="79">IF(ISNA(VLOOKUP(DATE(YEAR(D834),MONTH(D834),DAY(D834)),Holidays,1,FALSE)),FALSE,TRUE)</f>
        <v>0</v>
      </c>
      <c r="C834" t="str">
        <f t="shared" ref="C834:C897" si="80">IF(OR(HOUR(D834)&lt;PkStart,HOUR(D834)&gt;OPkStart-1,WEEKDAY(D834,2)&gt;5,B834)=TRUE,"OFF","ON")</f>
        <v>ON</v>
      </c>
      <c r="D834" s="4">
        <f t="shared" si="76"/>
        <v>42464.666666664649</v>
      </c>
      <c r="E834" t="str">
        <f t="shared" si="77"/>
        <v>LRKPPS</v>
      </c>
      <c r="F834" s="39">
        <v>55.871135711669922</v>
      </c>
      <c r="G834">
        <f t="shared" ref="G834:G897" si="81">IF(SUMIF($A$2:$A$8761,A834,$F$2:$F$8761)=0,0,F834/SUMIF($A$2:$A$8761,A834,$F$2:$F$8761))</f>
        <v>1.1240525384803154E-3</v>
      </c>
      <c r="H834" s="38">
        <f>G834*SUMIF('Manual Inputs'!$B$11:$B$22,'Expanded kW'!A834,'Manual Inputs'!$C$11:$C$22)</f>
        <v>9953.2975114692672</v>
      </c>
    </row>
    <row r="835" spans="1:8" x14ac:dyDescent="0.2">
      <c r="A835">
        <f t="shared" si="78"/>
        <v>4</v>
      </c>
      <c r="B835" t="b">
        <f t="shared" si="79"/>
        <v>0</v>
      </c>
      <c r="C835" t="str">
        <f t="shared" si="80"/>
        <v>ON</v>
      </c>
      <c r="D835" s="4">
        <f t="shared" si="76"/>
        <v>42464.708333331313</v>
      </c>
      <c r="E835" t="str">
        <f t="shared" si="77"/>
        <v>LRKPPS</v>
      </c>
      <c r="F835" s="39">
        <v>51.480270385742188</v>
      </c>
      <c r="G835">
        <f t="shared" si="81"/>
        <v>1.0357141996785973E-3</v>
      </c>
      <c r="H835" s="38">
        <f>G835*SUMIF('Manual Inputs'!$B$11:$B$22,'Expanded kW'!A835,'Manual Inputs'!$C$11:$C$22)</f>
        <v>9171.0762738826324</v>
      </c>
    </row>
    <row r="836" spans="1:8" x14ac:dyDescent="0.2">
      <c r="A836">
        <f t="shared" si="78"/>
        <v>4</v>
      </c>
      <c r="B836" t="b">
        <f t="shared" si="79"/>
        <v>0</v>
      </c>
      <c r="C836" t="str">
        <f t="shared" si="80"/>
        <v>ON</v>
      </c>
      <c r="D836" s="4">
        <f t="shared" ref="D836:D899" si="82">+D835+1/24</f>
        <v>42464.749999997977</v>
      </c>
      <c r="E836" t="str">
        <f t="shared" ref="E836:E899" si="83">+E835</f>
        <v>LRKPPS</v>
      </c>
      <c r="F836" s="39">
        <v>50.574909210205078</v>
      </c>
      <c r="G836">
        <f t="shared" si="81"/>
        <v>1.0174995434944838E-3</v>
      </c>
      <c r="H836" s="38">
        <f>G836*SUMIF('Manual Inputs'!$B$11:$B$22,'Expanded kW'!A836,'Manual Inputs'!$C$11:$C$22)</f>
        <v>9009.78853521989</v>
      </c>
    </row>
    <row r="837" spans="1:8" x14ac:dyDescent="0.2">
      <c r="A837">
        <f t="shared" si="78"/>
        <v>4</v>
      </c>
      <c r="B837" t="b">
        <f t="shared" si="79"/>
        <v>0</v>
      </c>
      <c r="C837" t="str">
        <f t="shared" si="80"/>
        <v>ON</v>
      </c>
      <c r="D837" s="4">
        <f t="shared" si="82"/>
        <v>42464.791666664642</v>
      </c>
      <c r="E837" t="str">
        <f t="shared" si="83"/>
        <v>LRKPPS</v>
      </c>
      <c r="F837" s="39">
        <v>49.791847229003906</v>
      </c>
      <c r="G837">
        <f t="shared" si="81"/>
        <v>1.0017453835593968E-3</v>
      </c>
      <c r="H837" s="38">
        <f>G837*SUMIF('Manual Inputs'!$B$11:$B$22,'Expanded kW'!A837,'Manual Inputs'!$C$11:$C$22)</f>
        <v>8870.2880799394043</v>
      </c>
    </row>
    <row r="838" spans="1:8" x14ac:dyDescent="0.2">
      <c r="A838">
        <f t="shared" si="78"/>
        <v>4</v>
      </c>
      <c r="B838" t="b">
        <f t="shared" si="79"/>
        <v>0</v>
      </c>
      <c r="C838" t="str">
        <f t="shared" si="80"/>
        <v>ON</v>
      </c>
      <c r="D838" s="4">
        <f t="shared" si="82"/>
        <v>42464.833333331306</v>
      </c>
      <c r="E838" t="str">
        <f t="shared" si="83"/>
        <v>LRKPPS</v>
      </c>
      <c r="F838" s="39">
        <v>50.603893280029297</v>
      </c>
      <c r="G838">
        <f t="shared" si="81"/>
        <v>1.0180826642212494E-3</v>
      </c>
      <c r="H838" s="38">
        <f>G838*SUMIF('Manual Inputs'!$B$11:$B$22,'Expanded kW'!A838,'Manual Inputs'!$C$11:$C$22)</f>
        <v>9014.9519718742395</v>
      </c>
    </row>
    <row r="839" spans="1:8" x14ac:dyDescent="0.2">
      <c r="A839">
        <f t="shared" si="78"/>
        <v>4</v>
      </c>
      <c r="B839" t="b">
        <f t="shared" si="79"/>
        <v>0</v>
      </c>
      <c r="C839" t="str">
        <f t="shared" si="80"/>
        <v>OFF</v>
      </c>
      <c r="D839" s="4">
        <f t="shared" si="82"/>
        <v>42464.87499999797</v>
      </c>
      <c r="E839" t="str">
        <f t="shared" si="83"/>
        <v>LRKPPS</v>
      </c>
      <c r="F839" s="39">
        <v>49.609195709228516</v>
      </c>
      <c r="G839">
        <f t="shared" si="81"/>
        <v>9.980706792269067E-4</v>
      </c>
      <c r="H839" s="38">
        <f>G839*SUMIF('Manual Inputs'!$B$11:$B$22,'Expanded kW'!A839,'Manual Inputs'!$C$11:$C$22)</f>
        <v>8837.7491867508288</v>
      </c>
    </row>
    <row r="840" spans="1:8" x14ac:dyDescent="0.2">
      <c r="A840">
        <f t="shared" si="78"/>
        <v>4</v>
      </c>
      <c r="B840" t="b">
        <f t="shared" si="79"/>
        <v>0</v>
      </c>
      <c r="C840" t="str">
        <f t="shared" si="80"/>
        <v>OFF</v>
      </c>
      <c r="D840" s="4">
        <f t="shared" si="82"/>
        <v>42464.916666664634</v>
      </c>
      <c r="E840" t="str">
        <f t="shared" si="83"/>
        <v>LRKPPS</v>
      </c>
      <c r="F840" s="39">
        <v>48.386314392089844</v>
      </c>
      <c r="G840">
        <f t="shared" si="81"/>
        <v>9.7346794238827169E-4</v>
      </c>
      <c r="H840" s="38">
        <f>G840*SUMIF('Manual Inputs'!$B$11:$B$22,'Expanded kW'!A840,'Manual Inputs'!$C$11:$C$22)</f>
        <v>8619.8960607017671</v>
      </c>
    </row>
    <row r="841" spans="1:8" x14ac:dyDescent="0.2">
      <c r="A841">
        <f t="shared" si="78"/>
        <v>4</v>
      </c>
      <c r="B841" t="b">
        <f t="shared" si="79"/>
        <v>0</v>
      </c>
      <c r="C841" t="str">
        <f t="shared" si="80"/>
        <v>OFF</v>
      </c>
      <c r="D841" s="4">
        <f t="shared" si="82"/>
        <v>42464.958333331298</v>
      </c>
      <c r="E841" t="str">
        <f t="shared" si="83"/>
        <v>LRKPPS</v>
      </c>
      <c r="F841" s="39">
        <v>46.917488098144531</v>
      </c>
      <c r="G841">
        <f t="shared" si="81"/>
        <v>9.4391712149899799E-4</v>
      </c>
      <c r="H841" s="38">
        <f>G841*SUMIF('Manual Inputs'!$B$11:$B$22,'Expanded kW'!A841,'Manual Inputs'!$C$11:$C$22)</f>
        <v>8358.2284767143374</v>
      </c>
    </row>
    <row r="842" spans="1:8" x14ac:dyDescent="0.2">
      <c r="A842">
        <f t="shared" si="78"/>
        <v>4</v>
      </c>
      <c r="B842" t="b">
        <f t="shared" si="79"/>
        <v>0</v>
      </c>
      <c r="C842" t="str">
        <f t="shared" si="80"/>
        <v>OFF</v>
      </c>
      <c r="D842" s="4">
        <f t="shared" si="82"/>
        <v>42464.999999997963</v>
      </c>
      <c r="E842" t="str">
        <f t="shared" si="83"/>
        <v>LRKPPS</v>
      </c>
      <c r="F842" s="39">
        <v>45.690925598144531</v>
      </c>
      <c r="G842">
        <f t="shared" si="81"/>
        <v>9.19240324183747E-4</v>
      </c>
      <c r="H842" s="38">
        <f>G842*SUMIF('Manual Inputs'!$B$11:$B$22,'Expanded kW'!A842,'Manual Inputs'!$C$11:$C$22)</f>
        <v>8139.7195575129408</v>
      </c>
    </row>
    <row r="843" spans="1:8" x14ac:dyDescent="0.2">
      <c r="A843">
        <f t="shared" si="78"/>
        <v>4</v>
      </c>
      <c r="B843" t="b">
        <f t="shared" si="79"/>
        <v>0</v>
      </c>
      <c r="C843" t="str">
        <f t="shared" si="80"/>
        <v>OFF</v>
      </c>
      <c r="D843" s="4">
        <f t="shared" si="82"/>
        <v>42465.041666664627</v>
      </c>
      <c r="E843" t="str">
        <f t="shared" si="83"/>
        <v>LRKPPS</v>
      </c>
      <c r="F843" s="39">
        <v>45.863925933837891</v>
      </c>
      <c r="G843">
        <f t="shared" si="81"/>
        <v>9.2272085959826966E-4</v>
      </c>
      <c r="H843" s="38">
        <f>G843*SUMIF('Manual Inputs'!$B$11:$B$22,'Expanded kW'!A843,'Manual Inputs'!$C$11:$C$22)</f>
        <v>8170.5391173591252</v>
      </c>
    </row>
    <row r="844" spans="1:8" x14ac:dyDescent="0.2">
      <c r="A844">
        <f t="shared" si="78"/>
        <v>4</v>
      </c>
      <c r="B844" t="b">
        <f t="shared" si="79"/>
        <v>0</v>
      </c>
      <c r="C844" t="str">
        <f t="shared" si="80"/>
        <v>OFF</v>
      </c>
      <c r="D844" s="4">
        <f t="shared" si="82"/>
        <v>42465.083333331291</v>
      </c>
      <c r="E844" t="str">
        <f t="shared" si="83"/>
        <v>LRKPPS</v>
      </c>
      <c r="F844" s="39">
        <v>46.591819763183594</v>
      </c>
      <c r="G844">
        <f t="shared" si="81"/>
        <v>9.373651100900186E-4</v>
      </c>
      <c r="H844" s="38">
        <f>G844*SUMIF('Manual Inputs'!$B$11:$B$22,'Expanded kW'!A844,'Manual Inputs'!$C$11:$C$22)</f>
        <v>8300.2115098737304</v>
      </c>
    </row>
    <row r="845" spans="1:8" x14ac:dyDescent="0.2">
      <c r="A845">
        <f t="shared" si="78"/>
        <v>4</v>
      </c>
      <c r="B845" t="b">
        <f t="shared" si="79"/>
        <v>0</v>
      </c>
      <c r="C845" t="str">
        <f t="shared" si="80"/>
        <v>OFF</v>
      </c>
      <c r="D845" s="4">
        <f t="shared" si="82"/>
        <v>42465.124999997955</v>
      </c>
      <c r="E845" t="str">
        <f t="shared" si="83"/>
        <v>LRKPPS</v>
      </c>
      <c r="F845" s="39">
        <v>46.936344146728516</v>
      </c>
      <c r="G845">
        <f t="shared" si="81"/>
        <v>9.4429647998180957E-4</v>
      </c>
      <c r="H845" s="38">
        <f>G845*SUMIF('Manual Inputs'!$B$11:$B$22,'Expanded kW'!A845,'Manual Inputs'!$C$11:$C$22)</f>
        <v>8361.587632726767</v>
      </c>
    </row>
    <row r="846" spans="1:8" x14ac:dyDescent="0.2">
      <c r="A846">
        <f t="shared" si="78"/>
        <v>4</v>
      </c>
      <c r="B846" t="b">
        <f t="shared" si="79"/>
        <v>0</v>
      </c>
      <c r="C846" t="str">
        <f t="shared" si="80"/>
        <v>OFF</v>
      </c>
      <c r="D846" s="4">
        <f t="shared" si="82"/>
        <v>42465.16666666462</v>
      </c>
      <c r="E846" t="str">
        <f t="shared" si="83"/>
        <v>LRKPPS</v>
      </c>
      <c r="F846" s="39">
        <v>48.357032775878906</v>
      </c>
      <c r="G846">
        <f t="shared" si="81"/>
        <v>9.7287883542609066E-4</v>
      </c>
      <c r="H846" s="38">
        <f>G846*SUMIF('Manual Inputs'!$B$11:$B$22,'Expanded kW'!A846,'Manual Inputs'!$C$11:$C$22)</f>
        <v>8614.6796169325171</v>
      </c>
    </row>
    <row r="847" spans="1:8" x14ac:dyDescent="0.2">
      <c r="A847">
        <f t="shared" si="78"/>
        <v>4</v>
      </c>
      <c r="B847" t="b">
        <f t="shared" si="79"/>
        <v>0</v>
      </c>
      <c r="C847" t="str">
        <f t="shared" si="80"/>
        <v>OFF</v>
      </c>
      <c r="D847" s="4">
        <f t="shared" si="82"/>
        <v>42465.208333331284</v>
      </c>
      <c r="E847" t="str">
        <f t="shared" si="83"/>
        <v>LRKPPS</v>
      </c>
      <c r="F847" s="39">
        <v>54.471420288085937</v>
      </c>
      <c r="G847">
        <f t="shared" si="81"/>
        <v>1.0958921358862261E-3</v>
      </c>
      <c r="H847" s="38">
        <f>G847*SUMIF('Manual Inputs'!$B$11:$B$22,'Expanded kW'!A847,'Manual Inputs'!$C$11:$C$22)</f>
        <v>9703.9418492858385</v>
      </c>
    </row>
    <row r="848" spans="1:8" x14ac:dyDescent="0.2">
      <c r="A848">
        <f t="shared" si="78"/>
        <v>4</v>
      </c>
      <c r="B848" t="b">
        <f t="shared" si="79"/>
        <v>0</v>
      </c>
      <c r="C848" t="str">
        <f t="shared" si="80"/>
        <v>OFF</v>
      </c>
      <c r="D848" s="4">
        <f t="shared" si="82"/>
        <v>42465.249999997948</v>
      </c>
      <c r="E848" t="str">
        <f t="shared" si="83"/>
        <v>LRKPPS</v>
      </c>
      <c r="F848" s="39">
        <v>63.5684814453125</v>
      </c>
      <c r="G848">
        <f t="shared" si="81"/>
        <v>1.2789128415912536E-3</v>
      </c>
      <c r="H848" s="38">
        <f>G848*SUMIF('Manual Inputs'!$B$11:$B$22,'Expanded kW'!A848,'Manual Inputs'!$C$11:$C$22)</f>
        <v>11324.559633846005</v>
      </c>
    </row>
    <row r="849" spans="1:8" x14ac:dyDescent="0.2">
      <c r="A849">
        <f t="shared" si="78"/>
        <v>4</v>
      </c>
      <c r="B849" t="b">
        <f t="shared" si="79"/>
        <v>0</v>
      </c>
      <c r="C849" t="str">
        <f t="shared" si="80"/>
        <v>ON</v>
      </c>
      <c r="D849" s="4">
        <f t="shared" si="82"/>
        <v>42465.291666664612</v>
      </c>
      <c r="E849" t="str">
        <f t="shared" si="83"/>
        <v>LRKPPS</v>
      </c>
      <c r="F849" s="39">
        <v>70.011482238769531</v>
      </c>
      <c r="G849">
        <f t="shared" si="81"/>
        <v>1.4085374018416611E-3</v>
      </c>
      <c r="H849" s="38">
        <f>G849*SUMIF('Manual Inputs'!$B$11:$B$22,'Expanded kW'!A849,'Manual Inputs'!$C$11:$C$22)</f>
        <v>12472.363467561801</v>
      </c>
    </row>
    <row r="850" spans="1:8" x14ac:dyDescent="0.2">
      <c r="A850">
        <f t="shared" si="78"/>
        <v>4</v>
      </c>
      <c r="B850" t="b">
        <f t="shared" si="79"/>
        <v>0</v>
      </c>
      <c r="C850" t="str">
        <f t="shared" si="80"/>
        <v>ON</v>
      </c>
      <c r="D850" s="4">
        <f t="shared" si="82"/>
        <v>42465.333333331277</v>
      </c>
      <c r="E850" t="str">
        <f t="shared" si="83"/>
        <v>LRKPPS</v>
      </c>
      <c r="F850" s="39">
        <v>81.153160095214844</v>
      </c>
      <c r="G850">
        <f t="shared" si="81"/>
        <v>1.6326930614312227E-3</v>
      </c>
      <c r="H850" s="38">
        <f>G850*SUMIF('Manual Inputs'!$B$11:$B$22,'Expanded kW'!A850,'Manual Inputs'!$C$11:$C$22)</f>
        <v>14457.224399232218</v>
      </c>
    </row>
    <row r="851" spans="1:8" x14ac:dyDescent="0.2">
      <c r="A851">
        <f t="shared" si="78"/>
        <v>4</v>
      </c>
      <c r="B851" t="b">
        <f t="shared" si="79"/>
        <v>0</v>
      </c>
      <c r="C851" t="str">
        <f t="shared" si="80"/>
        <v>ON</v>
      </c>
      <c r="D851" s="4">
        <f t="shared" si="82"/>
        <v>42465.374999997941</v>
      </c>
      <c r="E851" t="str">
        <f t="shared" si="83"/>
        <v>LRKPPS</v>
      </c>
      <c r="F851" s="39">
        <v>80.094383239746094</v>
      </c>
      <c r="G851">
        <f t="shared" si="81"/>
        <v>1.6113918869175056E-3</v>
      </c>
      <c r="H851" s="38">
        <f>G851*SUMIF('Manual Inputs'!$B$11:$B$22,'Expanded kW'!A851,'Manual Inputs'!$C$11:$C$22)</f>
        <v>14268.606056209397</v>
      </c>
    </row>
    <row r="852" spans="1:8" x14ac:dyDescent="0.2">
      <c r="A852">
        <f t="shared" si="78"/>
        <v>4</v>
      </c>
      <c r="B852" t="b">
        <f t="shared" si="79"/>
        <v>0</v>
      </c>
      <c r="C852" t="str">
        <f t="shared" si="80"/>
        <v>ON</v>
      </c>
      <c r="D852" s="4">
        <f t="shared" si="82"/>
        <v>42465.416666664605</v>
      </c>
      <c r="E852" t="str">
        <f t="shared" si="83"/>
        <v>LRKPPS</v>
      </c>
      <c r="F852" s="39">
        <v>79.926979064941406</v>
      </c>
      <c r="G852">
        <f t="shared" si="81"/>
        <v>1.6080239387767608E-3</v>
      </c>
      <c r="H852" s="38">
        <f>G852*SUMIF('Manual Inputs'!$B$11:$B$22,'Expanded kW'!A852,'Manual Inputs'!$C$11:$C$22)</f>
        <v>14238.783437870441</v>
      </c>
    </row>
    <row r="853" spans="1:8" x14ac:dyDescent="0.2">
      <c r="A853">
        <f t="shared" si="78"/>
        <v>4</v>
      </c>
      <c r="B853" t="b">
        <f t="shared" si="79"/>
        <v>0</v>
      </c>
      <c r="C853" t="str">
        <f t="shared" si="80"/>
        <v>ON</v>
      </c>
      <c r="D853" s="4">
        <f t="shared" si="82"/>
        <v>42465.458333331269</v>
      </c>
      <c r="E853" t="str">
        <f t="shared" si="83"/>
        <v>LRKPPS</v>
      </c>
      <c r="F853" s="39">
        <v>78.475761413574219</v>
      </c>
      <c r="G853">
        <f t="shared" si="81"/>
        <v>1.5788273802295179E-3</v>
      </c>
      <c r="H853" s="38">
        <f>G853*SUMIF('Manual Inputs'!$B$11:$B$22,'Expanded kW'!A853,'Manual Inputs'!$C$11:$C$22)</f>
        <v>13980.252787759882</v>
      </c>
    </row>
    <row r="854" spans="1:8" x14ac:dyDescent="0.2">
      <c r="A854">
        <f t="shared" si="78"/>
        <v>4</v>
      </c>
      <c r="B854" t="b">
        <f t="shared" si="79"/>
        <v>0</v>
      </c>
      <c r="C854" t="str">
        <f t="shared" si="80"/>
        <v>ON</v>
      </c>
      <c r="D854" s="4">
        <f t="shared" si="82"/>
        <v>42465.499999997934</v>
      </c>
      <c r="E854" t="str">
        <f t="shared" si="83"/>
        <v>LRKPPS</v>
      </c>
      <c r="F854" s="39">
        <v>74.807929992675781</v>
      </c>
      <c r="G854">
        <f t="shared" si="81"/>
        <v>1.505035516741094E-3</v>
      </c>
      <c r="H854" s="38">
        <f>G854*SUMIF('Manual Inputs'!$B$11:$B$22,'Expanded kW'!A854,'Manual Inputs'!$C$11:$C$22)</f>
        <v>13326.838159811092</v>
      </c>
    </row>
    <row r="855" spans="1:8" x14ac:dyDescent="0.2">
      <c r="A855">
        <f t="shared" si="78"/>
        <v>4</v>
      </c>
      <c r="B855" t="b">
        <f t="shared" si="79"/>
        <v>0</v>
      </c>
      <c r="C855" t="str">
        <f t="shared" si="80"/>
        <v>ON</v>
      </c>
      <c r="D855" s="4">
        <f t="shared" si="82"/>
        <v>42465.541666664598</v>
      </c>
      <c r="E855" t="str">
        <f t="shared" si="83"/>
        <v>LRKPPS</v>
      </c>
      <c r="F855" s="39">
        <v>70.851470947265625</v>
      </c>
      <c r="G855">
        <f t="shared" si="81"/>
        <v>1.4254368514063248E-3</v>
      </c>
      <c r="H855" s="38">
        <f>G855*SUMIF('Manual Inputs'!$B$11:$B$22,'Expanded kW'!A855,'Manual Inputs'!$C$11:$C$22)</f>
        <v>12622.005271248821</v>
      </c>
    </row>
    <row r="856" spans="1:8" x14ac:dyDescent="0.2">
      <c r="A856">
        <f t="shared" si="78"/>
        <v>4</v>
      </c>
      <c r="B856" t="b">
        <f t="shared" si="79"/>
        <v>0</v>
      </c>
      <c r="C856" t="str">
        <f t="shared" si="80"/>
        <v>ON</v>
      </c>
      <c r="D856" s="4">
        <f t="shared" si="82"/>
        <v>42465.583333331262</v>
      </c>
      <c r="E856" t="str">
        <f t="shared" si="83"/>
        <v>LRKPPS</v>
      </c>
      <c r="F856" s="39">
        <v>66.454376220703125</v>
      </c>
      <c r="G856">
        <f t="shared" si="81"/>
        <v>1.3369731853939185E-3</v>
      </c>
      <c r="H856" s="38">
        <f>G856*SUMIF('Manual Inputs'!$B$11:$B$22,'Expanded kW'!A856,'Manual Inputs'!$C$11:$C$22)</f>
        <v>11838.674282141188</v>
      </c>
    </row>
    <row r="857" spans="1:8" x14ac:dyDescent="0.2">
      <c r="A857">
        <f t="shared" si="78"/>
        <v>4</v>
      </c>
      <c r="B857" t="b">
        <f t="shared" si="79"/>
        <v>0</v>
      </c>
      <c r="C857" t="str">
        <f t="shared" si="80"/>
        <v>ON</v>
      </c>
      <c r="D857" s="4">
        <f t="shared" si="82"/>
        <v>42465.624999997926</v>
      </c>
      <c r="E857" t="str">
        <f t="shared" si="83"/>
        <v>LRKPPS</v>
      </c>
      <c r="F857" s="39">
        <v>59.596847534179688</v>
      </c>
      <c r="G857">
        <f t="shared" si="81"/>
        <v>1.1990088782502888E-3</v>
      </c>
      <c r="H857" s="38">
        <f>G857*SUMIF('Manual Inputs'!$B$11:$B$22,'Expanded kW'!A857,'Manual Inputs'!$C$11:$C$22)</f>
        <v>10617.02338242364</v>
      </c>
    </row>
    <row r="858" spans="1:8" x14ac:dyDescent="0.2">
      <c r="A858">
        <f t="shared" si="78"/>
        <v>4</v>
      </c>
      <c r="B858" t="b">
        <f t="shared" si="79"/>
        <v>0</v>
      </c>
      <c r="C858" t="str">
        <f t="shared" si="80"/>
        <v>ON</v>
      </c>
      <c r="D858" s="4">
        <f t="shared" si="82"/>
        <v>42465.666666664591</v>
      </c>
      <c r="E858" t="str">
        <f t="shared" si="83"/>
        <v>LRKPPS</v>
      </c>
      <c r="F858" s="39">
        <v>56.157371520996094</v>
      </c>
      <c r="G858">
        <f t="shared" si="81"/>
        <v>1.1298112202035124E-3</v>
      </c>
      <c r="H858" s="38">
        <f>G858*SUMIF('Manual Inputs'!$B$11:$B$22,'Expanded kW'!A858,'Manual Inputs'!$C$11:$C$22)</f>
        <v>10004.289676428329</v>
      </c>
    </row>
    <row r="859" spans="1:8" x14ac:dyDescent="0.2">
      <c r="A859">
        <f t="shared" si="78"/>
        <v>4</v>
      </c>
      <c r="B859" t="b">
        <f t="shared" si="79"/>
        <v>0</v>
      </c>
      <c r="C859" t="str">
        <f t="shared" si="80"/>
        <v>ON</v>
      </c>
      <c r="D859" s="4">
        <f t="shared" si="82"/>
        <v>42465.708333331255</v>
      </c>
      <c r="E859" t="str">
        <f t="shared" si="83"/>
        <v>LRKPPS</v>
      </c>
      <c r="F859" s="39">
        <v>53.822696685791016</v>
      </c>
      <c r="G859">
        <f t="shared" si="81"/>
        <v>1.0828406844946735E-3</v>
      </c>
      <c r="H859" s="38">
        <f>G859*SUMIF('Manual Inputs'!$B$11:$B$22,'Expanded kW'!A859,'Manual Inputs'!$C$11:$C$22)</f>
        <v>9588.3734268060234</v>
      </c>
    </row>
    <row r="860" spans="1:8" x14ac:dyDescent="0.2">
      <c r="A860">
        <f t="shared" si="78"/>
        <v>4</v>
      </c>
      <c r="B860" t="b">
        <f t="shared" si="79"/>
        <v>0</v>
      </c>
      <c r="C860" t="str">
        <f t="shared" si="80"/>
        <v>ON</v>
      </c>
      <c r="D860" s="4">
        <f t="shared" si="82"/>
        <v>42465.749999997919</v>
      </c>
      <c r="E860" t="str">
        <f t="shared" si="83"/>
        <v>LRKPPS</v>
      </c>
      <c r="F860" s="39">
        <v>52.168567657470703</v>
      </c>
      <c r="G860">
        <f t="shared" si="81"/>
        <v>1.0495618203804245E-3</v>
      </c>
      <c r="H860" s="38">
        <f>G860*SUMIF('Manual Inputs'!$B$11:$B$22,'Expanded kW'!A860,'Manual Inputs'!$C$11:$C$22)</f>
        <v>9293.6946426446557</v>
      </c>
    </row>
    <row r="861" spans="1:8" x14ac:dyDescent="0.2">
      <c r="A861">
        <f t="shared" si="78"/>
        <v>4</v>
      </c>
      <c r="B861" t="b">
        <f t="shared" si="79"/>
        <v>0</v>
      </c>
      <c r="C861" t="str">
        <f t="shared" si="80"/>
        <v>ON</v>
      </c>
      <c r="D861" s="4">
        <f t="shared" si="82"/>
        <v>42465.791666664583</v>
      </c>
      <c r="E861" t="str">
        <f t="shared" si="83"/>
        <v>LRKPPS</v>
      </c>
      <c r="F861" s="39">
        <v>54.562034606933594</v>
      </c>
      <c r="G861">
        <f t="shared" si="81"/>
        <v>1.0977151748100991E-3</v>
      </c>
      <c r="H861" s="38">
        <f>G861*SUMIF('Manual Inputs'!$B$11:$B$22,'Expanded kW'!A861,'Manual Inputs'!$C$11:$C$22)</f>
        <v>9720.0845545092343</v>
      </c>
    </row>
    <row r="862" spans="1:8" x14ac:dyDescent="0.2">
      <c r="A862">
        <f t="shared" si="78"/>
        <v>4</v>
      </c>
      <c r="B862" t="b">
        <f t="shared" si="79"/>
        <v>0</v>
      </c>
      <c r="C862" t="str">
        <f t="shared" si="80"/>
        <v>ON</v>
      </c>
      <c r="D862" s="4">
        <f t="shared" si="82"/>
        <v>42465.833333331248</v>
      </c>
      <c r="E862" t="str">
        <f t="shared" si="83"/>
        <v>LRKPPS</v>
      </c>
      <c r="F862" s="39">
        <v>55.847091674804687</v>
      </c>
      <c r="G862">
        <f t="shared" si="81"/>
        <v>1.1235688046107703E-3</v>
      </c>
      <c r="H862" s="38">
        <f>G862*SUMIF('Manual Inputs'!$B$11:$B$22,'Expanded kW'!A862,'Manual Inputs'!$C$11:$C$22)</f>
        <v>9949.014128838</v>
      </c>
    </row>
    <row r="863" spans="1:8" x14ac:dyDescent="0.2">
      <c r="A863">
        <f t="shared" si="78"/>
        <v>4</v>
      </c>
      <c r="B863" t="b">
        <f t="shared" si="79"/>
        <v>0</v>
      </c>
      <c r="C863" t="str">
        <f t="shared" si="80"/>
        <v>OFF</v>
      </c>
      <c r="D863" s="4">
        <f t="shared" si="82"/>
        <v>42465.874999997912</v>
      </c>
      <c r="E863" t="str">
        <f t="shared" si="83"/>
        <v>LRKPPS</v>
      </c>
      <c r="F863" s="39">
        <v>51.488754272460938</v>
      </c>
      <c r="G863">
        <f t="shared" si="81"/>
        <v>1.0358848841345498E-3</v>
      </c>
      <c r="H863" s="38">
        <f>G863*SUMIF('Manual Inputs'!$B$11:$B$22,'Expanded kW'!A863,'Manual Inputs'!$C$11:$C$22)</f>
        <v>9172.587656235788</v>
      </c>
    </row>
    <row r="864" spans="1:8" x14ac:dyDescent="0.2">
      <c r="A864">
        <f t="shared" si="78"/>
        <v>4</v>
      </c>
      <c r="B864" t="b">
        <f t="shared" si="79"/>
        <v>0</v>
      </c>
      <c r="C864" t="str">
        <f t="shared" si="80"/>
        <v>OFF</v>
      </c>
      <c r="D864" s="4">
        <f t="shared" si="82"/>
        <v>42465.916666664576</v>
      </c>
      <c r="E864" t="str">
        <f t="shared" si="83"/>
        <v>LRKPPS</v>
      </c>
      <c r="F864" s="39">
        <v>50.017360687255859</v>
      </c>
      <c r="G864">
        <f t="shared" si="81"/>
        <v>1.0062824127781646E-3</v>
      </c>
      <c r="H864" s="38">
        <f>G864*SUMIF('Manual Inputs'!$B$11:$B$22,'Expanded kW'!A864,'Manual Inputs'!$C$11:$C$22)</f>
        <v>8910.4627159877127</v>
      </c>
    </row>
    <row r="865" spans="1:8" x14ac:dyDescent="0.2">
      <c r="A865">
        <f t="shared" si="78"/>
        <v>4</v>
      </c>
      <c r="B865" t="b">
        <f t="shared" si="79"/>
        <v>0</v>
      </c>
      <c r="C865" t="str">
        <f t="shared" si="80"/>
        <v>OFF</v>
      </c>
      <c r="D865" s="4">
        <f t="shared" si="82"/>
        <v>42465.95833333124</v>
      </c>
      <c r="E865" t="str">
        <f t="shared" si="83"/>
        <v>LRKPPS</v>
      </c>
      <c r="F865" s="39">
        <v>49.904792785644531</v>
      </c>
      <c r="G865">
        <f t="shared" si="81"/>
        <v>1.0040176971258714E-3</v>
      </c>
      <c r="H865" s="38">
        <f>G865*SUMIF('Manual Inputs'!$B$11:$B$22,'Expanded kW'!A865,'Manual Inputs'!$C$11:$C$22)</f>
        <v>8890.4090370941722</v>
      </c>
    </row>
    <row r="866" spans="1:8" x14ac:dyDescent="0.2">
      <c r="A866">
        <f t="shared" si="78"/>
        <v>4</v>
      </c>
      <c r="B866" t="b">
        <f t="shared" si="79"/>
        <v>0</v>
      </c>
      <c r="C866" t="str">
        <f t="shared" si="80"/>
        <v>OFF</v>
      </c>
      <c r="D866" s="4">
        <f t="shared" si="82"/>
        <v>42465.999999997905</v>
      </c>
      <c r="E866" t="str">
        <f t="shared" si="83"/>
        <v>LRKPPS</v>
      </c>
      <c r="F866" s="39">
        <v>48.727043151855469</v>
      </c>
      <c r="G866">
        <f t="shared" si="81"/>
        <v>9.8032294940520988E-4</v>
      </c>
      <c r="H866" s="38">
        <f>G866*SUMIF('Manual Inputs'!$B$11:$B$22,'Expanded kW'!A866,'Manual Inputs'!$C$11:$C$22)</f>
        <v>8680.596003050583</v>
      </c>
    </row>
    <row r="867" spans="1:8" x14ac:dyDescent="0.2">
      <c r="A867">
        <f t="shared" si="78"/>
        <v>4</v>
      </c>
      <c r="B867" t="b">
        <f t="shared" si="79"/>
        <v>0</v>
      </c>
      <c r="C867" t="str">
        <f t="shared" si="80"/>
        <v>OFF</v>
      </c>
      <c r="D867" s="4">
        <f t="shared" si="82"/>
        <v>42466.041666664569</v>
      </c>
      <c r="E867" t="str">
        <f t="shared" si="83"/>
        <v>LRKPPS</v>
      </c>
      <c r="F867" s="39">
        <v>49.362503051757813</v>
      </c>
      <c r="G867">
        <f t="shared" si="81"/>
        <v>9.9310755284112099E-4</v>
      </c>
      <c r="H867" s="38">
        <f>G867*SUMIF('Manual Inputs'!$B$11:$B$22,'Expanded kW'!A867,'Manual Inputs'!$C$11:$C$22)</f>
        <v>8793.8015314468012</v>
      </c>
    </row>
    <row r="868" spans="1:8" x14ac:dyDescent="0.2">
      <c r="A868">
        <f t="shared" si="78"/>
        <v>4</v>
      </c>
      <c r="B868" t="b">
        <f t="shared" si="79"/>
        <v>0</v>
      </c>
      <c r="C868" t="str">
        <f t="shared" si="80"/>
        <v>OFF</v>
      </c>
      <c r="D868" s="4">
        <f t="shared" si="82"/>
        <v>42466.083333331233</v>
      </c>
      <c r="E868" t="str">
        <f t="shared" si="83"/>
        <v>LRKPPS</v>
      </c>
      <c r="F868" s="39">
        <v>51.64678955078125</v>
      </c>
      <c r="G868">
        <f t="shared" si="81"/>
        <v>1.0390643426063111E-3</v>
      </c>
      <c r="H868" s="38">
        <f>G868*SUMIF('Manual Inputs'!$B$11:$B$22,'Expanded kW'!A868,'Manual Inputs'!$C$11:$C$22)</f>
        <v>9200.7412300336691</v>
      </c>
    </row>
    <row r="869" spans="1:8" x14ac:dyDescent="0.2">
      <c r="A869">
        <f t="shared" si="78"/>
        <v>4</v>
      </c>
      <c r="B869" t="b">
        <f t="shared" si="79"/>
        <v>0</v>
      </c>
      <c r="C869" t="str">
        <f t="shared" si="80"/>
        <v>OFF</v>
      </c>
      <c r="D869" s="4">
        <f t="shared" si="82"/>
        <v>42466.124999997897</v>
      </c>
      <c r="E869" t="str">
        <f t="shared" si="83"/>
        <v>LRKPPS</v>
      </c>
      <c r="F869" s="39">
        <v>53.247001647949219</v>
      </c>
      <c r="G869">
        <f t="shared" si="81"/>
        <v>1.0712584701646104E-3</v>
      </c>
      <c r="H869" s="38">
        <f>G869*SUMIF('Manual Inputs'!$B$11:$B$22,'Expanded kW'!A869,'Manual Inputs'!$C$11:$C$22)</f>
        <v>9485.814853143107</v>
      </c>
    </row>
    <row r="870" spans="1:8" x14ac:dyDescent="0.2">
      <c r="A870">
        <f t="shared" si="78"/>
        <v>4</v>
      </c>
      <c r="B870" t="b">
        <f t="shared" si="79"/>
        <v>0</v>
      </c>
      <c r="C870" t="str">
        <f t="shared" si="80"/>
        <v>OFF</v>
      </c>
      <c r="D870" s="4">
        <f t="shared" si="82"/>
        <v>42466.166666664561</v>
      </c>
      <c r="E870" t="str">
        <f t="shared" si="83"/>
        <v>LRKPPS</v>
      </c>
      <c r="F870" s="39">
        <v>54.197830200195313</v>
      </c>
      <c r="G870">
        <f t="shared" si="81"/>
        <v>1.090387869168192E-3</v>
      </c>
      <c r="H870" s="38">
        <f>G870*SUMIF('Manual Inputs'!$B$11:$B$22,'Expanded kW'!A870,'Manual Inputs'!$C$11:$C$22)</f>
        <v>9655.20248671019</v>
      </c>
    </row>
    <row r="871" spans="1:8" x14ac:dyDescent="0.2">
      <c r="A871">
        <f t="shared" si="78"/>
        <v>4</v>
      </c>
      <c r="B871" t="b">
        <f t="shared" si="79"/>
        <v>0</v>
      </c>
      <c r="C871" t="str">
        <f t="shared" si="80"/>
        <v>OFF</v>
      </c>
      <c r="D871" s="4">
        <f t="shared" si="82"/>
        <v>42466.208333331226</v>
      </c>
      <c r="E871" t="str">
        <f t="shared" si="83"/>
        <v>LRKPPS</v>
      </c>
      <c r="F871" s="39">
        <v>59.660144805908203</v>
      </c>
      <c r="G871">
        <f t="shared" si="81"/>
        <v>1.2002823347150454E-3</v>
      </c>
      <c r="H871" s="38">
        <f>G871*SUMIF('Manual Inputs'!$B$11:$B$22,'Expanded kW'!A871,'Manual Inputs'!$C$11:$C$22)</f>
        <v>10628.29962675183</v>
      </c>
    </row>
    <row r="872" spans="1:8" x14ac:dyDescent="0.2">
      <c r="A872">
        <f t="shared" si="78"/>
        <v>4</v>
      </c>
      <c r="B872" t="b">
        <f t="shared" si="79"/>
        <v>0</v>
      </c>
      <c r="C872" t="str">
        <f t="shared" si="80"/>
        <v>OFF</v>
      </c>
      <c r="D872" s="4">
        <f t="shared" si="82"/>
        <v>42466.24999999789</v>
      </c>
      <c r="E872" t="str">
        <f t="shared" si="83"/>
        <v>LRKPPS</v>
      </c>
      <c r="F872" s="39">
        <v>67.721458435058594</v>
      </c>
      <c r="G872">
        <f t="shared" si="81"/>
        <v>1.3624651851782013E-3</v>
      </c>
      <c r="H872" s="38">
        <f>G872*SUMIF('Manual Inputs'!$B$11:$B$22,'Expanded kW'!A872,'Manual Inputs'!$C$11:$C$22)</f>
        <v>12064.401683067048</v>
      </c>
    </row>
    <row r="873" spans="1:8" x14ac:dyDescent="0.2">
      <c r="A873">
        <f t="shared" si="78"/>
        <v>4</v>
      </c>
      <c r="B873" t="b">
        <f t="shared" si="79"/>
        <v>0</v>
      </c>
      <c r="C873" t="str">
        <f t="shared" si="80"/>
        <v>ON</v>
      </c>
      <c r="D873" s="4">
        <f t="shared" si="82"/>
        <v>42466.291666664554</v>
      </c>
      <c r="E873" t="str">
        <f t="shared" si="83"/>
        <v>LRKPPS</v>
      </c>
      <c r="F873" s="39">
        <v>75.738380432128906</v>
      </c>
      <c r="G873">
        <f t="shared" si="81"/>
        <v>1.5237549353653149E-3</v>
      </c>
      <c r="H873" s="38">
        <f>G873*SUMIF('Manual Inputs'!$B$11:$B$22,'Expanded kW'!A873,'Manual Inputs'!$C$11:$C$22)</f>
        <v>13492.595485585658</v>
      </c>
    </row>
    <row r="874" spans="1:8" x14ac:dyDescent="0.2">
      <c r="A874">
        <f t="shared" si="78"/>
        <v>4</v>
      </c>
      <c r="B874" t="b">
        <f t="shared" si="79"/>
        <v>0</v>
      </c>
      <c r="C874" t="str">
        <f t="shared" si="80"/>
        <v>ON</v>
      </c>
      <c r="D874" s="4">
        <f t="shared" si="82"/>
        <v>42466.333333331218</v>
      </c>
      <c r="E874" t="str">
        <f t="shared" si="83"/>
        <v>LRKPPS</v>
      </c>
      <c r="F874" s="39">
        <v>82.209068298339844</v>
      </c>
      <c r="G874">
        <f t="shared" si="81"/>
        <v>1.6539365224958048E-3</v>
      </c>
      <c r="H874" s="38">
        <f>G874*SUMIF('Manual Inputs'!$B$11:$B$22,'Expanded kW'!A874,'Manual Inputs'!$C$11:$C$22)</f>
        <v>14645.331699301094</v>
      </c>
    </row>
    <row r="875" spans="1:8" x14ac:dyDescent="0.2">
      <c r="A875">
        <f t="shared" si="78"/>
        <v>4</v>
      </c>
      <c r="B875" t="b">
        <f t="shared" si="79"/>
        <v>0</v>
      </c>
      <c r="C875" t="str">
        <f t="shared" si="80"/>
        <v>ON</v>
      </c>
      <c r="D875" s="4">
        <f t="shared" si="82"/>
        <v>42466.374999997883</v>
      </c>
      <c r="E875" t="str">
        <f t="shared" si="83"/>
        <v>LRKPPS</v>
      </c>
      <c r="F875" s="39">
        <v>80.305877685546875</v>
      </c>
      <c r="G875">
        <f t="shared" si="81"/>
        <v>1.6156468723522691E-3</v>
      </c>
      <c r="H875" s="38">
        <f>G875*SUMIF('Manual Inputs'!$B$11:$B$22,'Expanded kW'!A875,'Manual Inputs'!$C$11:$C$22)</f>
        <v>14306.283241651659</v>
      </c>
    </row>
    <row r="876" spans="1:8" x14ac:dyDescent="0.2">
      <c r="A876">
        <f t="shared" si="78"/>
        <v>4</v>
      </c>
      <c r="B876" t="b">
        <f t="shared" si="79"/>
        <v>0</v>
      </c>
      <c r="C876" t="str">
        <f t="shared" si="80"/>
        <v>ON</v>
      </c>
      <c r="D876" s="4">
        <f t="shared" si="82"/>
        <v>42466.416666664547</v>
      </c>
      <c r="E876" t="str">
        <f t="shared" si="83"/>
        <v>LRKPPS</v>
      </c>
      <c r="F876" s="39">
        <v>75.406105041503906</v>
      </c>
      <c r="G876">
        <f t="shared" si="81"/>
        <v>1.5170699988314661E-3</v>
      </c>
      <c r="H876" s="38">
        <f>G876*SUMIF('Manual Inputs'!$B$11:$B$22,'Expanded kW'!A876,'Manual Inputs'!$C$11:$C$22)</f>
        <v>13433.401488962827</v>
      </c>
    </row>
    <row r="877" spans="1:8" x14ac:dyDescent="0.2">
      <c r="A877">
        <f t="shared" si="78"/>
        <v>4</v>
      </c>
      <c r="B877" t="b">
        <f t="shared" si="79"/>
        <v>0</v>
      </c>
      <c r="C877" t="str">
        <f t="shared" si="80"/>
        <v>ON</v>
      </c>
      <c r="D877" s="4">
        <f t="shared" si="82"/>
        <v>42466.458333331211</v>
      </c>
      <c r="E877" t="str">
        <f t="shared" si="83"/>
        <v>LRKPPS</v>
      </c>
      <c r="F877" s="39">
        <v>75.981010437011719</v>
      </c>
      <c r="G877">
        <f t="shared" si="81"/>
        <v>1.5286363266136954E-3</v>
      </c>
      <c r="H877" s="38">
        <f>G877*SUMIF('Manual Inputs'!$B$11:$B$22,'Expanded kW'!A877,'Manual Inputs'!$C$11:$C$22)</f>
        <v>13535.819389897728</v>
      </c>
    </row>
    <row r="878" spans="1:8" x14ac:dyDescent="0.2">
      <c r="A878">
        <f t="shared" si="78"/>
        <v>4</v>
      </c>
      <c r="B878" t="b">
        <f t="shared" si="79"/>
        <v>0</v>
      </c>
      <c r="C878" t="str">
        <f t="shared" si="80"/>
        <v>ON</v>
      </c>
      <c r="D878" s="4">
        <f t="shared" si="82"/>
        <v>42466.499999997875</v>
      </c>
      <c r="E878" t="str">
        <f t="shared" si="83"/>
        <v>LRKPPS</v>
      </c>
      <c r="F878" s="39">
        <v>74.984420776367188</v>
      </c>
      <c r="G878">
        <f t="shared" si="81"/>
        <v>1.5085862753018381E-3</v>
      </c>
      <c r="H878" s="38">
        <f>G878*SUMIF('Manual Inputs'!$B$11:$B$22,'Expanded kW'!A878,'Manual Inputs'!$C$11:$C$22)</f>
        <v>13358.279533889801</v>
      </c>
    </row>
    <row r="879" spans="1:8" x14ac:dyDescent="0.2">
      <c r="A879">
        <f t="shared" si="78"/>
        <v>4</v>
      </c>
      <c r="B879" t="b">
        <f t="shared" si="79"/>
        <v>0</v>
      </c>
      <c r="C879" t="str">
        <f t="shared" si="80"/>
        <v>ON</v>
      </c>
      <c r="D879" s="4">
        <f t="shared" si="82"/>
        <v>42466.54166666454</v>
      </c>
      <c r="E879" t="str">
        <f t="shared" si="83"/>
        <v>LRKPPS</v>
      </c>
      <c r="F879" s="39">
        <v>69.566543579101562</v>
      </c>
      <c r="G879">
        <f t="shared" si="81"/>
        <v>1.399585830990322E-3</v>
      </c>
      <c r="H879" s="38">
        <f>G879*SUMIF('Manual Inputs'!$B$11:$B$22,'Expanded kW'!A879,'Manual Inputs'!$C$11:$C$22)</f>
        <v>12393.098802585526</v>
      </c>
    </row>
    <row r="880" spans="1:8" x14ac:dyDescent="0.2">
      <c r="A880">
        <f t="shared" si="78"/>
        <v>4</v>
      </c>
      <c r="B880" t="b">
        <f t="shared" si="79"/>
        <v>0</v>
      </c>
      <c r="C880" t="str">
        <f t="shared" si="80"/>
        <v>ON</v>
      </c>
      <c r="D880" s="4">
        <f t="shared" si="82"/>
        <v>42466.583333331204</v>
      </c>
      <c r="E880" t="str">
        <f t="shared" si="83"/>
        <v>LRKPPS</v>
      </c>
      <c r="F880" s="39">
        <v>64.682838439941406</v>
      </c>
      <c r="G880">
        <f t="shared" si="81"/>
        <v>1.3013322141819611E-3</v>
      </c>
      <c r="H880" s="38">
        <f>G880*SUMIF('Manual Inputs'!$B$11:$B$22,'Expanded kW'!A880,'Manual Inputs'!$C$11:$C$22)</f>
        <v>11523.079434101497</v>
      </c>
    </row>
    <row r="881" spans="1:8" x14ac:dyDescent="0.2">
      <c r="A881">
        <f t="shared" si="78"/>
        <v>4</v>
      </c>
      <c r="B881" t="b">
        <f t="shared" si="79"/>
        <v>0</v>
      </c>
      <c r="C881" t="str">
        <f t="shared" si="80"/>
        <v>ON</v>
      </c>
      <c r="D881" s="4">
        <f t="shared" si="82"/>
        <v>42466.624999997868</v>
      </c>
      <c r="E881" t="str">
        <f t="shared" si="83"/>
        <v>LRKPPS</v>
      </c>
      <c r="F881" s="39">
        <v>58.105171203613281</v>
      </c>
      <c r="G881">
        <f t="shared" si="81"/>
        <v>1.1689983451797403E-3</v>
      </c>
      <c r="H881" s="38">
        <f>G881*SUMIF('Manual Inputs'!$B$11:$B$22,'Expanded kW'!A881,'Manual Inputs'!$C$11:$C$22)</f>
        <v>10351.285123842956</v>
      </c>
    </row>
    <row r="882" spans="1:8" x14ac:dyDescent="0.2">
      <c r="A882">
        <f t="shared" si="78"/>
        <v>4</v>
      </c>
      <c r="B882" t="b">
        <f t="shared" si="79"/>
        <v>0</v>
      </c>
      <c r="C882" t="str">
        <f t="shared" si="80"/>
        <v>ON</v>
      </c>
      <c r="D882" s="4">
        <f t="shared" si="82"/>
        <v>42466.666666664532</v>
      </c>
      <c r="E882" t="str">
        <f t="shared" si="83"/>
        <v>LRKPPS</v>
      </c>
      <c r="F882" s="39">
        <v>55.233966827392578</v>
      </c>
      <c r="G882">
        <f t="shared" si="81"/>
        <v>1.1112335525640684E-3</v>
      </c>
      <c r="H882" s="38">
        <f>G882*SUMIF('Manual Inputs'!$B$11:$B$22,'Expanded kW'!A882,'Manual Inputs'!$C$11:$C$22)</f>
        <v>9839.7875319515479</v>
      </c>
    </row>
    <row r="883" spans="1:8" x14ac:dyDescent="0.2">
      <c r="A883">
        <f t="shared" si="78"/>
        <v>4</v>
      </c>
      <c r="B883" t="b">
        <f t="shared" si="79"/>
        <v>0</v>
      </c>
      <c r="C883" t="str">
        <f t="shared" si="80"/>
        <v>ON</v>
      </c>
      <c r="D883" s="4">
        <f t="shared" si="82"/>
        <v>42466.708333331197</v>
      </c>
      <c r="E883" t="str">
        <f t="shared" si="83"/>
        <v>LRKPPS</v>
      </c>
      <c r="F883" s="39">
        <v>53.707191467285156</v>
      </c>
      <c r="G883">
        <f t="shared" si="81"/>
        <v>1.0805168739543031E-3</v>
      </c>
      <c r="H883" s="38">
        <f>G883*SUMIF('Manual Inputs'!$B$11:$B$22,'Expanded kW'!A883,'Manual Inputs'!$C$11:$C$22)</f>
        <v>9567.796472547403</v>
      </c>
    </row>
    <row r="884" spans="1:8" x14ac:dyDescent="0.2">
      <c r="A884">
        <f t="shared" si="78"/>
        <v>4</v>
      </c>
      <c r="B884" t="b">
        <f t="shared" si="79"/>
        <v>0</v>
      </c>
      <c r="C884" t="str">
        <f t="shared" si="80"/>
        <v>ON</v>
      </c>
      <c r="D884" s="4">
        <f t="shared" si="82"/>
        <v>42466.749999997861</v>
      </c>
      <c r="E884" t="str">
        <f t="shared" si="83"/>
        <v>LRKPPS</v>
      </c>
      <c r="F884" s="39">
        <v>50.777423858642578</v>
      </c>
      <c r="G884">
        <f t="shared" si="81"/>
        <v>1.0215738674142691E-3</v>
      </c>
      <c r="H884" s="38">
        <f>G884*SUMIF('Manual Inputs'!$B$11:$B$22,'Expanded kW'!A884,'Manual Inputs'!$C$11:$C$22)</f>
        <v>9045.8659931174952</v>
      </c>
    </row>
    <row r="885" spans="1:8" x14ac:dyDescent="0.2">
      <c r="A885">
        <f t="shared" si="78"/>
        <v>4</v>
      </c>
      <c r="B885" t="b">
        <f t="shared" si="79"/>
        <v>0</v>
      </c>
      <c r="C885" t="str">
        <f t="shared" si="80"/>
        <v>ON</v>
      </c>
      <c r="D885" s="4">
        <f t="shared" si="82"/>
        <v>42466.791666664525</v>
      </c>
      <c r="E885" t="str">
        <f t="shared" si="83"/>
        <v>LRKPPS</v>
      </c>
      <c r="F885" s="39">
        <v>50.588039398193359</v>
      </c>
      <c r="G885">
        <f t="shared" si="81"/>
        <v>1.017763705318849E-3</v>
      </c>
      <c r="H885" s="38">
        <f>G885*SUMIF('Manual Inputs'!$B$11:$B$22,'Expanded kW'!A885,'Manual Inputs'!$C$11:$C$22)</f>
        <v>9012.1276440596193</v>
      </c>
    </row>
    <row r="886" spans="1:8" x14ac:dyDescent="0.2">
      <c r="A886">
        <f t="shared" si="78"/>
        <v>4</v>
      </c>
      <c r="B886" t="b">
        <f t="shared" si="79"/>
        <v>0</v>
      </c>
      <c r="C886" t="str">
        <f t="shared" si="80"/>
        <v>ON</v>
      </c>
      <c r="D886" s="4">
        <f t="shared" si="82"/>
        <v>42466.833333331189</v>
      </c>
      <c r="E886" t="str">
        <f t="shared" si="83"/>
        <v>LRKPPS</v>
      </c>
      <c r="F886" s="39">
        <v>51.757045745849609</v>
      </c>
      <c r="G886">
        <f t="shared" si="81"/>
        <v>1.0412825498142214E-3</v>
      </c>
      <c r="H886" s="38">
        <f>G886*SUMIF('Manual Inputs'!$B$11:$B$22,'Expanded kW'!A886,'Manual Inputs'!$C$11:$C$22)</f>
        <v>9220.3830844191125</v>
      </c>
    </row>
    <row r="887" spans="1:8" x14ac:dyDescent="0.2">
      <c r="A887">
        <f t="shared" si="78"/>
        <v>4</v>
      </c>
      <c r="B887" t="b">
        <f t="shared" si="79"/>
        <v>0</v>
      </c>
      <c r="C887" t="str">
        <f t="shared" si="80"/>
        <v>OFF</v>
      </c>
      <c r="D887" s="4">
        <f t="shared" si="82"/>
        <v>42466.874999997854</v>
      </c>
      <c r="E887" t="str">
        <f t="shared" si="83"/>
        <v>LRKPPS</v>
      </c>
      <c r="F887" s="39">
        <v>49.002445220947266</v>
      </c>
      <c r="G887">
        <f t="shared" si="81"/>
        <v>9.8586367076199284E-4</v>
      </c>
      <c r="H887" s="38">
        <f>G887*SUMIF('Manual Inputs'!$B$11:$B$22,'Expanded kW'!A887,'Manual Inputs'!$C$11:$C$22)</f>
        <v>8729.6581653644298</v>
      </c>
    </row>
    <row r="888" spans="1:8" x14ac:dyDescent="0.2">
      <c r="A888">
        <f t="shared" si="78"/>
        <v>4</v>
      </c>
      <c r="B888" t="b">
        <f t="shared" si="79"/>
        <v>0</v>
      </c>
      <c r="C888" t="str">
        <f t="shared" si="80"/>
        <v>OFF</v>
      </c>
      <c r="D888" s="4">
        <f t="shared" si="82"/>
        <v>42466.916666664518</v>
      </c>
      <c r="E888" t="str">
        <f t="shared" si="83"/>
        <v>LRKPPS</v>
      </c>
      <c r="F888" s="39">
        <v>47.49212646484375</v>
      </c>
      <c r="G888">
        <f t="shared" si="81"/>
        <v>9.5547807701867481E-4</v>
      </c>
      <c r="H888" s="38">
        <f>G888*SUMIF('Manual Inputs'!$B$11:$B$22,'Expanded kW'!A888,'Manual Inputs'!$C$11:$C$22)</f>
        <v>8460.5988071615029</v>
      </c>
    </row>
    <row r="889" spans="1:8" x14ac:dyDescent="0.2">
      <c r="A889">
        <f t="shared" si="78"/>
        <v>4</v>
      </c>
      <c r="B889" t="b">
        <f t="shared" si="79"/>
        <v>0</v>
      </c>
      <c r="C889" t="str">
        <f t="shared" si="80"/>
        <v>OFF</v>
      </c>
      <c r="D889" s="4">
        <f t="shared" si="82"/>
        <v>42466.958333331182</v>
      </c>
      <c r="E889" t="str">
        <f t="shared" si="83"/>
        <v>LRKPPS</v>
      </c>
      <c r="F889" s="39">
        <v>46.366012573242188</v>
      </c>
      <c r="G889">
        <f t="shared" si="81"/>
        <v>9.3282217138244321E-4</v>
      </c>
      <c r="H889" s="38">
        <f>G889*SUMIF('Manual Inputs'!$B$11:$B$22,'Expanded kW'!A889,'Manual Inputs'!$C$11:$C$22)</f>
        <v>8259.9845462889134</v>
      </c>
    </row>
    <row r="890" spans="1:8" x14ac:dyDescent="0.2">
      <c r="A890">
        <f t="shared" si="78"/>
        <v>4</v>
      </c>
      <c r="B890" t="b">
        <f t="shared" si="79"/>
        <v>0</v>
      </c>
      <c r="C890" t="str">
        <f t="shared" si="80"/>
        <v>OFF</v>
      </c>
      <c r="D890" s="4">
        <f t="shared" si="82"/>
        <v>42466.999999997846</v>
      </c>
      <c r="E890" t="str">
        <f t="shared" si="83"/>
        <v>LRKPPS</v>
      </c>
      <c r="F890" s="39">
        <v>44.149795532226563</v>
      </c>
      <c r="G890">
        <f t="shared" si="81"/>
        <v>8.8823484808848302E-4</v>
      </c>
      <c r="H890" s="38">
        <f>G890*SUMIF('Manual Inputs'!$B$11:$B$22,'Expanded kW'!A890,'Manual Inputs'!$C$11:$C$22)</f>
        <v>7865.1712446038864</v>
      </c>
    </row>
    <row r="891" spans="1:8" x14ac:dyDescent="0.2">
      <c r="A891">
        <f t="shared" si="78"/>
        <v>4</v>
      </c>
      <c r="B891" t="b">
        <f t="shared" si="79"/>
        <v>0</v>
      </c>
      <c r="C891" t="str">
        <f t="shared" si="80"/>
        <v>OFF</v>
      </c>
      <c r="D891" s="4">
        <f t="shared" si="82"/>
        <v>42467.041666664511</v>
      </c>
      <c r="E891" t="str">
        <f t="shared" si="83"/>
        <v>LRKPPS</v>
      </c>
      <c r="F891" s="39">
        <v>43.676357269287109</v>
      </c>
      <c r="G891">
        <f t="shared" si="81"/>
        <v>8.787099033295805E-4</v>
      </c>
      <c r="H891" s="38">
        <f>G891*SUMIF('Manual Inputs'!$B$11:$B$22,'Expanded kW'!A891,'Manual Inputs'!$C$11:$C$22)</f>
        <v>7780.8294494295797</v>
      </c>
    </row>
    <row r="892" spans="1:8" x14ac:dyDescent="0.2">
      <c r="A892">
        <f t="shared" si="78"/>
        <v>4</v>
      </c>
      <c r="B892" t="b">
        <f t="shared" si="79"/>
        <v>0</v>
      </c>
      <c r="C892" t="str">
        <f t="shared" si="80"/>
        <v>OFF</v>
      </c>
      <c r="D892" s="4">
        <f t="shared" si="82"/>
        <v>42467.083333331175</v>
      </c>
      <c r="E892" t="str">
        <f t="shared" si="83"/>
        <v>LRKPPS</v>
      </c>
      <c r="F892" s="39">
        <v>44.066818237304687</v>
      </c>
      <c r="G892">
        <f t="shared" si="81"/>
        <v>8.8656545587361031E-4</v>
      </c>
      <c r="H892" s="38">
        <f>G892*SUMIF('Manual Inputs'!$B$11:$B$22,'Expanded kW'!A892,'Manual Inputs'!$C$11:$C$22)</f>
        <v>7850.3890553296887</v>
      </c>
    </row>
    <row r="893" spans="1:8" x14ac:dyDescent="0.2">
      <c r="A893">
        <f t="shared" si="78"/>
        <v>4</v>
      </c>
      <c r="B893" t="b">
        <f t="shared" si="79"/>
        <v>0</v>
      </c>
      <c r="C893" t="str">
        <f t="shared" si="80"/>
        <v>OFF</v>
      </c>
      <c r="D893" s="4">
        <f t="shared" si="82"/>
        <v>42467.124999997839</v>
      </c>
      <c r="E893" t="str">
        <f t="shared" si="83"/>
        <v>LRKPPS</v>
      </c>
      <c r="F893" s="39">
        <v>44.390644073486328</v>
      </c>
      <c r="G893">
        <f t="shared" si="81"/>
        <v>8.9308039867097772E-4</v>
      </c>
      <c r="H893" s="38">
        <f>G893*SUMIF('Manual Inputs'!$B$11:$B$22,'Expanded kW'!A893,'Manual Inputs'!$C$11:$C$22)</f>
        <v>7908.0777858049296</v>
      </c>
    </row>
    <row r="894" spans="1:8" x14ac:dyDescent="0.2">
      <c r="A894">
        <f t="shared" si="78"/>
        <v>4</v>
      </c>
      <c r="B894" t="b">
        <f t="shared" si="79"/>
        <v>0</v>
      </c>
      <c r="C894" t="str">
        <f t="shared" si="80"/>
        <v>OFF</v>
      </c>
      <c r="D894" s="4">
        <f t="shared" si="82"/>
        <v>42467.166666664503</v>
      </c>
      <c r="E894" t="str">
        <f t="shared" si="83"/>
        <v>LRKPPS</v>
      </c>
      <c r="F894" s="39">
        <v>43.901870727539063</v>
      </c>
      <c r="G894">
        <f t="shared" si="81"/>
        <v>8.8324693254834819E-4</v>
      </c>
      <c r="H894" s="38">
        <f>G894*SUMIF('Manual Inputs'!$B$11:$B$22,'Expanded kW'!A894,'Manual Inputs'!$C$11:$C$22)</f>
        <v>7821.0040854778872</v>
      </c>
    </row>
    <row r="895" spans="1:8" x14ac:dyDescent="0.2">
      <c r="A895">
        <f t="shared" si="78"/>
        <v>4</v>
      </c>
      <c r="B895" t="b">
        <f t="shared" si="79"/>
        <v>0</v>
      </c>
      <c r="C895" t="str">
        <f t="shared" si="80"/>
        <v>OFF</v>
      </c>
      <c r="D895" s="4">
        <f t="shared" si="82"/>
        <v>42467.208333331168</v>
      </c>
      <c r="E895" t="str">
        <f t="shared" si="83"/>
        <v>LRKPPS</v>
      </c>
      <c r="F895" s="39">
        <v>46.666645050048828</v>
      </c>
      <c r="G895">
        <f t="shared" si="81"/>
        <v>9.3887049480382559E-4</v>
      </c>
      <c r="H895" s="38">
        <f>G895*SUMIF('Manual Inputs'!$B$11:$B$22,'Expanded kW'!A895,'Manual Inputs'!$C$11:$C$22)</f>
        <v>8313.5414401152429</v>
      </c>
    </row>
    <row r="896" spans="1:8" x14ac:dyDescent="0.2">
      <c r="A896">
        <f t="shared" si="78"/>
        <v>4</v>
      </c>
      <c r="B896" t="b">
        <f t="shared" si="79"/>
        <v>0</v>
      </c>
      <c r="C896" t="str">
        <f t="shared" si="80"/>
        <v>OFF</v>
      </c>
      <c r="D896" s="4">
        <f t="shared" si="82"/>
        <v>42467.249999997832</v>
      </c>
      <c r="E896" t="str">
        <f t="shared" si="83"/>
        <v>LRKPPS</v>
      </c>
      <c r="F896" s="39">
        <v>52.580970764160156</v>
      </c>
      <c r="G896">
        <f t="shared" si="81"/>
        <v>1.0578588194130505E-3</v>
      </c>
      <c r="H896" s="38">
        <f>G896*SUMIF('Manual Inputs'!$B$11:$B$22,'Expanded kW'!A896,'Manual Inputs'!$C$11:$C$22)</f>
        <v>9367.1631834797208</v>
      </c>
    </row>
    <row r="897" spans="1:8" x14ac:dyDescent="0.2">
      <c r="A897">
        <f t="shared" si="78"/>
        <v>4</v>
      </c>
      <c r="B897" t="b">
        <f t="shared" si="79"/>
        <v>0</v>
      </c>
      <c r="C897" t="str">
        <f t="shared" si="80"/>
        <v>ON</v>
      </c>
      <c r="D897" s="4">
        <f t="shared" si="82"/>
        <v>42467.291666664496</v>
      </c>
      <c r="E897" t="str">
        <f t="shared" si="83"/>
        <v>LRKPPS</v>
      </c>
      <c r="F897" s="39">
        <v>56.906097412109375</v>
      </c>
      <c r="G897">
        <f t="shared" si="81"/>
        <v>1.144874583920961E-3</v>
      </c>
      <c r="H897" s="38">
        <f>G897*SUMIF('Manual Inputs'!$B$11:$B$22,'Expanded kW'!A897,'Manual Inputs'!$C$11:$C$22)</f>
        <v>10137.673246564595</v>
      </c>
    </row>
    <row r="898" spans="1:8" x14ac:dyDescent="0.2">
      <c r="A898">
        <f t="shared" ref="A898:A961" si="84">MONTH(D898)</f>
        <v>4</v>
      </c>
      <c r="B898" t="b">
        <f t="shared" ref="B898:B961" si="85">IF(ISNA(VLOOKUP(DATE(YEAR(D898),MONTH(D898),DAY(D898)),Holidays,1,FALSE)),FALSE,TRUE)</f>
        <v>0</v>
      </c>
      <c r="C898" t="str">
        <f t="shared" ref="C898:C961" si="86">IF(OR(HOUR(D898)&lt;PkStart,HOUR(D898)&gt;OPkStart-1,WEEKDAY(D898,2)&gt;5,B898)=TRUE,"OFF","ON")</f>
        <v>ON</v>
      </c>
      <c r="D898" s="4">
        <f t="shared" si="82"/>
        <v>42467.33333333116</v>
      </c>
      <c r="E898" t="str">
        <f t="shared" si="83"/>
        <v>LRKPPS</v>
      </c>
      <c r="F898" s="39">
        <v>64.029922485351563</v>
      </c>
      <c r="G898">
        <f t="shared" ref="G898:G961" si="87">IF(SUMIF($A$2:$A$8761,A898,$F$2:$F$8761)=0,0,F898/SUMIF($A$2:$A$8761,A898,$F$2:$F$8761))</f>
        <v>1.2881964182683348E-3</v>
      </c>
      <c r="H898" s="38">
        <f>G898*SUMIF('Manual Inputs'!$B$11:$B$22,'Expanded kW'!A898,'Manual Inputs'!$C$11:$C$22)</f>
        <v>11406.764154964254</v>
      </c>
    </row>
    <row r="899" spans="1:8" x14ac:dyDescent="0.2">
      <c r="A899">
        <f t="shared" si="84"/>
        <v>4</v>
      </c>
      <c r="B899" t="b">
        <f t="shared" si="85"/>
        <v>0</v>
      </c>
      <c r="C899" t="str">
        <f t="shared" si="86"/>
        <v>ON</v>
      </c>
      <c r="D899" s="4">
        <f t="shared" si="82"/>
        <v>42467.374999997824</v>
      </c>
      <c r="E899" t="str">
        <f t="shared" si="83"/>
        <v>LRKPPS</v>
      </c>
      <c r="F899" s="39">
        <v>66.38018798828125</v>
      </c>
      <c r="G899">
        <f t="shared" si="87"/>
        <v>1.3354806173636296E-3</v>
      </c>
      <c r="H899" s="38">
        <f>G899*SUMIF('Manual Inputs'!$B$11:$B$22,'Expanded kW'!A899,'Manual Inputs'!$C$11:$C$22)</f>
        <v>11825.457841491841</v>
      </c>
    </row>
    <row r="900" spans="1:8" x14ac:dyDescent="0.2">
      <c r="A900">
        <f t="shared" si="84"/>
        <v>4</v>
      </c>
      <c r="B900" t="b">
        <f t="shared" si="85"/>
        <v>0</v>
      </c>
      <c r="C900" t="str">
        <f t="shared" si="86"/>
        <v>ON</v>
      </c>
      <c r="D900" s="4">
        <f t="shared" ref="D900:D963" si="88">+D899+1/24</f>
        <v>42467.416666664489</v>
      </c>
      <c r="E900" t="str">
        <f t="shared" ref="E900:E963" si="89">+E899</f>
        <v>LRKPPS</v>
      </c>
      <c r="F900" s="39">
        <v>67.862876892089844</v>
      </c>
      <c r="G900">
        <f t="shared" si="87"/>
        <v>1.3653103354259839E-3</v>
      </c>
      <c r="H900" s="38">
        <f>G900*SUMIF('Manual Inputs'!$B$11:$B$22,'Expanded kW'!A900,'Manual Inputs'!$C$11:$C$22)</f>
        <v>12089.59501337107</v>
      </c>
    </row>
    <row r="901" spans="1:8" x14ac:dyDescent="0.2">
      <c r="A901">
        <f t="shared" si="84"/>
        <v>4</v>
      </c>
      <c r="B901" t="b">
        <f t="shared" si="85"/>
        <v>0</v>
      </c>
      <c r="C901" t="str">
        <f t="shared" si="86"/>
        <v>ON</v>
      </c>
      <c r="D901" s="4">
        <f t="shared" si="88"/>
        <v>42467.458333331153</v>
      </c>
      <c r="E901" t="str">
        <f t="shared" si="89"/>
        <v>LRKPPS</v>
      </c>
      <c r="F901" s="39">
        <v>68.345062255859375</v>
      </c>
      <c r="G901">
        <f t="shared" si="87"/>
        <v>1.3750112601567835E-3</v>
      </c>
      <c r="H901" s="38">
        <f>G901*SUMIF('Manual Inputs'!$B$11:$B$22,'Expanded kW'!A901,'Manual Inputs'!$C$11:$C$22)</f>
        <v>12175.495081807872</v>
      </c>
    </row>
    <row r="902" spans="1:8" x14ac:dyDescent="0.2">
      <c r="A902">
        <f t="shared" si="84"/>
        <v>4</v>
      </c>
      <c r="B902" t="b">
        <f t="shared" si="85"/>
        <v>0</v>
      </c>
      <c r="C902" t="str">
        <f t="shared" si="86"/>
        <v>ON</v>
      </c>
      <c r="D902" s="4">
        <f t="shared" si="88"/>
        <v>42467.499999997817</v>
      </c>
      <c r="E902" t="str">
        <f t="shared" si="89"/>
        <v>LRKPPS</v>
      </c>
      <c r="F902" s="39">
        <v>67.205757141113281</v>
      </c>
      <c r="G902">
        <f t="shared" si="87"/>
        <v>1.3520899647504602E-3</v>
      </c>
      <c r="H902" s="38">
        <f>G902*SUMIF('Manual Inputs'!$B$11:$B$22,'Expanded kW'!A902,'Manual Inputs'!$C$11:$C$22)</f>
        <v>11972.530838841212</v>
      </c>
    </row>
    <row r="903" spans="1:8" x14ac:dyDescent="0.2">
      <c r="A903">
        <f t="shared" si="84"/>
        <v>4</v>
      </c>
      <c r="B903" t="b">
        <f t="shared" si="85"/>
        <v>0</v>
      </c>
      <c r="C903" t="str">
        <f t="shared" si="86"/>
        <v>ON</v>
      </c>
      <c r="D903" s="4">
        <f t="shared" si="88"/>
        <v>42467.541666664481</v>
      </c>
      <c r="E903" t="str">
        <f t="shared" si="89"/>
        <v>LRKPPS</v>
      </c>
      <c r="F903" s="39">
        <v>63.31036376953125</v>
      </c>
      <c r="G903">
        <f t="shared" si="87"/>
        <v>1.2737198591148305E-3</v>
      </c>
      <c r="H903" s="38">
        <f>G903*SUMIF('Manual Inputs'!$B$11:$B$22,'Expanded kW'!A903,'Manual Inputs'!$C$11:$C$22)</f>
        <v>11278.576641245352</v>
      </c>
    </row>
    <row r="904" spans="1:8" x14ac:dyDescent="0.2">
      <c r="A904">
        <f t="shared" si="84"/>
        <v>4</v>
      </c>
      <c r="B904" t="b">
        <f t="shared" si="85"/>
        <v>0</v>
      </c>
      <c r="C904" t="str">
        <f t="shared" si="86"/>
        <v>ON</v>
      </c>
      <c r="D904" s="4">
        <f t="shared" si="88"/>
        <v>42467.583333331146</v>
      </c>
      <c r="E904" t="str">
        <f t="shared" si="89"/>
        <v>LRKPPS</v>
      </c>
      <c r="F904" s="39">
        <v>60.860187530517578</v>
      </c>
      <c r="G904">
        <f t="shared" si="87"/>
        <v>1.2244255896122292E-3</v>
      </c>
      <c r="H904" s="38">
        <f>G904*SUMIF('Manual Inputs'!$B$11:$B$22,'Expanded kW'!A904,'Manual Inputs'!$C$11:$C$22)</f>
        <v>10842.084116942824</v>
      </c>
    </row>
    <row r="905" spans="1:8" x14ac:dyDescent="0.2">
      <c r="A905">
        <f t="shared" si="84"/>
        <v>4</v>
      </c>
      <c r="B905" t="b">
        <f t="shared" si="85"/>
        <v>0</v>
      </c>
      <c r="C905" t="str">
        <f t="shared" si="86"/>
        <v>ON</v>
      </c>
      <c r="D905" s="4">
        <f t="shared" si="88"/>
        <v>42467.62499999781</v>
      </c>
      <c r="E905" t="str">
        <f t="shared" si="89"/>
        <v>LRKPPS</v>
      </c>
      <c r="F905" s="39">
        <v>55.276439666748047</v>
      </c>
      <c r="G905">
        <f t="shared" si="87"/>
        <v>1.1120880492963411E-3</v>
      </c>
      <c r="H905" s="38">
        <f>G905*SUMIF('Manual Inputs'!$B$11:$B$22,'Expanded kW'!A905,'Manual Inputs'!$C$11:$C$22)</f>
        <v>9847.3539578148684</v>
      </c>
    </row>
    <row r="906" spans="1:8" x14ac:dyDescent="0.2">
      <c r="A906">
        <f t="shared" si="84"/>
        <v>4</v>
      </c>
      <c r="B906" t="b">
        <f t="shared" si="85"/>
        <v>0</v>
      </c>
      <c r="C906" t="str">
        <f t="shared" si="86"/>
        <v>ON</v>
      </c>
      <c r="D906" s="4">
        <f t="shared" si="88"/>
        <v>42467.666666664474</v>
      </c>
      <c r="E906" t="str">
        <f t="shared" si="89"/>
        <v>LRKPPS</v>
      </c>
      <c r="F906" s="39">
        <v>52.107028961181641</v>
      </c>
      <c r="G906">
        <f t="shared" si="87"/>
        <v>1.0483237441019063E-3</v>
      </c>
      <c r="H906" s="38">
        <f>G906*SUMIF('Manual Inputs'!$B$11:$B$22,'Expanded kW'!A906,'Manual Inputs'!$C$11:$C$22)</f>
        <v>9282.7316839571158</v>
      </c>
    </row>
    <row r="907" spans="1:8" x14ac:dyDescent="0.2">
      <c r="A907">
        <f t="shared" si="84"/>
        <v>4</v>
      </c>
      <c r="B907" t="b">
        <f t="shared" si="85"/>
        <v>0</v>
      </c>
      <c r="C907" t="str">
        <f t="shared" si="86"/>
        <v>ON</v>
      </c>
      <c r="D907" s="4">
        <f t="shared" si="88"/>
        <v>42467.708333331138</v>
      </c>
      <c r="E907" t="str">
        <f t="shared" si="89"/>
        <v>LRKPPS</v>
      </c>
      <c r="F907" s="39">
        <v>51.429035186767578</v>
      </c>
      <c r="G907">
        <f t="shared" si="87"/>
        <v>1.0346834159879962E-3</v>
      </c>
      <c r="H907" s="38">
        <f>G907*SUMIF('Manual Inputs'!$B$11:$B$22,'Expanded kW'!A907,'Manual Inputs'!$C$11:$C$22)</f>
        <v>9161.9488564432359</v>
      </c>
    </row>
    <row r="908" spans="1:8" x14ac:dyDescent="0.2">
      <c r="A908">
        <f t="shared" si="84"/>
        <v>4</v>
      </c>
      <c r="B908" t="b">
        <f t="shared" si="85"/>
        <v>0</v>
      </c>
      <c r="C908" t="str">
        <f t="shared" si="86"/>
        <v>ON</v>
      </c>
      <c r="D908" s="4">
        <f t="shared" si="88"/>
        <v>42467.749999997803</v>
      </c>
      <c r="E908" t="str">
        <f t="shared" si="89"/>
        <v>LRKPPS</v>
      </c>
      <c r="F908" s="39">
        <v>51.554370880126953</v>
      </c>
      <c r="G908">
        <f t="shared" si="87"/>
        <v>1.0372050025369047E-3</v>
      </c>
      <c r="H908" s="38">
        <f>G908*SUMIF('Manual Inputs'!$B$11:$B$22,'Expanded kW'!A908,'Manual Inputs'!$C$11:$C$22)</f>
        <v>9184.2770842288683</v>
      </c>
    </row>
    <row r="909" spans="1:8" x14ac:dyDescent="0.2">
      <c r="A909">
        <f t="shared" si="84"/>
        <v>4</v>
      </c>
      <c r="B909" t="b">
        <f t="shared" si="85"/>
        <v>0</v>
      </c>
      <c r="C909" t="str">
        <f t="shared" si="86"/>
        <v>ON</v>
      </c>
      <c r="D909" s="4">
        <f t="shared" si="88"/>
        <v>42467.791666664467</v>
      </c>
      <c r="E909" t="str">
        <f t="shared" si="89"/>
        <v>LRKPPS</v>
      </c>
      <c r="F909" s="39">
        <v>52.342166900634766</v>
      </c>
      <c r="G909">
        <f t="shared" si="87"/>
        <v>1.0530544050123861E-3</v>
      </c>
      <c r="H909" s="38">
        <f>G909*SUMIF('Manual Inputs'!$B$11:$B$22,'Expanded kW'!A909,'Manual Inputs'!$C$11:$C$22)</f>
        <v>9324.6208962990422</v>
      </c>
    </row>
    <row r="910" spans="1:8" x14ac:dyDescent="0.2">
      <c r="A910">
        <f t="shared" si="84"/>
        <v>4</v>
      </c>
      <c r="B910" t="b">
        <f t="shared" si="85"/>
        <v>0</v>
      </c>
      <c r="C910" t="str">
        <f t="shared" si="86"/>
        <v>ON</v>
      </c>
      <c r="D910" s="4">
        <f t="shared" si="88"/>
        <v>42467.833333331131</v>
      </c>
      <c r="E910" t="str">
        <f t="shared" si="89"/>
        <v>LRKPPS</v>
      </c>
      <c r="F910" s="39">
        <v>54.82415771484375</v>
      </c>
      <c r="G910">
        <f t="shared" si="87"/>
        <v>1.102988741224809E-3</v>
      </c>
      <c r="H910" s="38">
        <f>G910*SUMIF('Manual Inputs'!$B$11:$B$22,'Expanded kW'!A910,'Manual Inputs'!$C$11:$C$22)</f>
        <v>9766.7811044258997</v>
      </c>
    </row>
    <row r="911" spans="1:8" x14ac:dyDescent="0.2">
      <c r="A911">
        <f t="shared" si="84"/>
        <v>4</v>
      </c>
      <c r="B911" t="b">
        <f t="shared" si="85"/>
        <v>0</v>
      </c>
      <c r="C911" t="str">
        <f t="shared" si="86"/>
        <v>OFF</v>
      </c>
      <c r="D911" s="4">
        <f t="shared" si="88"/>
        <v>42467.874999997795</v>
      </c>
      <c r="E911" t="str">
        <f t="shared" si="89"/>
        <v>LRKPPS</v>
      </c>
      <c r="F911" s="39">
        <v>51.652572631835938</v>
      </c>
      <c r="G911">
        <f t="shared" si="87"/>
        <v>1.0391806904638758E-3</v>
      </c>
      <c r="H911" s="38">
        <f>G911*SUMIF('Manual Inputs'!$B$11:$B$22,'Expanded kW'!A911,'Manual Inputs'!$C$11:$C$22)</f>
        <v>9201.7714708823132</v>
      </c>
    </row>
    <row r="912" spans="1:8" x14ac:dyDescent="0.2">
      <c r="A912">
        <f t="shared" si="84"/>
        <v>4</v>
      </c>
      <c r="B912" t="b">
        <f t="shared" si="85"/>
        <v>0</v>
      </c>
      <c r="C912" t="str">
        <f t="shared" si="86"/>
        <v>OFF</v>
      </c>
      <c r="D912" s="4">
        <f t="shared" si="88"/>
        <v>42467.91666666446</v>
      </c>
      <c r="E912" t="str">
        <f t="shared" si="89"/>
        <v>LRKPPS</v>
      </c>
      <c r="F912" s="39">
        <v>49.87347412109375</v>
      </c>
      <c r="G912">
        <f t="shared" si="87"/>
        <v>1.0033876074750758E-3</v>
      </c>
      <c r="H912" s="38">
        <f>G912*SUMIF('Manual Inputs'!$B$11:$B$22,'Expanded kW'!A912,'Manual Inputs'!$C$11:$C$22)</f>
        <v>8884.829698461348</v>
      </c>
    </row>
    <row r="913" spans="1:8" x14ac:dyDescent="0.2">
      <c r="A913">
        <f t="shared" si="84"/>
        <v>4</v>
      </c>
      <c r="B913" t="b">
        <f t="shared" si="85"/>
        <v>0</v>
      </c>
      <c r="C913" t="str">
        <f t="shared" si="86"/>
        <v>OFF</v>
      </c>
      <c r="D913" s="4">
        <f t="shared" si="88"/>
        <v>42467.958333331124</v>
      </c>
      <c r="E913" t="str">
        <f t="shared" si="89"/>
        <v>LRKPPS</v>
      </c>
      <c r="F913" s="39">
        <v>48.969829559326172</v>
      </c>
      <c r="G913">
        <f t="shared" si="87"/>
        <v>9.8520748726451377E-4</v>
      </c>
      <c r="H913" s="38">
        <f>G913*SUMIF('Manual Inputs'!$B$11:$B$22,'Expanded kW'!A913,'Manual Inputs'!$C$11:$C$22)</f>
        <v>8723.8477700768963</v>
      </c>
    </row>
    <row r="914" spans="1:8" x14ac:dyDescent="0.2">
      <c r="A914">
        <f t="shared" si="84"/>
        <v>4</v>
      </c>
      <c r="B914" t="b">
        <f t="shared" si="85"/>
        <v>0</v>
      </c>
      <c r="C914" t="str">
        <f t="shared" si="86"/>
        <v>OFF</v>
      </c>
      <c r="D914" s="4">
        <f t="shared" si="88"/>
        <v>42467.999999997788</v>
      </c>
      <c r="E914" t="str">
        <f t="shared" si="89"/>
        <v>LRKPPS</v>
      </c>
      <c r="F914" s="39">
        <v>47.538238525390625</v>
      </c>
      <c r="G914">
        <f t="shared" si="87"/>
        <v>9.5640579001487656E-4</v>
      </c>
      <c r="H914" s="38">
        <f>G914*SUMIF('Manual Inputs'!$B$11:$B$22,'Expanded kW'!A914,'Manual Inputs'!$C$11:$C$22)</f>
        <v>8468.8135508147989</v>
      </c>
    </row>
    <row r="915" spans="1:8" x14ac:dyDescent="0.2">
      <c r="A915">
        <f t="shared" si="84"/>
        <v>4</v>
      </c>
      <c r="B915" t="b">
        <f t="shared" si="85"/>
        <v>0</v>
      </c>
      <c r="C915" t="str">
        <f t="shared" si="86"/>
        <v>OFF</v>
      </c>
      <c r="D915" s="4">
        <f t="shared" si="88"/>
        <v>42468.041666664452</v>
      </c>
      <c r="E915" t="str">
        <f t="shared" si="89"/>
        <v>LRKPPS</v>
      </c>
      <c r="F915" s="39">
        <v>48.000167846679688</v>
      </c>
      <c r="G915">
        <f t="shared" si="87"/>
        <v>9.6569919025776818E-4</v>
      </c>
      <c r="H915" s="38">
        <f>G915*SUMIF('Manual Inputs'!$B$11:$B$22,'Expanded kW'!A915,'Manual Inputs'!$C$11:$C$22)</f>
        <v>8551.1050579677649</v>
      </c>
    </row>
    <row r="916" spans="1:8" x14ac:dyDescent="0.2">
      <c r="A916">
        <f t="shared" si="84"/>
        <v>4</v>
      </c>
      <c r="B916" t="b">
        <f t="shared" si="85"/>
        <v>0</v>
      </c>
      <c r="C916" t="str">
        <f t="shared" si="86"/>
        <v>OFF</v>
      </c>
      <c r="D916" s="4">
        <f t="shared" si="88"/>
        <v>42468.083333331117</v>
      </c>
      <c r="E916" t="str">
        <f t="shared" si="89"/>
        <v>LRKPPS</v>
      </c>
      <c r="F916" s="39">
        <v>48.927043914794922</v>
      </c>
      <c r="G916">
        <f t="shared" si="87"/>
        <v>9.8434669731039398E-4</v>
      </c>
      <c r="H916" s="38">
        <f>G916*SUMIF('Manual Inputs'!$B$11:$B$22,'Expanded kW'!A916,'Manual Inputs'!$C$11:$C$22)</f>
        <v>8716.2256187850871</v>
      </c>
    </row>
    <row r="917" spans="1:8" x14ac:dyDescent="0.2">
      <c r="A917">
        <f t="shared" si="84"/>
        <v>4</v>
      </c>
      <c r="B917" t="b">
        <f t="shared" si="85"/>
        <v>0</v>
      </c>
      <c r="C917" t="str">
        <f t="shared" si="86"/>
        <v>OFF</v>
      </c>
      <c r="D917" s="4">
        <f t="shared" si="88"/>
        <v>42468.124999997781</v>
      </c>
      <c r="E917" t="str">
        <f t="shared" si="89"/>
        <v>LRKPPS</v>
      </c>
      <c r="F917" s="39">
        <v>50.224712371826172</v>
      </c>
      <c r="G917">
        <f t="shared" si="87"/>
        <v>1.0104540513967571E-3</v>
      </c>
      <c r="H917" s="38">
        <f>G917*SUMIF('Manual Inputs'!$B$11:$B$22,'Expanded kW'!A917,'Manual Inputs'!$C$11:$C$22)</f>
        <v>8947.4018792917013</v>
      </c>
    </row>
    <row r="918" spans="1:8" x14ac:dyDescent="0.2">
      <c r="A918">
        <f t="shared" si="84"/>
        <v>4</v>
      </c>
      <c r="B918" t="b">
        <f t="shared" si="85"/>
        <v>0</v>
      </c>
      <c r="C918" t="str">
        <f t="shared" si="86"/>
        <v>OFF</v>
      </c>
      <c r="D918" s="4">
        <f t="shared" si="88"/>
        <v>42468.166666664445</v>
      </c>
      <c r="E918" t="str">
        <f t="shared" si="89"/>
        <v>LRKPPS</v>
      </c>
      <c r="F918" s="39">
        <v>48.824039459228516</v>
      </c>
      <c r="G918">
        <f t="shared" si="87"/>
        <v>9.8227438540408689E-4</v>
      </c>
      <c r="H918" s="38">
        <f>G918*SUMIF('Manual Inputs'!$B$11:$B$22,'Expanded kW'!A918,'Manual Inputs'!$C$11:$C$22)</f>
        <v>8697.8756429308269</v>
      </c>
    </row>
    <row r="919" spans="1:8" x14ac:dyDescent="0.2">
      <c r="A919">
        <f t="shared" si="84"/>
        <v>4</v>
      </c>
      <c r="B919" t="b">
        <f t="shared" si="85"/>
        <v>0</v>
      </c>
      <c r="C919" t="str">
        <f t="shared" si="86"/>
        <v>OFF</v>
      </c>
      <c r="D919" s="4">
        <f t="shared" si="88"/>
        <v>42468.208333331109</v>
      </c>
      <c r="E919" t="str">
        <f t="shared" si="89"/>
        <v>LRKPPS</v>
      </c>
      <c r="F919" s="39">
        <v>53.92633056640625</v>
      </c>
      <c r="G919">
        <f t="shared" si="87"/>
        <v>1.0849256595912829E-3</v>
      </c>
      <c r="H919" s="38">
        <f>G919*SUMIF('Manual Inputs'!$B$11:$B$22,'Expanded kW'!A919,'Manual Inputs'!$C$11:$C$22)</f>
        <v>9606.8355330956583</v>
      </c>
    </row>
    <row r="920" spans="1:8" x14ac:dyDescent="0.2">
      <c r="A920">
        <f t="shared" si="84"/>
        <v>4</v>
      </c>
      <c r="B920" t="b">
        <f t="shared" si="85"/>
        <v>0</v>
      </c>
      <c r="C920" t="str">
        <f t="shared" si="86"/>
        <v>OFF</v>
      </c>
      <c r="D920" s="4">
        <f t="shared" si="88"/>
        <v>42468.249999997774</v>
      </c>
      <c r="E920" t="str">
        <f t="shared" si="89"/>
        <v>LRKPPS</v>
      </c>
      <c r="F920" s="39">
        <v>60.329036712646484</v>
      </c>
      <c r="G920">
        <f t="shared" si="87"/>
        <v>1.2137395454225243E-3</v>
      </c>
      <c r="H920" s="38">
        <f>G920*SUMIF('Manual Inputs'!$B$11:$B$22,'Expanded kW'!A920,'Manual Inputs'!$C$11:$C$22)</f>
        <v>10747.460980212367</v>
      </c>
    </row>
    <row r="921" spans="1:8" x14ac:dyDescent="0.2">
      <c r="A921">
        <f t="shared" si="84"/>
        <v>4</v>
      </c>
      <c r="B921" t="b">
        <f t="shared" si="85"/>
        <v>0</v>
      </c>
      <c r="C921" t="str">
        <f t="shared" si="86"/>
        <v>ON</v>
      </c>
      <c r="D921" s="4">
        <f t="shared" si="88"/>
        <v>42468.291666664438</v>
      </c>
      <c r="E921" t="str">
        <f t="shared" si="89"/>
        <v>LRKPPS</v>
      </c>
      <c r="F921" s="39">
        <v>65.684158325195313</v>
      </c>
      <c r="G921">
        <f t="shared" si="87"/>
        <v>1.3214774312876047E-3</v>
      </c>
      <c r="H921" s="38">
        <f>G921*SUMIF('Manual Inputs'!$B$11:$B$22,'Expanded kW'!A921,'Manual Inputs'!$C$11:$C$22)</f>
        <v>11701.461967320714</v>
      </c>
    </row>
    <row r="922" spans="1:8" x14ac:dyDescent="0.2">
      <c r="A922">
        <f t="shared" si="84"/>
        <v>4</v>
      </c>
      <c r="B922" t="b">
        <f t="shared" si="85"/>
        <v>0</v>
      </c>
      <c r="C922" t="str">
        <f t="shared" si="86"/>
        <v>ON</v>
      </c>
      <c r="D922" s="4">
        <f t="shared" si="88"/>
        <v>42468.333333331102</v>
      </c>
      <c r="E922" t="str">
        <f t="shared" si="89"/>
        <v>LRKPPS</v>
      </c>
      <c r="F922" s="39">
        <v>70.71234130859375</v>
      </c>
      <c r="G922">
        <f t="shared" si="87"/>
        <v>1.4226377491232775E-3</v>
      </c>
      <c r="H922" s="38">
        <f>G922*SUMIF('Manual Inputs'!$B$11:$B$22,'Expanded kW'!A922,'Manual Inputs'!$C$11:$C$22)</f>
        <v>12597.219687982519</v>
      </c>
    </row>
    <row r="923" spans="1:8" x14ac:dyDescent="0.2">
      <c r="A923">
        <f t="shared" si="84"/>
        <v>4</v>
      </c>
      <c r="B923" t="b">
        <f t="shared" si="85"/>
        <v>0</v>
      </c>
      <c r="C923" t="str">
        <f t="shared" si="86"/>
        <v>ON</v>
      </c>
      <c r="D923" s="4">
        <f t="shared" si="88"/>
        <v>42468.374999997766</v>
      </c>
      <c r="E923" t="str">
        <f t="shared" si="89"/>
        <v>LRKPPS</v>
      </c>
      <c r="F923" s="39">
        <v>72.459846496582031</v>
      </c>
      <c r="G923">
        <f t="shared" si="87"/>
        <v>1.4577952167055138E-3</v>
      </c>
      <c r="H923" s="38">
        <f>G923*SUMIF('Manual Inputs'!$B$11:$B$22,'Expanded kW'!A923,'Manual Inputs'!$C$11:$C$22)</f>
        <v>12908.533192126135</v>
      </c>
    </row>
    <row r="924" spans="1:8" x14ac:dyDescent="0.2">
      <c r="A924">
        <f t="shared" si="84"/>
        <v>4</v>
      </c>
      <c r="B924" t="b">
        <f t="shared" si="85"/>
        <v>0</v>
      </c>
      <c r="C924" t="str">
        <f t="shared" si="86"/>
        <v>ON</v>
      </c>
      <c r="D924" s="4">
        <f t="shared" si="88"/>
        <v>42468.416666664431</v>
      </c>
      <c r="E924" t="str">
        <f t="shared" si="89"/>
        <v>LRKPPS</v>
      </c>
      <c r="F924" s="39">
        <v>70.512214660644531</v>
      </c>
      <c r="G924">
        <f t="shared" si="87"/>
        <v>1.418611468580033E-3</v>
      </c>
      <c r="H924" s="38">
        <f>G924*SUMIF('Manual Inputs'!$B$11:$B$22,'Expanded kW'!A924,'Manual Inputs'!$C$11:$C$22)</f>
        <v>12561.56764616094</v>
      </c>
    </row>
    <row r="925" spans="1:8" x14ac:dyDescent="0.2">
      <c r="A925">
        <f t="shared" si="84"/>
        <v>4</v>
      </c>
      <c r="B925" t="b">
        <f t="shared" si="85"/>
        <v>0</v>
      </c>
      <c r="C925" t="str">
        <f t="shared" si="86"/>
        <v>ON</v>
      </c>
      <c r="D925" s="4">
        <f t="shared" si="88"/>
        <v>42468.458333331095</v>
      </c>
      <c r="E925" t="str">
        <f t="shared" si="89"/>
        <v>LRKPPS</v>
      </c>
      <c r="F925" s="39">
        <v>69.830162048339844</v>
      </c>
      <c r="G925">
        <f t="shared" si="87"/>
        <v>1.4048894820753255E-3</v>
      </c>
      <c r="H925" s="38">
        <f>G925*SUMIF('Manual Inputs'!$B$11:$B$22,'Expanded kW'!A925,'Manual Inputs'!$C$11:$C$22)</f>
        <v>12440.061747233502</v>
      </c>
    </row>
    <row r="926" spans="1:8" x14ac:dyDescent="0.2">
      <c r="A926">
        <f t="shared" si="84"/>
        <v>4</v>
      </c>
      <c r="B926" t="b">
        <f t="shared" si="85"/>
        <v>0</v>
      </c>
      <c r="C926" t="str">
        <f t="shared" si="86"/>
        <v>ON</v>
      </c>
      <c r="D926" s="4">
        <f t="shared" si="88"/>
        <v>42468.499999997759</v>
      </c>
      <c r="E926" t="str">
        <f t="shared" si="89"/>
        <v>LRKPPS</v>
      </c>
      <c r="F926" s="39">
        <v>66.278526306152344</v>
      </c>
      <c r="G926">
        <f t="shared" si="87"/>
        <v>1.3334353202633005E-3</v>
      </c>
      <c r="H926" s="38">
        <f>G926*SUMIF('Manual Inputs'!$B$11:$B$22,'Expanded kW'!A926,'Manual Inputs'!$C$11:$C$22)</f>
        <v>11807.347077233042</v>
      </c>
    </row>
    <row r="927" spans="1:8" x14ac:dyDescent="0.2">
      <c r="A927">
        <f t="shared" si="84"/>
        <v>4</v>
      </c>
      <c r="B927" t="b">
        <f t="shared" si="85"/>
        <v>0</v>
      </c>
      <c r="C927" t="str">
        <f t="shared" si="86"/>
        <v>ON</v>
      </c>
      <c r="D927" s="4">
        <f t="shared" si="88"/>
        <v>42468.541666664423</v>
      </c>
      <c r="E927" t="str">
        <f t="shared" si="89"/>
        <v>LRKPPS</v>
      </c>
      <c r="F927" s="39">
        <v>62.861465454101563</v>
      </c>
      <c r="G927">
        <f t="shared" si="87"/>
        <v>1.264688625284499E-3</v>
      </c>
      <c r="H927" s="38">
        <f>G927*SUMIF('Manual Inputs'!$B$11:$B$22,'Expanded kW'!A927,'Manual Inputs'!$C$11:$C$22)</f>
        <v>11198.606573893816</v>
      </c>
    </row>
    <row r="928" spans="1:8" x14ac:dyDescent="0.2">
      <c r="A928">
        <f t="shared" si="84"/>
        <v>4</v>
      </c>
      <c r="B928" t="b">
        <f t="shared" si="85"/>
        <v>0</v>
      </c>
      <c r="C928" t="str">
        <f t="shared" si="86"/>
        <v>ON</v>
      </c>
      <c r="D928" s="4">
        <f t="shared" si="88"/>
        <v>42468.583333331087</v>
      </c>
      <c r="E928" t="str">
        <f t="shared" si="89"/>
        <v>LRKPPS</v>
      </c>
      <c r="F928" s="39">
        <v>60.930488586425781</v>
      </c>
      <c r="G928">
        <f t="shared" si="87"/>
        <v>1.225839952849076E-3</v>
      </c>
      <c r="H928" s="38">
        <f>G928*SUMIF('Manual Inputs'!$B$11:$B$22,'Expanded kW'!A928,'Manual Inputs'!$C$11:$C$22)</f>
        <v>10854.608067206442</v>
      </c>
    </row>
    <row r="929" spans="1:8" x14ac:dyDescent="0.2">
      <c r="A929">
        <f t="shared" si="84"/>
        <v>4</v>
      </c>
      <c r="B929" t="b">
        <f t="shared" si="85"/>
        <v>0</v>
      </c>
      <c r="C929" t="str">
        <f t="shared" si="86"/>
        <v>ON</v>
      </c>
      <c r="D929" s="4">
        <f t="shared" si="88"/>
        <v>42468.624999997752</v>
      </c>
      <c r="E929" t="str">
        <f t="shared" si="89"/>
        <v>LRKPPS</v>
      </c>
      <c r="F929" s="39">
        <v>55.142112731933594</v>
      </c>
      <c r="G929">
        <f t="shared" si="87"/>
        <v>1.1093855709926304E-3</v>
      </c>
      <c r="H929" s="38">
        <f>G929*SUMIF('Manual Inputs'!$B$11:$B$22,'Expanded kW'!A929,'Manual Inputs'!$C$11:$C$22)</f>
        <v>9823.4239637493865</v>
      </c>
    </row>
    <row r="930" spans="1:8" x14ac:dyDescent="0.2">
      <c r="A930">
        <f t="shared" si="84"/>
        <v>4</v>
      </c>
      <c r="B930" t="b">
        <f t="shared" si="85"/>
        <v>0</v>
      </c>
      <c r="C930" t="str">
        <f t="shared" si="86"/>
        <v>ON</v>
      </c>
      <c r="D930" s="4">
        <f t="shared" si="88"/>
        <v>42468.666666664416</v>
      </c>
      <c r="E930" t="str">
        <f t="shared" si="89"/>
        <v>LRKPPS</v>
      </c>
      <c r="F930" s="39">
        <v>51.146831512451172</v>
      </c>
      <c r="G930">
        <f t="shared" si="87"/>
        <v>1.0290058554293412E-3</v>
      </c>
      <c r="H930" s="38">
        <f>G930*SUMIF('Manual Inputs'!$B$11:$B$22,'Expanded kW'!A930,'Manual Inputs'!$C$11:$C$22)</f>
        <v>9111.6750058489597</v>
      </c>
    </row>
    <row r="931" spans="1:8" x14ac:dyDescent="0.2">
      <c r="A931">
        <f t="shared" si="84"/>
        <v>4</v>
      </c>
      <c r="B931" t="b">
        <f t="shared" si="85"/>
        <v>0</v>
      </c>
      <c r="C931" t="str">
        <f t="shared" si="86"/>
        <v>ON</v>
      </c>
      <c r="D931" s="4">
        <f t="shared" si="88"/>
        <v>42468.70833333108</v>
      </c>
      <c r="E931" t="str">
        <f t="shared" si="89"/>
        <v>LRKPPS</v>
      </c>
      <c r="F931" s="39">
        <v>49.569614410400391</v>
      </c>
      <c r="G931">
        <f t="shared" si="87"/>
        <v>9.9727435642341642E-4</v>
      </c>
      <c r="H931" s="38">
        <f>G931*SUMIF('Manual Inputs'!$B$11:$B$22,'Expanded kW'!A931,'Manual Inputs'!$C$11:$C$22)</f>
        <v>8830.6978813118294</v>
      </c>
    </row>
    <row r="932" spans="1:8" x14ac:dyDescent="0.2">
      <c r="A932">
        <f t="shared" si="84"/>
        <v>4</v>
      </c>
      <c r="B932" t="b">
        <f t="shared" si="85"/>
        <v>0</v>
      </c>
      <c r="C932" t="str">
        <f t="shared" si="86"/>
        <v>ON</v>
      </c>
      <c r="D932" s="4">
        <f t="shared" si="88"/>
        <v>42468.749999997744</v>
      </c>
      <c r="E932" t="str">
        <f t="shared" si="89"/>
        <v>LRKPPS</v>
      </c>
      <c r="F932" s="39">
        <v>47.7530517578125</v>
      </c>
      <c r="G932">
        <f t="shared" si="87"/>
        <v>9.6072754499850648E-4</v>
      </c>
      <c r="H932" s="38">
        <f>G932*SUMIF('Manual Inputs'!$B$11:$B$22,'Expanded kW'!A932,'Manual Inputs'!$C$11:$C$22)</f>
        <v>8507.0819694617603</v>
      </c>
    </row>
    <row r="933" spans="1:8" x14ac:dyDescent="0.2">
      <c r="A933">
        <f t="shared" si="84"/>
        <v>4</v>
      </c>
      <c r="B933" t="b">
        <f t="shared" si="85"/>
        <v>0</v>
      </c>
      <c r="C933" t="str">
        <f t="shared" si="86"/>
        <v>ON</v>
      </c>
      <c r="D933" s="4">
        <f t="shared" si="88"/>
        <v>42468.791666664409</v>
      </c>
      <c r="E933" t="str">
        <f t="shared" si="89"/>
        <v>LRKPPS</v>
      </c>
      <c r="F933" s="39">
        <v>49.883708953857422</v>
      </c>
      <c r="G933">
        <f t="shared" si="87"/>
        <v>1.0035935186240507E-3</v>
      </c>
      <c r="H933" s="38">
        <f>G933*SUMIF('Manual Inputs'!$B$11:$B$22,'Expanded kW'!A933,'Manual Inputs'!$C$11:$C$22)</f>
        <v>8886.6530072983587</v>
      </c>
    </row>
    <row r="934" spans="1:8" x14ac:dyDescent="0.2">
      <c r="A934">
        <f t="shared" si="84"/>
        <v>4</v>
      </c>
      <c r="B934" t="b">
        <f t="shared" si="85"/>
        <v>0</v>
      </c>
      <c r="C934" t="str">
        <f t="shared" si="86"/>
        <v>ON</v>
      </c>
      <c r="D934" s="4">
        <f t="shared" si="88"/>
        <v>42468.833333331073</v>
      </c>
      <c r="E934" t="str">
        <f t="shared" si="89"/>
        <v>LRKPPS</v>
      </c>
      <c r="F934" s="39">
        <v>51.9156494140625</v>
      </c>
      <c r="G934">
        <f t="shared" si="87"/>
        <v>1.0444734435305586E-3</v>
      </c>
      <c r="H934" s="38">
        <f>G934*SUMIF('Manual Inputs'!$B$11:$B$22,'Expanded kW'!A934,'Manual Inputs'!$C$11:$C$22)</f>
        <v>9248.637915398027</v>
      </c>
    </row>
    <row r="935" spans="1:8" x14ac:dyDescent="0.2">
      <c r="A935">
        <f t="shared" si="84"/>
        <v>4</v>
      </c>
      <c r="B935" t="b">
        <f t="shared" si="85"/>
        <v>0</v>
      </c>
      <c r="C935" t="str">
        <f t="shared" si="86"/>
        <v>OFF</v>
      </c>
      <c r="D935" s="4">
        <f t="shared" si="88"/>
        <v>42468.874999997737</v>
      </c>
      <c r="E935" t="str">
        <f t="shared" si="89"/>
        <v>LRKPPS</v>
      </c>
      <c r="F935" s="39">
        <v>51.313014984130859</v>
      </c>
      <c r="G935">
        <f t="shared" si="87"/>
        <v>1.0323492446555605E-3</v>
      </c>
      <c r="H935" s="38">
        <f>G935*SUMIF('Manual Inputs'!$B$11:$B$22,'Expanded kW'!A935,'Manual Inputs'!$C$11:$C$22)</f>
        <v>9141.2801591011303</v>
      </c>
    </row>
    <row r="936" spans="1:8" x14ac:dyDescent="0.2">
      <c r="A936">
        <f t="shared" si="84"/>
        <v>4</v>
      </c>
      <c r="B936" t="b">
        <f t="shared" si="85"/>
        <v>0</v>
      </c>
      <c r="C936" t="str">
        <f t="shared" si="86"/>
        <v>OFF</v>
      </c>
      <c r="D936" s="4">
        <f t="shared" si="88"/>
        <v>42468.916666664401</v>
      </c>
      <c r="E936" t="str">
        <f t="shared" si="89"/>
        <v>LRKPPS</v>
      </c>
      <c r="F936" s="39">
        <v>52.375381469726563</v>
      </c>
      <c r="G936">
        <f t="shared" si="87"/>
        <v>1.0537226377273041E-3</v>
      </c>
      <c r="H936" s="38">
        <f>G936*SUMIF('Manual Inputs'!$B$11:$B$22,'Expanded kW'!A936,'Manual Inputs'!$C$11:$C$22)</f>
        <v>9330.5379853947779</v>
      </c>
    </row>
    <row r="937" spans="1:8" x14ac:dyDescent="0.2">
      <c r="A937">
        <f t="shared" si="84"/>
        <v>4</v>
      </c>
      <c r="B937" t="b">
        <f t="shared" si="85"/>
        <v>0</v>
      </c>
      <c r="C937" t="str">
        <f t="shared" si="86"/>
        <v>OFF</v>
      </c>
      <c r="D937" s="4">
        <f t="shared" si="88"/>
        <v>42468.958333331066</v>
      </c>
      <c r="E937" t="str">
        <f t="shared" si="89"/>
        <v>LRKPPS</v>
      </c>
      <c r="F937" s="39">
        <v>51.143882751464844</v>
      </c>
      <c r="G937">
        <f t="shared" si="87"/>
        <v>1.0289465303014405E-3</v>
      </c>
      <c r="H937" s="38">
        <f>G937*SUMIF('Manual Inputs'!$B$11:$B$22,'Expanded kW'!A937,'Manual Inputs'!$C$11:$C$22)</f>
        <v>9111.1496917486966</v>
      </c>
    </row>
    <row r="938" spans="1:8" x14ac:dyDescent="0.2">
      <c r="A938">
        <f t="shared" si="84"/>
        <v>4</v>
      </c>
      <c r="B938" t="b">
        <f t="shared" si="85"/>
        <v>0</v>
      </c>
      <c r="C938" t="str">
        <f t="shared" si="86"/>
        <v>OFF</v>
      </c>
      <c r="D938" s="4">
        <f t="shared" si="88"/>
        <v>42468.99999999773</v>
      </c>
      <c r="E938" t="str">
        <f t="shared" si="89"/>
        <v>LRKPPS</v>
      </c>
      <c r="F938" s="39">
        <v>51.218311309814453</v>
      </c>
      <c r="G938">
        <f t="shared" si="87"/>
        <v>1.0304439333680268E-3</v>
      </c>
      <c r="H938" s="38">
        <f>G938*SUMIF('Manual Inputs'!$B$11:$B$22,'Expanded kW'!A938,'Manual Inputs'!$C$11:$C$22)</f>
        <v>9124.4089458370054</v>
      </c>
    </row>
    <row r="939" spans="1:8" x14ac:dyDescent="0.2">
      <c r="A939">
        <f t="shared" si="84"/>
        <v>4</v>
      </c>
      <c r="B939" t="b">
        <f t="shared" si="85"/>
        <v>0</v>
      </c>
      <c r="C939" t="str">
        <f t="shared" si="86"/>
        <v>OFF</v>
      </c>
      <c r="D939" s="4">
        <f t="shared" si="88"/>
        <v>42469.041666664394</v>
      </c>
      <c r="E939" t="str">
        <f t="shared" si="89"/>
        <v>LRKPPS</v>
      </c>
      <c r="F939" s="39">
        <v>53.205299377441406</v>
      </c>
      <c r="G939">
        <f t="shared" si="87"/>
        <v>1.0704194762471322E-3</v>
      </c>
      <c r="H939" s="38">
        <f>G939*SUMIF('Manual Inputs'!$B$11:$B$22,'Expanded kW'!A939,'Manual Inputs'!$C$11:$C$22)</f>
        <v>9478.3857021158219</v>
      </c>
    </row>
    <row r="940" spans="1:8" x14ac:dyDescent="0.2">
      <c r="A940">
        <f t="shared" si="84"/>
        <v>4</v>
      </c>
      <c r="B940" t="b">
        <f t="shared" si="85"/>
        <v>0</v>
      </c>
      <c r="C940" t="str">
        <f t="shared" si="86"/>
        <v>OFF</v>
      </c>
      <c r="D940" s="4">
        <f t="shared" si="88"/>
        <v>42469.083333331058</v>
      </c>
      <c r="E940" t="str">
        <f t="shared" si="89"/>
        <v>LRKPPS</v>
      </c>
      <c r="F940" s="39">
        <v>52.170322418212891</v>
      </c>
      <c r="G940">
        <f t="shared" si="87"/>
        <v>1.0495971238200549E-3</v>
      </c>
      <c r="H940" s="38">
        <f>G940*SUMIF('Manual Inputs'!$B$11:$B$22,'Expanded kW'!A940,'Manual Inputs'!$C$11:$C$22)</f>
        <v>9294.0072487069083</v>
      </c>
    </row>
    <row r="941" spans="1:8" x14ac:dyDescent="0.2">
      <c r="A941">
        <f t="shared" si="84"/>
        <v>4</v>
      </c>
      <c r="B941" t="b">
        <f t="shared" si="85"/>
        <v>0</v>
      </c>
      <c r="C941" t="str">
        <f t="shared" si="86"/>
        <v>OFF</v>
      </c>
      <c r="D941" s="4">
        <f t="shared" si="88"/>
        <v>42469.124999997723</v>
      </c>
      <c r="E941" t="str">
        <f t="shared" si="89"/>
        <v>LRKPPS</v>
      </c>
      <c r="F941" s="39">
        <v>53.976310729980469</v>
      </c>
      <c r="G941">
        <f t="shared" si="87"/>
        <v>1.0859311936478875E-3</v>
      </c>
      <c r="H941" s="38">
        <f>G941*SUMIF('Manual Inputs'!$B$11:$B$22,'Expanded kW'!A941,'Manual Inputs'!$C$11:$C$22)</f>
        <v>9615.7393692427049</v>
      </c>
    </row>
    <row r="942" spans="1:8" x14ac:dyDescent="0.2">
      <c r="A942">
        <f t="shared" si="84"/>
        <v>4</v>
      </c>
      <c r="B942" t="b">
        <f t="shared" si="85"/>
        <v>0</v>
      </c>
      <c r="C942" t="str">
        <f t="shared" si="86"/>
        <v>OFF</v>
      </c>
      <c r="D942" s="4">
        <f t="shared" si="88"/>
        <v>42469.166666664387</v>
      </c>
      <c r="E942" t="str">
        <f t="shared" si="89"/>
        <v>LRKPPS</v>
      </c>
      <c r="F942" s="39">
        <v>57.652431488037109</v>
      </c>
      <c r="G942">
        <f t="shared" si="87"/>
        <v>1.1598898275152613E-3</v>
      </c>
      <c r="H942" s="38">
        <f>G942*SUMIF('Manual Inputs'!$B$11:$B$22,'Expanded kW'!A942,'Manual Inputs'!$C$11:$C$22)</f>
        <v>10270.630721046444</v>
      </c>
    </row>
    <row r="943" spans="1:8" x14ac:dyDescent="0.2">
      <c r="A943">
        <f t="shared" si="84"/>
        <v>4</v>
      </c>
      <c r="B943" t="b">
        <f t="shared" si="85"/>
        <v>0</v>
      </c>
      <c r="C943" t="str">
        <f t="shared" si="86"/>
        <v>OFF</v>
      </c>
      <c r="D943" s="4">
        <f t="shared" si="88"/>
        <v>42469.208333331051</v>
      </c>
      <c r="E943" t="str">
        <f t="shared" si="89"/>
        <v>LRKPPS</v>
      </c>
      <c r="F943" s="39">
        <v>60.014957427978516</v>
      </c>
      <c r="G943">
        <f t="shared" si="87"/>
        <v>1.2074206902083218E-3</v>
      </c>
      <c r="H943" s="38">
        <f>G943*SUMIF('Manual Inputs'!$B$11:$B$22,'Expanded kW'!A943,'Manual Inputs'!$C$11:$C$22)</f>
        <v>10691.508572539424</v>
      </c>
    </row>
    <row r="944" spans="1:8" x14ac:dyDescent="0.2">
      <c r="A944">
        <f t="shared" si="84"/>
        <v>4</v>
      </c>
      <c r="B944" t="b">
        <f t="shared" si="85"/>
        <v>0</v>
      </c>
      <c r="C944" t="str">
        <f t="shared" si="86"/>
        <v>OFF</v>
      </c>
      <c r="D944" s="4">
        <f t="shared" si="88"/>
        <v>42469.249999997715</v>
      </c>
      <c r="E944" t="str">
        <f t="shared" si="89"/>
        <v>LRKPPS</v>
      </c>
      <c r="F944" s="39">
        <v>60.911464691162109</v>
      </c>
      <c r="G944">
        <f t="shared" si="87"/>
        <v>1.2254572175155172E-3</v>
      </c>
      <c r="H944" s="38">
        <f>G944*SUMIF('Manual Inputs'!$B$11:$B$22,'Expanded kW'!A944,'Manual Inputs'!$C$11:$C$22)</f>
        <v>10851.21900974458</v>
      </c>
    </row>
    <row r="945" spans="1:8" x14ac:dyDescent="0.2">
      <c r="A945">
        <f t="shared" si="84"/>
        <v>4</v>
      </c>
      <c r="B945" t="b">
        <f t="shared" si="85"/>
        <v>0</v>
      </c>
      <c r="C945" t="str">
        <f t="shared" si="86"/>
        <v>OFF</v>
      </c>
      <c r="D945" s="4">
        <f t="shared" si="88"/>
        <v>42469.29166666438</v>
      </c>
      <c r="E945" t="str">
        <f t="shared" si="89"/>
        <v>LRKPPS</v>
      </c>
      <c r="F945" s="39">
        <v>61.579967498779297</v>
      </c>
      <c r="G945">
        <f t="shared" si="87"/>
        <v>1.2389066000689914E-3</v>
      </c>
      <c r="H945" s="38">
        <f>G945*SUMIF('Manual Inputs'!$B$11:$B$22,'Expanded kW'!A945,'Manual Inputs'!$C$11:$C$22)</f>
        <v>10970.311046208706</v>
      </c>
    </row>
    <row r="946" spans="1:8" x14ac:dyDescent="0.2">
      <c r="A946">
        <f t="shared" si="84"/>
        <v>4</v>
      </c>
      <c r="B946" t="b">
        <f t="shared" si="85"/>
        <v>0</v>
      </c>
      <c r="C946" t="str">
        <f t="shared" si="86"/>
        <v>OFF</v>
      </c>
      <c r="D946" s="4">
        <f t="shared" si="88"/>
        <v>42469.333333331044</v>
      </c>
      <c r="E946" t="str">
        <f t="shared" si="89"/>
        <v>LRKPPS</v>
      </c>
      <c r="F946" s="39">
        <v>61.168949127197266</v>
      </c>
      <c r="G946">
        <f t="shared" si="87"/>
        <v>1.23063746005503E-3</v>
      </c>
      <c r="H946" s="38">
        <f>G946*SUMIF('Manual Inputs'!$B$11:$B$22,'Expanded kW'!A946,'Manual Inputs'!$C$11:$C$22)</f>
        <v>10897.089192331461</v>
      </c>
    </row>
    <row r="947" spans="1:8" x14ac:dyDescent="0.2">
      <c r="A947">
        <f t="shared" si="84"/>
        <v>4</v>
      </c>
      <c r="B947" t="b">
        <f t="shared" si="85"/>
        <v>0</v>
      </c>
      <c r="C947" t="str">
        <f t="shared" si="86"/>
        <v>OFF</v>
      </c>
      <c r="D947" s="4">
        <f t="shared" si="88"/>
        <v>42469.374999997708</v>
      </c>
      <c r="E947" t="str">
        <f t="shared" si="89"/>
        <v>LRKPPS</v>
      </c>
      <c r="F947" s="39">
        <v>61.312168121337891</v>
      </c>
      <c r="G947">
        <f t="shared" si="87"/>
        <v>1.2335188347017377E-3</v>
      </c>
      <c r="H947" s="38">
        <f>G947*SUMIF('Manual Inputs'!$B$11:$B$22,'Expanded kW'!A947,'Manual Inputs'!$C$11:$C$22)</f>
        <v>10922.603283638493</v>
      </c>
    </row>
    <row r="948" spans="1:8" x14ac:dyDescent="0.2">
      <c r="A948">
        <f t="shared" si="84"/>
        <v>4</v>
      </c>
      <c r="B948" t="b">
        <f t="shared" si="85"/>
        <v>0</v>
      </c>
      <c r="C948" t="str">
        <f t="shared" si="86"/>
        <v>OFF</v>
      </c>
      <c r="D948" s="4">
        <f t="shared" si="88"/>
        <v>42469.416666664372</v>
      </c>
      <c r="E948" t="str">
        <f t="shared" si="89"/>
        <v>LRKPPS</v>
      </c>
      <c r="F948" s="39">
        <v>60.832836151123047</v>
      </c>
      <c r="G948">
        <f t="shared" si="87"/>
        <v>1.2238753164336416E-3</v>
      </c>
      <c r="H948" s="38">
        <f>G948*SUMIF('Manual Inputs'!$B$11:$B$22,'Expanded kW'!A948,'Manual Inputs'!$C$11:$C$22)</f>
        <v>10837.211539842052</v>
      </c>
    </row>
    <row r="949" spans="1:8" x14ac:dyDescent="0.2">
      <c r="A949">
        <f t="shared" si="84"/>
        <v>4</v>
      </c>
      <c r="B949" t="b">
        <f t="shared" si="85"/>
        <v>0</v>
      </c>
      <c r="C949" t="str">
        <f t="shared" si="86"/>
        <v>OFF</v>
      </c>
      <c r="D949" s="4">
        <f t="shared" si="88"/>
        <v>42469.458333331037</v>
      </c>
      <c r="E949" t="str">
        <f t="shared" si="89"/>
        <v>LRKPPS</v>
      </c>
      <c r="F949" s="39">
        <v>57.537246704101563</v>
      </c>
      <c r="G949">
        <f t="shared" si="87"/>
        <v>1.157572463689954E-3</v>
      </c>
      <c r="H949" s="38">
        <f>G949*SUMIF('Manual Inputs'!$B$11:$B$22,'Expanded kW'!A949,'Manual Inputs'!$C$11:$C$22)</f>
        <v>10250.110851373107</v>
      </c>
    </row>
    <row r="950" spans="1:8" x14ac:dyDescent="0.2">
      <c r="A950">
        <f t="shared" si="84"/>
        <v>4</v>
      </c>
      <c r="B950" t="b">
        <f t="shared" si="85"/>
        <v>0</v>
      </c>
      <c r="C950" t="str">
        <f t="shared" si="86"/>
        <v>OFF</v>
      </c>
      <c r="D950" s="4">
        <f t="shared" si="88"/>
        <v>42469.499999997701</v>
      </c>
      <c r="E950" t="str">
        <f t="shared" si="89"/>
        <v>LRKPPS</v>
      </c>
      <c r="F950" s="39">
        <v>55.210353851318359</v>
      </c>
      <c r="G950">
        <f t="shared" si="87"/>
        <v>1.1107584910612152E-3</v>
      </c>
      <c r="H950" s="38">
        <f>G950*SUMIF('Manual Inputs'!$B$11:$B$22,'Expanded kW'!A950,'Manual Inputs'!$C$11:$C$22)</f>
        <v>9835.5809416790544</v>
      </c>
    </row>
    <row r="951" spans="1:8" x14ac:dyDescent="0.2">
      <c r="A951">
        <f t="shared" si="84"/>
        <v>4</v>
      </c>
      <c r="B951" t="b">
        <f t="shared" si="85"/>
        <v>0</v>
      </c>
      <c r="C951" t="str">
        <f t="shared" si="86"/>
        <v>OFF</v>
      </c>
      <c r="D951" s="4">
        <f t="shared" si="88"/>
        <v>42469.541666664365</v>
      </c>
      <c r="E951" t="str">
        <f t="shared" si="89"/>
        <v>LRKPPS</v>
      </c>
      <c r="F951" s="39">
        <v>54.493904113769531</v>
      </c>
      <c r="G951">
        <f t="shared" si="87"/>
        <v>1.0963444803931432E-3</v>
      </c>
      <c r="H951" s="38">
        <f>G951*SUMIF('Manual Inputs'!$B$11:$B$22,'Expanded kW'!A951,'Manual Inputs'!$C$11:$C$22)</f>
        <v>9707.9472843530566</v>
      </c>
    </row>
    <row r="952" spans="1:8" x14ac:dyDescent="0.2">
      <c r="A952">
        <f t="shared" si="84"/>
        <v>4</v>
      </c>
      <c r="B952" t="b">
        <f t="shared" si="85"/>
        <v>0</v>
      </c>
      <c r="C952" t="str">
        <f t="shared" si="86"/>
        <v>OFF</v>
      </c>
      <c r="D952" s="4">
        <f t="shared" si="88"/>
        <v>42469.583333331029</v>
      </c>
      <c r="E952" t="str">
        <f t="shared" si="89"/>
        <v>LRKPPS</v>
      </c>
      <c r="F952" s="39">
        <v>53.151664733886719</v>
      </c>
      <c r="G952">
        <f t="shared" si="87"/>
        <v>1.0693404189401666E-3</v>
      </c>
      <c r="H952" s="38">
        <f>G952*SUMIF('Manual Inputs'!$B$11:$B$22,'Expanded kW'!A952,'Manual Inputs'!$C$11:$C$22)</f>
        <v>9468.8308298652119</v>
      </c>
    </row>
    <row r="953" spans="1:8" x14ac:dyDescent="0.2">
      <c r="A953">
        <f t="shared" si="84"/>
        <v>4</v>
      </c>
      <c r="B953" t="b">
        <f t="shared" si="85"/>
        <v>0</v>
      </c>
      <c r="C953" t="str">
        <f t="shared" si="86"/>
        <v>OFF</v>
      </c>
      <c r="D953" s="4">
        <f t="shared" si="88"/>
        <v>42469.624999997694</v>
      </c>
      <c r="E953" t="str">
        <f t="shared" si="89"/>
        <v>LRKPPS</v>
      </c>
      <c r="F953" s="39">
        <v>51.330112457275391</v>
      </c>
      <c r="G953">
        <f t="shared" si="87"/>
        <v>1.0326932229521336E-3</v>
      </c>
      <c r="H953" s="38">
        <f>G953*SUMIF('Manual Inputs'!$B$11:$B$22,'Expanded kW'!A953,'Manual Inputs'!$C$11:$C$22)</f>
        <v>9144.3260294729098</v>
      </c>
    </row>
    <row r="954" spans="1:8" x14ac:dyDescent="0.2">
      <c r="A954">
        <f t="shared" si="84"/>
        <v>4</v>
      </c>
      <c r="B954" t="b">
        <f t="shared" si="85"/>
        <v>0</v>
      </c>
      <c r="C954" t="str">
        <f t="shared" si="86"/>
        <v>OFF</v>
      </c>
      <c r="D954" s="4">
        <f t="shared" si="88"/>
        <v>42469.666666664358</v>
      </c>
      <c r="E954" t="str">
        <f t="shared" si="89"/>
        <v>LRKPPS</v>
      </c>
      <c r="F954" s="39">
        <v>50.526748657226563</v>
      </c>
      <c r="G954">
        <f t="shared" si="87"/>
        <v>1.0165306175698439E-3</v>
      </c>
      <c r="H954" s="38">
        <f>G954*SUMIF('Manual Inputs'!$B$11:$B$22,'Expanded kW'!A954,'Manual Inputs'!$C$11:$C$22)</f>
        <v>9001.208857967833</v>
      </c>
    </row>
    <row r="955" spans="1:8" x14ac:dyDescent="0.2">
      <c r="A955">
        <f t="shared" si="84"/>
        <v>4</v>
      </c>
      <c r="B955" t="b">
        <f t="shared" si="85"/>
        <v>0</v>
      </c>
      <c r="C955" t="str">
        <f t="shared" si="86"/>
        <v>OFF</v>
      </c>
      <c r="D955" s="4">
        <f t="shared" si="88"/>
        <v>42469.708333331022</v>
      </c>
      <c r="E955" t="str">
        <f t="shared" si="89"/>
        <v>LRKPPS</v>
      </c>
      <c r="F955" s="39">
        <v>49.402008056640625</v>
      </c>
      <c r="G955">
        <f t="shared" si="87"/>
        <v>9.9390234071245354E-4</v>
      </c>
      <c r="H955" s="38">
        <f>G955*SUMIF('Manual Inputs'!$B$11:$B$22,'Expanded kW'!A955,'Manual Inputs'!$C$11:$C$22)</f>
        <v>8800.8392453178767</v>
      </c>
    </row>
    <row r="956" spans="1:8" x14ac:dyDescent="0.2">
      <c r="A956">
        <f t="shared" si="84"/>
        <v>4</v>
      </c>
      <c r="B956" t="b">
        <f t="shared" si="85"/>
        <v>0</v>
      </c>
      <c r="C956" t="str">
        <f t="shared" si="86"/>
        <v>OFF</v>
      </c>
      <c r="D956" s="4">
        <f t="shared" si="88"/>
        <v>42469.749999997686</v>
      </c>
      <c r="E956" t="str">
        <f t="shared" si="89"/>
        <v>LRKPPS</v>
      </c>
      <c r="F956" s="39">
        <v>49.274421691894531</v>
      </c>
      <c r="G956">
        <f t="shared" si="87"/>
        <v>9.9133547366488843E-4</v>
      </c>
      <c r="H956" s="38">
        <f>G956*SUMIF('Manual Inputs'!$B$11:$B$22,'Expanded kW'!A956,'Manual Inputs'!$C$11:$C$22)</f>
        <v>8778.1100662784847</v>
      </c>
    </row>
    <row r="957" spans="1:8" x14ac:dyDescent="0.2">
      <c r="A957">
        <f t="shared" si="84"/>
        <v>4</v>
      </c>
      <c r="B957" t="b">
        <f t="shared" si="85"/>
        <v>0</v>
      </c>
      <c r="C957" t="str">
        <f t="shared" si="86"/>
        <v>OFF</v>
      </c>
      <c r="D957" s="4">
        <f t="shared" si="88"/>
        <v>42469.79166666435</v>
      </c>
      <c r="E957" t="str">
        <f t="shared" si="89"/>
        <v>LRKPPS</v>
      </c>
      <c r="F957" s="39">
        <v>50.023540496826172</v>
      </c>
      <c r="G957">
        <f t="shared" si="87"/>
        <v>1.00640674228295E-3</v>
      </c>
      <c r="H957" s="38">
        <f>G957*SUMIF('Manual Inputs'!$B$11:$B$22,'Expanded kW'!A957,'Manual Inputs'!$C$11:$C$22)</f>
        <v>8911.5636329895606</v>
      </c>
    </row>
    <row r="958" spans="1:8" x14ac:dyDescent="0.2">
      <c r="A958">
        <f t="shared" si="84"/>
        <v>4</v>
      </c>
      <c r="B958" t="b">
        <f t="shared" si="85"/>
        <v>0</v>
      </c>
      <c r="C958" t="str">
        <f t="shared" si="86"/>
        <v>OFF</v>
      </c>
      <c r="D958" s="4">
        <f t="shared" si="88"/>
        <v>42469.833333331015</v>
      </c>
      <c r="E958" t="str">
        <f t="shared" si="89"/>
        <v>LRKPPS</v>
      </c>
      <c r="F958" s="39">
        <v>53.817344665527344</v>
      </c>
      <c r="G958">
        <f t="shared" si="87"/>
        <v>1.0827330090038005E-3</v>
      </c>
      <c r="H958" s="38">
        <f>G958*SUMIF('Manual Inputs'!$B$11:$B$22,'Expanded kW'!A958,'Manual Inputs'!$C$11:$C$22)</f>
        <v>9587.4199783161494</v>
      </c>
    </row>
    <row r="959" spans="1:8" x14ac:dyDescent="0.2">
      <c r="A959">
        <f t="shared" si="84"/>
        <v>4</v>
      </c>
      <c r="B959" t="b">
        <f t="shared" si="85"/>
        <v>0</v>
      </c>
      <c r="C959" t="str">
        <f t="shared" si="86"/>
        <v>OFF</v>
      </c>
      <c r="D959" s="4">
        <f t="shared" si="88"/>
        <v>42469.874999997679</v>
      </c>
      <c r="E959" t="str">
        <f t="shared" si="89"/>
        <v>LRKPPS</v>
      </c>
      <c r="F959" s="39">
        <v>55.020381927490234</v>
      </c>
      <c r="G959">
        <f t="shared" si="87"/>
        <v>1.1069365099881799E-3</v>
      </c>
      <c r="H959" s="38">
        <f>G959*SUMIF('Manual Inputs'!$B$11:$B$22,'Expanded kW'!A959,'Manual Inputs'!$C$11:$C$22)</f>
        <v>9801.7379375481651</v>
      </c>
    </row>
    <row r="960" spans="1:8" x14ac:dyDescent="0.2">
      <c r="A960">
        <f t="shared" si="84"/>
        <v>4</v>
      </c>
      <c r="B960" t="b">
        <f t="shared" si="85"/>
        <v>0</v>
      </c>
      <c r="C960" t="str">
        <f t="shared" si="86"/>
        <v>OFF</v>
      </c>
      <c r="D960" s="4">
        <f t="shared" si="88"/>
        <v>42469.916666664343</v>
      </c>
      <c r="E960" t="str">
        <f t="shared" si="89"/>
        <v>LRKPPS</v>
      </c>
      <c r="F960" s="39">
        <v>57.022979736328125</v>
      </c>
      <c r="G960">
        <f t="shared" si="87"/>
        <v>1.1472260999867805E-3</v>
      </c>
      <c r="H960" s="38">
        <f>G960*SUMIF('Manual Inputs'!$B$11:$B$22,'Expanded kW'!A960,'Manual Inputs'!$C$11:$C$22)</f>
        <v>10158.495528624244</v>
      </c>
    </row>
    <row r="961" spans="1:8" x14ac:dyDescent="0.2">
      <c r="A961">
        <f t="shared" si="84"/>
        <v>4</v>
      </c>
      <c r="B961" t="b">
        <f t="shared" si="85"/>
        <v>0</v>
      </c>
      <c r="C961" t="str">
        <f t="shared" si="86"/>
        <v>OFF</v>
      </c>
      <c r="D961" s="4">
        <f t="shared" si="88"/>
        <v>42469.958333331007</v>
      </c>
      <c r="E961" t="str">
        <f t="shared" si="89"/>
        <v>LRKPPS</v>
      </c>
      <c r="F961" s="39">
        <v>57.847873687744141</v>
      </c>
      <c r="G961">
        <f t="shared" si="87"/>
        <v>1.1638218632240142E-3</v>
      </c>
      <c r="H961" s="38">
        <f>G961*SUMIF('Manual Inputs'!$B$11:$B$22,'Expanded kW'!A961,'Manual Inputs'!$C$11:$C$22)</f>
        <v>10305.448240597487</v>
      </c>
    </row>
    <row r="962" spans="1:8" x14ac:dyDescent="0.2">
      <c r="A962">
        <f t="shared" ref="A962:A1025" si="90">MONTH(D962)</f>
        <v>4</v>
      </c>
      <c r="B962" t="b">
        <f t="shared" ref="B962:B1025" si="91">IF(ISNA(VLOOKUP(DATE(YEAR(D962),MONTH(D962),DAY(D962)),Holidays,1,FALSE)),FALSE,TRUE)</f>
        <v>0</v>
      </c>
      <c r="C962" t="str">
        <f t="shared" ref="C962:C1025" si="92">IF(OR(HOUR(D962)&lt;PkStart,HOUR(D962)&gt;OPkStart-1,WEEKDAY(D962,2)&gt;5,B962)=TRUE,"OFF","ON")</f>
        <v>OFF</v>
      </c>
      <c r="D962" s="4">
        <f t="shared" si="88"/>
        <v>42469.999999997672</v>
      </c>
      <c r="E962" t="str">
        <f t="shared" si="89"/>
        <v>LRKPPS</v>
      </c>
      <c r="F962" s="39">
        <v>57.514499664306641</v>
      </c>
      <c r="G962">
        <f t="shared" ref="G962:G1025" si="93">IF(SUMIF($A$2:$A$8761,A962,$F$2:$F$8761)=0,0,F962/SUMIF($A$2:$A$8761,A962,$F$2:$F$8761))</f>
        <v>1.1571148236670923E-3</v>
      </c>
      <c r="H962" s="38">
        <f>G962*SUMIF('Manual Inputs'!$B$11:$B$22,'Expanded kW'!A962,'Manual Inputs'!$C$11:$C$22)</f>
        <v>10246.058525396549</v>
      </c>
    </row>
    <row r="963" spans="1:8" x14ac:dyDescent="0.2">
      <c r="A963">
        <f t="shared" si="90"/>
        <v>4</v>
      </c>
      <c r="B963" t="b">
        <f t="shared" si="91"/>
        <v>0</v>
      </c>
      <c r="C963" t="str">
        <f t="shared" si="92"/>
        <v>OFF</v>
      </c>
      <c r="D963" s="4">
        <f t="shared" si="88"/>
        <v>42470.041666664336</v>
      </c>
      <c r="E963" t="str">
        <f t="shared" si="89"/>
        <v>LRKPPS</v>
      </c>
      <c r="F963" s="39">
        <v>58.562839508056641</v>
      </c>
      <c r="G963">
        <f t="shared" si="93"/>
        <v>1.1782060194616161E-3</v>
      </c>
      <c r="H963" s="38">
        <f>G963*SUMIF('Manual Inputs'!$B$11:$B$22,'Expanded kW'!A963,'Manual Inputs'!$C$11:$C$22)</f>
        <v>10432.817541927361</v>
      </c>
    </row>
    <row r="964" spans="1:8" x14ac:dyDescent="0.2">
      <c r="A964">
        <f t="shared" si="90"/>
        <v>4</v>
      </c>
      <c r="B964" t="b">
        <f t="shared" si="91"/>
        <v>0</v>
      </c>
      <c r="C964" t="str">
        <f t="shared" si="92"/>
        <v>OFF</v>
      </c>
      <c r="D964" s="4">
        <f t="shared" ref="D964:D1027" si="94">+D963+1/24</f>
        <v>42470.083333331</v>
      </c>
      <c r="E964" t="str">
        <f t="shared" ref="E964:E1027" si="95">+E963</f>
        <v>LRKPPS</v>
      </c>
      <c r="F964" s="39">
        <v>59.910842895507813</v>
      </c>
      <c r="G964">
        <f t="shared" si="93"/>
        <v>1.2053260450391179E-3</v>
      </c>
      <c r="H964" s="38">
        <f>G964*SUMIF('Manual Inputs'!$B$11:$B$22,'Expanded kW'!A964,'Manual Inputs'!$C$11:$C$22)</f>
        <v>10672.960839371868</v>
      </c>
    </row>
    <row r="965" spans="1:8" x14ac:dyDescent="0.2">
      <c r="A965">
        <f t="shared" si="90"/>
        <v>4</v>
      </c>
      <c r="B965" t="b">
        <f t="shared" si="91"/>
        <v>0</v>
      </c>
      <c r="C965" t="str">
        <f t="shared" si="92"/>
        <v>OFF</v>
      </c>
      <c r="D965" s="4">
        <f t="shared" si="94"/>
        <v>42470.124999997664</v>
      </c>
      <c r="E965" t="str">
        <f t="shared" si="95"/>
        <v>LRKPPS</v>
      </c>
      <c r="F965" s="39">
        <v>59.868579864501953</v>
      </c>
      <c r="G965">
        <f t="shared" si="93"/>
        <v>1.2044757693702793E-3</v>
      </c>
      <c r="H965" s="38">
        <f>G965*SUMIF('Manual Inputs'!$B$11:$B$22,'Expanded kW'!A965,'Manual Inputs'!$C$11:$C$22)</f>
        <v>10665.431790320337</v>
      </c>
    </row>
    <row r="966" spans="1:8" x14ac:dyDescent="0.2">
      <c r="A966">
        <f t="shared" si="90"/>
        <v>4</v>
      </c>
      <c r="B966" t="b">
        <f t="shared" si="91"/>
        <v>0</v>
      </c>
      <c r="C966" t="str">
        <f t="shared" si="92"/>
        <v>OFF</v>
      </c>
      <c r="D966" s="4">
        <f t="shared" si="94"/>
        <v>42470.166666664329</v>
      </c>
      <c r="E966" t="str">
        <f t="shared" si="95"/>
        <v>LRKPPS</v>
      </c>
      <c r="F966" s="39">
        <v>61.257137298583984</v>
      </c>
      <c r="G966">
        <f t="shared" si="93"/>
        <v>1.2324116881362837E-3</v>
      </c>
      <c r="H966" s="38">
        <f>G966*SUMIF('Manual Inputs'!$B$11:$B$22,'Expanded kW'!A966,'Manual Inputs'!$C$11:$C$22)</f>
        <v>10912.799685694874</v>
      </c>
    </row>
    <row r="967" spans="1:8" x14ac:dyDescent="0.2">
      <c r="A967">
        <f t="shared" si="90"/>
        <v>4</v>
      </c>
      <c r="B967" t="b">
        <f t="shared" si="91"/>
        <v>0</v>
      </c>
      <c r="C967" t="str">
        <f t="shared" si="92"/>
        <v>OFF</v>
      </c>
      <c r="D967" s="4">
        <f t="shared" si="94"/>
        <v>42470.208333330993</v>
      </c>
      <c r="E967" t="str">
        <f t="shared" si="95"/>
        <v>LRKPPS</v>
      </c>
      <c r="F967" s="39">
        <v>62.272895812988281</v>
      </c>
      <c r="G967">
        <f t="shared" si="93"/>
        <v>1.2528473911527997E-3</v>
      </c>
      <c r="H967" s="38">
        <f>G967*SUMIF('Manual Inputs'!$B$11:$B$22,'Expanded kW'!A967,'Manual Inputs'!$C$11:$C$22)</f>
        <v>11093.754423143719</v>
      </c>
    </row>
    <row r="968" spans="1:8" x14ac:dyDescent="0.2">
      <c r="A968">
        <f t="shared" si="90"/>
        <v>4</v>
      </c>
      <c r="B968" t="b">
        <f t="shared" si="91"/>
        <v>0</v>
      </c>
      <c r="C968" t="str">
        <f t="shared" si="92"/>
        <v>OFF</v>
      </c>
      <c r="D968" s="4">
        <f t="shared" si="94"/>
        <v>42470.249999997657</v>
      </c>
      <c r="E968" t="str">
        <f t="shared" si="95"/>
        <v>LRKPPS</v>
      </c>
      <c r="F968" s="39">
        <v>62.594696044921875</v>
      </c>
      <c r="G968">
        <f t="shared" si="93"/>
        <v>1.2593215815013762E-3</v>
      </c>
      <c r="H968" s="38">
        <f>G968*SUMIF('Manual Inputs'!$B$11:$B$22,'Expanded kW'!A968,'Manual Inputs'!$C$11:$C$22)</f>
        <v>11151.082297490575</v>
      </c>
    </row>
    <row r="969" spans="1:8" x14ac:dyDescent="0.2">
      <c r="A969">
        <f t="shared" si="90"/>
        <v>4</v>
      </c>
      <c r="B969" t="b">
        <f t="shared" si="91"/>
        <v>0</v>
      </c>
      <c r="C969" t="str">
        <f t="shared" si="92"/>
        <v>OFF</v>
      </c>
      <c r="D969" s="4">
        <f t="shared" si="94"/>
        <v>42470.291666664321</v>
      </c>
      <c r="E969" t="str">
        <f t="shared" si="95"/>
        <v>LRKPPS</v>
      </c>
      <c r="F969" s="39">
        <v>65.084915161132813</v>
      </c>
      <c r="G969">
        <f t="shared" si="93"/>
        <v>1.309421460147023E-3</v>
      </c>
      <c r="H969" s="38">
        <f>G969*SUMIF('Manual Inputs'!$B$11:$B$22,'Expanded kW'!A969,'Manual Inputs'!$C$11:$C$22)</f>
        <v>11594.708356218043</v>
      </c>
    </row>
    <row r="970" spans="1:8" x14ac:dyDescent="0.2">
      <c r="A970">
        <f t="shared" si="90"/>
        <v>4</v>
      </c>
      <c r="B970" t="b">
        <f t="shared" si="91"/>
        <v>0</v>
      </c>
      <c r="C970" t="str">
        <f t="shared" si="92"/>
        <v>OFF</v>
      </c>
      <c r="D970" s="4">
        <f t="shared" si="94"/>
        <v>42470.333333330986</v>
      </c>
      <c r="E970" t="str">
        <f t="shared" si="95"/>
        <v>LRKPPS</v>
      </c>
      <c r="F970" s="39">
        <v>61.967876434326172</v>
      </c>
      <c r="G970">
        <f t="shared" si="93"/>
        <v>1.246710809132341E-3</v>
      </c>
      <c r="H970" s="38">
        <f>G970*SUMIF('Manual Inputs'!$B$11:$B$22,'Expanded kW'!A970,'Manual Inputs'!$C$11:$C$22)</f>
        <v>11039.416014161754</v>
      </c>
    </row>
    <row r="971" spans="1:8" x14ac:dyDescent="0.2">
      <c r="A971">
        <f t="shared" si="90"/>
        <v>4</v>
      </c>
      <c r="B971" t="b">
        <f t="shared" si="91"/>
        <v>0</v>
      </c>
      <c r="C971" t="str">
        <f t="shared" si="92"/>
        <v>OFF</v>
      </c>
      <c r="D971" s="4">
        <f t="shared" si="94"/>
        <v>42470.37499999765</v>
      </c>
      <c r="E971" t="str">
        <f t="shared" si="95"/>
        <v>LRKPPS</v>
      </c>
      <c r="F971" s="39">
        <v>58.789058685302734</v>
      </c>
      <c r="G971">
        <f t="shared" si="93"/>
        <v>1.182757246802844E-3</v>
      </c>
      <c r="H971" s="38">
        <f>G971*SUMIF('Manual Inputs'!$B$11:$B$22,'Expanded kW'!A971,'Manual Inputs'!$C$11:$C$22)</f>
        <v>10473.117899978968</v>
      </c>
    </row>
    <row r="972" spans="1:8" x14ac:dyDescent="0.2">
      <c r="A972">
        <f t="shared" si="90"/>
        <v>4</v>
      </c>
      <c r="B972" t="b">
        <f t="shared" si="91"/>
        <v>0</v>
      </c>
      <c r="C972" t="str">
        <f t="shared" si="92"/>
        <v>OFF</v>
      </c>
      <c r="D972" s="4">
        <f t="shared" si="94"/>
        <v>42470.416666664314</v>
      </c>
      <c r="E972" t="str">
        <f t="shared" si="95"/>
        <v>LRKPPS</v>
      </c>
      <c r="F972" s="39">
        <v>56.804141998291016</v>
      </c>
      <c r="G972">
        <f t="shared" si="93"/>
        <v>1.1428233773318243E-3</v>
      </c>
      <c r="H972" s="38">
        <f>G972*SUMIF('Manual Inputs'!$B$11:$B$22,'Expanded kW'!A972,'Manual Inputs'!$C$11:$C$22)</f>
        <v>10119.51015476929</v>
      </c>
    </row>
    <row r="973" spans="1:8" x14ac:dyDescent="0.2">
      <c r="A973">
        <f t="shared" si="90"/>
        <v>4</v>
      </c>
      <c r="B973" t="b">
        <f t="shared" si="91"/>
        <v>0</v>
      </c>
      <c r="C973" t="str">
        <f t="shared" si="92"/>
        <v>OFF</v>
      </c>
      <c r="D973" s="4">
        <f t="shared" si="94"/>
        <v>42470.458333330978</v>
      </c>
      <c r="E973" t="str">
        <f t="shared" si="95"/>
        <v>LRKPPS</v>
      </c>
      <c r="F973" s="39">
        <v>52.598304748535156</v>
      </c>
      <c r="G973">
        <f t="shared" si="93"/>
        <v>1.058207555999313E-3</v>
      </c>
      <c r="H973" s="38">
        <f>G973*SUMIF('Manual Inputs'!$B$11:$B$22,'Expanded kW'!A973,'Manual Inputs'!$C$11:$C$22)</f>
        <v>9370.2511877120651</v>
      </c>
    </row>
    <row r="974" spans="1:8" x14ac:dyDescent="0.2">
      <c r="A974">
        <f t="shared" si="90"/>
        <v>4</v>
      </c>
      <c r="B974" t="b">
        <f t="shared" si="91"/>
        <v>0</v>
      </c>
      <c r="C974" t="str">
        <f t="shared" si="92"/>
        <v>OFF</v>
      </c>
      <c r="D974" s="4">
        <f t="shared" si="94"/>
        <v>42470.499999997643</v>
      </c>
      <c r="E974" t="str">
        <f t="shared" si="95"/>
        <v>LRKPPS</v>
      </c>
      <c r="F974" s="39">
        <v>48.529743194580078</v>
      </c>
      <c r="G974">
        <f t="shared" si="93"/>
        <v>9.7635353809841349E-4</v>
      </c>
      <c r="H974" s="38">
        <f>G974*SUMIF('Manual Inputs'!$B$11:$B$22,'Expanded kW'!A974,'Manual Inputs'!$C$11:$C$22)</f>
        <v>8645.4475288205886</v>
      </c>
    </row>
    <row r="975" spans="1:8" x14ac:dyDescent="0.2">
      <c r="A975">
        <f t="shared" si="90"/>
        <v>4</v>
      </c>
      <c r="B975" t="b">
        <f t="shared" si="91"/>
        <v>0</v>
      </c>
      <c r="C975" t="str">
        <f t="shared" si="92"/>
        <v>OFF</v>
      </c>
      <c r="D975" s="4">
        <f t="shared" si="94"/>
        <v>42470.541666664307</v>
      </c>
      <c r="E975" t="str">
        <f t="shared" si="95"/>
        <v>LRKPPS</v>
      </c>
      <c r="F975" s="39">
        <v>47.349971771240234</v>
      </c>
      <c r="G975">
        <f t="shared" si="93"/>
        <v>9.5261811467556908E-4</v>
      </c>
      <c r="H975" s="38">
        <f>G975*SUMIF('Manual Inputs'!$B$11:$B$22,'Expanded kW'!A975,'Manual Inputs'!$C$11:$C$22)</f>
        <v>8435.2743182270133</v>
      </c>
    </row>
    <row r="976" spans="1:8" x14ac:dyDescent="0.2">
      <c r="A976">
        <f t="shared" si="90"/>
        <v>4</v>
      </c>
      <c r="B976" t="b">
        <f t="shared" si="91"/>
        <v>0</v>
      </c>
      <c r="C976" t="str">
        <f t="shared" si="92"/>
        <v>OFF</v>
      </c>
      <c r="D976" s="4">
        <f t="shared" si="94"/>
        <v>42470.583333330971</v>
      </c>
      <c r="E976" t="str">
        <f t="shared" si="95"/>
        <v>LRKPPS</v>
      </c>
      <c r="F976" s="39">
        <v>47.716091156005859</v>
      </c>
      <c r="G976">
        <f t="shared" si="93"/>
        <v>9.5998394711463821E-4</v>
      </c>
      <c r="H976" s="38">
        <f>G976*SUMIF('Manual Inputs'!$B$11:$B$22,'Expanded kW'!A976,'Manual Inputs'!$C$11:$C$22)</f>
        <v>8500.4975343809529</v>
      </c>
    </row>
    <row r="977" spans="1:8" x14ac:dyDescent="0.2">
      <c r="A977">
        <f t="shared" si="90"/>
        <v>4</v>
      </c>
      <c r="B977" t="b">
        <f t="shared" si="91"/>
        <v>0</v>
      </c>
      <c r="C977" t="str">
        <f t="shared" si="92"/>
        <v>OFF</v>
      </c>
      <c r="D977" s="4">
        <f t="shared" si="94"/>
        <v>42470.624999997635</v>
      </c>
      <c r="E977" t="str">
        <f t="shared" si="95"/>
        <v>LRKPPS</v>
      </c>
      <c r="F977" s="39">
        <v>47.734600067138672</v>
      </c>
      <c r="G977">
        <f t="shared" si="93"/>
        <v>9.6035632165613152E-4</v>
      </c>
      <c r="H977" s="38">
        <f>G977*SUMIF('Manual Inputs'!$B$11:$B$22,'Expanded kW'!A977,'Manual Inputs'!$C$11:$C$22)</f>
        <v>8503.7948487593276</v>
      </c>
    </row>
    <row r="978" spans="1:8" x14ac:dyDescent="0.2">
      <c r="A978">
        <f t="shared" si="90"/>
        <v>4</v>
      </c>
      <c r="B978" t="b">
        <f t="shared" si="91"/>
        <v>0</v>
      </c>
      <c r="C978" t="str">
        <f t="shared" si="92"/>
        <v>OFF</v>
      </c>
      <c r="D978" s="4">
        <f t="shared" si="94"/>
        <v>42470.6666666643</v>
      </c>
      <c r="E978" t="str">
        <f t="shared" si="95"/>
        <v>LRKPPS</v>
      </c>
      <c r="F978" s="39">
        <v>47.594944000244141</v>
      </c>
      <c r="G978">
        <f t="shared" si="93"/>
        <v>9.5754662834119525E-4</v>
      </c>
      <c r="H978" s="38">
        <f>G978*SUMIF('Manual Inputs'!$B$11:$B$22,'Expanded kW'!A978,'Manual Inputs'!$C$11:$C$22)</f>
        <v>8478.915483674351</v>
      </c>
    </row>
    <row r="979" spans="1:8" x14ac:dyDescent="0.2">
      <c r="A979">
        <f t="shared" si="90"/>
        <v>4</v>
      </c>
      <c r="B979" t="b">
        <f t="shared" si="91"/>
        <v>0</v>
      </c>
      <c r="C979" t="str">
        <f t="shared" si="92"/>
        <v>OFF</v>
      </c>
      <c r="D979" s="4">
        <f t="shared" si="94"/>
        <v>42470.708333330964</v>
      </c>
      <c r="E979" t="str">
        <f t="shared" si="95"/>
        <v>LRKPPS</v>
      </c>
      <c r="F979" s="39">
        <v>46.138149261474609</v>
      </c>
      <c r="G979">
        <f t="shared" si="93"/>
        <v>9.2823786625321385E-4</v>
      </c>
      <c r="H979" s="38">
        <f>G979*SUMIF('Manual Inputs'!$B$11:$B$22,'Expanded kW'!A979,'Manual Inputs'!$C$11:$C$22)</f>
        <v>8219.391289948544</v>
      </c>
    </row>
    <row r="980" spans="1:8" x14ac:dyDescent="0.2">
      <c r="A980">
        <f t="shared" si="90"/>
        <v>4</v>
      </c>
      <c r="B980" t="b">
        <f t="shared" si="91"/>
        <v>0</v>
      </c>
      <c r="C980" t="str">
        <f t="shared" si="92"/>
        <v>OFF</v>
      </c>
      <c r="D980" s="4">
        <f t="shared" si="94"/>
        <v>42470.749999997628</v>
      </c>
      <c r="E980" t="str">
        <f t="shared" si="95"/>
        <v>LRKPPS</v>
      </c>
      <c r="F980" s="39">
        <v>46.420059204101563</v>
      </c>
      <c r="G980">
        <f t="shared" si="93"/>
        <v>9.3390951732306093E-4</v>
      </c>
      <c r="H980" s="38">
        <f>G980*SUMIF('Manual Inputs'!$B$11:$B$22,'Expanded kW'!A980,'Manual Inputs'!$C$11:$C$22)</f>
        <v>8269.6128130063116</v>
      </c>
    </row>
    <row r="981" spans="1:8" x14ac:dyDescent="0.2">
      <c r="A981">
        <f t="shared" si="90"/>
        <v>4</v>
      </c>
      <c r="B981" t="b">
        <f t="shared" si="91"/>
        <v>0</v>
      </c>
      <c r="C981" t="str">
        <f t="shared" si="92"/>
        <v>OFF</v>
      </c>
      <c r="D981" s="4">
        <f t="shared" si="94"/>
        <v>42470.791666664292</v>
      </c>
      <c r="E981" t="str">
        <f t="shared" si="95"/>
        <v>LRKPPS</v>
      </c>
      <c r="F981" s="39">
        <v>47.607330322265625</v>
      </c>
      <c r="G981">
        <f t="shared" si="93"/>
        <v>9.5779582457702157E-4</v>
      </c>
      <c r="H981" s="38">
        <f>G981*SUMIF('Manual Inputs'!$B$11:$B$22,'Expanded kW'!A981,'Manual Inputs'!$C$11:$C$22)</f>
        <v>8481.1220747268217</v>
      </c>
    </row>
    <row r="982" spans="1:8" x14ac:dyDescent="0.2">
      <c r="A982">
        <f t="shared" si="90"/>
        <v>4</v>
      </c>
      <c r="B982" t="b">
        <f t="shared" si="91"/>
        <v>0</v>
      </c>
      <c r="C982" t="str">
        <f t="shared" si="92"/>
        <v>OFF</v>
      </c>
      <c r="D982" s="4">
        <f t="shared" si="94"/>
        <v>42470.833333330957</v>
      </c>
      <c r="E982" t="str">
        <f t="shared" si="95"/>
        <v>LRKPPS</v>
      </c>
      <c r="F982" s="39">
        <v>49.655250549316406</v>
      </c>
      <c r="G982">
        <f t="shared" si="93"/>
        <v>9.9899724102399021E-4</v>
      </c>
      <c r="H982" s="38">
        <f>G982*SUMIF('Manual Inputs'!$B$11:$B$22,'Expanded kW'!A982,'Manual Inputs'!$C$11:$C$22)</f>
        <v>8845.9537367281828</v>
      </c>
    </row>
    <row r="983" spans="1:8" x14ac:dyDescent="0.2">
      <c r="A983">
        <f t="shared" si="90"/>
        <v>4</v>
      </c>
      <c r="B983" t="b">
        <f t="shared" si="91"/>
        <v>0</v>
      </c>
      <c r="C983" t="str">
        <f t="shared" si="92"/>
        <v>OFF</v>
      </c>
      <c r="D983" s="4">
        <f t="shared" si="94"/>
        <v>42470.874999997621</v>
      </c>
      <c r="E983" t="str">
        <f t="shared" si="95"/>
        <v>LRKPPS</v>
      </c>
      <c r="F983" s="39">
        <v>50.786167144775391</v>
      </c>
      <c r="G983">
        <f t="shared" si="93"/>
        <v>1.0217497706395582E-3</v>
      </c>
      <c r="H983" s="38">
        <f>G983*SUMIF('Manual Inputs'!$B$11:$B$22,'Expanded kW'!A983,'Manual Inputs'!$C$11:$C$22)</f>
        <v>9047.4235868015912</v>
      </c>
    </row>
    <row r="984" spans="1:8" x14ac:dyDescent="0.2">
      <c r="A984">
        <f t="shared" si="90"/>
        <v>4</v>
      </c>
      <c r="B984" t="b">
        <f t="shared" si="91"/>
        <v>0</v>
      </c>
      <c r="C984" t="str">
        <f t="shared" si="92"/>
        <v>OFF</v>
      </c>
      <c r="D984" s="4">
        <f t="shared" si="94"/>
        <v>42470.916666664285</v>
      </c>
      <c r="E984" t="str">
        <f t="shared" si="95"/>
        <v>LRKPPS</v>
      </c>
      <c r="F984" s="39">
        <v>51.06719970703125</v>
      </c>
      <c r="G984">
        <f t="shared" si="93"/>
        <v>1.02740376998959E-3</v>
      </c>
      <c r="H984" s="38">
        <f>G984*SUMIF('Manual Inputs'!$B$11:$B$22,'Expanded kW'!A984,'Manual Inputs'!$C$11:$C$22)</f>
        <v>9097.4888068282307</v>
      </c>
    </row>
    <row r="985" spans="1:8" x14ac:dyDescent="0.2">
      <c r="A985">
        <f t="shared" si="90"/>
        <v>4</v>
      </c>
      <c r="B985" t="b">
        <f t="shared" si="91"/>
        <v>0</v>
      </c>
      <c r="C985" t="str">
        <f t="shared" si="92"/>
        <v>OFF</v>
      </c>
      <c r="D985" s="4">
        <f t="shared" si="94"/>
        <v>42470.958333330949</v>
      </c>
      <c r="E985" t="str">
        <f t="shared" si="95"/>
        <v>LRKPPS</v>
      </c>
      <c r="F985" s="39">
        <v>50.630153656005859</v>
      </c>
      <c r="G985">
        <f t="shared" si="93"/>
        <v>1.0186109878699799E-3</v>
      </c>
      <c r="H985" s="38">
        <f>G985*SUMIF('Manual Inputs'!$B$11:$B$22,'Expanded kW'!A985,'Manual Inputs'!$C$11:$C$22)</f>
        <v>9019.6301895536981</v>
      </c>
    </row>
    <row r="986" spans="1:8" x14ac:dyDescent="0.2">
      <c r="A986">
        <f t="shared" si="90"/>
        <v>4</v>
      </c>
      <c r="B986" t="b">
        <f t="shared" si="91"/>
        <v>0</v>
      </c>
      <c r="C986" t="str">
        <f t="shared" si="92"/>
        <v>OFF</v>
      </c>
      <c r="D986" s="4">
        <f t="shared" si="94"/>
        <v>42470.999999997613</v>
      </c>
      <c r="E986" t="str">
        <f t="shared" si="95"/>
        <v>LRKPPS</v>
      </c>
      <c r="F986" s="39">
        <v>50.240123748779297</v>
      </c>
      <c r="G986">
        <f t="shared" si="93"/>
        <v>1.0107641076926418E-3</v>
      </c>
      <c r="H986" s="38">
        <f>G986*SUMIF('Manual Inputs'!$B$11:$B$22,'Expanded kW'!A986,'Manual Inputs'!$C$11:$C$22)</f>
        <v>8950.147376012359</v>
      </c>
    </row>
    <row r="987" spans="1:8" x14ac:dyDescent="0.2">
      <c r="A987">
        <f t="shared" si="90"/>
        <v>4</v>
      </c>
      <c r="B987" t="b">
        <f t="shared" si="91"/>
        <v>0</v>
      </c>
      <c r="C987" t="str">
        <f t="shared" si="92"/>
        <v>OFF</v>
      </c>
      <c r="D987" s="4">
        <f t="shared" si="94"/>
        <v>42471.041666664278</v>
      </c>
      <c r="E987" t="str">
        <f t="shared" si="95"/>
        <v>LRKPPS</v>
      </c>
      <c r="F987" s="39">
        <v>49.744716644287109</v>
      </c>
      <c r="G987">
        <f t="shared" si="93"/>
        <v>1.0007971792188877E-3</v>
      </c>
      <c r="H987" s="38">
        <f>G987*SUMIF('Manual Inputs'!$B$11:$B$22,'Expanded kW'!A987,'Manual Inputs'!$C$11:$C$22)</f>
        <v>8861.8918888543212</v>
      </c>
    </row>
    <row r="988" spans="1:8" x14ac:dyDescent="0.2">
      <c r="A988">
        <f t="shared" si="90"/>
        <v>4</v>
      </c>
      <c r="B988" t="b">
        <f t="shared" si="91"/>
        <v>0</v>
      </c>
      <c r="C988" t="str">
        <f t="shared" si="92"/>
        <v>OFF</v>
      </c>
      <c r="D988" s="4">
        <f t="shared" si="94"/>
        <v>42471.083333330942</v>
      </c>
      <c r="E988" t="str">
        <f t="shared" si="95"/>
        <v>LRKPPS</v>
      </c>
      <c r="F988" s="39">
        <v>49.323554992675781</v>
      </c>
      <c r="G988">
        <f t="shared" si="93"/>
        <v>9.9232396997454104E-4</v>
      </c>
      <c r="H988" s="38">
        <f>G988*SUMIF('Manual Inputs'!$B$11:$B$22,'Expanded kW'!A988,'Manual Inputs'!$C$11:$C$22)</f>
        <v>8786.8630360215757</v>
      </c>
    </row>
    <row r="989" spans="1:8" x14ac:dyDescent="0.2">
      <c r="A989">
        <f t="shared" si="90"/>
        <v>4</v>
      </c>
      <c r="B989" t="b">
        <f t="shared" si="91"/>
        <v>0</v>
      </c>
      <c r="C989" t="str">
        <f t="shared" si="92"/>
        <v>OFF</v>
      </c>
      <c r="D989" s="4">
        <f t="shared" si="94"/>
        <v>42471.124999997606</v>
      </c>
      <c r="E989" t="str">
        <f t="shared" si="95"/>
        <v>LRKPPS</v>
      </c>
      <c r="F989" s="39">
        <v>53.987987518310547</v>
      </c>
      <c r="G989">
        <f t="shared" si="93"/>
        <v>1.0861661150146458E-3</v>
      </c>
      <c r="H989" s="38">
        <f>G989*SUMIF('Manual Inputs'!$B$11:$B$22,'Expanded kW'!A989,'Manual Inputs'!$C$11:$C$22)</f>
        <v>9617.8195587134815</v>
      </c>
    </row>
    <row r="990" spans="1:8" x14ac:dyDescent="0.2">
      <c r="A990">
        <f t="shared" si="90"/>
        <v>4</v>
      </c>
      <c r="B990" t="b">
        <f t="shared" si="91"/>
        <v>0</v>
      </c>
      <c r="C990" t="str">
        <f t="shared" si="92"/>
        <v>OFF</v>
      </c>
      <c r="D990" s="4">
        <f t="shared" si="94"/>
        <v>42471.16666666427</v>
      </c>
      <c r="E990" t="str">
        <f t="shared" si="95"/>
        <v>LRKPPS</v>
      </c>
      <c r="F990" s="39">
        <v>62.695785522460938</v>
      </c>
      <c r="G990">
        <f t="shared" si="93"/>
        <v>1.2613553666105217E-3</v>
      </c>
      <c r="H990" s="38">
        <f>G990*SUMIF('Manual Inputs'!$B$11:$B$22,'Expanded kW'!A990,'Manual Inputs'!$C$11:$C$22)</f>
        <v>11169.091124989945</v>
      </c>
    </row>
    <row r="991" spans="1:8" x14ac:dyDescent="0.2">
      <c r="A991">
        <f t="shared" si="90"/>
        <v>4</v>
      </c>
      <c r="B991" t="b">
        <f t="shared" si="91"/>
        <v>0</v>
      </c>
      <c r="C991" t="str">
        <f t="shared" si="92"/>
        <v>OFF</v>
      </c>
      <c r="D991" s="4">
        <f t="shared" si="94"/>
        <v>42471.208333330935</v>
      </c>
      <c r="E991" t="str">
        <f t="shared" si="95"/>
        <v>LRKPPS</v>
      </c>
      <c r="F991" s="39">
        <v>69.506324768066406</v>
      </c>
      <c r="G991">
        <f t="shared" si="93"/>
        <v>1.3983743090381345E-3</v>
      </c>
      <c r="H991" s="38">
        <f>G991*SUMIF('Manual Inputs'!$B$11:$B$22,'Expanded kW'!A991,'Manual Inputs'!$C$11:$C$22)</f>
        <v>12382.370978023071</v>
      </c>
    </row>
    <row r="992" spans="1:8" x14ac:dyDescent="0.2">
      <c r="A992">
        <f t="shared" si="90"/>
        <v>4</v>
      </c>
      <c r="B992" t="b">
        <f t="shared" si="91"/>
        <v>0</v>
      </c>
      <c r="C992" t="str">
        <f t="shared" si="92"/>
        <v>OFF</v>
      </c>
      <c r="D992" s="4">
        <f t="shared" si="94"/>
        <v>42471.249999997599</v>
      </c>
      <c r="E992" t="str">
        <f t="shared" si="95"/>
        <v>LRKPPS</v>
      </c>
      <c r="F992" s="39">
        <v>85.621818542480469</v>
      </c>
      <c r="G992">
        <f t="shared" si="93"/>
        <v>1.7225964938076879E-3</v>
      </c>
      <c r="H992" s="38">
        <f>G992*SUMIF('Manual Inputs'!$B$11:$B$22,'Expanded kW'!A992,'Manual Inputs'!$C$11:$C$22)</f>
        <v>15253.304279052611</v>
      </c>
    </row>
    <row r="993" spans="1:8" x14ac:dyDescent="0.2">
      <c r="A993">
        <f t="shared" si="90"/>
        <v>4</v>
      </c>
      <c r="B993" t="b">
        <f t="shared" si="91"/>
        <v>0</v>
      </c>
      <c r="C993" t="str">
        <f t="shared" si="92"/>
        <v>ON</v>
      </c>
      <c r="D993" s="4">
        <f t="shared" si="94"/>
        <v>42471.291666664263</v>
      </c>
      <c r="E993" t="str">
        <f t="shared" si="95"/>
        <v>LRKPPS</v>
      </c>
      <c r="F993" s="39">
        <v>108.4578857421875</v>
      </c>
      <c r="G993">
        <f t="shared" si="93"/>
        <v>2.1820276290043226E-3</v>
      </c>
      <c r="H993" s="38">
        <f>G993*SUMIF('Manual Inputs'!$B$11:$B$22,'Expanded kW'!A993,'Manual Inputs'!$C$11:$C$22)</f>
        <v>19321.490256219233</v>
      </c>
    </row>
    <row r="994" spans="1:8" x14ac:dyDescent="0.2">
      <c r="A994">
        <f t="shared" si="90"/>
        <v>4</v>
      </c>
      <c r="B994" t="b">
        <f t="shared" si="91"/>
        <v>0</v>
      </c>
      <c r="C994" t="str">
        <f t="shared" si="92"/>
        <v>ON</v>
      </c>
      <c r="D994" s="4">
        <f t="shared" si="94"/>
        <v>42471.333333330927</v>
      </c>
      <c r="E994" t="str">
        <f t="shared" si="95"/>
        <v>LRKPPS</v>
      </c>
      <c r="F994" s="39">
        <v>131.56632995605469</v>
      </c>
      <c r="G994">
        <f t="shared" si="93"/>
        <v>2.646938625497682E-3</v>
      </c>
      <c r="H994" s="38">
        <f>G994*SUMIF('Manual Inputs'!$B$11:$B$22,'Expanded kW'!A994,'Manual Inputs'!$C$11:$C$22)</f>
        <v>23438.199490031515</v>
      </c>
    </row>
    <row r="995" spans="1:8" x14ac:dyDescent="0.2">
      <c r="A995">
        <f t="shared" si="90"/>
        <v>4</v>
      </c>
      <c r="B995" t="b">
        <f t="shared" si="91"/>
        <v>0</v>
      </c>
      <c r="C995" t="str">
        <f t="shared" si="92"/>
        <v>ON</v>
      </c>
      <c r="D995" s="4">
        <f t="shared" si="94"/>
        <v>42471.374999997592</v>
      </c>
      <c r="E995" t="str">
        <f t="shared" si="95"/>
        <v>LRKPPS</v>
      </c>
      <c r="F995" s="39">
        <v>133.18113708496094</v>
      </c>
      <c r="G995">
        <f t="shared" si="93"/>
        <v>2.6794263855777771E-3</v>
      </c>
      <c r="H995" s="38">
        <f>G995*SUMIF('Manual Inputs'!$B$11:$B$22,'Expanded kW'!A995,'Manual Inputs'!$C$11:$C$22)</f>
        <v>23725.873180084825</v>
      </c>
    </row>
    <row r="996" spans="1:8" x14ac:dyDescent="0.2">
      <c r="A996">
        <f t="shared" si="90"/>
        <v>4</v>
      </c>
      <c r="B996" t="b">
        <f t="shared" si="91"/>
        <v>0</v>
      </c>
      <c r="C996" t="str">
        <f t="shared" si="92"/>
        <v>ON</v>
      </c>
      <c r="D996" s="4">
        <f t="shared" si="94"/>
        <v>42471.416666664256</v>
      </c>
      <c r="E996" t="str">
        <f t="shared" si="95"/>
        <v>LRKPPS</v>
      </c>
      <c r="F996" s="39">
        <v>128.47908020019531</v>
      </c>
      <c r="G996">
        <f t="shared" si="93"/>
        <v>2.5848272887440309E-3</v>
      </c>
      <c r="H996" s="38">
        <f>G996*SUMIF('Manual Inputs'!$B$11:$B$22,'Expanded kW'!A996,'Manual Inputs'!$C$11:$C$22)</f>
        <v>22888.213975671173</v>
      </c>
    </row>
    <row r="997" spans="1:8" x14ac:dyDescent="0.2">
      <c r="A997">
        <f t="shared" si="90"/>
        <v>4</v>
      </c>
      <c r="B997" t="b">
        <f t="shared" si="91"/>
        <v>0</v>
      </c>
      <c r="C997" t="str">
        <f t="shared" si="92"/>
        <v>ON</v>
      </c>
      <c r="D997" s="4">
        <f t="shared" si="94"/>
        <v>42471.45833333092</v>
      </c>
      <c r="E997" t="str">
        <f t="shared" si="95"/>
        <v>LRKPPS</v>
      </c>
      <c r="F997" s="39">
        <v>131.01240539550781</v>
      </c>
      <c r="G997">
        <f t="shared" si="93"/>
        <v>2.6357944040588601E-3</v>
      </c>
      <c r="H997" s="38">
        <f>G997*SUMIF('Manual Inputs'!$B$11:$B$22,'Expanded kW'!A997,'Manual Inputs'!$C$11:$C$22)</f>
        <v>23339.519270275727</v>
      </c>
    </row>
    <row r="998" spans="1:8" x14ac:dyDescent="0.2">
      <c r="A998">
        <f t="shared" si="90"/>
        <v>4</v>
      </c>
      <c r="B998" t="b">
        <f t="shared" si="91"/>
        <v>0</v>
      </c>
      <c r="C998" t="str">
        <f t="shared" si="92"/>
        <v>ON</v>
      </c>
      <c r="D998" s="4">
        <f t="shared" si="94"/>
        <v>42471.499999997584</v>
      </c>
      <c r="E998" t="str">
        <f t="shared" si="95"/>
        <v>LRKPPS</v>
      </c>
      <c r="F998" s="39">
        <v>122.42938232421875</v>
      </c>
      <c r="G998">
        <f t="shared" si="93"/>
        <v>2.4631154572605329E-3</v>
      </c>
      <c r="H998" s="38">
        <f>G998*SUMIF('Manual Inputs'!$B$11:$B$22,'Expanded kW'!A998,'Manual Inputs'!$C$11:$C$22)</f>
        <v>21810.476033760657</v>
      </c>
    </row>
    <row r="999" spans="1:8" x14ac:dyDescent="0.2">
      <c r="A999">
        <f t="shared" si="90"/>
        <v>4</v>
      </c>
      <c r="B999" t="b">
        <f t="shared" si="91"/>
        <v>0</v>
      </c>
      <c r="C999" t="str">
        <f t="shared" si="92"/>
        <v>ON</v>
      </c>
      <c r="D999" s="4">
        <f t="shared" si="94"/>
        <v>42471.541666664249</v>
      </c>
      <c r="E999" t="str">
        <f t="shared" si="95"/>
        <v>LRKPPS</v>
      </c>
      <c r="F999" s="39">
        <v>111.01311492919922</v>
      </c>
      <c r="G999">
        <f t="shared" si="93"/>
        <v>2.2334354233416696E-3</v>
      </c>
      <c r="H999" s="38">
        <f>G999*SUMIF('Manual Inputs'!$B$11:$B$22,'Expanded kW'!A999,'Manual Inputs'!$C$11:$C$22)</f>
        <v>19776.697689974786</v>
      </c>
    </row>
    <row r="1000" spans="1:8" x14ac:dyDescent="0.2">
      <c r="A1000">
        <f t="shared" si="90"/>
        <v>4</v>
      </c>
      <c r="B1000" t="b">
        <f t="shared" si="91"/>
        <v>0</v>
      </c>
      <c r="C1000" t="str">
        <f t="shared" si="92"/>
        <v>ON</v>
      </c>
      <c r="D1000" s="4">
        <f t="shared" si="94"/>
        <v>42471.583333330913</v>
      </c>
      <c r="E1000" t="str">
        <f t="shared" si="95"/>
        <v>LRKPPS</v>
      </c>
      <c r="F1000" s="39">
        <v>104.22122192382812</v>
      </c>
      <c r="G1000">
        <f t="shared" si="93"/>
        <v>2.0967916183334341E-3</v>
      </c>
      <c r="H1000" s="38">
        <f>G1000*SUMIF('Manual Inputs'!$B$11:$B$22,'Expanded kW'!A1000,'Manual Inputs'!$C$11:$C$22)</f>
        <v>18566.739616142298</v>
      </c>
    </row>
    <row r="1001" spans="1:8" x14ac:dyDescent="0.2">
      <c r="A1001">
        <f t="shared" si="90"/>
        <v>4</v>
      </c>
      <c r="B1001" t="b">
        <f t="shared" si="91"/>
        <v>0</v>
      </c>
      <c r="C1001" t="str">
        <f t="shared" si="92"/>
        <v>ON</v>
      </c>
      <c r="D1001" s="4">
        <f t="shared" si="94"/>
        <v>42471.624999997577</v>
      </c>
      <c r="E1001" t="str">
        <f t="shared" si="95"/>
        <v>LRKPPS</v>
      </c>
      <c r="F1001" s="39">
        <v>91.198272705078125</v>
      </c>
      <c r="G1001">
        <f t="shared" si="93"/>
        <v>1.834787294609286E-3</v>
      </c>
      <c r="H1001" s="38">
        <f>G1001*SUMIF('Manual Inputs'!$B$11:$B$22,'Expanded kW'!A1001,'Manual Inputs'!$C$11:$C$22)</f>
        <v>16246.735084287027</v>
      </c>
    </row>
    <row r="1002" spans="1:8" x14ac:dyDescent="0.2">
      <c r="A1002">
        <f t="shared" si="90"/>
        <v>4</v>
      </c>
      <c r="B1002" t="b">
        <f t="shared" si="91"/>
        <v>0</v>
      </c>
      <c r="C1002" t="str">
        <f t="shared" si="92"/>
        <v>ON</v>
      </c>
      <c r="D1002" s="4">
        <f t="shared" si="94"/>
        <v>42471.666666664241</v>
      </c>
      <c r="E1002" t="str">
        <f t="shared" si="95"/>
        <v>LRKPPS</v>
      </c>
      <c r="F1002" s="39">
        <v>75.432083129882813</v>
      </c>
      <c r="G1002">
        <f t="shared" si="93"/>
        <v>1.5175926432312126E-3</v>
      </c>
      <c r="H1002" s="38">
        <f>G1002*SUMIF('Manual Inputs'!$B$11:$B$22,'Expanded kW'!A1002,'Manual Inputs'!$C$11:$C$22)</f>
        <v>13438.029417840968</v>
      </c>
    </row>
    <row r="1003" spans="1:8" x14ac:dyDescent="0.2">
      <c r="A1003">
        <f t="shared" si="90"/>
        <v>4</v>
      </c>
      <c r="B1003" t="b">
        <f t="shared" si="91"/>
        <v>0</v>
      </c>
      <c r="C1003" t="str">
        <f t="shared" si="92"/>
        <v>ON</v>
      </c>
      <c r="D1003" s="4">
        <f t="shared" si="94"/>
        <v>42471.708333330906</v>
      </c>
      <c r="E1003" t="str">
        <f t="shared" si="95"/>
        <v>LRKPPS</v>
      </c>
      <c r="F1003" s="39">
        <v>69.573219299316406</v>
      </c>
      <c r="G1003">
        <f t="shared" si="93"/>
        <v>1.3997201375541334E-3</v>
      </c>
      <c r="H1003" s="38">
        <f>G1003*SUMIF('Manual Inputs'!$B$11:$B$22,'Expanded kW'!A1003,'Manual Inputs'!$C$11:$C$22)</f>
        <v>12394.288064778879</v>
      </c>
    </row>
    <row r="1004" spans="1:8" x14ac:dyDescent="0.2">
      <c r="A1004">
        <f t="shared" si="90"/>
        <v>4</v>
      </c>
      <c r="B1004" t="b">
        <f t="shared" si="91"/>
        <v>0</v>
      </c>
      <c r="C1004" t="str">
        <f t="shared" si="92"/>
        <v>ON</v>
      </c>
      <c r="D1004" s="4">
        <f t="shared" si="94"/>
        <v>42471.74999999757</v>
      </c>
      <c r="E1004" t="str">
        <f t="shared" si="95"/>
        <v>LRKPPS</v>
      </c>
      <c r="F1004" s="39">
        <v>66.217613220214844</v>
      </c>
      <c r="G1004">
        <f t="shared" si="93"/>
        <v>1.3322098304284766E-3</v>
      </c>
      <c r="H1004" s="38">
        <f>G1004*SUMIF('Manual Inputs'!$B$11:$B$22,'Expanded kW'!A1004,'Manual Inputs'!$C$11:$C$22)</f>
        <v>11796.495569402479</v>
      </c>
    </row>
    <row r="1005" spans="1:8" x14ac:dyDescent="0.2">
      <c r="A1005">
        <f t="shared" si="90"/>
        <v>4</v>
      </c>
      <c r="B1005" t="b">
        <f t="shared" si="91"/>
        <v>0</v>
      </c>
      <c r="C1005" t="str">
        <f t="shared" si="92"/>
        <v>ON</v>
      </c>
      <c r="D1005" s="4">
        <f t="shared" si="94"/>
        <v>42471.791666664234</v>
      </c>
      <c r="E1005" t="str">
        <f t="shared" si="95"/>
        <v>LRKPPS</v>
      </c>
      <c r="F1005" s="39">
        <v>64.505516052246094</v>
      </c>
      <c r="G1005">
        <f t="shared" si="93"/>
        <v>1.2977647248606965E-3</v>
      </c>
      <c r="H1005" s="38">
        <f>G1005*SUMIF('Manual Inputs'!$B$11:$B$22,'Expanded kW'!A1005,'Manual Inputs'!$C$11:$C$22)</f>
        <v>11491.489911932416</v>
      </c>
    </row>
    <row r="1006" spans="1:8" x14ac:dyDescent="0.2">
      <c r="A1006">
        <f t="shared" si="90"/>
        <v>4</v>
      </c>
      <c r="B1006" t="b">
        <f t="shared" si="91"/>
        <v>0</v>
      </c>
      <c r="C1006" t="str">
        <f t="shared" si="92"/>
        <v>ON</v>
      </c>
      <c r="D1006" s="4">
        <f t="shared" si="94"/>
        <v>42471.833333330898</v>
      </c>
      <c r="E1006" t="str">
        <f t="shared" si="95"/>
        <v>LRKPPS</v>
      </c>
      <c r="F1006" s="39">
        <v>63.284328460693359</v>
      </c>
      <c r="G1006">
        <f t="shared" si="93"/>
        <v>1.2731960635159658E-3</v>
      </c>
      <c r="H1006" s="38">
        <f>G1006*SUMIF('Manual Inputs'!$B$11:$B$22,'Expanded kW'!A1006,'Manual Inputs'!$C$11:$C$22)</f>
        <v>11273.93851869127</v>
      </c>
    </row>
    <row r="1007" spans="1:8" x14ac:dyDescent="0.2">
      <c r="A1007">
        <f t="shared" si="90"/>
        <v>4</v>
      </c>
      <c r="B1007" t="b">
        <f t="shared" si="91"/>
        <v>0</v>
      </c>
      <c r="C1007" t="str">
        <f t="shared" si="92"/>
        <v>OFF</v>
      </c>
      <c r="D1007" s="4">
        <f t="shared" si="94"/>
        <v>42471.874999997563</v>
      </c>
      <c r="E1007" t="str">
        <f t="shared" si="95"/>
        <v>LRKPPS</v>
      </c>
      <c r="F1007" s="39">
        <v>58.294536590576172</v>
      </c>
      <c r="G1007">
        <f t="shared" si="93"/>
        <v>1.1728081235421208E-3</v>
      </c>
      <c r="H1007" s="38">
        <f>G1007*SUMIF('Manual Inputs'!$B$11:$B$22,'Expanded kW'!A1007,'Manual Inputs'!$C$11:$C$22)</f>
        <v>10385.020075008848</v>
      </c>
    </row>
    <row r="1008" spans="1:8" x14ac:dyDescent="0.2">
      <c r="A1008">
        <f t="shared" si="90"/>
        <v>4</v>
      </c>
      <c r="B1008" t="b">
        <f t="shared" si="91"/>
        <v>0</v>
      </c>
      <c r="C1008" t="str">
        <f t="shared" si="92"/>
        <v>OFF</v>
      </c>
      <c r="D1008" s="4">
        <f t="shared" si="94"/>
        <v>42471.916666664227</v>
      </c>
      <c r="E1008" t="str">
        <f t="shared" si="95"/>
        <v>LRKPPS</v>
      </c>
      <c r="F1008" s="39">
        <v>53.762405395507813</v>
      </c>
      <c r="G1008">
        <f t="shared" si="93"/>
        <v>1.081627704356936E-3</v>
      </c>
      <c r="H1008" s="38">
        <f>G1008*SUMIF('Manual Inputs'!$B$11:$B$22,'Expanded kW'!A1008,'Manual Inputs'!$C$11:$C$22)</f>
        <v>9577.6326902540404</v>
      </c>
    </row>
    <row r="1009" spans="1:8" x14ac:dyDescent="0.2">
      <c r="A1009">
        <f t="shared" si="90"/>
        <v>4</v>
      </c>
      <c r="B1009" t="b">
        <f t="shared" si="91"/>
        <v>0</v>
      </c>
      <c r="C1009" t="str">
        <f t="shared" si="92"/>
        <v>OFF</v>
      </c>
      <c r="D1009" s="4">
        <f t="shared" si="94"/>
        <v>42471.958333330891</v>
      </c>
      <c r="E1009" t="str">
        <f t="shared" si="95"/>
        <v>LRKPPS</v>
      </c>
      <c r="F1009" s="39">
        <v>50.869216918945313</v>
      </c>
      <c r="G1009">
        <f t="shared" si="93"/>
        <v>1.0234206210399809E-3</v>
      </c>
      <c r="H1009" s="38">
        <f>G1009*SUMIF('Manual Inputs'!$B$11:$B$22,'Expanded kW'!A1009,'Manual Inputs'!$C$11:$C$22)</f>
        <v>9062.2186880653171</v>
      </c>
    </row>
    <row r="1010" spans="1:8" x14ac:dyDescent="0.2">
      <c r="A1010">
        <f t="shared" si="90"/>
        <v>4</v>
      </c>
      <c r="B1010" t="b">
        <f t="shared" si="91"/>
        <v>0</v>
      </c>
      <c r="C1010" t="str">
        <f t="shared" si="92"/>
        <v>OFF</v>
      </c>
      <c r="D1010" s="4">
        <f t="shared" si="94"/>
        <v>42471.999999997555</v>
      </c>
      <c r="E1010" t="str">
        <f t="shared" si="95"/>
        <v>LRKPPS</v>
      </c>
      <c r="F1010" s="39">
        <v>49.771659851074219</v>
      </c>
      <c r="G1010">
        <f t="shared" si="93"/>
        <v>1.001339240510431E-3</v>
      </c>
      <c r="H1010" s="38">
        <f>G1010*SUMIF('Manual Inputs'!$B$11:$B$22,'Expanded kW'!A1010,'Manual Inputs'!$C$11:$C$22)</f>
        <v>8866.6917510667008</v>
      </c>
    </row>
    <row r="1011" spans="1:8" x14ac:dyDescent="0.2">
      <c r="A1011">
        <f t="shared" si="90"/>
        <v>4</v>
      </c>
      <c r="B1011" t="b">
        <f t="shared" si="91"/>
        <v>0</v>
      </c>
      <c r="C1011" t="str">
        <f t="shared" si="92"/>
        <v>OFF</v>
      </c>
      <c r="D1011" s="4">
        <f t="shared" si="94"/>
        <v>42472.04166666422</v>
      </c>
      <c r="E1011" t="str">
        <f t="shared" si="95"/>
        <v>LRKPPS</v>
      </c>
      <c r="F1011" s="39">
        <v>49.926925659179688</v>
      </c>
      <c r="G1011">
        <f t="shared" si="93"/>
        <v>1.0044629809448623E-3</v>
      </c>
      <c r="H1011" s="38">
        <f>G1011*SUMIF('Manual Inputs'!$B$11:$B$22,'Expanded kW'!A1011,'Manual Inputs'!$C$11:$C$22)</f>
        <v>8894.3519509489379</v>
      </c>
    </row>
    <row r="1012" spans="1:8" x14ac:dyDescent="0.2">
      <c r="A1012">
        <f t="shared" si="90"/>
        <v>4</v>
      </c>
      <c r="B1012" t="b">
        <f t="shared" si="91"/>
        <v>0</v>
      </c>
      <c r="C1012" t="str">
        <f t="shared" si="92"/>
        <v>OFF</v>
      </c>
      <c r="D1012" s="4">
        <f t="shared" si="94"/>
        <v>42472.083333330884</v>
      </c>
      <c r="E1012" t="str">
        <f t="shared" si="95"/>
        <v>LRKPPS</v>
      </c>
      <c r="F1012" s="39">
        <v>48.999706268310547</v>
      </c>
      <c r="G1012">
        <f t="shared" si="93"/>
        <v>9.8580856669752605E-4</v>
      </c>
      <c r="H1012" s="38">
        <f>G1012*SUMIF('Manual Inputs'!$B$11:$B$22,'Expanded kW'!A1012,'Manual Inputs'!$C$11:$C$22)</f>
        <v>8729.1702280759546</v>
      </c>
    </row>
    <row r="1013" spans="1:8" x14ac:dyDescent="0.2">
      <c r="A1013">
        <f t="shared" si="90"/>
        <v>4</v>
      </c>
      <c r="B1013" t="b">
        <f t="shared" si="91"/>
        <v>0</v>
      </c>
      <c r="C1013" t="str">
        <f t="shared" si="92"/>
        <v>OFF</v>
      </c>
      <c r="D1013" s="4">
        <f t="shared" si="94"/>
        <v>42472.124999997548</v>
      </c>
      <c r="E1013" t="str">
        <f t="shared" si="95"/>
        <v>LRKPPS</v>
      </c>
      <c r="F1013" s="39">
        <v>51.659626007080078</v>
      </c>
      <c r="G1013">
        <f t="shared" si="93"/>
        <v>1.0393225949418684E-3</v>
      </c>
      <c r="H1013" s="38">
        <f>G1013*SUMIF('Manual Inputs'!$B$11:$B$22,'Expanded kW'!A1013,'Manual Inputs'!$C$11:$C$22)</f>
        <v>9203.0280113368899</v>
      </c>
    </row>
    <row r="1014" spans="1:8" x14ac:dyDescent="0.2">
      <c r="A1014">
        <f t="shared" si="90"/>
        <v>4</v>
      </c>
      <c r="B1014" t="b">
        <f t="shared" si="91"/>
        <v>0</v>
      </c>
      <c r="C1014" t="str">
        <f t="shared" si="92"/>
        <v>OFF</v>
      </c>
      <c r="D1014" s="4">
        <f t="shared" si="94"/>
        <v>42472.166666664212</v>
      </c>
      <c r="E1014" t="str">
        <f t="shared" si="95"/>
        <v>LRKPPS</v>
      </c>
      <c r="F1014" s="39">
        <v>51.733188629150391</v>
      </c>
      <c r="G1014">
        <f t="shared" si="93"/>
        <v>1.0408025765284632E-3</v>
      </c>
      <c r="H1014" s="38">
        <f>G1014*SUMIF('Manual Inputs'!$B$11:$B$22,'Expanded kW'!A1014,'Manual Inputs'!$C$11:$C$22)</f>
        <v>9216.1330011292612</v>
      </c>
    </row>
    <row r="1015" spans="1:8" x14ac:dyDescent="0.2">
      <c r="A1015">
        <f t="shared" si="90"/>
        <v>4</v>
      </c>
      <c r="B1015" t="b">
        <f t="shared" si="91"/>
        <v>0</v>
      </c>
      <c r="C1015" t="str">
        <f t="shared" si="92"/>
        <v>OFF</v>
      </c>
      <c r="D1015" s="4">
        <f t="shared" si="94"/>
        <v>42472.208333330876</v>
      </c>
      <c r="E1015" t="str">
        <f t="shared" si="95"/>
        <v>LRKPPS</v>
      </c>
      <c r="F1015" s="39">
        <v>61.780445098876953</v>
      </c>
      <c r="G1015">
        <f t="shared" si="93"/>
        <v>1.2429399413001619E-3</v>
      </c>
      <c r="H1015" s="38">
        <f>G1015*SUMIF('Manual Inputs'!$B$11:$B$22,'Expanded kW'!A1015,'Manual Inputs'!$C$11:$C$22)</f>
        <v>11006.025609242737</v>
      </c>
    </row>
    <row r="1016" spans="1:8" x14ac:dyDescent="0.2">
      <c r="A1016">
        <f t="shared" si="90"/>
        <v>4</v>
      </c>
      <c r="B1016" t="b">
        <f t="shared" si="91"/>
        <v>0</v>
      </c>
      <c r="C1016" t="str">
        <f t="shared" si="92"/>
        <v>OFF</v>
      </c>
      <c r="D1016" s="4">
        <f t="shared" si="94"/>
        <v>42472.249999997541</v>
      </c>
      <c r="E1016" t="str">
        <f t="shared" si="95"/>
        <v>LRKPPS</v>
      </c>
      <c r="F1016" s="39">
        <v>80.298507690429688</v>
      </c>
      <c r="G1016">
        <f t="shared" si="93"/>
        <v>1.6154985979058214E-3</v>
      </c>
      <c r="H1016" s="38">
        <f>G1016*SUMIF('Manual Inputs'!$B$11:$B$22,'Expanded kW'!A1016,'Manual Inputs'!$C$11:$C$22)</f>
        <v>14304.970296190198</v>
      </c>
    </row>
    <row r="1017" spans="1:8" x14ac:dyDescent="0.2">
      <c r="A1017">
        <f t="shared" si="90"/>
        <v>4</v>
      </c>
      <c r="B1017" t="b">
        <f t="shared" si="91"/>
        <v>0</v>
      </c>
      <c r="C1017" t="str">
        <f t="shared" si="92"/>
        <v>ON</v>
      </c>
      <c r="D1017" s="4">
        <f t="shared" si="94"/>
        <v>42472.291666664205</v>
      </c>
      <c r="E1017" t="str">
        <f t="shared" si="95"/>
        <v>LRKPPS</v>
      </c>
      <c r="F1017" s="39">
        <v>97.826805114746094</v>
      </c>
      <c r="G1017">
        <f t="shared" si="93"/>
        <v>1.9681445028811423E-3</v>
      </c>
      <c r="H1017" s="38">
        <f>G1017*SUMIF('Manual Inputs'!$B$11:$B$22,'Expanded kW'!A1017,'Manual Inputs'!$C$11:$C$22)</f>
        <v>17427.590892880533</v>
      </c>
    </row>
    <row r="1018" spans="1:8" x14ac:dyDescent="0.2">
      <c r="A1018">
        <f t="shared" si="90"/>
        <v>4</v>
      </c>
      <c r="B1018" t="b">
        <f t="shared" si="91"/>
        <v>0</v>
      </c>
      <c r="C1018" t="str">
        <f t="shared" si="92"/>
        <v>ON</v>
      </c>
      <c r="D1018" s="4">
        <f t="shared" si="94"/>
        <v>42472.333333330869</v>
      </c>
      <c r="E1018" t="str">
        <f t="shared" si="95"/>
        <v>LRKPPS</v>
      </c>
      <c r="F1018" s="39">
        <v>117.91899871826172</v>
      </c>
      <c r="G1018">
        <f t="shared" si="93"/>
        <v>2.3723725704869417E-3</v>
      </c>
      <c r="H1018" s="38">
        <f>G1018*SUMIF('Manual Inputs'!$B$11:$B$22,'Expanded kW'!A1018,'Manual Inputs'!$C$11:$C$22)</f>
        <v>21006.962925442596</v>
      </c>
    </row>
    <row r="1019" spans="1:8" x14ac:dyDescent="0.2">
      <c r="A1019">
        <f t="shared" si="90"/>
        <v>4</v>
      </c>
      <c r="B1019" t="b">
        <f t="shared" si="91"/>
        <v>0</v>
      </c>
      <c r="C1019" t="str">
        <f t="shared" si="92"/>
        <v>ON</v>
      </c>
      <c r="D1019" s="4">
        <f t="shared" si="94"/>
        <v>42472.374999997533</v>
      </c>
      <c r="E1019" t="str">
        <f t="shared" si="95"/>
        <v>LRKPPS</v>
      </c>
      <c r="F1019" s="39">
        <v>122.72036743164062</v>
      </c>
      <c r="G1019">
        <f t="shared" si="93"/>
        <v>2.4689696885105555E-3</v>
      </c>
      <c r="H1019" s="38">
        <f>G1019*SUMIF('Manual Inputs'!$B$11:$B$22,'Expanded kW'!A1019,'Manual Inputs'!$C$11:$C$22)</f>
        <v>21862.314273822987</v>
      </c>
    </row>
    <row r="1020" spans="1:8" x14ac:dyDescent="0.2">
      <c r="A1020">
        <f t="shared" si="90"/>
        <v>4</v>
      </c>
      <c r="B1020" t="b">
        <f t="shared" si="91"/>
        <v>0</v>
      </c>
      <c r="C1020" t="str">
        <f t="shared" si="92"/>
        <v>ON</v>
      </c>
      <c r="D1020" s="4">
        <f t="shared" si="94"/>
        <v>42472.416666664198</v>
      </c>
      <c r="E1020" t="str">
        <f t="shared" si="95"/>
        <v>LRKPPS</v>
      </c>
      <c r="F1020" s="39">
        <v>118.54508972167969</v>
      </c>
      <c r="G1020">
        <f t="shared" si="93"/>
        <v>2.3849686842538696E-3</v>
      </c>
      <c r="H1020" s="38">
        <f>G1020*SUMIF('Manual Inputs'!$B$11:$B$22,'Expanded kW'!A1020,'Manual Inputs'!$C$11:$C$22)</f>
        <v>21118.499409297747</v>
      </c>
    </row>
    <row r="1021" spans="1:8" x14ac:dyDescent="0.2">
      <c r="A1021">
        <f t="shared" si="90"/>
        <v>4</v>
      </c>
      <c r="B1021" t="b">
        <f t="shared" si="91"/>
        <v>0</v>
      </c>
      <c r="C1021" t="str">
        <f t="shared" si="92"/>
        <v>ON</v>
      </c>
      <c r="D1021" s="4">
        <f t="shared" si="94"/>
        <v>42472.458333330862</v>
      </c>
      <c r="E1021" t="str">
        <f t="shared" si="95"/>
        <v>LRKPPS</v>
      </c>
      <c r="F1021" s="39">
        <v>127.73971557617187</v>
      </c>
      <c r="G1021">
        <f t="shared" si="93"/>
        <v>2.56995226120235E-3</v>
      </c>
      <c r="H1021" s="38">
        <f>G1021*SUMIF('Manual Inputs'!$B$11:$B$22,'Expanded kW'!A1021,'Manual Inputs'!$C$11:$C$22)</f>
        <v>22756.498090919187</v>
      </c>
    </row>
    <row r="1022" spans="1:8" x14ac:dyDescent="0.2">
      <c r="A1022">
        <f t="shared" si="90"/>
        <v>4</v>
      </c>
      <c r="B1022" t="b">
        <f t="shared" si="91"/>
        <v>0</v>
      </c>
      <c r="C1022" t="str">
        <f t="shared" si="92"/>
        <v>ON</v>
      </c>
      <c r="D1022" s="4">
        <f t="shared" si="94"/>
        <v>42472.499999997526</v>
      </c>
      <c r="E1022" t="str">
        <f t="shared" si="95"/>
        <v>LRKPPS</v>
      </c>
      <c r="F1022" s="39">
        <v>119.42461395263672</v>
      </c>
      <c r="G1022">
        <f t="shared" si="93"/>
        <v>2.4026635356627288E-3</v>
      </c>
      <c r="H1022" s="38">
        <f>G1022*SUMIF('Manual Inputs'!$B$11:$B$22,'Expanded kW'!A1022,'Manual Inputs'!$C$11:$C$22)</f>
        <v>21275.184363483007</v>
      </c>
    </row>
    <row r="1023" spans="1:8" x14ac:dyDescent="0.2">
      <c r="A1023">
        <f t="shared" si="90"/>
        <v>4</v>
      </c>
      <c r="B1023" t="b">
        <f t="shared" si="91"/>
        <v>0</v>
      </c>
      <c r="C1023" t="str">
        <f t="shared" si="92"/>
        <v>ON</v>
      </c>
      <c r="D1023" s="4">
        <f t="shared" si="94"/>
        <v>42472.54166666419</v>
      </c>
      <c r="E1023" t="str">
        <f t="shared" si="95"/>
        <v>LRKPPS</v>
      </c>
      <c r="F1023" s="39">
        <v>107.93984985351563</v>
      </c>
      <c r="G1023">
        <f t="shared" si="93"/>
        <v>2.1716054396525514E-3</v>
      </c>
      <c r="H1023" s="38">
        <f>G1023*SUMIF('Manual Inputs'!$B$11:$B$22,'Expanded kW'!A1023,'Manual Inputs'!$C$11:$C$22)</f>
        <v>19229.203510014922</v>
      </c>
    </row>
    <row r="1024" spans="1:8" x14ac:dyDescent="0.2">
      <c r="A1024">
        <f t="shared" si="90"/>
        <v>4</v>
      </c>
      <c r="B1024" t="b">
        <f t="shared" si="91"/>
        <v>0</v>
      </c>
      <c r="C1024" t="str">
        <f t="shared" si="92"/>
        <v>ON</v>
      </c>
      <c r="D1024" s="4">
        <f t="shared" si="94"/>
        <v>42472.583333330855</v>
      </c>
      <c r="E1024" t="str">
        <f t="shared" si="95"/>
        <v>LRKPPS</v>
      </c>
      <c r="F1024" s="39">
        <v>101.86605834960937</v>
      </c>
      <c r="G1024">
        <f t="shared" si="93"/>
        <v>2.0494088765936058E-3</v>
      </c>
      <c r="H1024" s="38">
        <f>G1024*SUMIF('Manual Inputs'!$B$11:$B$22,'Expanded kW'!A1024,'Manual Inputs'!$C$11:$C$22)</f>
        <v>18147.173350953988</v>
      </c>
    </row>
    <row r="1025" spans="1:8" x14ac:dyDescent="0.2">
      <c r="A1025">
        <f t="shared" si="90"/>
        <v>4</v>
      </c>
      <c r="B1025" t="b">
        <f t="shared" si="91"/>
        <v>0</v>
      </c>
      <c r="C1025" t="str">
        <f t="shared" si="92"/>
        <v>ON</v>
      </c>
      <c r="D1025" s="4">
        <f t="shared" si="94"/>
        <v>42472.624999997519</v>
      </c>
      <c r="E1025" t="str">
        <f t="shared" si="95"/>
        <v>LRKPPS</v>
      </c>
      <c r="F1025" s="39">
        <v>87.2384033203125</v>
      </c>
      <c r="G1025">
        <f t="shared" si="93"/>
        <v>1.7551200178070612E-3</v>
      </c>
      <c r="H1025" s="38">
        <f>G1025*SUMIF('Manual Inputs'!$B$11:$B$22,'Expanded kW'!A1025,'Manual Inputs'!$C$11:$C$22)</f>
        <v>15541.294652638553</v>
      </c>
    </row>
    <row r="1026" spans="1:8" x14ac:dyDescent="0.2">
      <c r="A1026">
        <f t="shared" ref="A1026:A1089" si="96">MONTH(D1026)</f>
        <v>4</v>
      </c>
      <c r="B1026" t="b">
        <f t="shared" ref="B1026:B1089" si="97">IF(ISNA(VLOOKUP(DATE(YEAR(D1026),MONTH(D1026),DAY(D1026)),Holidays,1,FALSE)),FALSE,TRUE)</f>
        <v>0</v>
      </c>
      <c r="C1026" t="str">
        <f t="shared" ref="C1026:C1089" si="98">IF(OR(HOUR(D1026)&lt;PkStart,HOUR(D1026)&gt;OPkStart-1,WEEKDAY(D1026,2)&gt;5,B1026)=TRUE,"OFF","ON")</f>
        <v>ON</v>
      </c>
      <c r="D1026" s="4">
        <f t="shared" si="94"/>
        <v>42472.666666664183</v>
      </c>
      <c r="E1026" t="str">
        <f t="shared" si="95"/>
        <v>LRKPPS</v>
      </c>
      <c r="F1026" s="39">
        <v>74.863792419433594</v>
      </c>
      <c r="G1026">
        <f t="shared" ref="G1026:G1089" si="99">IF(SUMIF($A$2:$A$8761,A1026,$F$2:$F$8761)=0,0,F1026/SUMIF($A$2:$A$8761,A1026,$F$2:$F$8761))</f>
        <v>1.5061593940670684E-3</v>
      </c>
      <c r="H1026" s="38">
        <f>G1026*SUMIF('Manual Inputs'!$B$11:$B$22,'Expanded kW'!A1026,'Manual Inputs'!$C$11:$C$22)</f>
        <v>13336.789905845082</v>
      </c>
    </row>
    <row r="1027" spans="1:8" x14ac:dyDescent="0.2">
      <c r="A1027">
        <f t="shared" si="96"/>
        <v>4</v>
      </c>
      <c r="B1027" t="b">
        <f t="shared" si="97"/>
        <v>0</v>
      </c>
      <c r="C1027" t="str">
        <f t="shared" si="98"/>
        <v>ON</v>
      </c>
      <c r="D1027" s="4">
        <f t="shared" si="94"/>
        <v>42472.708333330847</v>
      </c>
      <c r="E1027" t="str">
        <f t="shared" si="95"/>
        <v>LRKPPS</v>
      </c>
      <c r="F1027" s="39">
        <v>71.217155456542969</v>
      </c>
      <c r="G1027">
        <f t="shared" si="99"/>
        <v>1.4327939347320942E-3</v>
      </c>
      <c r="H1027" s="38">
        <f>G1027*SUMIF('Manual Inputs'!$B$11:$B$22,'Expanded kW'!A1027,'Manual Inputs'!$C$11:$C$22)</f>
        <v>12687.151015465593</v>
      </c>
    </row>
    <row r="1028" spans="1:8" x14ac:dyDescent="0.2">
      <c r="A1028">
        <f t="shared" si="96"/>
        <v>4</v>
      </c>
      <c r="B1028" t="b">
        <f t="shared" si="97"/>
        <v>0</v>
      </c>
      <c r="C1028" t="str">
        <f t="shared" si="98"/>
        <v>ON</v>
      </c>
      <c r="D1028" s="4">
        <f t="shared" ref="D1028:D1091" si="100">+D1027+1/24</f>
        <v>42472.749999997512</v>
      </c>
      <c r="E1028" t="str">
        <f t="shared" ref="E1028:E1091" si="101">+E1027</f>
        <v>LRKPPS</v>
      </c>
      <c r="F1028" s="39">
        <v>67.125045776367187</v>
      </c>
      <c r="G1028">
        <f t="shared" si="99"/>
        <v>1.3504661600206756E-3</v>
      </c>
      <c r="H1028" s="38">
        <f>G1028*SUMIF('Manual Inputs'!$B$11:$B$22,'Expanded kW'!A1028,'Manual Inputs'!$C$11:$C$22)</f>
        <v>11958.152319134359</v>
      </c>
    </row>
    <row r="1029" spans="1:8" x14ac:dyDescent="0.2">
      <c r="A1029">
        <f t="shared" si="96"/>
        <v>4</v>
      </c>
      <c r="B1029" t="b">
        <f t="shared" si="97"/>
        <v>0</v>
      </c>
      <c r="C1029" t="str">
        <f t="shared" si="98"/>
        <v>ON</v>
      </c>
      <c r="D1029" s="4">
        <f t="shared" si="100"/>
        <v>42472.791666664176</v>
      </c>
      <c r="E1029" t="str">
        <f t="shared" si="101"/>
        <v>LRKPPS</v>
      </c>
      <c r="F1029" s="39">
        <v>62.513084411621094</v>
      </c>
      <c r="G1029">
        <f t="shared" si="99"/>
        <v>1.2576796645721289E-3</v>
      </c>
      <c r="H1029" s="38">
        <f>G1029*SUMIF('Manual Inputs'!$B$11:$B$22,'Expanded kW'!A1029,'Manual Inputs'!$C$11:$C$22)</f>
        <v>11136.543397282217</v>
      </c>
    </row>
    <row r="1030" spans="1:8" x14ac:dyDescent="0.2">
      <c r="A1030">
        <f t="shared" si="96"/>
        <v>4</v>
      </c>
      <c r="B1030" t="b">
        <f t="shared" si="97"/>
        <v>0</v>
      </c>
      <c r="C1030" t="str">
        <f t="shared" si="98"/>
        <v>ON</v>
      </c>
      <c r="D1030" s="4">
        <f t="shared" si="100"/>
        <v>42472.83333333084</v>
      </c>
      <c r="E1030" t="str">
        <f t="shared" si="101"/>
        <v>LRKPPS</v>
      </c>
      <c r="F1030" s="39">
        <v>61.054794311523438</v>
      </c>
      <c r="G1030">
        <f t="shared" si="99"/>
        <v>1.2283408178138538E-3</v>
      </c>
      <c r="H1030" s="38">
        <f>G1030*SUMIF('Manual Inputs'!$B$11:$B$22,'Expanded kW'!A1030,'Manual Inputs'!$C$11:$C$22)</f>
        <v>10876.7528088251</v>
      </c>
    </row>
    <row r="1031" spans="1:8" x14ac:dyDescent="0.2">
      <c r="A1031">
        <f t="shared" si="96"/>
        <v>4</v>
      </c>
      <c r="B1031" t="b">
        <f t="shared" si="97"/>
        <v>0</v>
      </c>
      <c r="C1031" t="str">
        <f t="shared" si="98"/>
        <v>OFF</v>
      </c>
      <c r="D1031" s="4">
        <f t="shared" si="100"/>
        <v>42472.874999997504</v>
      </c>
      <c r="E1031" t="str">
        <f t="shared" si="101"/>
        <v>LRKPPS</v>
      </c>
      <c r="F1031" s="39">
        <v>56.971275329589844</v>
      </c>
      <c r="G1031">
        <f t="shared" si="99"/>
        <v>1.1461858764634084E-3</v>
      </c>
      <c r="H1031" s="38">
        <f>G1031*SUMIF('Manual Inputs'!$B$11:$B$22,'Expanded kW'!A1031,'Manual Inputs'!$C$11:$C$22)</f>
        <v>10149.284523042112</v>
      </c>
    </row>
    <row r="1032" spans="1:8" x14ac:dyDescent="0.2">
      <c r="A1032">
        <f t="shared" si="96"/>
        <v>4</v>
      </c>
      <c r="B1032" t="b">
        <f t="shared" si="97"/>
        <v>0</v>
      </c>
      <c r="C1032" t="str">
        <f t="shared" si="98"/>
        <v>OFF</v>
      </c>
      <c r="D1032" s="4">
        <f t="shared" si="100"/>
        <v>42472.916666664169</v>
      </c>
      <c r="E1032" t="str">
        <f t="shared" si="101"/>
        <v>LRKPPS</v>
      </c>
      <c r="F1032" s="39">
        <v>54.606338500976563</v>
      </c>
      <c r="G1032">
        <f t="shared" si="99"/>
        <v>1.0986065099141602E-3</v>
      </c>
      <c r="H1032" s="38">
        <f>G1032*SUMIF('Manual Inputs'!$B$11:$B$22,'Expanded kW'!A1032,'Manual Inputs'!$C$11:$C$22)</f>
        <v>9727.9771780027331</v>
      </c>
    </row>
    <row r="1033" spans="1:8" x14ac:dyDescent="0.2">
      <c r="A1033">
        <f t="shared" si="96"/>
        <v>4</v>
      </c>
      <c r="B1033" t="b">
        <f t="shared" si="97"/>
        <v>0</v>
      </c>
      <c r="C1033" t="str">
        <f t="shared" si="98"/>
        <v>OFF</v>
      </c>
      <c r="D1033" s="4">
        <f t="shared" si="100"/>
        <v>42472.958333330833</v>
      </c>
      <c r="E1033" t="str">
        <f t="shared" si="101"/>
        <v>LRKPPS</v>
      </c>
      <c r="F1033" s="39">
        <v>52.529136657714844</v>
      </c>
      <c r="G1033">
        <f t="shared" si="99"/>
        <v>1.0568159865050103E-3</v>
      </c>
      <c r="H1033" s="38">
        <f>G1033*SUMIF('Manual Inputs'!$B$11:$B$22,'Expanded kW'!A1033,'Manual Inputs'!$C$11:$C$22)</f>
        <v>9357.9290722321202</v>
      </c>
    </row>
    <row r="1034" spans="1:8" x14ac:dyDescent="0.2">
      <c r="A1034">
        <f t="shared" si="96"/>
        <v>4</v>
      </c>
      <c r="B1034" t="b">
        <f t="shared" si="97"/>
        <v>0</v>
      </c>
      <c r="C1034" t="str">
        <f t="shared" si="98"/>
        <v>OFF</v>
      </c>
      <c r="D1034" s="4">
        <f t="shared" si="100"/>
        <v>42472.999999997497</v>
      </c>
      <c r="E1034" t="str">
        <f t="shared" si="101"/>
        <v>LRKPPS</v>
      </c>
      <c r="F1034" s="39">
        <v>50.849048614501953</v>
      </c>
      <c r="G1034">
        <f t="shared" si="99"/>
        <v>1.0230148617240544E-3</v>
      </c>
      <c r="H1034" s="38">
        <f>G1034*SUMIF('Manual Inputs'!$B$11:$B$22,'Expanded kW'!A1034,'Manual Inputs'!$C$11:$C$22)</f>
        <v>9058.6257570845937</v>
      </c>
    </row>
    <row r="1035" spans="1:8" x14ac:dyDescent="0.2">
      <c r="A1035">
        <f t="shared" si="96"/>
        <v>4</v>
      </c>
      <c r="B1035" t="b">
        <f t="shared" si="97"/>
        <v>0</v>
      </c>
      <c r="C1035" t="str">
        <f t="shared" si="98"/>
        <v>OFF</v>
      </c>
      <c r="D1035" s="4">
        <f t="shared" si="100"/>
        <v>42473.041666664161</v>
      </c>
      <c r="E1035" t="str">
        <f t="shared" si="101"/>
        <v>LRKPPS</v>
      </c>
      <c r="F1035" s="39">
        <v>51.161239624023438</v>
      </c>
      <c r="G1035">
        <f t="shared" si="99"/>
        <v>1.0292957273673505E-3</v>
      </c>
      <c r="H1035" s="38">
        <f>G1035*SUMIF('Manual Inputs'!$B$11:$B$22,'Expanded kW'!A1035,'Manual Inputs'!$C$11:$C$22)</f>
        <v>9114.2417734514183</v>
      </c>
    </row>
    <row r="1036" spans="1:8" x14ac:dyDescent="0.2">
      <c r="A1036">
        <f t="shared" si="96"/>
        <v>4</v>
      </c>
      <c r="B1036" t="b">
        <f t="shared" si="97"/>
        <v>0</v>
      </c>
      <c r="C1036" t="str">
        <f t="shared" si="98"/>
        <v>OFF</v>
      </c>
      <c r="D1036" s="4">
        <f t="shared" si="100"/>
        <v>42473.083333330826</v>
      </c>
      <c r="E1036" t="str">
        <f t="shared" si="101"/>
        <v>LRKPPS</v>
      </c>
      <c r="F1036" s="39">
        <v>52.458972930908203</v>
      </c>
      <c r="G1036">
        <f t="shared" si="99"/>
        <v>1.0554043861460477E-3</v>
      </c>
      <c r="H1036" s="38">
        <f>G1036*SUMIF('Manual Inputs'!$B$11:$B$22,'Expanded kW'!A1036,'Manual Inputs'!$C$11:$C$22)</f>
        <v>9345.4295867907658</v>
      </c>
    </row>
    <row r="1037" spans="1:8" x14ac:dyDescent="0.2">
      <c r="A1037">
        <f t="shared" si="96"/>
        <v>4</v>
      </c>
      <c r="B1037" t="b">
        <f t="shared" si="97"/>
        <v>0</v>
      </c>
      <c r="C1037" t="str">
        <f t="shared" si="98"/>
        <v>OFF</v>
      </c>
      <c r="D1037" s="4">
        <f t="shared" si="100"/>
        <v>42473.12499999749</v>
      </c>
      <c r="E1037" t="str">
        <f t="shared" si="101"/>
        <v>LRKPPS</v>
      </c>
      <c r="F1037" s="39">
        <v>57.584926605224609</v>
      </c>
      <c r="G1037">
        <f t="shared" si="99"/>
        <v>1.1585317195419995E-3</v>
      </c>
      <c r="H1037" s="38">
        <f>G1037*SUMIF('Manual Inputs'!$B$11:$B$22,'Expanded kW'!A1037,'Manual Inputs'!$C$11:$C$22)</f>
        <v>10258.604901747241</v>
      </c>
    </row>
    <row r="1038" spans="1:8" x14ac:dyDescent="0.2">
      <c r="A1038">
        <f t="shared" si="96"/>
        <v>4</v>
      </c>
      <c r="B1038" t="b">
        <f t="shared" si="97"/>
        <v>0</v>
      </c>
      <c r="C1038" t="str">
        <f t="shared" si="98"/>
        <v>OFF</v>
      </c>
      <c r="D1038" s="4">
        <f t="shared" si="100"/>
        <v>42473.166666664154</v>
      </c>
      <c r="E1038" t="str">
        <f t="shared" si="101"/>
        <v>LRKPPS</v>
      </c>
      <c r="F1038" s="39">
        <v>60.15826416015625</v>
      </c>
      <c r="G1038">
        <f t="shared" si="99"/>
        <v>1.2103038300270109E-3</v>
      </c>
      <c r="H1038" s="38">
        <f>G1038*SUMIF('Manual Inputs'!$B$11:$B$22,'Expanded kW'!A1038,'Manual Inputs'!$C$11:$C$22)</f>
        <v>10717.038294149566</v>
      </c>
    </row>
    <row r="1039" spans="1:8" x14ac:dyDescent="0.2">
      <c r="A1039">
        <f t="shared" si="96"/>
        <v>4</v>
      </c>
      <c r="B1039" t="b">
        <f t="shared" si="97"/>
        <v>0</v>
      </c>
      <c r="C1039" t="str">
        <f t="shared" si="98"/>
        <v>OFF</v>
      </c>
      <c r="D1039" s="4">
        <f t="shared" si="100"/>
        <v>42473.208333330818</v>
      </c>
      <c r="E1039" t="str">
        <f t="shared" si="101"/>
        <v>LRKPPS</v>
      </c>
      <c r="F1039" s="39">
        <v>74.858497619628906</v>
      </c>
      <c r="G1039">
        <f t="shared" si="99"/>
        <v>1.506052869775314E-3</v>
      </c>
      <c r="H1039" s="38">
        <f>G1039*SUMIF('Manual Inputs'!$B$11:$B$22,'Expanded kW'!A1039,'Manual Inputs'!$C$11:$C$22)</f>
        <v>13335.846651031152</v>
      </c>
    </row>
    <row r="1040" spans="1:8" x14ac:dyDescent="0.2">
      <c r="A1040">
        <f t="shared" si="96"/>
        <v>4</v>
      </c>
      <c r="B1040" t="b">
        <f t="shared" si="97"/>
        <v>0</v>
      </c>
      <c r="C1040" t="str">
        <f t="shared" si="98"/>
        <v>OFF</v>
      </c>
      <c r="D1040" s="4">
        <f t="shared" si="100"/>
        <v>42473.249999997483</v>
      </c>
      <c r="E1040" t="str">
        <f t="shared" si="101"/>
        <v>LRKPPS</v>
      </c>
      <c r="F1040" s="39">
        <v>90.541206359863281</v>
      </c>
      <c r="G1040">
        <f t="shared" si="99"/>
        <v>1.821567998386273E-3</v>
      </c>
      <c r="H1040" s="38">
        <f>G1040*SUMIF('Manual Inputs'!$B$11:$B$22,'Expanded kW'!A1040,'Manual Inputs'!$C$11:$C$22)</f>
        <v>16129.680423854717</v>
      </c>
    </row>
    <row r="1041" spans="1:8" x14ac:dyDescent="0.2">
      <c r="A1041">
        <f t="shared" si="96"/>
        <v>4</v>
      </c>
      <c r="B1041" t="b">
        <f t="shared" si="97"/>
        <v>0</v>
      </c>
      <c r="C1041" t="str">
        <f t="shared" si="98"/>
        <v>ON</v>
      </c>
      <c r="D1041" s="4">
        <f t="shared" si="100"/>
        <v>42473.291666664147</v>
      </c>
      <c r="E1041" t="str">
        <f t="shared" si="101"/>
        <v>LRKPPS</v>
      </c>
      <c r="F1041" s="39">
        <v>105.97277069091797</v>
      </c>
      <c r="G1041">
        <f t="shared" si="99"/>
        <v>2.1320304373200361E-3</v>
      </c>
      <c r="H1041" s="38">
        <f>G1041*SUMIF('Manual Inputs'!$B$11:$B$22,'Expanded kW'!A1041,'Manual Inputs'!$C$11:$C$22)</f>
        <v>18878.773473385889</v>
      </c>
    </row>
    <row r="1042" spans="1:8" x14ac:dyDescent="0.2">
      <c r="A1042">
        <f t="shared" si="96"/>
        <v>4</v>
      </c>
      <c r="B1042" t="b">
        <f t="shared" si="97"/>
        <v>0</v>
      </c>
      <c r="C1042" t="str">
        <f t="shared" si="98"/>
        <v>ON</v>
      </c>
      <c r="D1042" s="4">
        <f t="shared" si="100"/>
        <v>42473.333333330811</v>
      </c>
      <c r="E1042" t="str">
        <f t="shared" si="101"/>
        <v>LRKPPS</v>
      </c>
      <c r="F1042" s="39">
        <v>131.24591064453125</v>
      </c>
      <c r="G1042">
        <f t="shared" si="99"/>
        <v>2.6404922174211622E-3</v>
      </c>
      <c r="H1042" s="38">
        <f>G1042*SUMIF('Manual Inputs'!$B$11:$B$22,'Expanded kW'!A1042,'Manual Inputs'!$C$11:$C$22)</f>
        <v>23381.117623064081</v>
      </c>
    </row>
    <row r="1043" spans="1:8" x14ac:dyDescent="0.2">
      <c r="A1043">
        <f t="shared" si="96"/>
        <v>4</v>
      </c>
      <c r="B1043" t="b">
        <f t="shared" si="97"/>
        <v>0</v>
      </c>
      <c r="C1043" t="str">
        <f t="shared" si="98"/>
        <v>ON</v>
      </c>
      <c r="D1043" s="4">
        <f t="shared" si="100"/>
        <v>42473.374999997475</v>
      </c>
      <c r="E1043" t="str">
        <f t="shared" si="101"/>
        <v>LRKPPS</v>
      </c>
      <c r="F1043" s="39">
        <v>127.18967437744141</v>
      </c>
      <c r="G1043">
        <f t="shared" si="99"/>
        <v>2.5588861678103626E-3</v>
      </c>
      <c r="H1043" s="38">
        <f>G1043*SUMIF('Manual Inputs'!$B$11:$B$22,'Expanded kW'!A1043,'Manual Inputs'!$C$11:$C$22)</f>
        <v>22658.509681970736</v>
      </c>
    </row>
    <row r="1044" spans="1:8" x14ac:dyDescent="0.2">
      <c r="A1044">
        <f t="shared" si="96"/>
        <v>4</v>
      </c>
      <c r="B1044" t="b">
        <f t="shared" si="97"/>
        <v>0</v>
      </c>
      <c r="C1044" t="str">
        <f t="shared" si="98"/>
        <v>ON</v>
      </c>
      <c r="D1044" s="4">
        <f t="shared" si="100"/>
        <v>42473.416666664139</v>
      </c>
      <c r="E1044" t="str">
        <f t="shared" si="101"/>
        <v>LRKPPS</v>
      </c>
      <c r="F1044" s="39">
        <v>121.65754699707031</v>
      </c>
      <c r="G1044">
        <f t="shared" si="99"/>
        <v>2.4475871625924727E-3</v>
      </c>
      <c r="H1044" s="38">
        <f>G1044*SUMIF('Manual Inputs'!$B$11:$B$22,'Expanded kW'!A1044,'Manual Inputs'!$C$11:$C$22)</f>
        <v>21672.975577700192</v>
      </c>
    </row>
    <row r="1045" spans="1:8" x14ac:dyDescent="0.2">
      <c r="A1045">
        <f t="shared" si="96"/>
        <v>4</v>
      </c>
      <c r="B1045" t="b">
        <f t="shared" si="97"/>
        <v>0</v>
      </c>
      <c r="C1045" t="str">
        <f t="shared" si="98"/>
        <v>ON</v>
      </c>
      <c r="D1045" s="4">
        <f t="shared" si="100"/>
        <v>42473.458333330804</v>
      </c>
      <c r="E1045" t="str">
        <f t="shared" si="101"/>
        <v>LRKPPS</v>
      </c>
      <c r="F1045" s="39">
        <v>125.85781860351562</v>
      </c>
      <c r="G1045">
        <f t="shared" si="99"/>
        <v>2.5320910106240691E-3</v>
      </c>
      <c r="H1045" s="38">
        <f>G1045*SUMIF('Manual Inputs'!$B$11:$B$22,'Expanded kW'!A1045,'Manual Inputs'!$C$11:$C$22)</f>
        <v>22421.243039877358</v>
      </c>
    </row>
    <row r="1046" spans="1:8" x14ac:dyDescent="0.2">
      <c r="A1046">
        <f t="shared" si="96"/>
        <v>4</v>
      </c>
      <c r="B1046" t="b">
        <f t="shared" si="97"/>
        <v>0</v>
      </c>
      <c r="C1046" t="str">
        <f t="shared" si="98"/>
        <v>ON</v>
      </c>
      <c r="D1046" s="4">
        <f t="shared" si="100"/>
        <v>42473.499999997468</v>
      </c>
      <c r="E1046" t="str">
        <f t="shared" si="101"/>
        <v>LRKPPS</v>
      </c>
      <c r="F1046" s="39">
        <v>119.47364044189453</v>
      </c>
      <c r="G1046">
        <f t="shared" si="99"/>
        <v>2.40364988306736E-3</v>
      </c>
      <c r="H1046" s="38">
        <f>G1046*SUMIF('Manual Inputs'!$B$11:$B$22,'Expanded kW'!A1046,'Manual Inputs'!$C$11:$C$22)</f>
        <v>21283.918305031002</v>
      </c>
    </row>
    <row r="1047" spans="1:8" x14ac:dyDescent="0.2">
      <c r="A1047">
        <f t="shared" si="96"/>
        <v>4</v>
      </c>
      <c r="B1047" t="b">
        <f t="shared" si="97"/>
        <v>0</v>
      </c>
      <c r="C1047" t="str">
        <f t="shared" si="98"/>
        <v>ON</v>
      </c>
      <c r="D1047" s="4">
        <f t="shared" si="100"/>
        <v>42473.541666664132</v>
      </c>
      <c r="E1047" t="str">
        <f t="shared" si="101"/>
        <v>LRKPPS</v>
      </c>
      <c r="F1047" s="39">
        <v>110.52870941162109</v>
      </c>
      <c r="G1047">
        <f t="shared" si="99"/>
        <v>2.2236898320850767E-3</v>
      </c>
      <c r="H1047" s="38">
        <f>G1047*SUMIF('Manual Inputs'!$B$11:$B$22,'Expanded kW'!A1047,'Manual Inputs'!$C$11:$C$22)</f>
        <v>19690.402106911395</v>
      </c>
    </row>
    <row r="1048" spans="1:8" x14ac:dyDescent="0.2">
      <c r="A1048">
        <f t="shared" si="96"/>
        <v>4</v>
      </c>
      <c r="B1048" t="b">
        <f t="shared" si="97"/>
        <v>0</v>
      </c>
      <c r="C1048" t="str">
        <f t="shared" si="98"/>
        <v>ON</v>
      </c>
      <c r="D1048" s="4">
        <f t="shared" si="100"/>
        <v>42473.583333330796</v>
      </c>
      <c r="E1048" t="str">
        <f t="shared" si="101"/>
        <v>LRKPPS</v>
      </c>
      <c r="F1048" s="39">
        <v>104.17268371582031</v>
      </c>
      <c r="G1048">
        <f t="shared" si="99"/>
        <v>2.0958150944946127E-3</v>
      </c>
      <c r="H1048" s="38">
        <f>G1048*SUMIF('Manual Inputs'!$B$11:$B$22,'Expanded kW'!A1048,'Manual Inputs'!$C$11:$C$22)</f>
        <v>18558.092660629016</v>
      </c>
    </row>
    <row r="1049" spans="1:8" x14ac:dyDescent="0.2">
      <c r="A1049">
        <f t="shared" si="96"/>
        <v>4</v>
      </c>
      <c r="B1049" t="b">
        <f t="shared" si="97"/>
        <v>0</v>
      </c>
      <c r="C1049" t="str">
        <f t="shared" si="98"/>
        <v>ON</v>
      </c>
      <c r="D1049" s="4">
        <f t="shared" si="100"/>
        <v>42473.624999997461</v>
      </c>
      <c r="E1049" t="str">
        <f t="shared" si="101"/>
        <v>LRKPPS</v>
      </c>
      <c r="F1049" s="39">
        <v>89.087509155273437</v>
      </c>
      <c r="G1049">
        <f t="shared" si="99"/>
        <v>1.7923215545439001E-3</v>
      </c>
      <c r="H1049" s="38">
        <f>G1049*SUMIF('Manual Inputs'!$B$11:$B$22,'Expanded kW'!A1049,'Manual Inputs'!$C$11:$C$22)</f>
        <v>15870.708047786626</v>
      </c>
    </row>
    <row r="1050" spans="1:8" x14ac:dyDescent="0.2">
      <c r="A1050">
        <f t="shared" si="96"/>
        <v>4</v>
      </c>
      <c r="B1050" t="b">
        <f t="shared" si="97"/>
        <v>0</v>
      </c>
      <c r="C1050" t="str">
        <f t="shared" si="98"/>
        <v>ON</v>
      </c>
      <c r="D1050" s="4">
        <f t="shared" si="100"/>
        <v>42473.666666664125</v>
      </c>
      <c r="E1050" t="str">
        <f t="shared" si="101"/>
        <v>LRKPPS</v>
      </c>
      <c r="F1050" s="39">
        <v>74.943206787109375</v>
      </c>
      <c r="G1050">
        <f t="shared" si="99"/>
        <v>1.5077571049501698E-3</v>
      </c>
      <c r="H1050" s="38">
        <f>G1050*SUMIF('Manual Inputs'!$B$11:$B$22,'Expanded kW'!A1050,'Manual Inputs'!$C$11:$C$22)</f>
        <v>13350.937368897226</v>
      </c>
    </row>
    <row r="1051" spans="1:8" x14ac:dyDescent="0.2">
      <c r="A1051">
        <f t="shared" si="96"/>
        <v>4</v>
      </c>
      <c r="B1051" t="b">
        <f t="shared" si="97"/>
        <v>0</v>
      </c>
      <c r="C1051" t="str">
        <f t="shared" si="98"/>
        <v>ON</v>
      </c>
      <c r="D1051" s="4">
        <f t="shared" si="100"/>
        <v>42473.708333330789</v>
      </c>
      <c r="E1051" t="str">
        <f t="shared" si="101"/>
        <v>LRKPPS</v>
      </c>
      <c r="F1051" s="39">
        <v>69.742889404296875</v>
      </c>
      <c r="G1051">
        <f t="shared" si="99"/>
        <v>1.403133673179966E-3</v>
      </c>
      <c r="H1051" s="38">
        <f>G1051*SUMIF('Manual Inputs'!$B$11:$B$22,'Expanded kW'!A1051,'Manual Inputs'!$C$11:$C$22)</f>
        <v>12424.514352685177</v>
      </c>
    </row>
    <row r="1052" spans="1:8" x14ac:dyDescent="0.2">
      <c r="A1052">
        <f t="shared" si="96"/>
        <v>4</v>
      </c>
      <c r="B1052" t="b">
        <f t="shared" si="97"/>
        <v>0</v>
      </c>
      <c r="C1052" t="str">
        <f t="shared" si="98"/>
        <v>ON</v>
      </c>
      <c r="D1052" s="4">
        <f t="shared" si="100"/>
        <v>42473.749999997453</v>
      </c>
      <c r="E1052" t="str">
        <f t="shared" si="101"/>
        <v>LRKPPS</v>
      </c>
      <c r="F1052" s="39">
        <v>64.069969177246094</v>
      </c>
      <c r="G1052">
        <f t="shared" si="99"/>
        <v>1.289002104157988E-3</v>
      </c>
      <c r="H1052" s="38">
        <f>G1052*SUMIF('Manual Inputs'!$B$11:$B$22,'Expanded kW'!A1052,'Manual Inputs'!$C$11:$C$22)</f>
        <v>11413.89836896759</v>
      </c>
    </row>
    <row r="1053" spans="1:8" x14ac:dyDescent="0.2">
      <c r="A1053">
        <f t="shared" si="96"/>
        <v>4</v>
      </c>
      <c r="B1053" t="b">
        <f t="shared" si="97"/>
        <v>0</v>
      </c>
      <c r="C1053" t="str">
        <f t="shared" si="98"/>
        <v>ON</v>
      </c>
      <c r="D1053" s="4">
        <f t="shared" si="100"/>
        <v>42473.791666664118</v>
      </c>
      <c r="E1053" t="str">
        <f t="shared" si="101"/>
        <v>LRKPPS</v>
      </c>
      <c r="F1053" s="39">
        <v>58.674228668212891</v>
      </c>
      <c r="G1053">
        <f t="shared" si="99"/>
        <v>1.1804470204120707E-3</v>
      </c>
      <c r="H1053" s="38">
        <f>G1053*SUMIF('Manual Inputs'!$B$11:$B$22,'Expanded kW'!A1053,'Manual Inputs'!$C$11:$C$22)</f>
        <v>10452.661231096477</v>
      </c>
    </row>
    <row r="1054" spans="1:8" x14ac:dyDescent="0.2">
      <c r="A1054">
        <f t="shared" si="96"/>
        <v>4</v>
      </c>
      <c r="B1054" t="b">
        <f t="shared" si="97"/>
        <v>0</v>
      </c>
      <c r="C1054" t="str">
        <f t="shared" si="98"/>
        <v>ON</v>
      </c>
      <c r="D1054" s="4">
        <f t="shared" si="100"/>
        <v>42473.833333330782</v>
      </c>
      <c r="E1054" t="str">
        <f t="shared" si="101"/>
        <v>LRKPPS</v>
      </c>
      <c r="F1054" s="39">
        <v>57.815937042236328</v>
      </c>
      <c r="G1054">
        <f t="shared" si="99"/>
        <v>1.1631793406227399E-3</v>
      </c>
      <c r="H1054" s="38">
        <f>G1054*SUMIF('Manual Inputs'!$B$11:$B$22,'Expanded kW'!A1054,'Manual Inputs'!$C$11:$C$22)</f>
        <v>10299.758810264479</v>
      </c>
    </row>
    <row r="1055" spans="1:8" x14ac:dyDescent="0.2">
      <c r="A1055">
        <f t="shared" si="96"/>
        <v>4</v>
      </c>
      <c r="B1055" t="b">
        <f t="shared" si="97"/>
        <v>0</v>
      </c>
      <c r="C1055" t="str">
        <f t="shared" si="98"/>
        <v>OFF</v>
      </c>
      <c r="D1055" s="4">
        <f t="shared" si="100"/>
        <v>42473.874999997446</v>
      </c>
      <c r="E1055" t="str">
        <f t="shared" si="101"/>
        <v>LRKPPS</v>
      </c>
      <c r="F1055" s="39">
        <v>54.579299926757813</v>
      </c>
      <c r="G1055">
        <f t="shared" si="99"/>
        <v>1.0980625299574197E-3</v>
      </c>
      <c r="H1055" s="38">
        <f>G1055*SUMIF('Manual Inputs'!$B$11:$B$22,'Expanded kW'!A1055,'Manual Inputs'!$C$11:$C$22)</f>
        <v>9723.1603263304478</v>
      </c>
    </row>
    <row r="1056" spans="1:8" x14ac:dyDescent="0.2">
      <c r="A1056">
        <f t="shared" si="96"/>
        <v>4</v>
      </c>
      <c r="B1056" t="b">
        <f t="shared" si="97"/>
        <v>0</v>
      </c>
      <c r="C1056" t="str">
        <f t="shared" si="98"/>
        <v>OFF</v>
      </c>
      <c r="D1056" s="4">
        <f t="shared" si="100"/>
        <v>42473.91666666411</v>
      </c>
      <c r="E1056" t="str">
        <f t="shared" si="101"/>
        <v>LRKPPS</v>
      </c>
      <c r="F1056" s="39">
        <v>51.230415344238281</v>
      </c>
      <c r="G1056">
        <f t="shared" si="99"/>
        <v>1.030687450354869E-3</v>
      </c>
      <c r="H1056" s="38">
        <f>G1056*SUMIF('Manual Inputs'!$B$11:$B$22,'Expanded kW'!A1056,'Manual Inputs'!$C$11:$C$22)</f>
        <v>9126.5652480881563</v>
      </c>
    </row>
    <row r="1057" spans="1:8" x14ac:dyDescent="0.2">
      <c r="A1057">
        <f t="shared" si="96"/>
        <v>4</v>
      </c>
      <c r="B1057" t="b">
        <f t="shared" si="97"/>
        <v>0</v>
      </c>
      <c r="C1057" t="str">
        <f t="shared" si="98"/>
        <v>OFF</v>
      </c>
      <c r="D1057" s="4">
        <f t="shared" si="100"/>
        <v>42473.958333330775</v>
      </c>
      <c r="E1057" t="str">
        <f t="shared" si="101"/>
        <v>LRKPPS</v>
      </c>
      <c r="F1057" s="39">
        <v>48.808620452880859</v>
      </c>
      <c r="G1057">
        <f t="shared" si="99"/>
        <v>9.819641756149862E-4</v>
      </c>
      <c r="H1057" s="38">
        <f>G1057*SUMIF('Manual Inputs'!$B$11:$B$22,'Expanded kW'!A1057,'Manual Inputs'!$C$11:$C$22)</f>
        <v>8695.1287870533743</v>
      </c>
    </row>
    <row r="1058" spans="1:8" x14ac:dyDescent="0.2">
      <c r="A1058">
        <f t="shared" si="96"/>
        <v>4</v>
      </c>
      <c r="B1058" t="b">
        <f t="shared" si="97"/>
        <v>0</v>
      </c>
      <c r="C1058" t="str">
        <f t="shared" si="98"/>
        <v>OFF</v>
      </c>
      <c r="D1058" s="4">
        <f t="shared" si="100"/>
        <v>42473.999999997439</v>
      </c>
      <c r="E1058" t="str">
        <f t="shared" si="101"/>
        <v>LRKPPS</v>
      </c>
      <c r="F1058" s="39">
        <v>48.409011840820313</v>
      </c>
      <c r="G1058">
        <f t="shared" si="99"/>
        <v>9.7392458470523077E-4</v>
      </c>
      <c r="H1058" s="38">
        <f>G1058*SUMIF('Manual Inputs'!$B$11:$B$22,'Expanded kW'!A1058,'Manual Inputs'!$C$11:$C$22)</f>
        <v>8623.9395521591723</v>
      </c>
    </row>
    <row r="1059" spans="1:8" x14ac:dyDescent="0.2">
      <c r="A1059">
        <f t="shared" si="96"/>
        <v>4</v>
      </c>
      <c r="B1059" t="b">
        <f t="shared" si="97"/>
        <v>0</v>
      </c>
      <c r="C1059" t="str">
        <f t="shared" si="98"/>
        <v>OFF</v>
      </c>
      <c r="D1059" s="4">
        <f t="shared" si="100"/>
        <v>42474.041666664103</v>
      </c>
      <c r="E1059" t="str">
        <f t="shared" si="101"/>
        <v>LRKPPS</v>
      </c>
      <c r="F1059" s="39">
        <v>48.571125030517578</v>
      </c>
      <c r="G1059">
        <f t="shared" si="99"/>
        <v>9.771860853008288E-4</v>
      </c>
      <c r="H1059" s="38">
        <f>G1059*SUMIF('Manual Inputs'!$B$11:$B$22,'Expanded kW'!A1059,'Manual Inputs'!$C$11:$C$22)</f>
        <v>8652.8195952625938</v>
      </c>
    </row>
    <row r="1060" spans="1:8" x14ac:dyDescent="0.2">
      <c r="A1060">
        <f t="shared" si="96"/>
        <v>4</v>
      </c>
      <c r="B1060" t="b">
        <f t="shared" si="97"/>
        <v>0</v>
      </c>
      <c r="C1060" t="str">
        <f t="shared" si="98"/>
        <v>OFF</v>
      </c>
      <c r="D1060" s="4">
        <f t="shared" si="100"/>
        <v>42474.083333330767</v>
      </c>
      <c r="E1060" t="str">
        <f t="shared" si="101"/>
        <v>LRKPPS</v>
      </c>
      <c r="F1060" s="39">
        <v>47.925197601318359</v>
      </c>
      <c r="G1060">
        <f t="shared" si="99"/>
        <v>9.6419088917286129E-4</v>
      </c>
      <c r="H1060" s="38">
        <f>G1060*SUMIF('Manual Inputs'!$B$11:$B$22,'Expanded kW'!A1060,'Manual Inputs'!$C$11:$C$22)</f>
        <v>8537.7493037471941</v>
      </c>
    </row>
    <row r="1061" spans="1:8" x14ac:dyDescent="0.2">
      <c r="A1061">
        <f t="shared" si="96"/>
        <v>4</v>
      </c>
      <c r="B1061" t="b">
        <f t="shared" si="97"/>
        <v>0</v>
      </c>
      <c r="C1061" t="str">
        <f t="shared" si="98"/>
        <v>OFF</v>
      </c>
      <c r="D1061" s="4">
        <f t="shared" si="100"/>
        <v>42474.124999997432</v>
      </c>
      <c r="E1061" t="str">
        <f t="shared" si="101"/>
        <v>LRKPPS</v>
      </c>
      <c r="F1061" s="39">
        <v>51.22369384765625</v>
      </c>
      <c r="G1061">
        <f t="shared" si="99"/>
        <v>1.0305522228317627E-3</v>
      </c>
      <c r="H1061" s="38">
        <f>G1061*SUMIF('Manual Inputs'!$B$11:$B$22,'Expanded kW'!A1061,'Manual Inputs'!$C$11:$C$22)</f>
        <v>9125.3678309540464</v>
      </c>
    </row>
    <row r="1062" spans="1:8" x14ac:dyDescent="0.2">
      <c r="A1062">
        <f t="shared" si="96"/>
        <v>4</v>
      </c>
      <c r="B1062" t="b">
        <f t="shared" si="97"/>
        <v>0</v>
      </c>
      <c r="C1062" t="str">
        <f t="shared" si="98"/>
        <v>OFF</v>
      </c>
      <c r="D1062" s="4">
        <f t="shared" si="100"/>
        <v>42474.166666664096</v>
      </c>
      <c r="E1062" t="str">
        <f t="shared" si="101"/>
        <v>LRKPPS</v>
      </c>
      <c r="F1062" s="39">
        <v>51.4075927734375</v>
      </c>
      <c r="G1062">
        <f t="shared" si="99"/>
        <v>1.0342520233050337E-3</v>
      </c>
      <c r="H1062" s="38">
        <f>G1062*SUMIF('Manual Inputs'!$B$11:$B$22,'Expanded kW'!A1062,'Manual Inputs'!$C$11:$C$22)</f>
        <v>9158.1289462781824</v>
      </c>
    </row>
    <row r="1063" spans="1:8" x14ac:dyDescent="0.2">
      <c r="A1063">
        <f t="shared" si="96"/>
        <v>4</v>
      </c>
      <c r="B1063" t="b">
        <f t="shared" si="97"/>
        <v>0</v>
      </c>
      <c r="C1063" t="str">
        <f t="shared" si="98"/>
        <v>OFF</v>
      </c>
      <c r="D1063" s="4">
        <f t="shared" si="100"/>
        <v>42474.20833333076</v>
      </c>
      <c r="E1063" t="str">
        <f t="shared" si="101"/>
        <v>LRKPPS</v>
      </c>
      <c r="F1063" s="39">
        <v>64.673164367675781</v>
      </c>
      <c r="G1063">
        <f t="shared" si="99"/>
        <v>1.3011375847843463E-3</v>
      </c>
      <c r="H1063" s="38">
        <f>G1063*SUMIF('Manual Inputs'!$B$11:$B$22,'Expanded kW'!A1063,'Manual Inputs'!$C$11:$C$22)</f>
        <v>11521.356023288728</v>
      </c>
    </row>
    <row r="1064" spans="1:8" x14ac:dyDescent="0.2">
      <c r="A1064">
        <f t="shared" si="96"/>
        <v>4</v>
      </c>
      <c r="B1064" t="b">
        <f t="shared" si="97"/>
        <v>0</v>
      </c>
      <c r="C1064" t="str">
        <f t="shared" si="98"/>
        <v>OFF</v>
      </c>
      <c r="D1064" s="4">
        <f t="shared" si="100"/>
        <v>42474.249999997424</v>
      </c>
      <c r="E1064" t="str">
        <f t="shared" si="101"/>
        <v>LRKPPS</v>
      </c>
      <c r="F1064" s="39">
        <v>83.837104797363281</v>
      </c>
      <c r="G1064">
        <f t="shared" si="99"/>
        <v>1.6866904398120707E-3</v>
      </c>
      <c r="H1064" s="38">
        <f>G1064*SUMIF('Manual Inputs'!$B$11:$B$22,'Expanded kW'!A1064,'Manual Inputs'!$C$11:$C$22)</f>
        <v>14935.362167232437</v>
      </c>
    </row>
    <row r="1065" spans="1:8" x14ac:dyDescent="0.2">
      <c r="A1065">
        <f t="shared" si="96"/>
        <v>4</v>
      </c>
      <c r="B1065" t="b">
        <f t="shared" si="97"/>
        <v>0</v>
      </c>
      <c r="C1065" t="str">
        <f t="shared" si="98"/>
        <v>ON</v>
      </c>
      <c r="D1065" s="4">
        <f t="shared" si="100"/>
        <v>42474.291666664089</v>
      </c>
      <c r="E1065" t="str">
        <f t="shared" si="101"/>
        <v>LRKPPS</v>
      </c>
      <c r="F1065" s="39">
        <v>100.27069091796875</v>
      </c>
      <c r="G1065">
        <f t="shared" si="99"/>
        <v>2.0173122172273293E-3</v>
      </c>
      <c r="H1065" s="38">
        <f>G1065*SUMIF('Manual Inputs'!$B$11:$B$22,'Expanded kW'!A1065,'Manual Inputs'!$C$11:$C$22)</f>
        <v>17862.962792407725</v>
      </c>
    </row>
    <row r="1066" spans="1:8" x14ac:dyDescent="0.2">
      <c r="A1066">
        <f t="shared" si="96"/>
        <v>4</v>
      </c>
      <c r="B1066" t="b">
        <f t="shared" si="97"/>
        <v>0</v>
      </c>
      <c r="C1066" t="str">
        <f t="shared" si="98"/>
        <v>ON</v>
      </c>
      <c r="D1066" s="4">
        <f t="shared" si="100"/>
        <v>42474.333333330753</v>
      </c>
      <c r="E1066" t="str">
        <f t="shared" si="101"/>
        <v>LRKPPS</v>
      </c>
      <c r="F1066" s="39">
        <v>120.80800628662109</v>
      </c>
      <c r="G1066">
        <f t="shared" si="99"/>
        <v>2.4304955395216469E-3</v>
      </c>
      <c r="H1066" s="38">
        <f>G1066*SUMIF('Manual Inputs'!$B$11:$B$22,'Expanded kW'!A1066,'Manual Inputs'!$C$11:$C$22)</f>
        <v>21521.632109709084</v>
      </c>
    </row>
    <row r="1067" spans="1:8" x14ac:dyDescent="0.2">
      <c r="A1067">
        <f t="shared" si="96"/>
        <v>4</v>
      </c>
      <c r="B1067" t="b">
        <f t="shared" si="97"/>
        <v>0</v>
      </c>
      <c r="C1067" t="str">
        <f t="shared" si="98"/>
        <v>ON</v>
      </c>
      <c r="D1067" s="4">
        <f t="shared" si="100"/>
        <v>42474.374999997417</v>
      </c>
      <c r="E1067" t="str">
        <f t="shared" si="101"/>
        <v>LRKPPS</v>
      </c>
      <c r="F1067" s="39">
        <v>121.65776824951172</v>
      </c>
      <c r="G1067">
        <f t="shared" si="99"/>
        <v>2.4475916138957305E-3</v>
      </c>
      <c r="H1067" s="38">
        <f>G1067*SUMIF('Manual Inputs'!$B$11:$B$22,'Expanded kW'!A1067,'Manual Inputs'!$C$11:$C$22)</f>
        <v>21673.014993247172</v>
      </c>
    </row>
    <row r="1068" spans="1:8" x14ac:dyDescent="0.2">
      <c r="A1068">
        <f t="shared" si="96"/>
        <v>4</v>
      </c>
      <c r="B1068" t="b">
        <f t="shared" si="97"/>
        <v>0</v>
      </c>
      <c r="C1068" t="str">
        <f t="shared" si="98"/>
        <v>ON</v>
      </c>
      <c r="D1068" s="4">
        <f t="shared" si="100"/>
        <v>42474.416666664081</v>
      </c>
      <c r="E1068" t="str">
        <f t="shared" si="101"/>
        <v>LRKPPS</v>
      </c>
      <c r="F1068" s="39">
        <v>117.55966186523437</v>
      </c>
      <c r="G1068">
        <f t="shared" si="99"/>
        <v>2.3651431935167049E-3</v>
      </c>
      <c r="H1068" s="38">
        <f>G1068*SUMIF('Manual Inputs'!$B$11:$B$22,'Expanded kW'!A1068,'Manual Inputs'!$C$11:$C$22)</f>
        <v>20942.947999677104</v>
      </c>
    </row>
    <row r="1069" spans="1:8" x14ac:dyDescent="0.2">
      <c r="A1069">
        <f t="shared" si="96"/>
        <v>4</v>
      </c>
      <c r="B1069" t="b">
        <f t="shared" si="97"/>
        <v>0</v>
      </c>
      <c r="C1069" t="str">
        <f t="shared" si="98"/>
        <v>ON</v>
      </c>
      <c r="D1069" s="4">
        <f t="shared" si="100"/>
        <v>42474.458333330746</v>
      </c>
      <c r="E1069" t="str">
        <f t="shared" si="101"/>
        <v>LRKPPS</v>
      </c>
      <c r="F1069" s="39">
        <v>122.68692016601562</v>
      </c>
      <c r="G1069">
        <f t="shared" si="99"/>
        <v>2.4682967742525562E-3</v>
      </c>
      <c r="H1069" s="38">
        <f>G1069*SUMIF('Manual Inputs'!$B$11:$B$22,'Expanded kW'!A1069,'Manual Inputs'!$C$11:$C$22)</f>
        <v>21856.355730445084</v>
      </c>
    </row>
    <row r="1070" spans="1:8" x14ac:dyDescent="0.2">
      <c r="A1070">
        <f t="shared" si="96"/>
        <v>4</v>
      </c>
      <c r="B1070" t="b">
        <f t="shared" si="97"/>
        <v>0</v>
      </c>
      <c r="C1070" t="str">
        <f t="shared" si="98"/>
        <v>ON</v>
      </c>
      <c r="D1070" s="4">
        <f t="shared" si="100"/>
        <v>42474.49999999741</v>
      </c>
      <c r="E1070" t="str">
        <f t="shared" si="101"/>
        <v>LRKPPS</v>
      </c>
      <c r="F1070" s="39">
        <v>119.10197448730469</v>
      </c>
      <c r="G1070">
        <f t="shared" si="99"/>
        <v>2.3961724610604158E-3</v>
      </c>
      <c r="H1070" s="38">
        <f>G1070*SUMIF('Manual Inputs'!$B$11:$B$22,'Expanded kW'!A1070,'Manual Inputs'!$C$11:$C$22)</f>
        <v>21217.706981888983</v>
      </c>
    </row>
    <row r="1071" spans="1:8" x14ac:dyDescent="0.2">
      <c r="A1071">
        <f t="shared" si="96"/>
        <v>4</v>
      </c>
      <c r="B1071" t="b">
        <f t="shared" si="97"/>
        <v>0</v>
      </c>
      <c r="C1071" t="str">
        <f t="shared" si="98"/>
        <v>ON</v>
      </c>
      <c r="D1071" s="4">
        <f t="shared" si="100"/>
        <v>42474.541666664074</v>
      </c>
      <c r="E1071" t="str">
        <f t="shared" si="101"/>
        <v>LRKPPS</v>
      </c>
      <c r="F1071" s="39">
        <v>109.87117767333984</v>
      </c>
      <c r="G1071">
        <f t="shared" si="99"/>
        <v>2.2104611727759007E-3</v>
      </c>
      <c r="H1071" s="38">
        <f>G1071*SUMIF('Manual Inputs'!$B$11:$B$22,'Expanded kW'!A1071,'Manual Inputs'!$C$11:$C$22)</f>
        <v>19573.264537914747</v>
      </c>
    </row>
    <row r="1072" spans="1:8" x14ac:dyDescent="0.2">
      <c r="A1072">
        <f t="shared" si="96"/>
        <v>4</v>
      </c>
      <c r="B1072" t="b">
        <f t="shared" si="97"/>
        <v>0</v>
      </c>
      <c r="C1072" t="str">
        <f t="shared" si="98"/>
        <v>ON</v>
      </c>
      <c r="D1072" s="4">
        <f t="shared" si="100"/>
        <v>42474.583333330738</v>
      </c>
      <c r="E1072" t="str">
        <f t="shared" si="101"/>
        <v>LRKPPS</v>
      </c>
      <c r="F1072" s="39">
        <v>104.16541290283203</v>
      </c>
      <c r="G1072">
        <f t="shared" si="99"/>
        <v>2.0956688154599701E-3</v>
      </c>
      <c r="H1072" s="38">
        <f>G1072*SUMIF('Manual Inputs'!$B$11:$B$22,'Expanded kW'!A1072,'Manual Inputs'!$C$11:$C$22)</f>
        <v>18556.797384205853</v>
      </c>
    </row>
    <row r="1073" spans="1:8" x14ac:dyDescent="0.2">
      <c r="A1073">
        <f t="shared" si="96"/>
        <v>4</v>
      </c>
      <c r="B1073" t="b">
        <f t="shared" si="97"/>
        <v>0</v>
      </c>
      <c r="C1073" t="str">
        <f t="shared" si="98"/>
        <v>ON</v>
      </c>
      <c r="D1073" s="4">
        <f t="shared" si="100"/>
        <v>42474.624999997402</v>
      </c>
      <c r="E1073" t="str">
        <f t="shared" si="101"/>
        <v>LRKPPS</v>
      </c>
      <c r="F1073" s="39">
        <v>92.612274169921875</v>
      </c>
      <c r="G1073">
        <f t="shared" si="99"/>
        <v>1.863235113249932E-3</v>
      </c>
      <c r="H1073" s="38">
        <f>G1073*SUMIF('Manual Inputs'!$B$11:$B$22,'Expanded kW'!A1073,'Manual Inputs'!$C$11:$C$22)</f>
        <v>16498.635767564236</v>
      </c>
    </row>
    <row r="1074" spans="1:8" x14ac:dyDescent="0.2">
      <c r="A1074">
        <f t="shared" si="96"/>
        <v>4</v>
      </c>
      <c r="B1074" t="b">
        <f t="shared" si="97"/>
        <v>0</v>
      </c>
      <c r="C1074" t="str">
        <f t="shared" si="98"/>
        <v>ON</v>
      </c>
      <c r="D1074" s="4">
        <f t="shared" si="100"/>
        <v>42474.666666664067</v>
      </c>
      <c r="E1074" t="str">
        <f t="shared" si="101"/>
        <v>LRKPPS</v>
      </c>
      <c r="F1074" s="39">
        <v>79.054023742675781</v>
      </c>
      <c r="G1074">
        <f t="shared" si="99"/>
        <v>1.5904612450266923E-3</v>
      </c>
      <c r="H1074" s="38">
        <f>G1074*SUMIF('Manual Inputs'!$B$11:$B$22,'Expanded kW'!A1074,'Manual Inputs'!$C$11:$C$22)</f>
        <v>14083.268717683441</v>
      </c>
    </row>
    <row r="1075" spans="1:8" x14ac:dyDescent="0.2">
      <c r="A1075">
        <f t="shared" si="96"/>
        <v>4</v>
      </c>
      <c r="B1075" t="b">
        <f t="shared" si="97"/>
        <v>0</v>
      </c>
      <c r="C1075" t="str">
        <f t="shared" si="98"/>
        <v>ON</v>
      </c>
      <c r="D1075" s="4">
        <f t="shared" si="100"/>
        <v>42474.708333330731</v>
      </c>
      <c r="E1075" t="str">
        <f t="shared" si="101"/>
        <v>LRKPPS</v>
      </c>
      <c r="F1075" s="39">
        <v>73.703559875488281</v>
      </c>
      <c r="G1075">
        <f t="shared" si="99"/>
        <v>1.4828170667698483E-3</v>
      </c>
      <c r="H1075" s="38">
        <f>G1075*SUMIF('Manual Inputs'!$B$11:$B$22,'Expanded kW'!A1075,'Manual Inputs'!$C$11:$C$22)</f>
        <v>13130.097495796856</v>
      </c>
    </row>
    <row r="1076" spans="1:8" x14ac:dyDescent="0.2">
      <c r="A1076">
        <f t="shared" si="96"/>
        <v>4</v>
      </c>
      <c r="B1076" t="b">
        <f t="shared" si="97"/>
        <v>0</v>
      </c>
      <c r="C1076" t="str">
        <f t="shared" si="98"/>
        <v>ON</v>
      </c>
      <c r="D1076" s="4">
        <f t="shared" si="100"/>
        <v>42474.749999997395</v>
      </c>
      <c r="E1076" t="str">
        <f t="shared" si="101"/>
        <v>LRKPPS</v>
      </c>
      <c r="F1076" s="39">
        <v>70.104278564453125</v>
      </c>
      <c r="G1076">
        <f t="shared" si="99"/>
        <v>1.4104043398252488E-3</v>
      </c>
      <c r="H1076" s="38">
        <f>G1076*SUMIF('Manual Inputs'!$B$11:$B$22,'Expanded kW'!A1076,'Manual Inputs'!$C$11:$C$22)</f>
        <v>12488.894891627828</v>
      </c>
    </row>
    <row r="1077" spans="1:8" x14ac:dyDescent="0.2">
      <c r="A1077">
        <f t="shared" si="96"/>
        <v>4</v>
      </c>
      <c r="B1077" t="b">
        <f t="shared" si="97"/>
        <v>0</v>
      </c>
      <c r="C1077" t="str">
        <f t="shared" si="98"/>
        <v>ON</v>
      </c>
      <c r="D1077" s="4">
        <f t="shared" si="100"/>
        <v>42474.791666664059</v>
      </c>
      <c r="E1077" t="str">
        <f t="shared" si="101"/>
        <v>LRKPPS</v>
      </c>
      <c r="F1077" s="39">
        <v>65.158721923828125</v>
      </c>
      <c r="G1077">
        <f t="shared" si="99"/>
        <v>1.3109063535165226E-3</v>
      </c>
      <c r="H1077" s="38">
        <f>G1077*SUMIF('Manual Inputs'!$B$11:$B$22,'Expanded kW'!A1077,'Manual Inputs'!$C$11:$C$22)</f>
        <v>11607.856839027771</v>
      </c>
    </row>
    <row r="1078" spans="1:8" x14ac:dyDescent="0.2">
      <c r="A1078">
        <f t="shared" si="96"/>
        <v>4</v>
      </c>
      <c r="B1078" t="b">
        <f t="shared" si="97"/>
        <v>0</v>
      </c>
      <c r="C1078" t="str">
        <f t="shared" si="98"/>
        <v>ON</v>
      </c>
      <c r="D1078" s="4">
        <f t="shared" si="100"/>
        <v>42474.833333330724</v>
      </c>
      <c r="E1078" t="str">
        <f t="shared" si="101"/>
        <v>LRKPPS</v>
      </c>
      <c r="F1078" s="39">
        <v>65.02728271484375</v>
      </c>
      <c r="G1078">
        <f t="shared" si="99"/>
        <v>1.3082619723949864E-3</v>
      </c>
      <c r="H1078" s="38">
        <f>G1078*SUMIF('Manual Inputs'!$B$11:$B$22,'Expanded kW'!A1078,'Manual Inputs'!$C$11:$C$22)</f>
        <v>11584.441285808214</v>
      </c>
    </row>
    <row r="1079" spans="1:8" x14ac:dyDescent="0.2">
      <c r="A1079">
        <f t="shared" si="96"/>
        <v>4</v>
      </c>
      <c r="B1079" t="b">
        <f t="shared" si="97"/>
        <v>0</v>
      </c>
      <c r="C1079" t="str">
        <f t="shared" si="98"/>
        <v>OFF</v>
      </c>
      <c r="D1079" s="4">
        <f t="shared" si="100"/>
        <v>42474.874999997388</v>
      </c>
      <c r="E1079" t="str">
        <f t="shared" si="101"/>
        <v>LRKPPS</v>
      </c>
      <c r="F1079" s="39">
        <v>60.432346343994141</v>
      </c>
      <c r="G1079">
        <f t="shared" si="99"/>
        <v>1.215817997057463E-3</v>
      </c>
      <c r="H1079" s="38">
        <f>G1079*SUMIF('Manual Inputs'!$B$11:$B$22,'Expanded kW'!A1079,'Manual Inputs'!$C$11:$C$22)</f>
        <v>10765.865322338326</v>
      </c>
    </row>
    <row r="1080" spans="1:8" x14ac:dyDescent="0.2">
      <c r="A1080">
        <f t="shared" si="96"/>
        <v>4</v>
      </c>
      <c r="B1080" t="b">
        <f t="shared" si="97"/>
        <v>0</v>
      </c>
      <c r="C1080" t="str">
        <f t="shared" si="98"/>
        <v>OFF</v>
      </c>
      <c r="D1080" s="4">
        <f t="shared" si="100"/>
        <v>42474.916666664052</v>
      </c>
      <c r="E1080" t="str">
        <f t="shared" si="101"/>
        <v>LRKPPS</v>
      </c>
      <c r="F1080" s="39">
        <v>55.362216949462891</v>
      </c>
      <c r="G1080">
        <f t="shared" si="99"/>
        <v>1.1138137735214068E-3</v>
      </c>
      <c r="H1080" s="38">
        <f>G1080*SUMIF('Manual Inputs'!$B$11:$B$22,'Expanded kW'!A1080,'Manual Inputs'!$C$11:$C$22)</f>
        <v>9862.6349576318789</v>
      </c>
    </row>
    <row r="1081" spans="1:8" x14ac:dyDescent="0.2">
      <c r="A1081">
        <f t="shared" si="96"/>
        <v>4</v>
      </c>
      <c r="B1081" t="b">
        <f t="shared" si="97"/>
        <v>0</v>
      </c>
      <c r="C1081" t="str">
        <f t="shared" si="98"/>
        <v>OFF</v>
      </c>
      <c r="D1081" s="4">
        <f t="shared" si="100"/>
        <v>42474.958333330716</v>
      </c>
      <c r="E1081" t="str">
        <f t="shared" si="101"/>
        <v>LRKPPS</v>
      </c>
      <c r="F1081" s="39">
        <v>51.724079132080078</v>
      </c>
      <c r="G1081">
        <f t="shared" si="99"/>
        <v>1.0406193056288163E-3</v>
      </c>
      <c r="H1081" s="38">
        <f>G1081*SUMIF('Manual Inputs'!$B$11:$B$22,'Expanded kW'!A1081,'Manual Inputs'!$C$11:$C$22)</f>
        <v>9214.5101679191284</v>
      </c>
    </row>
    <row r="1082" spans="1:8" x14ac:dyDescent="0.2">
      <c r="A1082">
        <f t="shared" si="96"/>
        <v>4</v>
      </c>
      <c r="B1082" t="b">
        <f t="shared" si="97"/>
        <v>0</v>
      </c>
      <c r="C1082" t="str">
        <f t="shared" si="98"/>
        <v>OFF</v>
      </c>
      <c r="D1082" s="4">
        <f t="shared" si="100"/>
        <v>42474.999999997381</v>
      </c>
      <c r="E1082" t="str">
        <f t="shared" si="101"/>
        <v>LRKPPS</v>
      </c>
      <c r="F1082" s="39">
        <v>49.047828674316406</v>
      </c>
      <c r="G1082">
        <f t="shared" si="99"/>
        <v>9.8677672515608728E-4</v>
      </c>
      <c r="H1082" s="38">
        <f>G1082*SUMIF('Manual Inputs'!$B$11:$B$22,'Expanded kW'!A1082,'Manual Inputs'!$C$11:$C$22)</f>
        <v>8737.7431095440515</v>
      </c>
    </row>
    <row r="1083" spans="1:8" x14ac:dyDescent="0.2">
      <c r="A1083">
        <f t="shared" si="96"/>
        <v>4</v>
      </c>
      <c r="B1083" t="b">
        <f t="shared" si="97"/>
        <v>0</v>
      </c>
      <c r="C1083" t="str">
        <f t="shared" si="98"/>
        <v>OFF</v>
      </c>
      <c r="D1083" s="4">
        <f t="shared" si="100"/>
        <v>42475.041666664045</v>
      </c>
      <c r="E1083" t="str">
        <f t="shared" si="101"/>
        <v>LRKPPS</v>
      </c>
      <c r="F1083" s="39">
        <v>48.607963562011719</v>
      </c>
      <c r="G1083">
        <f t="shared" si="99"/>
        <v>9.7792722729324452E-4</v>
      </c>
      <c r="H1083" s="38">
        <f>G1083*SUMIF('Manual Inputs'!$B$11:$B$22,'Expanded kW'!A1083,'Manual Inputs'!$C$11:$C$22)</f>
        <v>8659.3822838347223</v>
      </c>
    </row>
    <row r="1084" spans="1:8" x14ac:dyDescent="0.2">
      <c r="A1084">
        <f t="shared" si="96"/>
        <v>4</v>
      </c>
      <c r="B1084" t="b">
        <f t="shared" si="97"/>
        <v>0</v>
      </c>
      <c r="C1084" t="str">
        <f t="shared" si="98"/>
        <v>OFF</v>
      </c>
      <c r="D1084" s="4">
        <f t="shared" si="100"/>
        <v>42475.083333330709</v>
      </c>
      <c r="E1084" t="str">
        <f t="shared" si="101"/>
        <v>LRKPPS</v>
      </c>
      <c r="F1084" s="39">
        <v>48.959144592285156</v>
      </c>
      <c r="G1084">
        <f t="shared" si="99"/>
        <v>9.8499252001580761E-4</v>
      </c>
      <c r="H1084" s="38">
        <f>G1084*SUMIF('Manual Inputs'!$B$11:$B$22,'Expanded kW'!A1084,'Manual Inputs'!$C$11:$C$22)</f>
        <v>8721.9442709891337</v>
      </c>
    </row>
    <row r="1085" spans="1:8" x14ac:dyDescent="0.2">
      <c r="A1085">
        <f t="shared" si="96"/>
        <v>4</v>
      </c>
      <c r="B1085" t="b">
        <f t="shared" si="97"/>
        <v>0</v>
      </c>
      <c r="C1085" t="str">
        <f t="shared" si="98"/>
        <v>OFF</v>
      </c>
      <c r="D1085" s="4">
        <f t="shared" si="100"/>
        <v>42475.124999997373</v>
      </c>
      <c r="E1085" t="str">
        <f t="shared" si="101"/>
        <v>LRKPPS</v>
      </c>
      <c r="F1085" s="39">
        <v>50.157691955566406</v>
      </c>
      <c r="G1085">
        <f t="shared" si="99"/>
        <v>1.0091056902426978E-3</v>
      </c>
      <c r="H1085" s="38">
        <f>G1085*SUMIF('Manual Inputs'!$B$11:$B$22,'Expanded kW'!A1085,'Manual Inputs'!$C$11:$C$22)</f>
        <v>8935.462366448819</v>
      </c>
    </row>
    <row r="1086" spans="1:8" x14ac:dyDescent="0.2">
      <c r="A1086">
        <f t="shared" si="96"/>
        <v>4</v>
      </c>
      <c r="B1086" t="b">
        <f t="shared" si="97"/>
        <v>0</v>
      </c>
      <c r="C1086" t="str">
        <f t="shared" si="98"/>
        <v>OFF</v>
      </c>
      <c r="D1086" s="4">
        <f t="shared" si="100"/>
        <v>42475.166666664038</v>
      </c>
      <c r="E1086" t="str">
        <f t="shared" si="101"/>
        <v>LRKPPS</v>
      </c>
      <c r="F1086" s="39">
        <v>50.579204559326172</v>
      </c>
      <c r="G1086">
        <f t="shared" si="99"/>
        <v>1.0175859601749707E-3</v>
      </c>
      <c r="H1086" s="38">
        <f>G1086*SUMIF('Manual Inputs'!$B$11:$B$22,'Expanded kW'!A1086,'Manual Inputs'!$C$11:$C$22)</f>
        <v>9010.5537404940169</v>
      </c>
    </row>
    <row r="1087" spans="1:8" x14ac:dyDescent="0.2">
      <c r="A1087">
        <f t="shared" si="96"/>
        <v>4</v>
      </c>
      <c r="B1087" t="b">
        <f t="shared" si="97"/>
        <v>0</v>
      </c>
      <c r="C1087" t="str">
        <f t="shared" si="98"/>
        <v>OFF</v>
      </c>
      <c r="D1087" s="4">
        <f t="shared" si="100"/>
        <v>42475.208333330702</v>
      </c>
      <c r="E1087" t="str">
        <f t="shared" si="101"/>
        <v>LRKPPS</v>
      </c>
      <c r="F1087" s="39">
        <v>62.344863891601563</v>
      </c>
      <c r="G1087">
        <f t="shared" si="99"/>
        <v>1.2542952926572954E-3</v>
      </c>
      <c r="H1087" s="38">
        <f>G1087*SUMIF('Manual Inputs'!$B$11:$B$22,'Expanded kW'!A1087,'Manual Inputs'!$C$11:$C$22)</f>
        <v>11106.575349166476</v>
      </c>
    </row>
    <row r="1088" spans="1:8" x14ac:dyDescent="0.2">
      <c r="A1088">
        <f t="shared" si="96"/>
        <v>4</v>
      </c>
      <c r="B1088" t="b">
        <f t="shared" si="97"/>
        <v>0</v>
      </c>
      <c r="C1088" t="str">
        <f t="shared" si="98"/>
        <v>OFF</v>
      </c>
      <c r="D1088" s="4">
        <f t="shared" si="100"/>
        <v>42475.249999997366</v>
      </c>
      <c r="E1088" t="str">
        <f t="shared" si="101"/>
        <v>LRKPPS</v>
      </c>
      <c r="F1088" s="39">
        <v>79.2728271484375</v>
      </c>
      <c r="G1088">
        <f t="shared" si="99"/>
        <v>1.5948632769621776E-3</v>
      </c>
      <c r="H1088" s="38">
        <f>G1088*SUMIF('Manual Inputs'!$B$11:$B$22,'Expanded kW'!A1088,'Manual Inputs'!$C$11:$C$22)</f>
        <v>14122.24797533283</v>
      </c>
    </row>
    <row r="1089" spans="1:8" x14ac:dyDescent="0.2">
      <c r="A1089">
        <f t="shared" si="96"/>
        <v>4</v>
      </c>
      <c r="B1089" t="b">
        <f t="shared" si="97"/>
        <v>0</v>
      </c>
      <c r="C1089" t="str">
        <f t="shared" si="98"/>
        <v>ON</v>
      </c>
      <c r="D1089" s="4">
        <f t="shared" si="100"/>
        <v>42475.29166666403</v>
      </c>
      <c r="E1089" t="str">
        <f t="shared" si="101"/>
        <v>LRKPPS</v>
      </c>
      <c r="F1089" s="39">
        <v>92.655311584472656</v>
      </c>
      <c r="G1089">
        <f t="shared" si="99"/>
        <v>1.8641009684801726E-3</v>
      </c>
      <c r="H1089" s="38">
        <f>G1089*SUMIF('Manual Inputs'!$B$11:$B$22,'Expanded kW'!A1089,'Manual Inputs'!$C$11:$C$22)</f>
        <v>16506.302771030194</v>
      </c>
    </row>
    <row r="1090" spans="1:8" x14ac:dyDescent="0.2">
      <c r="A1090">
        <f t="shared" ref="A1090:A1153" si="102">MONTH(D1090)</f>
        <v>4</v>
      </c>
      <c r="B1090" t="b">
        <f t="shared" ref="B1090:B1153" si="103">IF(ISNA(VLOOKUP(DATE(YEAR(D1090),MONTH(D1090),DAY(D1090)),Holidays,1,FALSE)),FALSE,TRUE)</f>
        <v>0</v>
      </c>
      <c r="C1090" t="str">
        <f t="shared" ref="C1090:C1153" si="104">IF(OR(HOUR(D1090)&lt;PkStart,HOUR(D1090)&gt;OPkStart-1,WEEKDAY(D1090,2)&gt;5,B1090)=TRUE,"OFF","ON")</f>
        <v>ON</v>
      </c>
      <c r="D1090" s="4">
        <f t="shared" si="100"/>
        <v>42475.333333330695</v>
      </c>
      <c r="E1090" t="str">
        <f t="shared" si="101"/>
        <v>LRKPPS</v>
      </c>
      <c r="F1090" s="39">
        <v>115.33758544921875</v>
      </c>
      <c r="G1090">
        <f t="shared" ref="G1090:G1153" si="105">IF(SUMIF($A$2:$A$8761,A1090,$F$2:$F$8761)=0,0,F1090/SUMIF($A$2:$A$8761,A1090,$F$2:$F$8761))</f>
        <v>2.3204379874330223E-3</v>
      </c>
      <c r="H1090" s="38">
        <f>G1090*SUMIF('Manual Inputs'!$B$11:$B$22,'Expanded kW'!A1090,'Manual Inputs'!$C$11:$C$22)</f>
        <v>20547.090865575512</v>
      </c>
    </row>
    <row r="1091" spans="1:8" x14ac:dyDescent="0.2">
      <c r="A1091">
        <f t="shared" si="102"/>
        <v>4</v>
      </c>
      <c r="B1091" t="b">
        <f t="shared" si="103"/>
        <v>0</v>
      </c>
      <c r="C1091" t="str">
        <f t="shared" si="104"/>
        <v>ON</v>
      </c>
      <c r="D1091" s="4">
        <f t="shared" si="100"/>
        <v>42475.374999997359</v>
      </c>
      <c r="E1091" t="str">
        <f t="shared" si="101"/>
        <v>LRKPPS</v>
      </c>
      <c r="F1091" s="39">
        <v>119.96999359130859</v>
      </c>
      <c r="G1091">
        <f t="shared" si="105"/>
        <v>2.4136358446998716E-3</v>
      </c>
      <c r="H1091" s="38">
        <f>G1091*SUMIF('Manual Inputs'!$B$11:$B$22,'Expanded kW'!A1091,'Manual Inputs'!$C$11:$C$22)</f>
        <v>21372.342327631297</v>
      </c>
    </row>
    <row r="1092" spans="1:8" x14ac:dyDescent="0.2">
      <c r="A1092">
        <f t="shared" si="102"/>
        <v>4</v>
      </c>
      <c r="B1092" t="b">
        <f t="shared" si="103"/>
        <v>0</v>
      </c>
      <c r="C1092" t="str">
        <f t="shared" si="104"/>
        <v>ON</v>
      </c>
      <c r="D1092" s="4">
        <f t="shared" ref="D1092:D1155" si="106">+D1091+1/24</f>
        <v>42475.416666664023</v>
      </c>
      <c r="E1092" t="str">
        <f t="shared" ref="E1092:E1155" si="107">+E1091</f>
        <v>LRKPPS</v>
      </c>
      <c r="F1092" s="39">
        <v>118.43170166015625</v>
      </c>
      <c r="G1092">
        <f t="shared" si="105"/>
        <v>2.3826874680808797E-3</v>
      </c>
      <c r="H1092" s="38">
        <f>G1092*SUMIF('Manual Inputs'!$B$11:$B$22,'Expanded kW'!A1092,'Manual Inputs'!$C$11:$C$22)</f>
        <v>21098.29962104902</v>
      </c>
    </row>
    <row r="1093" spans="1:8" x14ac:dyDescent="0.2">
      <c r="A1093">
        <f t="shared" si="102"/>
        <v>4</v>
      </c>
      <c r="B1093" t="b">
        <f t="shared" si="103"/>
        <v>0</v>
      </c>
      <c r="C1093" t="str">
        <f t="shared" si="104"/>
        <v>ON</v>
      </c>
      <c r="D1093" s="4">
        <f t="shared" si="106"/>
        <v>42475.458333330687</v>
      </c>
      <c r="E1093" t="str">
        <f t="shared" si="107"/>
        <v>LRKPPS</v>
      </c>
      <c r="F1093" s="39">
        <v>124.40213775634766</v>
      </c>
      <c r="G1093">
        <f t="shared" si="105"/>
        <v>2.5028046585455922E-3</v>
      </c>
      <c r="H1093" s="38">
        <f>G1093*SUMIF('Manual Inputs'!$B$11:$B$22,'Expanded kW'!A1093,'Manual Inputs'!$C$11:$C$22)</f>
        <v>22161.91728304324</v>
      </c>
    </row>
    <row r="1094" spans="1:8" x14ac:dyDescent="0.2">
      <c r="A1094">
        <f t="shared" si="102"/>
        <v>4</v>
      </c>
      <c r="B1094" t="b">
        <f t="shared" si="103"/>
        <v>0</v>
      </c>
      <c r="C1094" t="str">
        <f t="shared" si="104"/>
        <v>ON</v>
      </c>
      <c r="D1094" s="4">
        <f t="shared" si="106"/>
        <v>42475.499999997352</v>
      </c>
      <c r="E1094" t="str">
        <f t="shared" si="107"/>
        <v>LRKPPS</v>
      </c>
      <c r="F1094" s="39">
        <v>118.67302703857422</v>
      </c>
      <c r="G1094">
        <f t="shared" si="105"/>
        <v>2.3875426119893605E-3</v>
      </c>
      <c r="H1094" s="38">
        <f>G1094*SUMIF('Manual Inputs'!$B$11:$B$22,'Expanded kW'!A1094,'Manual Inputs'!$C$11:$C$22)</f>
        <v>21141.291109549584</v>
      </c>
    </row>
    <row r="1095" spans="1:8" x14ac:dyDescent="0.2">
      <c r="A1095">
        <f t="shared" si="102"/>
        <v>4</v>
      </c>
      <c r="B1095" t="b">
        <f t="shared" si="103"/>
        <v>0</v>
      </c>
      <c r="C1095" t="str">
        <f t="shared" si="104"/>
        <v>ON</v>
      </c>
      <c r="D1095" s="4">
        <f t="shared" si="106"/>
        <v>42475.541666664016</v>
      </c>
      <c r="E1095" t="str">
        <f t="shared" si="107"/>
        <v>LRKPPS</v>
      </c>
      <c r="F1095" s="39">
        <v>114.43634033203125</v>
      </c>
      <c r="G1095">
        <f t="shared" si="105"/>
        <v>2.3023061408388246E-3</v>
      </c>
      <c r="H1095" s="38">
        <f>G1095*SUMIF('Manual Inputs'!$B$11:$B$22,'Expanded kW'!A1095,'Manual Inputs'!$C$11:$C$22)</f>
        <v>20386.536392002272</v>
      </c>
    </row>
    <row r="1096" spans="1:8" x14ac:dyDescent="0.2">
      <c r="A1096">
        <f t="shared" si="102"/>
        <v>4</v>
      </c>
      <c r="B1096" t="b">
        <f t="shared" si="103"/>
        <v>0</v>
      </c>
      <c r="C1096" t="str">
        <f t="shared" si="104"/>
        <v>ON</v>
      </c>
      <c r="D1096" s="4">
        <f t="shared" si="106"/>
        <v>42475.58333333068</v>
      </c>
      <c r="E1096" t="str">
        <f t="shared" si="107"/>
        <v>LRKPPS</v>
      </c>
      <c r="F1096" s="39">
        <v>109.15036010742187</v>
      </c>
      <c r="G1096">
        <f t="shared" si="105"/>
        <v>2.1959592872417919E-3</v>
      </c>
      <c r="H1096" s="38">
        <f>G1096*SUMIF('Manual Inputs'!$B$11:$B$22,'Expanded kW'!A1096,'Manual Inputs'!$C$11:$C$22)</f>
        <v>19444.8527633251</v>
      </c>
    </row>
    <row r="1097" spans="1:8" x14ac:dyDescent="0.2">
      <c r="A1097">
        <f t="shared" si="102"/>
        <v>4</v>
      </c>
      <c r="B1097" t="b">
        <f t="shared" si="103"/>
        <v>0</v>
      </c>
      <c r="C1097" t="str">
        <f t="shared" si="104"/>
        <v>ON</v>
      </c>
      <c r="D1097" s="4">
        <f t="shared" si="106"/>
        <v>42475.624999997344</v>
      </c>
      <c r="E1097" t="str">
        <f t="shared" si="107"/>
        <v>LRKPPS</v>
      </c>
      <c r="F1097" s="39">
        <v>92.38665771484375</v>
      </c>
      <c r="G1097">
        <f t="shared" si="105"/>
        <v>1.8586960118727512E-3</v>
      </c>
      <c r="H1097" s="38">
        <f>G1097*SUMIF('Manual Inputs'!$B$11:$B$22,'Expanded kW'!A1097,'Manual Inputs'!$C$11:$C$22)</f>
        <v>16458.44278289923</v>
      </c>
    </row>
    <row r="1098" spans="1:8" x14ac:dyDescent="0.2">
      <c r="A1098">
        <f t="shared" si="102"/>
        <v>4</v>
      </c>
      <c r="B1098" t="b">
        <f t="shared" si="103"/>
        <v>0</v>
      </c>
      <c r="C1098" t="str">
        <f t="shared" si="104"/>
        <v>ON</v>
      </c>
      <c r="D1098" s="4">
        <f t="shared" si="106"/>
        <v>42475.666666664009</v>
      </c>
      <c r="E1098" t="str">
        <f t="shared" si="107"/>
        <v>LRKPPS</v>
      </c>
      <c r="F1098" s="39">
        <v>80.38824462890625</v>
      </c>
      <c r="G1098">
        <f t="shared" si="105"/>
        <v>1.6173039851098791E-3</v>
      </c>
      <c r="H1098" s="38">
        <f>G1098*SUMIF('Manual Inputs'!$B$11:$B$22,'Expanded kW'!A1098,'Manual Inputs'!$C$11:$C$22)</f>
        <v>14320.956698382466</v>
      </c>
    </row>
    <row r="1099" spans="1:8" x14ac:dyDescent="0.2">
      <c r="A1099">
        <f t="shared" si="102"/>
        <v>4</v>
      </c>
      <c r="B1099" t="b">
        <f t="shared" si="103"/>
        <v>0</v>
      </c>
      <c r="C1099" t="str">
        <f t="shared" si="104"/>
        <v>ON</v>
      </c>
      <c r="D1099" s="4">
        <f t="shared" si="106"/>
        <v>42475.708333330673</v>
      </c>
      <c r="E1099" t="str">
        <f t="shared" si="107"/>
        <v>LRKPPS</v>
      </c>
      <c r="F1099" s="39">
        <v>75.477378845214844</v>
      </c>
      <c r="G1099">
        <f t="shared" si="105"/>
        <v>1.5185039324533253E-3</v>
      </c>
      <c r="H1099" s="38">
        <f>G1099*SUMIF('Manual Inputs'!$B$11:$B$22,'Expanded kW'!A1099,'Manual Inputs'!$C$11:$C$22)</f>
        <v>13446.098731717477</v>
      </c>
    </row>
    <row r="1100" spans="1:8" x14ac:dyDescent="0.2">
      <c r="A1100">
        <f t="shared" si="102"/>
        <v>4</v>
      </c>
      <c r="B1100" t="b">
        <f t="shared" si="103"/>
        <v>0</v>
      </c>
      <c r="C1100" t="str">
        <f t="shared" si="104"/>
        <v>ON</v>
      </c>
      <c r="D1100" s="4">
        <f t="shared" si="106"/>
        <v>42475.749999997337</v>
      </c>
      <c r="E1100" t="str">
        <f t="shared" si="107"/>
        <v>LRKPPS</v>
      </c>
      <c r="F1100" s="39">
        <v>70.636985778808594</v>
      </c>
      <c r="G1100">
        <f t="shared" si="105"/>
        <v>1.4211216966309736E-3</v>
      </c>
      <c r="H1100" s="38">
        <f>G1100*SUMIF('Manual Inputs'!$B$11:$B$22,'Expanded kW'!A1100,'Manual Inputs'!$C$11:$C$22)</f>
        <v>12583.795296343935</v>
      </c>
    </row>
    <row r="1101" spans="1:8" x14ac:dyDescent="0.2">
      <c r="A1101">
        <f t="shared" si="102"/>
        <v>4</v>
      </c>
      <c r="B1101" t="b">
        <f t="shared" si="103"/>
        <v>0</v>
      </c>
      <c r="C1101" t="str">
        <f t="shared" si="104"/>
        <v>ON</v>
      </c>
      <c r="D1101" s="4">
        <f t="shared" si="106"/>
        <v>42475.791666664001</v>
      </c>
      <c r="E1101" t="str">
        <f t="shared" si="107"/>
        <v>LRKPPS</v>
      </c>
      <c r="F1101" s="39">
        <v>65.336990356445313</v>
      </c>
      <c r="G1101">
        <f t="shared" si="105"/>
        <v>1.3144928759965444E-3</v>
      </c>
      <c r="H1101" s="38">
        <f>G1101*SUMIF('Manual Inputs'!$B$11:$B$22,'Expanded kW'!A1101,'Manual Inputs'!$C$11:$C$22)</f>
        <v>11639.61489663911</v>
      </c>
    </row>
    <row r="1102" spans="1:8" x14ac:dyDescent="0.2">
      <c r="A1102">
        <f t="shared" si="102"/>
        <v>4</v>
      </c>
      <c r="B1102" t="b">
        <f t="shared" si="103"/>
        <v>0</v>
      </c>
      <c r="C1102" t="str">
        <f t="shared" si="104"/>
        <v>ON</v>
      </c>
      <c r="D1102" s="4">
        <f t="shared" si="106"/>
        <v>42475.833333330665</v>
      </c>
      <c r="E1102" t="str">
        <f t="shared" si="107"/>
        <v>LRKPPS</v>
      </c>
      <c r="F1102" s="39">
        <v>63.752223968505859</v>
      </c>
      <c r="G1102">
        <f t="shared" si="105"/>
        <v>1.2826094954536008E-3</v>
      </c>
      <c r="H1102" s="38">
        <f>G1102*SUMIF('Manual Inputs'!$B$11:$B$22,'Expanded kW'!A1102,'Manual Inputs'!$C$11:$C$22)</f>
        <v>11357.292886455894</v>
      </c>
    </row>
    <row r="1103" spans="1:8" x14ac:dyDescent="0.2">
      <c r="A1103">
        <f t="shared" si="102"/>
        <v>4</v>
      </c>
      <c r="B1103" t="b">
        <f t="shared" si="103"/>
        <v>0</v>
      </c>
      <c r="C1103" t="str">
        <f t="shared" si="104"/>
        <v>OFF</v>
      </c>
      <c r="D1103" s="4">
        <f t="shared" si="106"/>
        <v>42475.87499999733</v>
      </c>
      <c r="E1103" t="str">
        <f t="shared" si="107"/>
        <v>LRKPPS</v>
      </c>
      <c r="F1103" s="39">
        <v>57.338397979736328</v>
      </c>
      <c r="G1103">
        <f t="shared" si="105"/>
        <v>1.1535718932603532E-3</v>
      </c>
      <c r="H1103" s="38">
        <f>G1103*SUMIF('Manual Inputs'!$B$11:$B$22,'Expanded kW'!A1103,'Manual Inputs'!$C$11:$C$22)</f>
        <v>10214.686468314254</v>
      </c>
    </row>
    <row r="1104" spans="1:8" x14ac:dyDescent="0.2">
      <c r="A1104">
        <f t="shared" si="102"/>
        <v>4</v>
      </c>
      <c r="B1104" t="b">
        <f t="shared" si="103"/>
        <v>0</v>
      </c>
      <c r="C1104" t="str">
        <f t="shared" si="104"/>
        <v>OFF</v>
      </c>
      <c r="D1104" s="4">
        <f t="shared" si="106"/>
        <v>42475.916666663994</v>
      </c>
      <c r="E1104" t="str">
        <f t="shared" si="107"/>
        <v>LRKPPS</v>
      </c>
      <c r="F1104" s="39">
        <v>51.738498687744141</v>
      </c>
      <c r="G1104">
        <f t="shared" si="105"/>
        <v>1.0409094078066491E-3</v>
      </c>
      <c r="H1104" s="38">
        <f>G1104*SUMIF('Manual Inputs'!$B$11:$B$22,'Expanded kW'!A1104,'Manual Inputs'!$C$11:$C$22)</f>
        <v>9217.078974256774</v>
      </c>
    </row>
    <row r="1105" spans="1:8" x14ac:dyDescent="0.2">
      <c r="A1105">
        <f t="shared" si="102"/>
        <v>4</v>
      </c>
      <c r="B1105" t="b">
        <f t="shared" si="103"/>
        <v>0</v>
      </c>
      <c r="C1105" t="str">
        <f t="shared" si="104"/>
        <v>OFF</v>
      </c>
      <c r="D1105" s="4">
        <f t="shared" si="106"/>
        <v>42475.958333330658</v>
      </c>
      <c r="E1105" t="str">
        <f t="shared" si="107"/>
        <v>LRKPPS</v>
      </c>
      <c r="F1105" s="39">
        <v>49.509021759033203</v>
      </c>
      <c r="G1105">
        <f t="shared" si="105"/>
        <v>9.9605531330365562E-4</v>
      </c>
      <c r="H1105" s="38">
        <f>G1105*SUMIF('Manual Inputs'!$B$11:$B$22,'Expanded kW'!A1105,'Manual Inputs'!$C$11:$C$22)</f>
        <v>8819.9034580665484</v>
      </c>
    </row>
    <row r="1106" spans="1:8" x14ac:dyDescent="0.2">
      <c r="A1106">
        <f t="shared" si="102"/>
        <v>4</v>
      </c>
      <c r="B1106" t="b">
        <f t="shared" si="103"/>
        <v>0</v>
      </c>
      <c r="C1106" t="str">
        <f t="shared" si="104"/>
        <v>OFF</v>
      </c>
      <c r="D1106" s="4">
        <f t="shared" si="106"/>
        <v>42475.999999997322</v>
      </c>
      <c r="E1106" t="str">
        <f t="shared" si="107"/>
        <v>LRKPPS</v>
      </c>
      <c r="F1106" s="39">
        <v>46.558731079101563</v>
      </c>
      <c r="G1106">
        <f t="shared" si="105"/>
        <v>9.3669941001316094E-4</v>
      </c>
      <c r="H1106" s="38">
        <f>G1106*SUMIF('Manual Inputs'!$B$11:$B$22,'Expanded kW'!A1106,'Manual Inputs'!$C$11:$C$22)</f>
        <v>8294.3168468650674</v>
      </c>
    </row>
    <row r="1107" spans="1:8" x14ac:dyDescent="0.2">
      <c r="A1107">
        <f t="shared" si="102"/>
        <v>4</v>
      </c>
      <c r="B1107" t="b">
        <f t="shared" si="103"/>
        <v>0</v>
      </c>
      <c r="C1107" t="str">
        <f t="shared" si="104"/>
        <v>OFF</v>
      </c>
      <c r="D1107" s="4">
        <f t="shared" si="106"/>
        <v>42476.041666663987</v>
      </c>
      <c r="E1107" t="str">
        <f t="shared" si="107"/>
        <v>LRKPPS</v>
      </c>
      <c r="F1107" s="39">
        <v>46.547119140625</v>
      </c>
      <c r="G1107">
        <f t="shared" si="105"/>
        <v>9.3646579333873687E-4</v>
      </c>
      <c r="H1107" s="38">
        <f>G1107*SUMIF('Manual Inputs'!$B$11:$B$22,'Expanded kW'!A1107,'Manual Inputs'!$C$11:$C$22)</f>
        <v>8292.2482102270278</v>
      </c>
    </row>
    <row r="1108" spans="1:8" x14ac:dyDescent="0.2">
      <c r="A1108">
        <f t="shared" si="102"/>
        <v>4</v>
      </c>
      <c r="B1108" t="b">
        <f t="shared" si="103"/>
        <v>0</v>
      </c>
      <c r="C1108" t="str">
        <f t="shared" si="104"/>
        <v>OFF</v>
      </c>
      <c r="D1108" s="4">
        <f t="shared" si="106"/>
        <v>42476.083333330651</v>
      </c>
      <c r="E1108" t="str">
        <f t="shared" si="107"/>
        <v>LRKPPS</v>
      </c>
      <c r="F1108" s="39">
        <v>46.249061584472656</v>
      </c>
      <c r="G1108">
        <f t="shared" si="105"/>
        <v>9.3046927387768178E-4</v>
      </c>
      <c r="H1108" s="38">
        <f>G1108*SUMIF('Manual Inputs'!$B$11:$B$22,'Expanded kW'!A1108,'Manual Inputs'!$C$11:$C$22)</f>
        <v>8239.1500318181352</v>
      </c>
    </row>
    <row r="1109" spans="1:8" x14ac:dyDescent="0.2">
      <c r="A1109">
        <f t="shared" si="102"/>
        <v>4</v>
      </c>
      <c r="B1109" t="b">
        <f t="shared" si="103"/>
        <v>0</v>
      </c>
      <c r="C1109" t="str">
        <f t="shared" si="104"/>
        <v>OFF</v>
      </c>
      <c r="D1109" s="4">
        <f t="shared" si="106"/>
        <v>42476.124999997315</v>
      </c>
      <c r="E1109" t="str">
        <f t="shared" si="107"/>
        <v>LRKPPS</v>
      </c>
      <c r="F1109" s="39">
        <v>45.1290283203125</v>
      </c>
      <c r="G1109">
        <f t="shared" si="105"/>
        <v>9.0793570233443043E-4</v>
      </c>
      <c r="H1109" s="38">
        <f>G1109*SUMIF('Manual Inputs'!$B$11:$B$22,'Expanded kW'!A1109,'Manual Inputs'!$C$11:$C$22)</f>
        <v>8039.6190189090912</v>
      </c>
    </row>
    <row r="1110" spans="1:8" x14ac:dyDescent="0.2">
      <c r="A1110">
        <f t="shared" si="102"/>
        <v>4</v>
      </c>
      <c r="B1110" t="b">
        <f t="shared" si="103"/>
        <v>0</v>
      </c>
      <c r="C1110" t="str">
        <f t="shared" si="104"/>
        <v>OFF</v>
      </c>
      <c r="D1110" s="4">
        <f t="shared" si="106"/>
        <v>42476.166666663979</v>
      </c>
      <c r="E1110" t="str">
        <f t="shared" si="107"/>
        <v>LRKPPS</v>
      </c>
      <c r="F1110" s="39">
        <v>44.431976318359375</v>
      </c>
      <c r="G1110">
        <f t="shared" si="105"/>
        <v>8.9391194816749054E-4</v>
      </c>
      <c r="H1110" s="38">
        <f>G1110*SUMIF('Manual Inputs'!$B$11:$B$22,'Expanded kW'!A1110,'Manual Inputs'!$C$11:$C$22)</f>
        <v>7915.441017727785</v>
      </c>
    </row>
    <row r="1111" spans="1:8" x14ac:dyDescent="0.2">
      <c r="A1111">
        <f t="shared" si="102"/>
        <v>4</v>
      </c>
      <c r="B1111" t="b">
        <f t="shared" si="103"/>
        <v>0</v>
      </c>
      <c r="C1111" t="str">
        <f t="shared" si="104"/>
        <v>OFF</v>
      </c>
      <c r="D1111" s="4">
        <f t="shared" si="106"/>
        <v>42476.208333330644</v>
      </c>
      <c r="E1111" t="str">
        <f t="shared" si="107"/>
        <v>LRKPPS</v>
      </c>
      <c r="F1111" s="39">
        <v>45.213100433349609</v>
      </c>
      <c r="G1111">
        <f t="shared" si="105"/>
        <v>9.0962712082576832E-4</v>
      </c>
      <c r="H1111" s="38">
        <f>G1111*SUMIF('Manual Inputs'!$B$11:$B$22,'Expanded kW'!A1111,'Manual Inputs'!$C$11:$C$22)</f>
        <v>8054.5962471830007</v>
      </c>
    </row>
    <row r="1112" spans="1:8" x14ac:dyDescent="0.2">
      <c r="A1112">
        <f t="shared" si="102"/>
        <v>4</v>
      </c>
      <c r="B1112" t="b">
        <f t="shared" si="103"/>
        <v>0</v>
      </c>
      <c r="C1112" t="str">
        <f t="shared" si="104"/>
        <v>OFF</v>
      </c>
      <c r="D1112" s="4">
        <f t="shared" si="106"/>
        <v>42476.249999997308</v>
      </c>
      <c r="E1112" t="str">
        <f t="shared" si="107"/>
        <v>LRKPPS</v>
      </c>
      <c r="F1112" s="39">
        <v>45.381328582763672</v>
      </c>
      <c r="G1112">
        <f t="shared" si="105"/>
        <v>9.1301164623381768E-4</v>
      </c>
      <c r="H1112" s="38">
        <f>G1112*SUMIF('Manual Inputs'!$B$11:$B$22,'Expanded kW'!A1112,'Manual Inputs'!$C$11:$C$22)</f>
        <v>8084.565654455535</v>
      </c>
    </row>
    <row r="1113" spans="1:8" x14ac:dyDescent="0.2">
      <c r="A1113">
        <f t="shared" si="102"/>
        <v>4</v>
      </c>
      <c r="B1113" t="b">
        <f t="shared" si="103"/>
        <v>0</v>
      </c>
      <c r="C1113" t="str">
        <f t="shared" si="104"/>
        <v>OFF</v>
      </c>
      <c r="D1113" s="4">
        <f t="shared" si="106"/>
        <v>42476.291666663972</v>
      </c>
      <c r="E1113" t="str">
        <f t="shared" si="107"/>
        <v>LRKPPS</v>
      </c>
      <c r="F1113" s="39">
        <v>45.63482666015625</v>
      </c>
      <c r="G1113">
        <f t="shared" si="105"/>
        <v>9.1811168856808319E-4</v>
      </c>
      <c r="H1113" s="38">
        <f>G1113*SUMIF('Manual Inputs'!$B$11:$B$22,'Expanded kW'!A1113,'Manual Inputs'!$C$11:$C$22)</f>
        <v>8129.7256776183858</v>
      </c>
    </row>
    <row r="1114" spans="1:8" x14ac:dyDescent="0.2">
      <c r="A1114">
        <f t="shared" si="102"/>
        <v>4</v>
      </c>
      <c r="B1114" t="b">
        <f t="shared" si="103"/>
        <v>0</v>
      </c>
      <c r="C1114" t="str">
        <f t="shared" si="104"/>
        <v>OFF</v>
      </c>
      <c r="D1114" s="4">
        <f t="shared" si="106"/>
        <v>42476.333333330636</v>
      </c>
      <c r="E1114" t="str">
        <f t="shared" si="107"/>
        <v>LRKPPS</v>
      </c>
      <c r="F1114" s="39">
        <v>47.185497283935547</v>
      </c>
      <c r="G1114">
        <f t="shared" si="105"/>
        <v>9.4930910792968566E-4</v>
      </c>
      <c r="H1114" s="38">
        <f>G1114*SUMIF('Manual Inputs'!$B$11:$B$22,'Expanded kW'!A1114,'Manual Inputs'!$C$11:$C$22)</f>
        <v>8405.9736160963421</v>
      </c>
    </row>
    <row r="1115" spans="1:8" x14ac:dyDescent="0.2">
      <c r="A1115">
        <f t="shared" si="102"/>
        <v>4</v>
      </c>
      <c r="B1115" t="b">
        <f t="shared" si="103"/>
        <v>0</v>
      </c>
      <c r="C1115" t="str">
        <f t="shared" si="104"/>
        <v>OFF</v>
      </c>
      <c r="D1115" s="4">
        <f t="shared" si="106"/>
        <v>42476.374999997301</v>
      </c>
      <c r="E1115" t="str">
        <f t="shared" si="107"/>
        <v>LRKPPS</v>
      </c>
      <c r="F1115" s="39">
        <v>47.309410095214844</v>
      </c>
      <c r="G1115">
        <f t="shared" si="105"/>
        <v>9.5180206799385053E-4</v>
      </c>
      <c r="H1115" s="38">
        <f>G1115*SUMIF('Manual Inputs'!$B$11:$B$22,'Expanded kW'!A1115,'Manual Inputs'!$C$11:$C$22)</f>
        <v>8428.0483611401924</v>
      </c>
    </row>
    <row r="1116" spans="1:8" x14ac:dyDescent="0.2">
      <c r="A1116">
        <f t="shared" si="102"/>
        <v>4</v>
      </c>
      <c r="B1116" t="b">
        <f t="shared" si="103"/>
        <v>0</v>
      </c>
      <c r="C1116" t="str">
        <f t="shared" si="104"/>
        <v>OFF</v>
      </c>
      <c r="D1116" s="4">
        <f t="shared" si="106"/>
        <v>42476.416666663965</v>
      </c>
      <c r="E1116" t="str">
        <f t="shared" si="107"/>
        <v>LRKPPS</v>
      </c>
      <c r="F1116" s="39">
        <v>46.604293823242188</v>
      </c>
      <c r="G1116">
        <f t="shared" si="105"/>
        <v>9.3761607149782638E-4</v>
      </c>
      <c r="H1116" s="38">
        <f>G1116*SUMIF('Manual Inputs'!$B$11:$B$22,'Expanded kW'!A1116,'Manual Inputs'!$C$11:$C$22)</f>
        <v>8302.4337312293119</v>
      </c>
    </row>
    <row r="1117" spans="1:8" x14ac:dyDescent="0.2">
      <c r="A1117">
        <f t="shared" si="102"/>
        <v>4</v>
      </c>
      <c r="B1117" t="b">
        <f t="shared" si="103"/>
        <v>0</v>
      </c>
      <c r="C1117" t="str">
        <f t="shared" si="104"/>
        <v>OFF</v>
      </c>
      <c r="D1117" s="4">
        <f t="shared" si="106"/>
        <v>42476.458333330629</v>
      </c>
      <c r="E1117" t="str">
        <f t="shared" si="107"/>
        <v>LRKPPS</v>
      </c>
      <c r="F1117" s="39">
        <v>49.836864471435547</v>
      </c>
      <c r="G1117">
        <f t="shared" si="105"/>
        <v>1.0026510702791337E-3</v>
      </c>
      <c r="H1117" s="38">
        <f>G1117*SUMIF('Manual Inputs'!$B$11:$B$22,'Expanded kW'!A1117,'Manual Inputs'!$C$11:$C$22)</f>
        <v>8878.3077845929911</v>
      </c>
    </row>
    <row r="1118" spans="1:8" x14ac:dyDescent="0.2">
      <c r="A1118">
        <f t="shared" si="102"/>
        <v>4</v>
      </c>
      <c r="B1118" t="b">
        <f t="shared" si="103"/>
        <v>0</v>
      </c>
      <c r="C1118" t="str">
        <f t="shared" si="104"/>
        <v>OFF</v>
      </c>
      <c r="D1118" s="4">
        <f t="shared" si="106"/>
        <v>42476.499999997293</v>
      </c>
      <c r="E1118" t="str">
        <f t="shared" si="107"/>
        <v>LRKPPS</v>
      </c>
      <c r="F1118" s="39">
        <v>48.193988800048828</v>
      </c>
      <c r="G1118">
        <f t="shared" si="105"/>
        <v>9.6959860865816685E-4</v>
      </c>
      <c r="H1118" s="38">
        <f>G1118*SUMIF('Manual Inputs'!$B$11:$B$22,'Expanded kW'!A1118,'Manual Inputs'!$C$11:$C$22)</f>
        <v>8585.6337567004211</v>
      </c>
    </row>
    <row r="1119" spans="1:8" x14ac:dyDescent="0.2">
      <c r="A1119">
        <f t="shared" si="102"/>
        <v>4</v>
      </c>
      <c r="B1119" t="b">
        <f t="shared" si="103"/>
        <v>0</v>
      </c>
      <c r="C1119" t="str">
        <f t="shared" si="104"/>
        <v>OFF</v>
      </c>
      <c r="D1119" s="4">
        <f t="shared" si="106"/>
        <v>42476.541666663958</v>
      </c>
      <c r="E1119" t="str">
        <f t="shared" si="107"/>
        <v>LRKPPS</v>
      </c>
      <c r="F1119" s="39">
        <v>49.037345886230469</v>
      </c>
      <c r="G1119">
        <f t="shared" si="105"/>
        <v>9.8656582547759926E-4</v>
      </c>
      <c r="H1119" s="38">
        <f>G1119*SUMIF('Manual Inputs'!$B$11:$B$22,'Expanded kW'!A1119,'Manual Inputs'!$C$11:$C$22)</f>
        <v>8735.8756281112874</v>
      </c>
    </row>
    <row r="1120" spans="1:8" x14ac:dyDescent="0.2">
      <c r="A1120">
        <f t="shared" si="102"/>
        <v>4</v>
      </c>
      <c r="B1120" t="b">
        <f t="shared" si="103"/>
        <v>0</v>
      </c>
      <c r="C1120" t="str">
        <f t="shared" si="104"/>
        <v>OFF</v>
      </c>
      <c r="D1120" s="4">
        <f t="shared" si="106"/>
        <v>42476.583333330622</v>
      </c>
      <c r="E1120" t="str">
        <f t="shared" si="107"/>
        <v>LRKPPS</v>
      </c>
      <c r="F1120" s="39">
        <v>49.490592956542969</v>
      </c>
      <c r="G1120">
        <f t="shared" si="105"/>
        <v>9.9568455044092802E-4</v>
      </c>
      <c r="H1120" s="38">
        <f>G1120*SUMIF('Manual Inputs'!$B$11:$B$22,'Expanded kW'!A1120,'Manual Inputs'!$C$11:$C$22)</f>
        <v>8816.6204148344932</v>
      </c>
    </row>
    <row r="1121" spans="1:8" x14ac:dyDescent="0.2">
      <c r="A1121">
        <f t="shared" si="102"/>
        <v>4</v>
      </c>
      <c r="B1121" t="b">
        <f t="shared" si="103"/>
        <v>0</v>
      </c>
      <c r="C1121" t="str">
        <f t="shared" si="104"/>
        <v>OFF</v>
      </c>
      <c r="D1121" s="4">
        <f t="shared" si="106"/>
        <v>42476.624999997286</v>
      </c>
      <c r="E1121" t="str">
        <f t="shared" si="107"/>
        <v>LRKPPS</v>
      </c>
      <c r="F1121" s="39">
        <v>48.0399169921875</v>
      </c>
      <c r="G1121">
        <f t="shared" si="105"/>
        <v>9.6649888991200573E-4</v>
      </c>
      <c r="H1121" s="38">
        <f>G1121*SUMIF('Manual Inputs'!$B$11:$B$22,'Expanded kW'!A1121,'Manual Inputs'!$C$11:$C$22)</f>
        <v>8558.1862648561946</v>
      </c>
    </row>
    <row r="1122" spans="1:8" x14ac:dyDescent="0.2">
      <c r="A1122">
        <f t="shared" si="102"/>
        <v>4</v>
      </c>
      <c r="B1122" t="b">
        <f t="shared" si="103"/>
        <v>0</v>
      </c>
      <c r="C1122" t="str">
        <f t="shared" si="104"/>
        <v>OFF</v>
      </c>
      <c r="D1122" s="4">
        <f t="shared" si="106"/>
        <v>42476.66666666395</v>
      </c>
      <c r="E1122" t="str">
        <f t="shared" si="107"/>
        <v>LRKPPS</v>
      </c>
      <c r="F1122" s="39">
        <v>48.570579528808594</v>
      </c>
      <c r="G1122">
        <f t="shared" si="105"/>
        <v>9.7717511053590036E-4</v>
      </c>
      <c r="H1122" s="38">
        <f>G1122*SUMIF('Manual Inputs'!$B$11:$B$22,'Expanded kW'!A1122,'Manual Inputs'!$C$11:$C$22)</f>
        <v>8652.722415551938</v>
      </c>
    </row>
    <row r="1123" spans="1:8" x14ac:dyDescent="0.2">
      <c r="A1123">
        <f t="shared" si="102"/>
        <v>4</v>
      </c>
      <c r="B1123" t="b">
        <f t="shared" si="103"/>
        <v>0</v>
      </c>
      <c r="C1123" t="str">
        <f t="shared" si="104"/>
        <v>OFF</v>
      </c>
      <c r="D1123" s="4">
        <f t="shared" si="106"/>
        <v>42476.708333330615</v>
      </c>
      <c r="E1123" t="str">
        <f t="shared" si="107"/>
        <v>LRKPPS</v>
      </c>
      <c r="F1123" s="39">
        <v>49.092464447021484</v>
      </c>
      <c r="G1123">
        <f t="shared" si="105"/>
        <v>9.876747372150347E-4</v>
      </c>
      <c r="H1123" s="38">
        <f>G1123*SUMIF('Manual Inputs'!$B$11:$B$22,'Expanded kW'!A1123,'Manual Inputs'!$C$11:$C$22)</f>
        <v>8745.6948563580172</v>
      </c>
    </row>
    <row r="1124" spans="1:8" x14ac:dyDescent="0.2">
      <c r="A1124">
        <f t="shared" si="102"/>
        <v>4</v>
      </c>
      <c r="B1124" t="b">
        <f t="shared" si="103"/>
        <v>0</v>
      </c>
      <c r="C1124" t="str">
        <f t="shared" si="104"/>
        <v>OFF</v>
      </c>
      <c r="D1124" s="4">
        <f t="shared" si="106"/>
        <v>42476.749999997279</v>
      </c>
      <c r="E1124" t="str">
        <f t="shared" si="107"/>
        <v>LRKPPS</v>
      </c>
      <c r="F1124" s="39">
        <v>50.439067840576172</v>
      </c>
      <c r="G1124">
        <f t="shared" si="105"/>
        <v>1.0147665967874398E-3</v>
      </c>
      <c r="H1124" s="38">
        <f>G1124*SUMIF('Manual Inputs'!$B$11:$B$22,'Expanded kW'!A1124,'Manual Inputs'!$C$11:$C$22)</f>
        <v>8985.5887485311159</v>
      </c>
    </row>
    <row r="1125" spans="1:8" x14ac:dyDescent="0.2">
      <c r="A1125">
        <f t="shared" si="102"/>
        <v>4</v>
      </c>
      <c r="B1125" t="b">
        <f t="shared" si="103"/>
        <v>0</v>
      </c>
      <c r="C1125" t="str">
        <f t="shared" si="104"/>
        <v>OFF</v>
      </c>
      <c r="D1125" s="4">
        <f t="shared" si="106"/>
        <v>42476.791666663943</v>
      </c>
      <c r="E1125" t="str">
        <f t="shared" si="107"/>
        <v>LRKPPS</v>
      </c>
      <c r="F1125" s="39">
        <v>50.468906402587891</v>
      </c>
      <c r="G1125">
        <f t="shared" si="105"/>
        <v>1.0153669087543734E-3</v>
      </c>
      <c r="H1125" s="38">
        <f>G1125*SUMIF('Manual Inputs'!$B$11:$B$22,'Expanded kW'!A1125,'Manual Inputs'!$C$11:$C$22)</f>
        <v>8990.9044107462141</v>
      </c>
    </row>
    <row r="1126" spans="1:8" x14ac:dyDescent="0.2">
      <c r="A1126">
        <f t="shared" si="102"/>
        <v>4</v>
      </c>
      <c r="B1126" t="b">
        <f t="shared" si="103"/>
        <v>0</v>
      </c>
      <c r="C1126" t="str">
        <f t="shared" si="104"/>
        <v>OFF</v>
      </c>
      <c r="D1126" s="4">
        <f t="shared" si="106"/>
        <v>42476.833333330607</v>
      </c>
      <c r="E1126" t="str">
        <f t="shared" si="107"/>
        <v>LRKPPS</v>
      </c>
      <c r="F1126" s="39">
        <v>49.942718505859375</v>
      </c>
      <c r="G1126">
        <f t="shared" si="105"/>
        <v>1.0047807119015362E-3</v>
      </c>
      <c r="H1126" s="38">
        <f>G1126*SUMIF('Manual Inputs'!$B$11:$B$22,'Expanded kW'!A1126,'Manual Inputs'!$C$11:$C$22)</f>
        <v>8897.1654055092167</v>
      </c>
    </row>
    <row r="1127" spans="1:8" x14ac:dyDescent="0.2">
      <c r="A1127">
        <f t="shared" si="102"/>
        <v>4</v>
      </c>
      <c r="B1127" t="b">
        <f t="shared" si="103"/>
        <v>0</v>
      </c>
      <c r="C1127" t="str">
        <f t="shared" si="104"/>
        <v>OFF</v>
      </c>
      <c r="D1127" s="4">
        <f t="shared" si="106"/>
        <v>42476.874999997272</v>
      </c>
      <c r="E1127" t="str">
        <f t="shared" si="107"/>
        <v>LRKPPS</v>
      </c>
      <c r="F1127" s="39">
        <v>50.622005462646484</v>
      </c>
      <c r="G1127">
        <f t="shared" si="105"/>
        <v>1.018447057115522E-3</v>
      </c>
      <c r="H1127" s="38">
        <f>G1127*SUMIF('Manual Inputs'!$B$11:$B$22,'Expanded kW'!A1127,'Manual Inputs'!$C$11:$C$22)</f>
        <v>9018.1786100994086</v>
      </c>
    </row>
    <row r="1128" spans="1:8" x14ac:dyDescent="0.2">
      <c r="A1128">
        <f t="shared" si="102"/>
        <v>4</v>
      </c>
      <c r="B1128" t="b">
        <f t="shared" si="103"/>
        <v>0</v>
      </c>
      <c r="C1128" t="str">
        <f t="shared" si="104"/>
        <v>OFF</v>
      </c>
      <c r="D1128" s="4">
        <f t="shared" si="106"/>
        <v>42476.916666663936</v>
      </c>
      <c r="E1128" t="str">
        <f t="shared" si="107"/>
        <v>LRKPPS</v>
      </c>
      <c r="F1128" s="39">
        <v>50.512416839599609</v>
      </c>
      <c r="G1128">
        <f t="shared" si="105"/>
        <v>1.0162422805639925E-3</v>
      </c>
      <c r="H1128" s="38">
        <f>G1128*SUMIF('Manual Inputs'!$B$11:$B$22,'Expanded kW'!A1128,'Manual Inputs'!$C$11:$C$22)</f>
        <v>8998.6556819333</v>
      </c>
    </row>
    <row r="1129" spans="1:8" x14ac:dyDescent="0.2">
      <c r="A1129">
        <f t="shared" si="102"/>
        <v>4</v>
      </c>
      <c r="B1129" t="b">
        <f t="shared" si="103"/>
        <v>0</v>
      </c>
      <c r="C1129" t="str">
        <f t="shared" si="104"/>
        <v>OFF</v>
      </c>
      <c r="D1129" s="4">
        <f t="shared" si="106"/>
        <v>42476.9583333306</v>
      </c>
      <c r="E1129" t="str">
        <f t="shared" si="107"/>
        <v>LRKPPS</v>
      </c>
      <c r="F1129" s="39">
        <v>48.911224365234375</v>
      </c>
      <c r="G1129">
        <f t="shared" si="105"/>
        <v>9.8402842912746476E-4</v>
      </c>
      <c r="H1129" s="38">
        <f>G1129*SUMIF('Manual Inputs'!$B$11:$B$22,'Expanded kW'!A1129,'Manual Inputs'!$C$11:$C$22)</f>
        <v>8713.4074071760369</v>
      </c>
    </row>
    <row r="1130" spans="1:8" x14ac:dyDescent="0.2">
      <c r="A1130">
        <f t="shared" si="102"/>
        <v>4</v>
      </c>
      <c r="B1130" t="b">
        <f t="shared" si="103"/>
        <v>0</v>
      </c>
      <c r="C1130" t="str">
        <f t="shared" si="104"/>
        <v>OFF</v>
      </c>
      <c r="D1130" s="4">
        <f t="shared" si="106"/>
        <v>42476.999999997264</v>
      </c>
      <c r="E1130" t="str">
        <f t="shared" si="107"/>
        <v>LRKPPS</v>
      </c>
      <c r="F1130" s="39">
        <v>48.326755523681641</v>
      </c>
      <c r="G1130">
        <f t="shared" si="105"/>
        <v>9.7226969759924963E-4</v>
      </c>
      <c r="H1130" s="38">
        <f>G1130*SUMIF('Manual Inputs'!$B$11:$B$22,'Expanded kW'!A1130,'Manual Inputs'!$C$11:$C$22)</f>
        <v>8609.2858032018557</v>
      </c>
    </row>
    <row r="1131" spans="1:8" x14ac:dyDescent="0.2">
      <c r="A1131">
        <f t="shared" si="102"/>
        <v>4</v>
      </c>
      <c r="B1131" t="b">
        <f t="shared" si="103"/>
        <v>0</v>
      </c>
      <c r="C1131" t="str">
        <f t="shared" si="104"/>
        <v>OFF</v>
      </c>
      <c r="D1131" s="4">
        <f t="shared" si="106"/>
        <v>42477.041666663928</v>
      </c>
      <c r="E1131" t="str">
        <f t="shared" si="107"/>
        <v>LRKPPS</v>
      </c>
      <c r="F1131" s="39">
        <v>47.383220672607422</v>
      </c>
      <c r="G1131">
        <f t="shared" si="105"/>
        <v>9.5328703810995815E-4</v>
      </c>
      <c r="H1131" s="38">
        <f>G1131*SUMIF('Manual Inputs'!$B$11:$B$22,'Expanded kW'!A1131,'Manual Inputs'!$C$11:$C$22)</f>
        <v>8441.1975235283153</v>
      </c>
    </row>
    <row r="1132" spans="1:8" x14ac:dyDescent="0.2">
      <c r="A1132">
        <f t="shared" si="102"/>
        <v>4</v>
      </c>
      <c r="B1132" t="b">
        <f t="shared" si="103"/>
        <v>0</v>
      </c>
      <c r="C1132" t="str">
        <f t="shared" si="104"/>
        <v>OFF</v>
      </c>
      <c r="D1132" s="4">
        <f t="shared" si="106"/>
        <v>42477.083333330593</v>
      </c>
      <c r="E1132" t="str">
        <f t="shared" si="107"/>
        <v>LRKPPS</v>
      </c>
      <c r="F1132" s="39">
        <v>47.127040863037109</v>
      </c>
      <c r="G1132">
        <f t="shared" si="105"/>
        <v>9.4813304291034442E-4</v>
      </c>
      <c r="H1132" s="38">
        <f>G1132*SUMIF('Manual Inputs'!$B$11:$B$22,'Expanded kW'!A1132,'Manual Inputs'!$C$11:$C$22)</f>
        <v>8395.559756752933</v>
      </c>
    </row>
    <row r="1133" spans="1:8" x14ac:dyDescent="0.2">
      <c r="A1133">
        <f t="shared" si="102"/>
        <v>4</v>
      </c>
      <c r="B1133" t="b">
        <f t="shared" si="103"/>
        <v>0</v>
      </c>
      <c r="C1133" t="str">
        <f t="shared" si="104"/>
        <v>OFF</v>
      </c>
      <c r="D1133" s="4">
        <f t="shared" si="106"/>
        <v>42477.124999997257</v>
      </c>
      <c r="E1133" t="str">
        <f t="shared" si="107"/>
        <v>LRKPPS</v>
      </c>
      <c r="F1133" s="39">
        <v>46.863162994384766</v>
      </c>
      <c r="G1133">
        <f t="shared" si="105"/>
        <v>9.4282417305600408E-4</v>
      </c>
      <c r="H1133" s="38">
        <f>G1133*SUMIF('Manual Inputs'!$B$11:$B$22,'Expanded kW'!A1133,'Manual Inputs'!$C$11:$C$22)</f>
        <v>8348.550600774015</v>
      </c>
    </row>
    <row r="1134" spans="1:8" x14ac:dyDescent="0.2">
      <c r="A1134">
        <f t="shared" si="102"/>
        <v>4</v>
      </c>
      <c r="B1134" t="b">
        <f t="shared" si="103"/>
        <v>0</v>
      </c>
      <c r="C1134" t="str">
        <f t="shared" si="104"/>
        <v>OFF</v>
      </c>
      <c r="D1134" s="4">
        <f t="shared" si="106"/>
        <v>42477.166666663921</v>
      </c>
      <c r="E1134" t="str">
        <f t="shared" si="107"/>
        <v>LRKPPS</v>
      </c>
      <c r="F1134" s="39">
        <v>46.092838287353516</v>
      </c>
      <c r="G1134">
        <f t="shared" si="105"/>
        <v>9.2732627004466937E-4</v>
      </c>
      <c r="H1134" s="38">
        <f>G1134*SUMIF('Manual Inputs'!$B$11:$B$22,'Expanded kW'!A1134,'Manual Inputs'!$C$11:$C$22)</f>
        <v>8211.3192577584505</v>
      </c>
    </row>
    <row r="1135" spans="1:8" x14ac:dyDescent="0.2">
      <c r="A1135">
        <f t="shared" si="102"/>
        <v>4</v>
      </c>
      <c r="B1135" t="b">
        <f t="shared" si="103"/>
        <v>0</v>
      </c>
      <c r="C1135" t="str">
        <f t="shared" si="104"/>
        <v>OFF</v>
      </c>
      <c r="D1135" s="4">
        <f t="shared" si="106"/>
        <v>42477.208333330585</v>
      </c>
      <c r="E1135" t="str">
        <f t="shared" si="107"/>
        <v>LRKPPS</v>
      </c>
      <c r="F1135" s="39">
        <v>46.845207214355469</v>
      </c>
      <c r="G1135">
        <f t="shared" si="105"/>
        <v>9.4246292677265518E-4</v>
      </c>
      <c r="H1135" s="38">
        <f>G1135*SUMIF('Manual Inputs'!$B$11:$B$22,'Expanded kW'!A1135,'Manual Inputs'!$C$11:$C$22)</f>
        <v>8345.3518252630911</v>
      </c>
    </row>
    <row r="1136" spans="1:8" x14ac:dyDescent="0.2">
      <c r="A1136">
        <f t="shared" si="102"/>
        <v>4</v>
      </c>
      <c r="B1136" t="b">
        <f t="shared" si="103"/>
        <v>0</v>
      </c>
      <c r="C1136" t="str">
        <f t="shared" si="104"/>
        <v>OFF</v>
      </c>
      <c r="D1136" s="4">
        <f t="shared" si="106"/>
        <v>42477.24999999725</v>
      </c>
      <c r="E1136" t="str">
        <f t="shared" si="107"/>
        <v>LRKPPS</v>
      </c>
      <c r="F1136" s="39">
        <v>47.766277313232422</v>
      </c>
      <c r="G1136">
        <f t="shared" si="105"/>
        <v>9.6099362548806905E-4</v>
      </c>
      <c r="H1136" s="38">
        <f>G1136*SUMIF('Manual Inputs'!$B$11:$B$22,'Expanded kW'!A1136,'Manual Inputs'!$C$11:$C$22)</f>
        <v>8509.4380677613954</v>
      </c>
    </row>
    <row r="1137" spans="1:8" x14ac:dyDescent="0.2">
      <c r="A1137">
        <f t="shared" si="102"/>
        <v>4</v>
      </c>
      <c r="B1137" t="b">
        <f t="shared" si="103"/>
        <v>0</v>
      </c>
      <c r="C1137" t="str">
        <f t="shared" si="104"/>
        <v>OFF</v>
      </c>
      <c r="D1137" s="4">
        <f t="shared" si="106"/>
        <v>42477.291666663914</v>
      </c>
      <c r="E1137" t="str">
        <f t="shared" si="107"/>
        <v>LRKPPS</v>
      </c>
      <c r="F1137" s="39">
        <v>46.853988647460938</v>
      </c>
      <c r="G1137">
        <f t="shared" si="105"/>
        <v>9.4263959746402313E-4</v>
      </c>
      <c r="H1137" s="38">
        <f>G1137*SUMIF('Manual Inputs'!$B$11:$B$22,'Expanded kW'!A1137,'Manual Inputs'!$C$11:$C$22)</f>
        <v>8346.916214731149</v>
      </c>
    </row>
    <row r="1138" spans="1:8" x14ac:dyDescent="0.2">
      <c r="A1138">
        <f t="shared" si="102"/>
        <v>4</v>
      </c>
      <c r="B1138" t="b">
        <f t="shared" si="103"/>
        <v>0</v>
      </c>
      <c r="C1138" t="str">
        <f t="shared" si="104"/>
        <v>OFF</v>
      </c>
      <c r="D1138" s="4">
        <f t="shared" si="106"/>
        <v>42477.333333330578</v>
      </c>
      <c r="E1138" t="str">
        <f t="shared" si="107"/>
        <v>LRKPPS</v>
      </c>
      <c r="F1138" s="39">
        <v>45.152256011962891</v>
      </c>
      <c r="G1138">
        <f t="shared" si="105"/>
        <v>9.0840301242988656E-4</v>
      </c>
      <c r="H1138" s="38">
        <f>G1138*SUMIF('Manual Inputs'!$B$11:$B$22,'Expanded kW'!A1138,'Manual Inputs'!$C$11:$C$22)</f>
        <v>8043.7569717635697</v>
      </c>
    </row>
    <row r="1139" spans="1:8" x14ac:dyDescent="0.2">
      <c r="A1139">
        <f t="shared" si="102"/>
        <v>4</v>
      </c>
      <c r="B1139" t="b">
        <f t="shared" si="103"/>
        <v>0</v>
      </c>
      <c r="C1139" t="str">
        <f t="shared" si="104"/>
        <v>OFF</v>
      </c>
      <c r="D1139" s="4">
        <f t="shared" si="106"/>
        <v>42477.374999997242</v>
      </c>
      <c r="E1139" t="str">
        <f t="shared" si="107"/>
        <v>LRKPPS</v>
      </c>
      <c r="F1139" s="39">
        <v>43.965118408203125</v>
      </c>
      <c r="G1139">
        <f t="shared" si="105"/>
        <v>8.845193913072022E-4</v>
      </c>
      <c r="H1139" s="38">
        <f>G1139*SUMIF('Manual Inputs'!$B$11:$B$22,'Expanded kW'!A1139,'Manual Inputs'!$C$11:$C$22)</f>
        <v>7832.2714952869273</v>
      </c>
    </row>
    <row r="1140" spans="1:8" x14ac:dyDescent="0.2">
      <c r="A1140">
        <f t="shared" si="102"/>
        <v>4</v>
      </c>
      <c r="B1140" t="b">
        <f t="shared" si="103"/>
        <v>0</v>
      </c>
      <c r="C1140" t="str">
        <f t="shared" si="104"/>
        <v>OFF</v>
      </c>
      <c r="D1140" s="4">
        <f t="shared" si="106"/>
        <v>42477.416666663907</v>
      </c>
      <c r="E1140" t="str">
        <f t="shared" si="107"/>
        <v>LRKPPS</v>
      </c>
      <c r="F1140" s="39">
        <v>43.584026336669922</v>
      </c>
      <c r="G1140">
        <f t="shared" si="105"/>
        <v>8.7685232843215583E-4</v>
      </c>
      <c r="H1140" s="38">
        <f>G1140*SUMIF('Manual Inputs'!$B$11:$B$22,'Expanded kW'!A1140,'Manual Inputs'!$C$11:$C$22)</f>
        <v>7764.3809339278914</v>
      </c>
    </row>
    <row r="1141" spans="1:8" x14ac:dyDescent="0.2">
      <c r="A1141">
        <f t="shared" si="102"/>
        <v>4</v>
      </c>
      <c r="B1141" t="b">
        <f t="shared" si="103"/>
        <v>0</v>
      </c>
      <c r="C1141" t="str">
        <f t="shared" si="104"/>
        <v>OFF</v>
      </c>
      <c r="D1141" s="4">
        <f t="shared" si="106"/>
        <v>42477.458333330571</v>
      </c>
      <c r="E1141" t="str">
        <f t="shared" si="107"/>
        <v>LRKPPS</v>
      </c>
      <c r="F1141" s="39">
        <v>44.093788146972656</v>
      </c>
      <c r="G1141">
        <f t="shared" si="105"/>
        <v>8.8710805439140865E-4</v>
      </c>
      <c r="H1141" s="38">
        <f>G1141*SUMIF('Manual Inputs'!$B$11:$B$22,'Expanded kW'!A1141,'Manual Inputs'!$C$11:$C$22)</f>
        <v>7855.1936745908406</v>
      </c>
    </row>
    <row r="1142" spans="1:8" x14ac:dyDescent="0.2">
      <c r="A1142">
        <f t="shared" si="102"/>
        <v>4</v>
      </c>
      <c r="B1142" t="b">
        <f t="shared" si="103"/>
        <v>0</v>
      </c>
      <c r="C1142" t="str">
        <f t="shared" si="104"/>
        <v>OFF</v>
      </c>
      <c r="D1142" s="4">
        <f t="shared" si="106"/>
        <v>42477.499999997235</v>
      </c>
      <c r="E1142" t="str">
        <f t="shared" si="107"/>
        <v>LRKPPS</v>
      </c>
      <c r="F1142" s="39">
        <v>47.339008331298828</v>
      </c>
      <c r="G1142">
        <f t="shared" si="105"/>
        <v>9.5239754492448673E-4</v>
      </c>
      <c r="H1142" s="38">
        <f>G1142*SUMIF('Manual Inputs'!$B$11:$B$22,'Expanded kW'!A1142,'Manual Inputs'!$C$11:$C$22)</f>
        <v>8433.3212099163284</v>
      </c>
    </row>
    <row r="1143" spans="1:8" x14ac:dyDescent="0.2">
      <c r="A1143">
        <f t="shared" si="102"/>
        <v>4</v>
      </c>
      <c r="B1143" t="b">
        <f t="shared" si="103"/>
        <v>0</v>
      </c>
      <c r="C1143" t="str">
        <f t="shared" si="104"/>
        <v>OFF</v>
      </c>
      <c r="D1143" s="4">
        <f t="shared" si="106"/>
        <v>42477.541666663899</v>
      </c>
      <c r="E1143" t="str">
        <f t="shared" si="107"/>
        <v>LRKPPS</v>
      </c>
      <c r="F1143" s="39">
        <v>49.092842102050781</v>
      </c>
      <c r="G1143">
        <f t="shared" si="105"/>
        <v>9.8768233512921597E-4</v>
      </c>
      <c r="H1143" s="38">
        <f>G1143*SUMIF('Manual Inputs'!$B$11:$B$22,'Expanded kW'!A1143,'Manual Inputs'!$C$11:$C$22)</f>
        <v>8745.7621346192409</v>
      </c>
    </row>
    <row r="1144" spans="1:8" x14ac:dyDescent="0.2">
      <c r="A1144">
        <f t="shared" si="102"/>
        <v>4</v>
      </c>
      <c r="B1144" t="b">
        <f t="shared" si="103"/>
        <v>0</v>
      </c>
      <c r="C1144" t="str">
        <f t="shared" si="104"/>
        <v>OFF</v>
      </c>
      <c r="D1144" s="4">
        <f t="shared" si="106"/>
        <v>42477.583333330564</v>
      </c>
      <c r="E1144" t="str">
        <f t="shared" si="107"/>
        <v>LRKPPS</v>
      </c>
      <c r="F1144" s="39">
        <v>51.217704772949219</v>
      </c>
      <c r="G1144">
        <f t="shared" si="105"/>
        <v>1.0304317306573719E-3</v>
      </c>
      <c r="H1144" s="38">
        <f>G1144*SUMIF('Manual Inputs'!$B$11:$B$22,'Expanded kW'!A1144,'Manual Inputs'!$C$11:$C$22)</f>
        <v>9124.3008928720083</v>
      </c>
    </row>
    <row r="1145" spans="1:8" x14ac:dyDescent="0.2">
      <c r="A1145">
        <f t="shared" si="102"/>
        <v>4</v>
      </c>
      <c r="B1145" t="b">
        <f t="shared" si="103"/>
        <v>0</v>
      </c>
      <c r="C1145" t="str">
        <f t="shared" si="104"/>
        <v>OFF</v>
      </c>
      <c r="D1145" s="4">
        <f t="shared" si="106"/>
        <v>42477.624999997228</v>
      </c>
      <c r="E1145" t="str">
        <f t="shared" si="107"/>
        <v>LRKPPS</v>
      </c>
      <c r="F1145" s="39">
        <v>51.613597869873047</v>
      </c>
      <c r="G1145">
        <f t="shared" si="105"/>
        <v>1.0383965703710404E-3</v>
      </c>
      <c r="H1145" s="38">
        <f>G1145*SUMIF('Manual Inputs'!$B$11:$B$22,'Expanded kW'!A1145,'Manual Inputs'!$C$11:$C$22)</f>
        <v>9194.8282184083109</v>
      </c>
    </row>
    <row r="1146" spans="1:8" x14ac:dyDescent="0.2">
      <c r="A1146">
        <f t="shared" si="102"/>
        <v>4</v>
      </c>
      <c r="B1146" t="b">
        <f t="shared" si="103"/>
        <v>0</v>
      </c>
      <c r="C1146" t="str">
        <f t="shared" si="104"/>
        <v>OFF</v>
      </c>
      <c r="D1146" s="4">
        <f t="shared" si="106"/>
        <v>42477.666666663892</v>
      </c>
      <c r="E1146" t="str">
        <f t="shared" si="107"/>
        <v>LRKPPS</v>
      </c>
      <c r="F1146" s="39">
        <v>54.643829345703125</v>
      </c>
      <c r="G1146">
        <f t="shared" si="105"/>
        <v>1.0993607755765253E-3</v>
      </c>
      <c r="H1146" s="38">
        <f>G1146*SUMIF('Manual Inputs'!$B$11:$B$22,'Expanded kW'!A1146,'Manual Inputs'!$C$11:$C$22)</f>
        <v>9734.6560744806102</v>
      </c>
    </row>
    <row r="1147" spans="1:8" x14ac:dyDescent="0.2">
      <c r="A1147">
        <f t="shared" si="102"/>
        <v>4</v>
      </c>
      <c r="B1147" t="b">
        <f t="shared" si="103"/>
        <v>0</v>
      </c>
      <c r="C1147" t="str">
        <f t="shared" si="104"/>
        <v>OFF</v>
      </c>
      <c r="D1147" s="4">
        <f t="shared" si="106"/>
        <v>42477.708333330556</v>
      </c>
      <c r="E1147" t="str">
        <f t="shared" si="107"/>
        <v>LRKPPS</v>
      </c>
      <c r="F1147" s="39">
        <v>53.120979309082031</v>
      </c>
      <c r="G1147">
        <f t="shared" si="105"/>
        <v>1.0687230692262813E-3</v>
      </c>
      <c r="H1147" s="38">
        <f>G1147*SUMIF('Manual Inputs'!$B$11:$B$22,'Expanded kW'!A1147,'Manual Inputs'!$C$11:$C$22)</f>
        <v>9463.3643012461598</v>
      </c>
    </row>
    <row r="1148" spans="1:8" x14ac:dyDescent="0.2">
      <c r="A1148">
        <f t="shared" si="102"/>
        <v>4</v>
      </c>
      <c r="B1148" t="b">
        <f t="shared" si="103"/>
        <v>0</v>
      </c>
      <c r="C1148" t="str">
        <f t="shared" si="104"/>
        <v>OFF</v>
      </c>
      <c r="D1148" s="4">
        <f t="shared" si="106"/>
        <v>42477.749999997221</v>
      </c>
      <c r="E1148" t="str">
        <f t="shared" si="107"/>
        <v>LRKPPS</v>
      </c>
      <c r="F1148" s="39">
        <v>52.895145416259766</v>
      </c>
      <c r="G1148">
        <f t="shared" si="105"/>
        <v>1.0641795932924505E-3</v>
      </c>
      <c r="H1148" s="38">
        <f>G1148*SUMIF('Manual Inputs'!$B$11:$B$22,'Expanded kW'!A1148,'Manual Inputs'!$C$11:$C$22)</f>
        <v>9423.1325806125697</v>
      </c>
    </row>
    <row r="1149" spans="1:8" x14ac:dyDescent="0.2">
      <c r="A1149">
        <f t="shared" si="102"/>
        <v>4</v>
      </c>
      <c r="B1149" t="b">
        <f t="shared" si="103"/>
        <v>0</v>
      </c>
      <c r="C1149" t="str">
        <f t="shared" si="104"/>
        <v>OFF</v>
      </c>
      <c r="D1149" s="4">
        <f t="shared" si="106"/>
        <v>42477.791666663885</v>
      </c>
      <c r="E1149" t="str">
        <f t="shared" si="107"/>
        <v>LRKPPS</v>
      </c>
      <c r="F1149" s="39">
        <v>52.189517974853516</v>
      </c>
      <c r="G1149">
        <f t="shared" si="105"/>
        <v>1.0499833127509688E-3</v>
      </c>
      <c r="H1149" s="38">
        <f>G1149*SUMIF('Manual Inputs'!$B$11:$B$22,'Expanded kW'!A1149,'Manual Inputs'!$C$11:$C$22)</f>
        <v>9297.4268871965996</v>
      </c>
    </row>
    <row r="1150" spans="1:8" x14ac:dyDescent="0.2">
      <c r="A1150">
        <f t="shared" si="102"/>
        <v>4</v>
      </c>
      <c r="B1150" t="b">
        <f t="shared" si="103"/>
        <v>0</v>
      </c>
      <c r="C1150" t="str">
        <f t="shared" si="104"/>
        <v>OFF</v>
      </c>
      <c r="D1150" s="4">
        <f t="shared" si="106"/>
        <v>42477.833333330549</v>
      </c>
      <c r="E1150" t="str">
        <f t="shared" si="107"/>
        <v>LRKPPS</v>
      </c>
      <c r="F1150" s="39">
        <v>51.011440277099609</v>
      </c>
      <c r="G1150">
        <f t="shared" si="105"/>
        <v>1.0262819648220287E-3</v>
      </c>
      <c r="H1150" s="38">
        <f>G1150*SUMIF('Manual Inputs'!$B$11:$B$22,'Expanded kW'!A1150,'Manual Inputs'!$C$11:$C$22)</f>
        <v>9087.5554094109393</v>
      </c>
    </row>
    <row r="1151" spans="1:8" x14ac:dyDescent="0.2">
      <c r="A1151">
        <f t="shared" si="102"/>
        <v>4</v>
      </c>
      <c r="B1151" t="b">
        <f t="shared" si="103"/>
        <v>0</v>
      </c>
      <c r="C1151" t="str">
        <f t="shared" si="104"/>
        <v>OFF</v>
      </c>
      <c r="D1151" s="4">
        <f t="shared" si="106"/>
        <v>42477.874999997213</v>
      </c>
      <c r="E1151" t="str">
        <f t="shared" si="107"/>
        <v>LRKPPS</v>
      </c>
      <c r="F1151" s="39">
        <v>51.268329620361328</v>
      </c>
      <c r="G1151">
        <f t="shared" si="105"/>
        <v>1.0314502348907103E-3</v>
      </c>
      <c r="H1151" s="38">
        <f>G1151*SUMIF('Manual Inputs'!$B$11:$B$22,'Expanded kW'!A1151,'Manual Inputs'!$C$11:$C$22)</f>
        <v>9133.3195777680139</v>
      </c>
    </row>
    <row r="1152" spans="1:8" x14ac:dyDescent="0.2">
      <c r="A1152">
        <f t="shared" si="102"/>
        <v>4</v>
      </c>
      <c r="B1152" t="b">
        <f t="shared" si="103"/>
        <v>0</v>
      </c>
      <c r="C1152" t="str">
        <f t="shared" si="104"/>
        <v>OFF</v>
      </c>
      <c r="D1152" s="4">
        <f t="shared" si="106"/>
        <v>42477.916666663878</v>
      </c>
      <c r="E1152" t="str">
        <f t="shared" si="107"/>
        <v>LRKPPS</v>
      </c>
      <c r="F1152" s="39">
        <v>51.372737884521484</v>
      </c>
      <c r="G1152">
        <f t="shared" si="105"/>
        <v>1.033550789548722E-3</v>
      </c>
      <c r="H1152" s="38">
        <f>G1152*SUMIF('Manual Inputs'!$B$11:$B$22,'Expanded kW'!A1152,'Manual Inputs'!$C$11:$C$22)</f>
        <v>9151.9196384720781</v>
      </c>
    </row>
    <row r="1153" spans="1:8" x14ac:dyDescent="0.2">
      <c r="A1153">
        <f t="shared" si="102"/>
        <v>4</v>
      </c>
      <c r="B1153" t="b">
        <f t="shared" si="103"/>
        <v>0</v>
      </c>
      <c r="C1153" t="str">
        <f t="shared" si="104"/>
        <v>OFF</v>
      </c>
      <c r="D1153" s="4">
        <f t="shared" si="106"/>
        <v>42477.958333330542</v>
      </c>
      <c r="E1153" t="str">
        <f t="shared" si="107"/>
        <v>LRKPPS</v>
      </c>
      <c r="F1153" s="39">
        <v>49.492389678955078</v>
      </c>
      <c r="G1153">
        <f t="shared" si="105"/>
        <v>9.9572069809324517E-4</v>
      </c>
      <c r="H1153" s="38">
        <f>G1153*SUMIF('Manual Inputs'!$B$11:$B$22,'Expanded kW'!A1153,'Manual Inputs'!$C$11:$C$22)</f>
        <v>8816.9404962591052</v>
      </c>
    </row>
    <row r="1154" spans="1:8" x14ac:dyDescent="0.2">
      <c r="A1154">
        <f t="shared" ref="A1154:A1217" si="108">MONTH(D1154)</f>
        <v>4</v>
      </c>
      <c r="B1154" t="b">
        <f t="shared" ref="B1154:B1217" si="109">IF(ISNA(VLOOKUP(DATE(YEAR(D1154),MONTH(D1154),DAY(D1154)),Holidays,1,FALSE)),FALSE,TRUE)</f>
        <v>0</v>
      </c>
      <c r="C1154" t="str">
        <f t="shared" ref="C1154:C1217" si="110">IF(OR(HOUR(D1154)&lt;PkStart,HOUR(D1154)&gt;OPkStart-1,WEEKDAY(D1154,2)&gt;5,B1154)=TRUE,"OFF","ON")</f>
        <v>OFF</v>
      </c>
      <c r="D1154" s="4">
        <f t="shared" si="106"/>
        <v>42477.999999997206</v>
      </c>
      <c r="E1154" t="str">
        <f t="shared" si="107"/>
        <v>LRKPPS</v>
      </c>
      <c r="F1154" s="39">
        <v>47.484794616699219</v>
      </c>
      <c r="G1154">
        <f t="shared" ref="G1154:G1217" si="111">IF(SUMIF($A$2:$A$8761,A1154,$F$2:$F$8761)=0,0,F1154/SUMIF($A$2:$A$8761,A1154,$F$2:$F$8761))</f>
        <v>9.5533057003830584E-4</v>
      </c>
      <c r="H1154" s="38">
        <f>G1154*SUMIF('Manual Inputs'!$B$11:$B$22,'Expanded kW'!A1154,'Manual Inputs'!$C$11:$C$22)</f>
        <v>8459.2926574840021</v>
      </c>
    </row>
    <row r="1155" spans="1:8" x14ac:dyDescent="0.2">
      <c r="A1155">
        <f t="shared" si="108"/>
        <v>4</v>
      </c>
      <c r="B1155" t="b">
        <f t="shared" si="109"/>
        <v>0</v>
      </c>
      <c r="C1155" t="str">
        <f t="shared" si="110"/>
        <v>OFF</v>
      </c>
      <c r="D1155" s="4">
        <f t="shared" si="106"/>
        <v>42478.04166666387</v>
      </c>
      <c r="E1155" t="str">
        <f t="shared" si="107"/>
        <v>LRKPPS</v>
      </c>
      <c r="F1155" s="39">
        <v>47.310039520263672</v>
      </c>
      <c r="G1155">
        <f t="shared" si="111"/>
        <v>9.5181473118415277E-4</v>
      </c>
      <c r="H1155" s="38">
        <f>G1155*SUMIF('Manual Inputs'!$B$11:$B$22,'Expanded kW'!A1155,'Manual Inputs'!$C$11:$C$22)</f>
        <v>8428.1604915755652</v>
      </c>
    </row>
    <row r="1156" spans="1:8" x14ac:dyDescent="0.2">
      <c r="A1156">
        <f t="shared" si="108"/>
        <v>4</v>
      </c>
      <c r="B1156" t="b">
        <f t="shared" si="109"/>
        <v>0</v>
      </c>
      <c r="C1156" t="str">
        <f t="shared" si="110"/>
        <v>OFF</v>
      </c>
      <c r="D1156" s="4">
        <f t="shared" ref="D1156:D1219" si="112">+D1155+1/24</f>
        <v>42478.083333330535</v>
      </c>
      <c r="E1156" t="str">
        <f t="shared" ref="E1156:E1219" si="113">+E1155</f>
        <v>LRKPPS</v>
      </c>
      <c r="F1156" s="39">
        <v>46.681365966796875</v>
      </c>
      <c r="G1156">
        <f t="shared" si="111"/>
        <v>9.3916665996368186E-4</v>
      </c>
      <c r="H1156" s="38">
        <f>G1156*SUMIF('Manual Inputs'!$B$11:$B$22,'Expanded kW'!A1156,'Manual Inputs'!$C$11:$C$22)</f>
        <v>8316.1639331461884</v>
      </c>
    </row>
    <row r="1157" spans="1:8" x14ac:dyDescent="0.2">
      <c r="A1157">
        <f t="shared" si="108"/>
        <v>4</v>
      </c>
      <c r="B1157" t="b">
        <f t="shared" si="109"/>
        <v>0</v>
      </c>
      <c r="C1157" t="str">
        <f t="shared" si="110"/>
        <v>OFF</v>
      </c>
      <c r="D1157" s="4">
        <f t="shared" si="112"/>
        <v>42478.124999997199</v>
      </c>
      <c r="E1157" t="str">
        <f t="shared" si="113"/>
        <v>LRKPPS</v>
      </c>
      <c r="F1157" s="39">
        <v>49.40753173828125</v>
      </c>
      <c r="G1157">
        <f t="shared" si="111"/>
        <v>9.9401346980068162E-4</v>
      </c>
      <c r="H1157" s="38">
        <f>G1157*SUMIF('Manual Inputs'!$B$11:$B$22,'Expanded kW'!A1157,'Manual Inputs'!$C$11:$C$22)</f>
        <v>8801.8232748355786</v>
      </c>
    </row>
    <row r="1158" spans="1:8" x14ac:dyDescent="0.2">
      <c r="A1158">
        <f t="shared" si="108"/>
        <v>4</v>
      </c>
      <c r="B1158" t="b">
        <f t="shared" si="109"/>
        <v>0</v>
      </c>
      <c r="C1158" t="str">
        <f t="shared" si="110"/>
        <v>OFF</v>
      </c>
      <c r="D1158" s="4">
        <f t="shared" si="112"/>
        <v>42478.166666663863</v>
      </c>
      <c r="E1158" t="str">
        <f t="shared" si="113"/>
        <v>LRKPPS</v>
      </c>
      <c r="F1158" s="39">
        <v>48.952461242675781</v>
      </c>
      <c r="G1158">
        <f t="shared" si="111"/>
        <v>9.8485805995878026E-4</v>
      </c>
      <c r="H1158" s="38">
        <f>G1158*SUMIF('Manual Inputs'!$B$11:$B$22,'Expanded kW'!A1158,'Manual Inputs'!$C$11:$C$22)</f>
        <v>8720.7536496389857</v>
      </c>
    </row>
    <row r="1159" spans="1:8" x14ac:dyDescent="0.2">
      <c r="A1159">
        <f t="shared" si="108"/>
        <v>4</v>
      </c>
      <c r="B1159" t="b">
        <f t="shared" si="109"/>
        <v>0</v>
      </c>
      <c r="C1159" t="str">
        <f t="shared" si="110"/>
        <v>OFF</v>
      </c>
      <c r="D1159" s="4">
        <f t="shared" si="112"/>
        <v>42478.208333330527</v>
      </c>
      <c r="E1159" t="str">
        <f t="shared" si="113"/>
        <v>LRKPPS</v>
      </c>
      <c r="F1159" s="39">
        <v>59.411243438720703</v>
      </c>
      <c r="G1159">
        <f t="shared" si="111"/>
        <v>1.1952747720432901E-3</v>
      </c>
      <c r="H1159" s="38">
        <f>G1159*SUMIF('Manual Inputs'!$B$11:$B$22,'Expanded kW'!A1159,'Manual Inputs'!$C$11:$C$22)</f>
        <v>10583.958495556402</v>
      </c>
    </row>
    <row r="1160" spans="1:8" x14ac:dyDescent="0.2">
      <c r="A1160">
        <f t="shared" si="108"/>
        <v>4</v>
      </c>
      <c r="B1160" t="b">
        <f t="shared" si="109"/>
        <v>0</v>
      </c>
      <c r="C1160" t="str">
        <f t="shared" si="110"/>
        <v>OFF</v>
      </c>
      <c r="D1160" s="4">
        <f t="shared" si="112"/>
        <v>42478.249999997191</v>
      </c>
      <c r="E1160" t="str">
        <f t="shared" si="113"/>
        <v>LRKPPS</v>
      </c>
      <c r="F1160" s="39">
        <v>76.671218872070313</v>
      </c>
      <c r="G1160">
        <f t="shared" si="111"/>
        <v>1.5425223973660764E-3</v>
      </c>
      <c r="H1160" s="38">
        <f>G1160*SUMIF('Manual Inputs'!$B$11:$B$22,'Expanded kW'!A1160,'Manual Inputs'!$C$11:$C$22)</f>
        <v>13658.778227436247</v>
      </c>
    </row>
    <row r="1161" spans="1:8" x14ac:dyDescent="0.2">
      <c r="A1161">
        <f t="shared" si="108"/>
        <v>4</v>
      </c>
      <c r="B1161" t="b">
        <f t="shared" si="109"/>
        <v>0</v>
      </c>
      <c r="C1161" t="str">
        <f t="shared" si="110"/>
        <v>ON</v>
      </c>
      <c r="D1161" s="4">
        <f t="shared" si="112"/>
        <v>42478.291666663856</v>
      </c>
      <c r="E1161" t="str">
        <f t="shared" si="113"/>
        <v>LRKPPS</v>
      </c>
      <c r="F1161" s="39">
        <v>93.512771606445313</v>
      </c>
      <c r="G1161">
        <f t="shared" si="111"/>
        <v>1.8813519175089827E-3</v>
      </c>
      <c r="H1161" s="38">
        <f>G1161*SUMIF('Manual Inputs'!$B$11:$B$22,'Expanded kW'!A1161,'Manual Inputs'!$C$11:$C$22)</f>
        <v>16659.057043771816</v>
      </c>
    </row>
    <row r="1162" spans="1:8" x14ac:dyDescent="0.2">
      <c r="A1162">
        <f t="shared" si="108"/>
        <v>4</v>
      </c>
      <c r="B1162" t="b">
        <f t="shared" si="109"/>
        <v>0</v>
      </c>
      <c r="C1162" t="str">
        <f t="shared" si="110"/>
        <v>ON</v>
      </c>
      <c r="D1162" s="4">
        <f t="shared" si="112"/>
        <v>42478.33333333052</v>
      </c>
      <c r="E1162" t="str">
        <f t="shared" si="113"/>
        <v>LRKPPS</v>
      </c>
      <c r="F1162" s="39">
        <v>116.74185180664062</v>
      </c>
      <c r="G1162">
        <f t="shared" si="111"/>
        <v>2.3486899487303271E-3</v>
      </c>
      <c r="H1162" s="38">
        <f>G1162*SUMIF('Manual Inputs'!$B$11:$B$22,'Expanded kW'!A1162,'Manual Inputs'!$C$11:$C$22)</f>
        <v>20797.257264785607</v>
      </c>
    </row>
    <row r="1163" spans="1:8" x14ac:dyDescent="0.2">
      <c r="A1163">
        <f t="shared" si="108"/>
        <v>4</v>
      </c>
      <c r="B1163" t="b">
        <f t="shared" si="109"/>
        <v>0</v>
      </c>
      <c r="C1163" t="str">
        <f t="shared" si="110"/>
        <v>ON</v>
      </c>
      <c r="D1163" s="4">
        <f t="shared" si="112"/>
        <v>42478.374999997184</v>
      </c>
      <c r="E1163" t="str">
        <f t="shared" si="113"/>
        <v>LRKPPS</v>
      </c>
      <c r="F1163" s="39">
        <v>122.15644073486328</v>
      </c>
      <c r="G1163">
        <f t="shared" si="111"/>
        <v>2.4576242374658402E-3</v>
      </c>
      <c r="H1163" s="38">
        <f>G1163*SUMIF('Manual Inputs'!$B$11:$B$22,'Expanded kW'!A1163,'Manual Inputs'!$C$11:$C$22)</f>
        <v>21761.852199512359</v>
      </c>
    </row>
    <row r="1164" spans="1:8" x14ac:dyDescent="0.2">
      <c r="A1164">
        <f t="shared" si="108"/>
        <v>4</v>
      </c>
      <c r="B1164" t="b">
        <f t="shared" si="109"/>
        <v>0</v>
      </c>
      <c r="C1164" t="str">
        <f t="shared" si="110"/>
        <v>ON</v>
      </c>
      <c r="D1164" s="4">
        <f t="shared" si="112"/>
        <v>42478.416666663848</v>
      </c>
      <c r="E1164" t="str">
        <f t="shared" si="113"/>
        <v>LRKPPS</v>
      </c>
      <c r="F1164" s="39">
        <v>124.94270324707031</v>
      </c>
      <c r="G1164">
        <f t="shared" si="111"/>
        <v>2.5136801133635749E-3</v>
      </c>
      <c r="H1164" s="38">
        <f>G1164*SUMIF('Manual Inputs'!$B$11:$B$22,'Expanded kW'!A1164,'Manual Inputs'!$C$11:$C$22)</f>
        <v>22258.217619255523</v>
      </c>
    </row>
    <row r="1165" spans="1:8" x14ac:dyDescent="0.2">
      <c r="A1165">
        <f t="shared" si="108"/>
        <v>4</v>
      </c>
      <c r="B1165" t="b">
        <f t="shared" si="109"/>
        <v>0</v>
      </c>
      <c r="C1165" t="str">
        <f t="shared" si="110"/>
        <v>ON</v>
      </c>
      <c r="D1165" s="4">
        <f t="shared" si="112"/>
        <v>42478.458333330513</v>
      </c>
      <c r="E1165" t="str">
        <f t="shared" si="113"/>
        <v>LRKPPS</v>
      </c>
      <c r="F1165" s="39">
        <v>132.86927795410156</v>
      </c>
      <c r="G1165">
        <f t="shared" si="111"/>
        <v>2.6731521968893679E-3</v>
      </c>
      <c r="H1165" s="38">
        <f>G1165*SUMIF('Manual Inputs'!$B$11:$B$22,'Expanded kW'!A1165,'Manual Inputs'!$C$11:$C$22)</f>
        <v>23670.316287038473</v>
      </c>
    </row>
    <row r="1166" spans="1:8" x14ac:dyDescent="0.2">
      <c r="A1166">
        <f t="shared" si="108"/>
        <v>4</v>
      </c>
      <c r="B1166" t="b">
        <f t="shared" si="109"/>
        <v>0</v>
      </c>
      <c r="C1166" t="str">
        <f t="shared" si="110"/>
        <v>ON</v>
      </c>
      <c r="D1166" s="4">
        <f t="shared" si="112"/>
        <v>42478.499999997177</v>
      </c>
      <c r="E1166" t="str">
        <f t="shared" si="113"/>
        <v>LRKPPS</v>
      </c>
      <c r="F1166" s="39">
        <v>132.03373718261719</v>
      </c>
      <c r="G1166">
        <f t="shared" si="111"/>
        <v>2.6563422338695066E-3</v>
      </c>
      <c r="H1166" s="38">
        <f>G1166*SUMIF('Manual Inputs'!$B$11:$B$22,'Expanded kW'!A1166,'Manual Inputs'!$C$11:$C$22)</f>
        <v>23521.466871761426</v>
      </c>
    </row>
    <row r="1167" spans="1:8" x14ac:dyDescent="0.2">
      <c r="A1167">
        <f t="shared" si="108"/>
        <v>4</v>
      </c>
      <c r="B1167" t="b">
        <f t="shared" si="109"/>
        <v>0</v>
      </c>
      <c r="C1167" t="str">
        <f t="shared" si="110"/>
        <v>ON</v>
      </c>
      <c r="D1167" s="4">
        <f t="shared" si="112"/>
        <v>42478.541666663841</v>
      </c>
      <c r="E1167" t="str">
        <f t="shared" si="113"/>
        <v>LRKPPS</v>
      </c>
      <c r="F1167" s="39">
        <v>126.99604034423828</v>
      </c>
      <c r="G1167">
        <f t="shared" si="111"/>
        <v>2.5549905099937504E-3</v>
      </c>
      <c r="H1167" s="38">
        <f>G1167*SUMIF('Manual Inputs'!$B$11:$B$22,'Expanded kW'!A1167,'Manual Inputs'!$C$11:$C$22)</f>
        <v>22624.01428257949</v>
      </c>
    </row>
    <row r="1168" spans="1:8" x14ac:dyDescent="0.2">
      <c r="A1168">
        <f t="shared" si="108"/>
        <v>4</v>
      </c>
      <c r="B1168" t="b">
        <f t="shared" si="109"/>
        <v>0</v>
      </c>
      <c r="C1168" t="str">
        <f t="shared" si="110"/>
        <v>ON</v>
      </c>
      <c r="D1168" s="4">
        <f t="shared" si="112"/>
        <v>42478.583333330505</v>
      </c>
      <c r="E1168" t="str">
        <f t="shared" si="113"/>
        <v>LRKPPS</v>
      </c>
      <c r="F1168" s="39">
        <v>121.62082672119141</v>
      </c>
      <c r="G1168">
        <f t="shared" si="111"/>
        <v>2.4468483997449014E-3</v>
      </c>
      <c r="H1168" s="38">
        <f>G1168*SUMIF('Manual Inputs'!$B$11:$B$22,'Expanded kW'!A1168,'Manual Inputs'!$C$11:$C$22)</f>
        <v>21666.433956058343</v>
      </c>
    </row>
    <row r="1169" spans="1:8" x14ac:dyDescent="0.2">
      <c r="A1169">
        <f t="shared" si="108"/>
        <v>4</v>
      </c>
      <c r="B1169" t="b">
        <f t="shared" si="109"/>
        <v>0</v>
      </c>
      <c r="C1169" t="str">
        <f t="shared" si="110"/>
        <v>ON</v>
      </c>
      <c r="D1169" s="4">
        <f t="shared" si="112"/>
        <v>42478.62499999717</v>
      </c>
      <c r="E1169" t="str">
        <f t="shared" si="113"/>
        <v>LRKPPS</v>
      </c>
      <c r="F1169" s="39">
        <v>107.88444519042969</v>
      </c>
      <c r="G1169">
        <f t="shared" si="111"/>
        <v>2.1704907719195241E-3</v>
      </c>
      <c r="H1169" s="38">
        <f>G1169*SUMIF('Manual Inputs'!$B$11:$B$22,'Expanded kW'!A1169,'Manual Inputs'!$C$11:$C$22)</f>
        <v>19219.333313388477</v>
      </c>
    </row>
    <row r="1170" spans="1:8" x14ac:dyDescent="0.2">
      <c r="A1170">
        <f t="shared" si="108"/>
        <v>4</v>
      </c>
      <c r="B1170" t="b">
        <f t="shared" si="109"/>
        <v>0</v>
      </c>
      <c r="C1170" t="str">
        <f t="shared" si="110"/>
        <v>ON</v>
      </c>
      <c r="D1170" s="4">
        <f t="shared" si="112"/>
        <v>42478.666666663834</v>
      </c>
      <c r="E1170" t="str">
        <f t="shared" si="113"/>
        <v>LRKPPS</v>
      </c>
      <c r="F1170" s="39">
        <v>91.831581115722656</v>
      </c>
      <c r="G1170">
        <f t="shared" si="111"/>
        <v>1.8475286129583459E-3</v>
      </c>
      <c r="H1170" s="38">
        <f>G1170*SUMIF('Manual Inputs'!$B$11:$B$22,'Expanded kW'!A1170,'Manual Inputs'!$C$11:$C$22)</f>
        <v>16359.557330467789</v>
      </c>
    </row>
    <row r="1171" spans="1:8" x14ac:dyDescent="0.2">
      <c r="A1171">
        <f t="shared" si="108"/>
        <v>4</v>
      </c>
      <c r="B1171" t="b">
        <f t="shared" si="109"/>
        <v>0</v>
      </c>
      <c r="C1171" t="str">
        <f t="shared" si="110"/>
        <v>ON</v>
      </c>
      <c r="D1171" s="4">
        <f t="shared" si="112"/>
        <v>42478.708333330498</v>
      </c>
      <c r="E1171" t="str">
        <f t="shared" si="113"/>
        <v>LRKPPS</v>
      </c>
      <c r="F1171" s="39">
        <v>86.330253601074219</v>
      </c>
      <c r="G1171">
        <f t="shared" si="111"/>
        <v>1.7368492598525784E-3</v>
      </c>
      <c r="H1171" s="38">
        <f>G1171*SUMIF('Manual Inputs'!$B$11:$B$22,'Expanded kW'!A1171,'Manual Inputs'!$C$11:$C$22)</f>
        <v>15379.510142168187</v>
      </c>
    </row>
    <row r="1172" spans="1:8" x14ac:dyDescent="0.2">
      <c r="A1172">
        <f t="shared" si="108"/>
        <v>4</v>
      </c>
      <c r="B1172" t="b">
        <f t="shared" si="109"/>
        <v>0</v>
      </c>
      <c r="C1172" t="str">
        <f t="shared" si="110"/>
        <v>ON</v>
      </c>
      <c r="D1172" s="4">
        <f t="shared" si="112"/>
        <v>42478.749999997162</v>
      </c>
      <c r="E1172" t="str">
        <f t="shared" si="113"/>
        <v>LRKPPS</v>
      </c>
      <c r="F1172" s="39">
        <v>77.3387451171875</v>
      </c>
      <c r="G1172">
        <f t="shared" si="111"/>
        <v>1.5559521327879302E-3</v>
      </c>
      <c r="H1172" s="38">
        <f>G1172*SUMIF('Manual Inputs'!$B$11:$B$22,'Expanded kW'!A1172,'Manual Inputs'!$C$11:$C$22)</f>
        <v>13777.696291830945</v>
      </c>
    </row>
    <row r="1173" spans="1:8" x14ac:dyDescent="0.2">
      <c r="A1173">
        <f t="shared" si="108"/>
        <v>4</v>
      </c>
      <c r="B1173" t="b">
        <f t="shared" si="109"/>
        <v>0</v>
      </c>
      <c r="C1173" t="str">
        <f t="shared" si="110"/>
        <v>ON</v>
      </c>
      <c r="D1173" s="4">
        <f t="shared" si="112"/>
        <v>42478.791666663827</v>
      </c>
      <c r="E1173" t="str">
        <f t="shared" si="113"/>
        <v>LRKPPS</v>
      </c>
      <c r="F1173" s="39">
        <v>70.772148132324219</v>
      </c>
      <c r="G1173">
        <f t="shared" si="111"/>
        <v>1.4238409824418128E-3</v>
      </c>
      <c r="H1173" s="38">
        <f>G1173*SUMIF('Manual Inputs'!$B$11:$B$22,'Expanded kW'!A1173,'Manual Inputs'!$C$11:$C$22)</f>
        <v>12607.874118078185</v>
      </c>
    </row>
    <row r="1174" spans="1:8" x14ac:dyDescent="0.2">
      <c r="A1174">
        <f t="shared" si="108"/>
        <v>4</v>
      </c>
      <c r="B1174" t="b">
        <f t="shared" si="109"/>
        <v>0</v>
      </c>
      <c r="C1174" t="str">
        <f t="shared" si="110"/>
        <v>ON</v>
      </c>
      <c r="D1174" s="4">
        <f t="shared" si="112"/>
        <v>42478.833333330491</v>
      </c>
      <c r="E1174" t="str">
        <f t="shared" si="113"/>
        <v>LRKPPS</v>
      </c>
      <c r="F1174" s="39">
        <v>67.047050476074219</v>
      </c>
      <c r="G1174">
        <f t="shared" si="111"/>
        <v>1.34889699887571E-3</v>
      </c>
      <c r="H1174" s="38">
        <f>G1174*SUMIF('Manual Inputs'!$B$11:$B$22,'Expanded kW'!A1174,'Manual Inputs'!$C$11:$C$22)</f>
        <v>11944.257659245601</v>
      </c>
    </row>
    <row r="1175" spans="1:8" x14ac:dyDescent="0.2">
      <c r="A1175">
        <f t="shared" si="108"/>
        <v>4</v>
      </c>
      <c r="B1175" t="b">
        <f t="shared" si="109"/>
        <v>0</v>
      </c>
      <c r="C1175" t="str">
        <f t="shared" si="110"/>
        <v>OFF</v>
      </c>
      <c r="D1175" s="4">
        <f t="shared" si="112"/>
        <v>42478.874999997155</v>
      </c>
      <c r="E1175" t="str">
        <f t="shared" si="113"/>
        <v>LRKPPS</v>
      </c>
      <c r="F1175" s="39">
        <v>59.861751556396484</v>
      </c>
      <c r="G1175">
        <f t="shared" si="111"/>
        <v>1.2043383929421522E-3</v>
      </c>
      <c r="H1175" s="38">
        <f>G1175*SUMIF('Manual Inputs'!$B$11:$B$22,'Expanded kW'!A1175,'Manual Inputs'!$C$11:$C$22)</f>
        <v>10664.215344991137</v>
      </c>
    </row>
    <row r="1176" spans="1:8" x14ac:dyDescent="0.2">
      <c r="A1176">
        <f t="shared" si="108"/>
        <v>4</v>
      </c>
      <c r="B1176" t="b">
        <f t="shared" si="109"/>
        <v>0</v>
      </c>
      <c r="C1176" t="str">
        <f t="shared" si="110"/>
        <v>OFF</v>
      </c>
      <c r="D1176" s="4">
        <f t="shared" si="112"/>
        <v>42478.916666663819</v>
      </c>
      <c r="E1176" t="str">
        <f t="shared" si="113"/>
        <v>LRKPPS</v>
      </c>
      <c r="F1176" s="39">
        <v>54.198577880859375</v>
      </c>
      <c r="G1176">
        <f t="shared" si="111"/>
        <v>1.0904029115033388E-3</v>
      </c>
      <c r="H1176" s="38">
        <f>G1176*SUMIF('Manual Inputs'!$B$11:$B$22,'Expanded kW'!A1176,'Manual Inputs'!$C$11:$C$22)</f>
        <v>9655.3356840758443</v>
      </c>
    </row>
    <row r="1177" spans="1:8" x14ac:dyDescent="0.2">
      <c r="A1177">
        <f t="shared" si="108"/>
        <v>4</v>
      </c>
      <c r="B1177" t="b">
        <f t="shared" si="109"/>
        <v>0</v>
      </c>
      <c r="C1177" t="str">
        <f t="shared" si="110"/>
        <v>OFF</v>
      </c>
      <c r="D1177" s="4">
        <f t="shared" si="112"/>
        <v>42478.958333330484</v>
      </c>
      <c r="E1177" t="str">
        <f t="shared" si="113"/>
        <v>LRKPPS</v>
      </c>
      <c r="F1177" s="39">
        <v>51.603614807128906</v>
      </c>
      <c r="G1177">
        <f t="shared" si="111"/>
        <v>1.0381957244981863E-3</v>
      </c>
      <c r="H1177" s="38">
        <f>G1177*SUMIF('Manual Inputs'!$B$11:$B$22,'Expanded kW'!A1177,'Manual Inputs'!$C$11:$C$22)</f>
        <v>9193.0497617454475</v>
      </c>
    </row>
    <row r="1178" spans="1:8" x14ac:dyDescent="0.2">
      <c r="A1178">
        <f t="shared" si="108"/>
        <v>4</v>
      </c>
      <c r="B1178" t="b">
        <f t="shared" si="109"/>
        <v>0</v>
      </c>
      <c r="C1178" t="str">
        <f t="shared" si="110"/>
        <v>OFF</v>
      </c>
      <c r="D1178" s="4">
        <f t="shared" si="112"/>
        <v>42478.999999997148</v>
      </c>
      <c r="E1178" t="str">
        <f t="shared" si="113"/>
        <v>LRKPPS</v>
      </c>
      <c r="F1178" s="39">
        <v>49.802585601806641</v>
      </c>
      <c r="G1178">
        <f t="shared" si="111"/>
        <v>1.0019614252606136E-3</v>
      </c>
      <c r="H1178" s="38">
        <f>G1178*SUMIF('Manual Inputs'!$B$11:$B$22,'Expanded kW'!A1178,'Manual Inputs'!$C$11:$C$22)</f>
        <v>8872.201093124715</v>
      </c>
    </row>
    <row r="1179" spans="1:8" x14ac:dyDescent="0.2">
      <c r="A1179">
        <f t="shared" si="108"/>
        <v>4</v>
      </c>
      <c r="B1179" t="b">
        <f t="shared" si="109"/>
        <v>0</v>
      </c>
      <c r="C1179" t="str">
        <f t="shared" si="110"/>
        <v>OFF</v>
      </c>
      <c r="D1179" s="4">
        <f t="shared" si="112"/>
        <v>42479.041666663812</v>
      </c>
      <c r="E1179" t="str">
        <f t="shared" si="113"/>
        <v>LRKPPS</v>
      </c>
      <c r="F1179" s="39">
        <v>48.790908813476563</v>
      </c>
      <c r="G1179">
        <f t="shared" si="111"/>
        <v>9.8160784111454239E-4</v>
      </c>
      <c r="H1179" s="38">
        <f>G1179*SUMIF('Manual Inputs'!$B$11:$B$22,'Expanded kW'!A1179,'Manual Inputs'!$C$11:$C$22)</f>
        <v>8691.9735045598063</v>
      </c>
    </row>
    <row r="1180" spans="1:8" x14ac:dyDescent="0.2">
      <c r="A1180">
        <f t="shared" si="108"/>
        <v>4</v>
      </c>
      <c r="B1180" t="b">
        <f t="shared" si="109"/>
        <v>0</v>
      </c>
      <c r="C1180" t="str">
        <f t="shared" si="110"/>
        <v>OFF</v>
      </c>
      <c r="D1180" s="4">
        <f t="shared" si="112"/>
        <v>42479.083333330476</v>
      </c>
      <c r="E1180" t="str">
        <f t="shared" si="113"/>
        <v>LRKPPS</v>
      </c>
      <c r="F1180" s="39">
        <v>48.736972808837891</v>
      </c>
      <c r="G1180">
        <f t="shared" si="111"/>
        <v>9.8052272082555349E-4</v>
      </c>
      <c r="H1180" s="38">
        <f>G1180*SUMIF('Manual Inputs'!$B$11:$B$22,'Expanded kW'!A1180,'Manual Inputs'!$C$11:$C$22)</f>
        <v>8682.3649456158983</v>
      </c>
    </row>
    <row r="1181" spans="1:8" x14ac:dyDescent="0.2">
      <c r="A1181">
        <f t="shared" si="108"/>
        <v>4</v>
      </c>
      <c r="B1181" t="b">
        <f t="shared" si="109"/>
        <v>0</v>
      </c>
      <c r="C1181" t="str">
        <f t="shared" si="110"/>
        <v>OFF</v>
      </c>
      <c r="D1181" s="4">
        <f t="shared" si="112"/>
        <v>42479.124999997141</v>
      </c>
      <c r="E1181" t="str">
        <f t="shared" si="113"/>
        <v>LRKPPS</v>
      </c>
      <c r="F1181" s="39">
        <v>49.118820190429688</v>
      </c>
      <c r="G1181">
        <f t="shared" si="111"/>
        <v>9.882049795289624E-4</v>
      </c>
      <c r="H1181" s="38">
        <f>G1181*SUMIF('Manual Inputs'!$B$11:$B$22,'Expanded kW'!A1181,'Manual Inputs'!$C$11:$C$22)</f>
        <v>8750.3900634973816</v>
      </c>
    </row>
    <row r="1182" spans="1:8" x14ac:dyDescent="0.2">
      <c r="A1182">
        <f t="shared" si="108"/>
        <v>4</v>
      </c>
      <c r="B1182" t="b">
        <f t="shared" si="109"/>
        <v>0</v>
      </c>
      <c r="C1182" t="str">
        <f t="shared" si="110"/>
        <v>OFF</v>
      </c>
      <c r="D1182" s="4">
        <f t="shared" si="112"/>
        <v>42479.166666663805</v>
      </c>
      <c r="E1182" t="str">
        <f t="shared" si="113"/>
        <v>LRKPPS</v>
      </c>
      <c r="F1182" s="39">
        <v>48.700149536132812</v>
      </c>
      <c r="G1182">
        <f t="shared" si="111"/>
        <v>9.7978188581956927E-4</v>
      </c>
      <c r="H1182" s="38">
        <f>G1182*SUMIF('Manual Inputs'!$B$11:$B$22,'Expanded kW'!A1182,'Manual Inputs'!$C$11:$C$22)</f>
        <v>8675.8049753573541</v>
      </c>
    </row>
    <row r="1183" spans="1:8" x14ac:dyDescent="0.2">
      <c r="A1183">
        <f t="shared" si="108"/>
        <v>4</v>
      </c>
      <c r="B1183" t="b">
        <f t="shared" si="109"/>
        <v>0</v>
      </c>
      <c r="C1183" t="str">
        <f t="shared" si="110"/>
        <v>OFF</v>
      </c>
      <c r="D1183" s="4">
        <f t="shared" si="112"/>
        <v>42479.208333330469</v>
      </c>
      <c r="E1183" t="str">
        <f t="shared" si="113"/>
        <v>LRKPPS</v>
      </c>
      <c r="F1183" s="39">
        <v>58.274627685546875</v>
      </c>
      <c r="G1183">
        <f t="shared" si="111"/>
        <v>1.1724075829955311E-3</v>
      </c>
      <c r="H1183" s="38">
        <f>G1183*SUMIF('Manual Inputs'!$B$11:$B$22,'Expanded kW'!A1183,'Manual Inputs'!$C$11:$C$22)</f>
        <v>10381.473355359067</v>
      </c>
    </row>
    <row r="1184" spans="1:8" x14ac:dyDescent="0.2">
      <c r="A1184">
        <f t="shared" si="108"/>
        <v>4</v>
      </c>
      <c r="B1184" t="b">
        <f t="shared" si="109"/>
        <v>0</v>
      </c>
      <c r="C1184" t="str">
        <f t="shared" si="110"/>
        <v>OFF</v>
      </c>
      <c r="D1184" s="4">
        <f t="shared" si="112"/>
        <v>42479.249999997133</v>
      </c>
      <c r="E1184" t="str">
        <f t="shared" si="113"/>
        <v>LRKPPS</v>
      </c>
      <c r="F1184" s="39">
        <v>72.861793518066406</v>
      </c>
      <c r="G1184">
        <f t="shared" si="111"/>
        <v>1.465881853285907E-3</v>
      </c>
      <c r="H1184" s="38">
        <f>G1184*SUMIF('Manual Inputs'!$B$11:$B$22,'Expanded kW'!A1184,'Manual Inputs'!$C$11:$C$22)</f>
        <v>12980.139008577207</v>
      </c>
    </row>
    <row r="1185" spans="1:8" x14ac:dyDescent="0.2">
      <c r="A1185">
        <f t="shared" si="108"/>
        <v>4</v>
      </c>
      <c r="B1185" t="b">
        <f t="shared" si="109"/>
        <v>0</v>
      </c>
      <c r="C1185" t="str">
        <f t="shared" si="110"/>
        <v>ON</v>
      </c>
      <c r="D1185" s="4">
        <f t="shared" si="112"/>
        <v>42479.291666663798</v>
      </c>
      <c r="E1185" t="str">
        <f t="shared" si="113"/>
        <v>LRKPPS</v>
      </c>
      <c r="F1185" s="39">
        <v>89.404426574707031</v>
      </c>
      <c r="G1185">
        <f t="shared" si="111"/>
        <v>1.7986975092343746E-3</v>
      </c>
      <c r="H1185" s="38">
        <f>G1185*SUMIF('Manual Inputs'!$B$11:$B$22,'Expanded kW'!A1185,'Manual Inputs'!$C$11:$C$22)</f>
        <v>15927.166061786345</v>
      </c>
    </row>
    <row r="1186" spans="1:8" x14ac:dyDescent="0.2">
      <c r="A1186">
        <f t="shared" si="108"/>
        <v>4</v>
      </c>
      <c r="B1186" t="b">
        <f t="shared" si="109"/>
        <v>0</v>
      </c>
      <c r="C1186" t="str">
        <f t="shared" si="110"/>
        <v>ON</v>
      </c>
      <c r="D1186" s="4">
        <f t="shared" si="112"/>
        <v>42479.333333330462</v>
      </c>
      <c r="E1186" t="str">
        <f t="shared" si="113"/>
        <v>LRKPPS</v>
      </c>
      <c r="F1186" s="39">
        <v>119.45777893066406</v>
      </c>
      <c r="G1186">
        <f t="shared" si="111"/>
        <v>2.4033307706717443E-3</v>
      </c>
      <c r="H1186" s="38">
        <f>G1186*SUMIF('Manual Inputs'!$B$11:$B$22,'Expanded kW'!A1186,'Manual Inputs'!$C$11:$C$22)</f>
        <v>21281.092618059592</v>
      </c>
    </row>
    <row r="1187" spans="1:8" x14ac:dyDescent="0.2">
      <c r="A1187">
        <f t="shared" si="108"/>
        <v>4</v>
      </c>
      <c r="B1187" t="b">
        <f t="shared" si="109"/>
        <v>0</v>
      </c>
      <c r="C1187" t="str">
        <f t="shared" si="110"/>
        <v>ON</v>
      </c>
      <c r="D1187" s="4">
        <f t="shared" si="112"/>
        <v>42479.374999997126</v>
      </c>
      <c r="E1187" t="str">
        <f t="shared" si="113"/>
        <v>LRKPPS</v>
      </c>
      <c r="F1187" s="39">
        <v>122.6217041015625</v>
      </c>
      <c r="G1187">
        <f t="shared" si="111"/>
        <v>2.4669847142440296E-3</v>
      </c>
      <c r="H1187" s="38">
        <f>G1187*SUMIF('Manual Inputs'!$B$11:$B$22,'Expanded kW'!A1187,'Manual Inputs'!$C$11:$C$22)</f>
        <v>21844.737658183603</v>
      </c>
    </row>
    <row r="1188" spans="1:8" x14ac:dyDescent="0.2">
      <c r="A1188">
        <f t="shared" si="108"/>
        <v>4</v>
      </c>
      <c r="B1188" t="b">
        <f t="shared" si="109"/>
        <v>0</v>
      </c>
      <c r="C1188" t="str">
        <f t="shared" si="110"/>
        <v>ON</v>
      </c>
      <c r="D1188" s="4">
        <f t="shared" si="112"/>
        <v>42479.41666666379</v>
      </c>
      <c r="E1188" t="str">
        <f t="shared" si="113"/>
        <v>LRKPPS</v>
      </c>
      <c r="F1188" s="39">
        <v>127.66501617431641</v>
      </c>
      <c r="G1188">
        <f t="shared" si="111"/>
        <v>2.5684494091266032E-3</v>
      </c>
      <c r="H1188" s="38">
        <f>G1188*SUMIF('Manual Inputs'!$B$11:$B$22,'Expanded kW'!A1188,'Manual Inputs'!$C$11:$C$22)</f>
        <v>22743.190586764747</v>
      </c>
    </row>
    <row r="1189" spans="1:8" x14ac:dyDescent="0.2">
      <c r="A1189">
        <f t="shared" si="108"/>
        <v>4</v>
      </c>
      <c r="B1189" t="b">
        <f t="shared" si="109"/>
        <v>0</v>
      </c>
      <c r="C1189" t="str">
        <f t="shared" si="110"/>
        <v>ON</v>
      </c>
      <c r="D1189" s="4">
        <f t="shared" si="112"/>
        <v>42479.458333330454</v>
      </c>
      <c r="E1189" t="str">
        <f t="shared" si="113"/>
        <v>LRKPPS</v>
      </c>
      <c r="F1189" s="39">
        <v>136.57304382324219</v>
      </c>
      <c r="G1189">
        <f t="shared" si="111"/>
        <v>2.7476670134241369E-3</v>
      </c>
      <c r="H1189" s="38">
        <f>G1189*SUMIF('Manual Inputs'!$B$11:$B$22,'Expanded kW'!A1189,'Manual Inputs'!$C$11:$C$22)</f>
        <v>24330.132543479489</v>
      </c>
    </row>
    <row r="1190" spans="1:8" x14ac:dyDescent="0.2">
      <c r="A1190">
        <f t="shared" si="108"/>
        <v>4</v>
      </c>
      <c r="B1190" t="b">
        <f t="shared" si="109"/>
        <v>0</v>
      </c>
      <c r="C1190" t="str">
        <f t="shared" si="110"/>
        <v>ON</v>
      </c>
      <c r="D1190" s="4">
        <f t="shared" si="112"/>
        <v>42479.499999997119</v>
      </c>
      <c r="E1190" t="str">
        <f t="shared" si="113"/>
        <v>LRKPPS</v>
      </c>
      <c r="F1190" s="39">
        <v>135.22213745117187</v>
      </c>
      <c r="G1190">
        <f t="shared" si="111"/>
        <v>2.7204885836780292E-3</v>
      </c>
      <c r="H1190" s="38">
        <f>G1190*SUMIF('Manual Inputs'!$B$11:$B$22,'Expanded kW'!A1190,'Manual Inputs'!$C$11:$C$22)</f>
        <v>24089.472086875474</v>
      </c>
    </row>
    <row r="1191" spans="1:8" x14ac:dyDescent="0.2">
      <c r="A1191">
        <f t="shared" si="108"/>
        <v>4</v>
      </c>
      <c r="B1191" t="b">
        <f t="shared" si="109"/>
        <v>0</v>
      </c>
      <c r="C1191" t="str">
        <f t="shared" si="110"/>
        <v>ON</v>
      </c>
      <c r="D1191" s="4">
        <f t="shared" si="112"/>
        <v>42479.541666663783</v>
      </c>
      <c r="E1191" t="str">
        <f t="shared" si="113"/>
        <v>LRKPPS</v>
      </c>
      <c r="F1191" s="39">
        <v>126.90612030029297</v>
      </c>
      <c r="G1191">
        <f t="shared" si="111"/>
        <v>2.5531814389525139E-3</v>
      </c>
      <c r="H1191" s="38">
        <f>G1191*SUMIF('Manual Inputs'!$B$11:$B$22,'Expanded kW'!A1191,'Manual Inputs'!$C$11:$C$22)</f>
        <v>22607.995260624208</v>
      </c>
    </row>
    <row r="1192" spans="1:8" x14ac:dyDescent="0.2">
      <c r="A1192">
        <f t="shared" si="108"/>
        <v>4</v>
      </c>
      <c r="B1192" t="b">
        <f t="shared" si="109"/>
        <v>0</v>
      </c>
      <c r="C1192" t="str">
        <f t="shared" si="110"/>
        <v>ON</v>
      </c>
      <c r="D1192" s="4">
        <f t="shared" si="112"/>
        <v>42479.583333330447</v>
      </c>
      <c r="E1192" t="str">
        <f t="shared" si="113"/>
        <v>LRKPPS</v>
      </c>
      <c r="F1192" s="39">
        <v>127.32011413574219</v>
      </c>
      <c r="G1192">
        <f t="shared" si="111"/>
        <v>2.561510441320631E-3</v>
      </c>
      <c r="H1192" s="38">
        <f>G1192*SUMIF('Manual Inputs'!$B$11:$B$22,'Expanded kW'!A1192,'Manual Inputs'!$C$11:$C$22)</f>
        <v>22681.747185650485</v>
      </c>
    </row>
    <row r="1193" spans="1:8" x14ac:dyDescent="0.2">
      <c r="A1193">
        <f t="shared" si="108"/>
        <v>4</v>
      </c>
      <c r="B1193" t="b">
        <f t="shared" si="109"/>
        <v>0</v>
      </c>
      <c r="C1193" t="str">
        <f t="shared" si="110"/>
        <v>ON</v>
      </c>
      <c r="D1193" s="4">
        <f t="shared" si="112"/>
        <v>42479.624999997111</v>
      </c>
      <c r="E1193" t="str">
        <f t="shared" si="113"/>
        <v>LRKPPS</v>
      </c>
      <c r="F1193" s="39">
        <v>112.20742797851563</v>
      </c>
      <c r="G1193">
        <f t="shared" si="111"/>
        <v>2.2574634048337992E-3</v>
      </c>
      <c r="H1193" s="38">
        <f>G1193*SUMIF('Manual Inputs'!$B$11:$B$22,'Expanded kW'!A1193,'Manual Inputs'!$C$11:$C$22)</f>
        <v>19989.461453414686</v>
      </c>
    </row>
    <row r="1194" spans="1:8" x14ac:dyDescent="0.2">
      <c r="A1194">
        <f t="shared" si="108"/>
        <v>4</v>
      </c>
      <c r="B1194" t="b">
        <f t="shared" si="109"/>
        <v>0</v>
      </c>
      <c r="C1194" t="str">
        <f t="shared" si="110"/>
        <v>ON</v>
      </c>
      <c r="D1194" s="4">
        <f t="shared" si="112"/>
        <v>42479.666666663776</v>
      </c>
      <c r="E1194" t="str">
        <f t="shared" si="113"/>
        <v>LRKPPS</v>
      </c>
      <c r="F1194" s="39">
        <v>99.201896667480469</v>
      </c>
      <c r="G1194">
        <f t="shared" si="111"/>
        <v>1.9958095061212871E-3</v>
      </c>
      <c r="H1194" s="38">
        <f>G1194*SUMIF('Manual Inputs'!$B$11:$B$22,'Expanded kW'!A1194,'Manual Inputs'!$C$11:$C$22)</f>
        <v>17672.559876516476</v>
      </c>
    </row>
    <row r="1195" spans="1:8" x14ac:dyDescent="0.2">
      <c r="A1195">
        <f t="shared" si="108"/>
        <v>4</v>
      </c>
      <c r="B1195" t="b">
        <f t="shared" si="109"/>
        <v>0</v>
      </c>
      <c r="C1195" t="str">
        <f t="shared" si="110"/>
        <v>ON</v>
      </c>
      <c r="D1195" s="4">
        <f t="shared" si="112"/>
        <v>42479.70833333044</v>
      </c>
      <c r="E1195" t="str">
        <f t="shared" si="113"/>
        <v>LRKPPS</v>
      </c>
      <c r="F1195" s="39">
        <v>89.59613037109375</v>
      </c>
      <c r="G1195">
        <f t="shared" si="111"/>
        <v>1.8025543332673931E-3</v>
      </c>
      <c r="H1195" s="38">
        <f>G1195*SUMIF('Manual Inputs'!$B$11:$B$22,'Expanded kW'!A1195,'Manual Inputs'!$C$11:$C$22)</f>
        <v>15961.31759450911</v>
      </c>
    </row>
    <row r="1196" spans="1:8" x14ac:dyDescent="0.2">
      <c r="A1196">
        <f t="shared" si="108"/>
        <v>4</v>
      </c>
      <c r="B1196" t="b">
        <f t="shared" si="109"/>
        <v>0</v>
      </c>
      <c r="C1196" t="str">
        <f t="shared" si="110"/>
        <v>ON</v>
      </c>
      <c r="D1196" s="4">
        <f t="shared" si="112"/>
        <v>42479.749999997104</v>
      </c>
      <c r="E1196" t="str">
        <f t="shared" si="113"/>
        <v>LRKPPS</v>
      </c>
      <c r="F1196" s="39">
        <v>80.4794921875</v>
      </c>
      <c r="G1196">
        <f t="shared" si="111"/>
        <v>1.6191397639706625E-3</v>
      </c>
      <c r="H1196" s="38">
        <f>G1196*SUMIF('Manual Inputs'!$B$11:$B$22,'Expanded kW'!A1196,'Manual Inputs'!$C$11:$C$22)</f>
        <v>14337.212213619632</v>
      </c>
    </row>
    <row r="1197" spans="1:8" x14ac:dyDescent="0.2">
      <c r="A1197">
        <f t="shared" si="108"/>
        <v>4</v>
      </c>
      <c r="B1197" t="b">
        <f t="shared" si="109"/>
        <v>0</v>
      </c>
      <c r="C1197" t="str">
        <f t="shared" si="110"/>
        <v>ON</v>
      </c>
      <c r="D1197" s="4">
        <f t="shared" si="112"/>
        <v>42479.791666663768</v>
      </c>
      <c r="E1197" t="str">
        <f t="shared" si="113"/>
        <v>LRKPPS</v>
      </c>
      <c r="F1197" s="39">
        <v>73.810691833496094</v>
      </c>
      <c r="G1197">
        <f t="shared" si="111"/>
        <v>1.4849724185058951E-3</v>
      </c>
      <c r="H1197" s="38">
        <f>G1197*SUMIF('Manual Inputs'!$B$11:$B$22,'Expanded kW'!A1197,'Manual Inputs'!$C$11:$C$22)</f>
        <v>13149.182775475811</v>
      </c>
    </row>
    <row r="1198" spans="1:8" x14ac:dyDescent="0.2">
      <c r="A1198">
        <f t="shared" si="108"/>
        <v>4</v>
      </c>
      <c r="B1198" t="b">
        <f t="shared" si="109"/>
        <v>0</v>
      </c>
      <c r="C1198" t="str">
        <f t="shared" si="110"/>
        <v>ON</v>
      </c>
      <c r="D1198" s="4">
        <f t="shared" si="112"/>
        <v>42479.833333330433</v>
      </c>
      <c r="E1198" t="str">
        <f t="shared" si="113"/>
        <v>LRKPPS</v>
      </c>
      <c r="F1198" s="39">
        <v>72.537261962890625</v>
      </c>
      <c r="G1198">
        <f t="shared" si="111"/>
        <v>1.4593527123660797E-3</v>
      </c>
      <c r="H1198" s="38">
        <f>G1198*SUMIF('Manual Inputs'!$B$11:$B$22,'Expanded kW'!A1198,'Manual Inputs'!$C$11:$C$22)</f>
        <v>12922.324556098671</v>
      </c>
    </row>
    <row r="1199" spans="1:8" x14ac:dyDescent="0.2">
      <c r="A1199">
        <f t="shared" si="108"/>
        <v>4</v>
      </c>
      <c r="B1199" t="b">
        <f t="shared" si="109"/>
        <v>0</v>
      </c>
      <c r="C1199" t="str">
        <f t="shared" si="110"/>
        <v>OFF</v>
      </c>
      <c r="D1199" s="4">
        <f t="shared" si="112"/>
        <v>42479.874999997097</v>
      </c>
      <c r="E1199" t="str">
        <f t="shared" si="113"/>
        <v>LRKPPS</v>
      </c>
      <c r="F1199" s="39">
        <v>63.966953277587891</v>
      </c>
      <c r="G1199">
        <f t="shared" si="111"/>
        <v>1.286929562011857E-3</v>
      </c>
      <c r="H1199" s="38">
        <f>G1199*SUMIF('Manual Inputs'!$B$11:$B$22,'Expanded kW'!A1199,'Manual Inputs'!$C$11:$C$22)</f>
        <v>11395.546354378137</v>
      </c>
    </row>
    <row r="1200" spans="1:8" x14ac:dyDescent="0.2">
      <c r="A1200">
        <f t="shared" si="108"/>
        <v>4</v>
      </c>
      <c r="B1200" t="b">
        <f t="shared" si="109"/>
        <v>0</v>
      </c>
      <c r="C1200" t="str">
        <f t="shared" si="110"/>
        <v>OFF</v>
      </c>
      <c r="D1200" s="4">
        <f t="shared" si="112"/>
        <v>42479.916666663761</v>
      </c>
      <c r="E1200" t="str">
        <f t="shared" si="113"/>
        <v>LRKPPS</v>
      </c>
      <c r="F1200" s="39">
        <v>60.030372619628906</v>
      </c>
      <c r="G1200">
        <f t="shared" si="111"/>
        <v>1.2077308232508145E-3</v>
      </c>
      <c r="H1200" s="38">
        <f>G1200*SUMIF('Manual Inputs'!$B$11:$B$22,'Expanded kW'!A1200,'Manual Inputs'!$C$11:$C$22)</f>
        <v>10694.254748838479</v>
      </c>
    </row>
    <row r="1201" spans="1:8" x14ac:dyDescent="0.2">
      <c r="A1201">
        <f t="shared" si="108"/>
        <v>4</v>
      </c>
      <c r="B1201" t="b">
        <f t="shared" si="109"/>
        <v>0</v>
      </c>
      <c r="C1201" t="str">
        <f t="shared" si="110"/>
        <v>OFF</v>
      </c>
      <c r="D1201" s="4">
        <f t="shared" si="112"/>
        <v>42479.958333330425</v>
      </c>
      <c r="E1201" t="str">
        <f t="shared" si="113"/>
        <v>LRKPPS</v>
      </c>
      <c r="F1201" s="39">
        <v>55.413581848144531</v>
      </c>
      <c r="G1201">
        <f t="shared" si="111"/>
        <v>1.1148471665966763E-3</v>
      </c>
      <c r="H1201" s="38">
        <f>G1201*SUMIF('Manual Inputs'!$B$11:$B$22,'Expanded kW'!A1201,'Manual Inputs'!$C$11:$C$22)</f>
        <v>9871.7854807367476</v>
      </c>
    </row>
    <row r="1202" spans="1:8" x14ac:dyDescent="0.2">
      <c r="A1202">
        <f t="shared" si="108"/>
        <v>4</v>
      </c>
      <c r="B1202" t="b">
        <f t="shared" si="109"/>
        <v>0</v>
      </c>
      <c r="C1202" t="str">
        <f t="shared" si="110"/>
        <v>OFF</v>
      </c>
      <c r="D1202" s="4">
        <f t="shared" si="112"/>
        <v>42479.99999999709</v>
      </c>
      <c r="E1202" t="str">
        <f t="shared" si="113"/>
        <v>LRKPPS</v>
      </c>
      <c r="F1202" s="39">
        <v>56.286651611328125</v>
      </c>
      <c r="G1202">
        <f t="shared" si="111"/>
        <v>1.1324121627449815E-3</v>
      </c>
      <c r="H1202" s="38">
        <f>G1202*SUMIF('Manual Inputs'!$B$11:$B$22,'Expanded kW'!A1202,'Manual Inputs'!$C$11:$C$22)</f>
        <v>10027.320588275634</v>
      </c>
    </row>
    <row r="1203" spans="1:8" x14ac:dyDescent="0.2">
      <c r="A1203">
        <f t="shared" si="108"/>
        <v>4</v>
      </c>
      <c r="B1203" t="b">
        <f t="shared" si="109"/>
        <v>0</v>
      </c>
      <c r="C1203" t="str">
        <f t="shared" si="110"/>
        <v>OFF</v>
      </c>
      <c r="D1203" s="4">
        <f t="shared" si="112"/>
        <v>42480.041666663754</v>
      </c>
      <c r="E1203" t="str">
        <f t="shared" si="113"/>
        <v>LRKPPS</v>
      </c>
      <c r="F1203" s="39">
        <v>55.629444122314453</v>
      </c>
      <c r="G1203">
        <f t="shared" si="111"/>
        <v>1.1191900268974766E-3</v>
      </c>
      <c r="H1203" s="38">
        <f>G1203*SUMIF('Manual Inputs'!$B$11:$B$22,'Expanded kW'!A1203,'Manual Inputs'!$C$11:$C$22)</f>
        <v>9910.2407834426631</v>
      </c>
    </row>
    <row r="1204" spans="1:8" x14ac:dyDescent="0.2">
      <c r="A1204">
        <f t="shared" si="108"/>
        <v>4</v>
      </c>
      <c r="B1204" t="b">
        <f t="shared" si="109"/>
        <v>0</v>
      </c>
      <c r="C1204" t="str">
        <f t="shared" si="110"/>
        <v>OFF</v>
      </c>
      <c r="D1204" s="4">
        <f t="shared" si="112"/>
        <v>42480.083333330418</v>
      </c>
      <c r="E1204" t="str">
        <f t="shared" si="113"/>
        <v>LRKPPS</v>
      </c>
      <c r="F1204" s="39">
        <v>54.676799774169922</v>
      </c>
      <c r="G1204">
        <f t="shared" si="111"/>
        <v>1.1000240965085384E-3</v>
      </c>
      <c r="H1204" s="38">
        <f>G1204*SUMIF('Manual Inputs'!$B$11:$B$22,'Expanded kW'!A1204,'Manual Inputs'!$C$11:$C$22)</f>
        <v>9740.5296705589899</v>
      </c>
    </row>
    <row r="1205" spans="1:8" x14ac:dyDescent="0.2">
      <c r="A1205">
        <f t="shared" si="108"/>
        <v>4</v>
      </c>
      <c r="B1205" t="b">
        <f t="shared" si="109"/>
        <v>0</v>
      </c>
      <c r="C1205" t="str">
        <f t="shared" si="110"/>
        <v>OFF</v>
      </c>
      <c r="D1205" s="4">
        <f t="shared" si="112"/>
        <v>42480.124999997082</v>
      </c>
      <c r="E1205" t="str">
        <f t="shared" si="113"/>
        <v>LRKPPS</v>
      </c>
      <c r="F1205" s="39">
        <v>55.023448944091797</v>
      </c>
      <c r="G1205">
        <f t="shared" si="111"/>
        <v>1.1069982142609253E-3</v>
      </c>
      <c r="H1205" s="38">
        <f>G1205*SUMIF('Manual Inputs'!$B$11:$B$22,'Expanded kW'!A1205,'Manual Inputs'!$C$11:$C$22)</f>
        <v>9802.2843185787115</v>
      </c>
    </row>
    <row r="1206" spans="1:8" x14ac:dyDescent="0.2">
      <c r="A1206">
        <f t="shared" si="108"/>
        <v>4</v>
      </c>
      <c r="B1206" t="b">
        <f t="shared" si="109"/>
        <v>0</v>
      </c>
      <c r="C1206" t="str">
        <f t="shared" si="110"/>
        <v>OFF</v>
      </c>
      <c r="D1206" s="4">
        <f t="shared" si="112"/>
        <v>42480.166666663747</v>
      </c>
      <c r="E1206" t="str">
        <f t="shared" si="113"/>
        <v>LRKPPS</v>
      </c>
      <c r="F1206" s="39">
        <v>52.887046813964844</v>
      </c>
      <c r="G1206">
        <f t="shared" si="111"/>
        <v>1.0640166602438952E-3</v>
      </c>
      <c r="H1206" s="38">
        <f>G1206*SUMIF('Manual Inputs'!$B$11:$B$22,'Expanded kW'!A1206,'Manual Inputs'!$C$11:$C$22)</f>
        <v>9421.6898356774309</v>
      </c>
    </row>
    <row r="1207" spans="1:8" x14ac:dyDescent="0.2">
      <c r="A1207">
        <f t="shared" si="108"/>
        <v>4</v>
      </c>
      <c r="B1207" t="b">
        <f t="shared" si="109"/>
        <v>0</v>
      </c>
      <c r="C1207" t="str">
        <f t="shared" si="110"/>
        <v>OFF</v>
      </c>
      <c r="D1207" s="4">
        <f t="shared" si="112"/>
        <v>42480.208333330411</v>
      </c>
      <c r="E1207" t="str">
        <f t="shared" si="113"/>
        <v>LRKPPS</v>
      </c>
      <c r="F1207" s="39">
        <v>62.293552398681641</v>
      </c>
      <c r="G1207">
        <f t="shared" si="111"/>
        <v>1.2532629740345364E-3</v>
      </c>
      <c r="H1207" s="38">
        <f>G1207*SUMIF('Manual Inputs'!$B$11:$B$22,'Expanded kW'!A1207,'Manual Inputs'!$C$11:$C$22)</f>
        <v>11097.434340159156</v>
      </c>
    </row>
    <row r="1208" spans="1:8" x14ac:dyDescent="0.2">
      <c r="A1208">
        <f t="shared" si="108"/>
        <v>4</v>
      </c>
      <c r="B1208" t="b">
        <f t="shared" si="109"/>
        <v>0</v>
      </c>
      <c r="C1208" t="str">
        <f t="shared" si="110"/>
        <v>OFF</v>
      </c>
      <c r="D1208" s="4">
        <f t="shared" si="112"/>
        <v>42480.249999997075</v>
      </c>
      <c r="E1208" t="str">
        <f t="shared" si="113"/>
        <v>LRKPPS</v>
      </c>
      <c r="F1208" s="39">
        <v>80.18878173828125</v>
      </c>
      <c r="G1208">
        <f t="shared" si="111"/>
        <v>1.6132910584764077E-3</v>
      </c>
      <c r="H1208" s="38">
        <f>G1208*SUMIF('Manual Inputs'!$B$11:$B$22,'Expanded kW'!A1208,'Manual Inputs'!$C$11:$C$22)</f>
        <v>14285.422903201825</v>
      </c>
    </row>
    <row r="1209" spans="1:8" x14ac:dyDescent="0.2">
      <c r="A1209">
        <f t="shared" si="108"/>
        <v>4</v>
      </c>
      <c r="B1209" t="b">
        <f t="shared" si="109"/>
        <v>0</v>
      </c>
      <c r="C1209" t="str">
        <f t="shared" si="110"/>
        <v>ON</v>
      </c>
      <c r="D1209" s="4">
        <f t="shared" si="112"/>
        <v>42480.291666663739</v>
      </c>
      <c r="E1209" t="str">
        <f t="shared" si="113"/>
        <v>LRKPPS</v>
      </c>
      <c r="F1209" s="39">
        <v>95.938117980957031</v>
      </c>
      <c r="G1209">
        <f t="shared" si="111"/>
        <v>1.9301466433408133E-3</v>
      </c>
      <c r="H1209" s="38">
        <f>G1209*SUMIF('Manual Inputs'!$B$11:$B$22,'Expanded kW'!A1209,'Manual Inputs'!$C$11:$C$22)</f>
        <v>17091.126192293465</v>
      </c>
    </row>
    <row r="1210" spans="1:8" x14ac:dyDescent="0.2">
      <c r="A1210">
        <f t="shared" si="108"/>
        <v>4</v>
      </c>
      <c r="B1210" t="b">
        <f t="shared" si="109"/>
        <v>0</v>
      </c>
      <c r="C1210" t="str">
        <f t="shared" si="110"/>
        <v>ON</v>
      </c>
      <c r="D1210" s="4">
        <f t="shared" si="112"/>
        <v>42480.333333330404</v>
      </c>
      <c r="E1210" t="str">
        <f t="shared" si="113"/>
        <v>LRKPPS</v>
      </c>
      <c r="F1210" s="39">
        <v>118.81111907958984</v>
      </c>
      <c r="G1210">
        <f t="shared" si="111"/>
        <v>2.3903208391950611E-3</v>
      </c>
      <c r="H1210" s="38">
        <f>G1210*SUMIF('Manual Inputs'!$B$11:$B$22,'Expanded kW'!A1210,'Manual Inputs'!$C$11:$C$22)</f>
        <v>21165.891847492119</v>
      </c>
    </row>
    <row r="1211" spans="1:8" x14ac:dyDescent="0.2">
      <c r="A1211">
        <f t="shared" si="108"/>
        <v>4</v>
      </c>
      <c r="B1211" t="b">
        <f t="shared" si="109"/>
        <v>0</v>
      </c>
      <c r="C1211" t="str">
        <f t="shared" si="110"/>
        <v>ON</v>
      </c>
      <c r="D1211" s="4">
        <f t="shared" si="112"/>
        <v>42480.374999997068</v>
      </c>
      <c r="E1211" t="str">
        <f t="shared" si="113"/>
        <v>LRKPPS</v>
      </c>
      <c r="F1211" s="39">
        <v>121.99562072753906</v>
      </c>
      <c r="G1211">
        <f t="shared" si="111"/>
        <v>2.4543887539703177E-3</v>
      </c>
      <c r="H1211" s="38">
        <f>G1211*SUMIF('Manual Inputs'!$B$11:$B$22,'Expanded kW'!A1211,'Manual Inputs'!$C$11:$C$22)</f>
        <v>21733.202533485251</v>
      </c>
    </row>
    <row r="1212" spans="1:8" x14ac:dyDescent="0.2">
      <c r="A1212">
        <f t="shared" si="108"/>
        <v>4</v>
      </c>
      <c r="B1212" t="b">
        <f t="shared" si="109"/>
        <v>0</v>
      </c>
      <c r="C1212" t="str">
        <f t="shared" si="110"/>
        <v>ON</v>
      </c>
      <c r="D1212" s="4">
        <f t="shared" si="112"/>
        <v>42480.416666663732</v>
      </c>
      <c r="E1212" t="str">
        <f t="shared" si="113"/>
        <v>LRKPPS</v>
      </c>
      <c r="F1212" s="39">
        <v>126.97695159912109</v>
      </c>
      <c r="G1212">
        <f t="shared" si="111"/>
        <v>2.5546064699678577E-3</v>
      </c>
      <c r="H1212" s="38">
        <f>G1212*SUMIF('Manual Inputs'!$B$11:$B$22,'Expanded kW'!A1212,'Manual Inputs'!$C$11:$C$22)</f>
        <v>22620.613672284893</v>
      </c>
    </row>
    <row r="1213" spans="1:8" x14ac:dyDescent="0.2">
      <c r="A1213">
        <f t="shared" si="108"/>
        <v>4</v>
      </c>
      <c r="B1213" t="b">
        <f t="shared" si="109"/>
        <v>0</v>
      </c>
      <c r="C1213" t="str">
        <f t="shared" si="110"/>
        <v>ON</v>
      </c>
      <c r="D1213" s="4">
        <f t="shared" si="112"/>
        <v>42480.458333330396</v>
      </c>
      <c r="E1213" t="str">
        <f t="shared" si="113"/>
        <v>LRKPPS</v>
      </c>
      <c r="F1213" s="39">
        <v>136.55445861816406</v>
      </c>
      <c r="G1213">
        <f t="shared" si="111"/>
        <v>2.7472931039504858E-3</v>
      </c>
      <c r="H1213" s="38">
        <f>G1213*SUMIF('Manual Inputs'!$B$11:$B$22,'Expanded kW'!A1213,'Manual Inputs'!$C$11:$C$22)</f>
        <v>24326.821637533194</v>
      </c>
    </row>
    <row r="1214" spans="1:8" x14ac:dyDescent="0.2">
      <c r="A1214">
        <f t="shared" si="108"/>
        <v>4</v>
      </c>
      <c r="B1214" t="b">
        <f t="shared" si="109"/>
        <v>0</v>
      </c>
      <c r="C1214" t="str">
        <f t="shared" si="110"/>
        <v>ON</v>
      </c>
      <c r="D1214" s="4">
        <f t="shared" si="112"/>
        <v>42480.499999997061</v>
      </c>
      <c r="E1214" t="str">
        <f t="shared" si="113"/>
        <v>LRKPPS</v>
      </c>
      <c r="F1214" s="39">
        <v>136.48239135742187</v>
      </c>
      <c r="G1214">
        <f t="shared" si="111"/>
        <v>2.7458432070341849E-3</v>
      </c>
      <c r="H1214" s="38">
        <f>G1214*SUMIF('Manual Inputs'!$B$11:$B$22,'Expanded kW'!A1214,'Manual Inputs'!$C$11:$C$22)</f>
        <v>24313.983042472133</v>
      </c>
    </row>
    <row r="1215" spans="1:8" x14ac:dyDescent="0.2">
      <c r="A1215">
        <f t="shared" si="108"/>
        <v>4</v>
      </c>
      <c r="B1215" t="b">
        <f t="shared" si="109"/>
        <v>0</v>
      </c>
      <c r="C1215" t="str">
        <f t="shared" si="110"/>
        <v>ON</v>
      </c>
      <c r="D1215" s="4">
        <f t="shared" si="112"/>
        <v>42480.541666663725</v>
      </c>
      <c r="E1215" t="str">
        <f t="shared" si="113"/>
        <v>LRKPPS</v>
      </c>
      <c r="F1215" s="39">
        <v>130.99543762207031</v>
      </c>
      <c r="G1215">
        <f t="shared" si="111"/>
        <v>2.6354530351469555E-3</v>
      </c>
      <c r="H1215" s="38">
        <f>G1215*SUMIF('Manual Inputs'!$B$11:$B$22,'Expanded kW'!A1215,'Manual Inputs'!$C$11:$C$22)</f>
        <v>23336.496505569423</v>
      </c>
    </row>
    <row r="1216" spans="1:8" x14ac:dyDescent="0.2">
      <c r="A1216">
        <f t="shared" si="108"/>
        <v>4</v>
      </c>
      <c r="B1216" t="b">
        <f t="shared" si="109"/>
        <v>0</v>
      </c>
      <c r="C1216" t="str">
        <f t="shared" si="110"/>
        <v>ON</v>
      </c>
      <c r="D1216" s="4">
        <f t="shared" si="112"/>
        <v>42480.583333330389</v>
      </c>
      <c r="E1216" t="str">
        <f t="shared" si="113"/>
        <v>LRKPPS</v>
      </c>
      <c r="F1216" s="39">
        <v>126.95846557617187</v>
      </c>
      <c r="G1216">
        <f t="shared" si="111"/>
        <v>2.5542345559060116E-3</v>
      </c>
      <c r="H1216" s="38">
        <f>G1216*SUMIF('Manual Inputs'!$B$11:$B$22,'Expanded kW'!A1216,'Manual Inputs'!$C$11:$C$22)</f>
        <v>22617.320435376896</v>
      </c>
    </row>
    <row r="1217" spans="1:8" x14ac:dyDescent="0.2">
      <c r="A1217">
        <f t="shared" si="108"/>
        <v>4</v>
      </c>
      <c r="B1217" t="b">
        <f t="shared" si="109"/>
        <v>0</v>
      </c>
      <c r="C1217" t="str">
        <f t="shared" si="110"/>
        <v>ON</v>
      </c>
      <c r="D1217" s="4">
        <f t="shared" si="112"/>
        <v>42480.624999997053</v>
      </c>
      <c r="E1217" t="str">
        <f t="shared" si="113"/>
        <v>LRKPPS</v>
      </c>
      <c r="F1217" s="39">
        <v>110.76362609863281</v>
      </c>
      <c r="G1217">
        <f t="shared" si="111"/>
        <v>2.2284160416922989E-3</v>
      </c>
      <c r="H1217" s="38">
        <f>G1217*SUMIF('Manual Inputs'!$B$11:$B$22,'Expanded kW'!A1217,'Manual Inputs'!$C$11:$C$22)</f>
        <v>19732.251903706343</v>
      </c>
    </row>
    <row r="1218" spans="1:8" x14ac:dyDescent="0.2">
      <c r="A1218">
        <f t="shared" ref="A1218:A1281" si="114">MONTH(D1218)</f>
        <v>4</v>
      </c>
      <c r="B1218" t="b">
        <f t="shared" ref="B1218:B1281" si="115">IF(ISNA(VLOOKUP(DATE(YEAR(D1218),MONTH(D1218),DAY(D1218)),Holidays,1,FALSE)),FALSE,TRUE)</f>
        <v>0</v>
      </c>
      <c r="C1218" t="str">
        <f t="shared" ref="C1218:C1281" si="116">IF(OR(HOUR(D1218)&lt;PkStart,HOUR(D1218)&gt;OPkStart-1,WEEKDAY(D1218,2)&gt;5,B1218)=TRUE,"OFF","ON")</f>
        <v>ON</v>
      </c>
      <c r="D1218" s="4">
        <f t="shared" si="112"/>
        <v>42480.666666663717</v>
      </c>
      <c r="E1218" t="str">
        <f t="shared" si="113"/>
        <v>LRKPPS</v>
      </c>
      <c r="F1218" s="39">
        <v>95.318511962890625</v>
      </c>
      <c r="G1218">
        <f t="shared" ref="G1218:G1281" si="117">IF(SUMIF($A$2:$A$8761,A1218,$F$2:$F$8761)=0,0,F1218/SUMIF($A$2:$A$8761,A1218,$F$2:$F$8761))</f>
        <v>1.9176809988073024E-3</v>
      </c>
      <c r="H1218" s="38">
        <f>G1218*SUMIF('Manual Inputs'!$B$11:$B$22,'Expanded kW'!A1218,'Manual Inputs'!$C$11:$C$22)</f>
        <v>16980.744991711861</v>
      </c>
    </row>
    <row r="1219" spans="1:8" x14ac:dyDescent="0.2">
      <c r="A1219">
        <f t="shared" si="114"/>
        <v>4</v>
      </c>
      <c r="B1219" t="b">
        <f t="shared" si="115"/>
        <v>0</v>
      </c>
      <c r="C1219" t="str">
        <f t="shared" si="116"/>
        <v>ON</v>
      </c>
      <c r="D1219" s="4">
        <f t="shared" si="112"/>
        <v>42480.708333330382</v>
      </c>
      <c r="E1219" t="str">
        <f t="shared" si="113"/>
        <v>LRKPPS</v>
      </c>
      <c r="F1219" s="39">
        <v>87.460395812988281</v>
      </c>
      <c r="G1219">
        <f t="shared" si="117"/>
        <v>1.7595862099067442E-3</v>
      </c>
      <c r="H1219" s="38">
        <f>G1219*SUMIF('Manual Inputs'!$B$11:$B$22,'Expanded kW'!A1219,'Manual Inputs'!$C$11:$C$22)</f>
        <v>15580.842037827166</v>
      </c>
    </row>
    <row r="1220" spans="1:8" x14ac:dyDescent="0.2">
      <c r="A1220">
        <f t="shared" si="114"/>
        <v>4</v>
      </c>
      <c r="B1220" t="b">
        <f t="shared" si="115"/>
        <v>0</v>
      </c>
      <c r="C1220" t="str">
        <f t="shared" si="116"/>
        <v>ON</v>
      </c>
      <c r="D1220" s="4">
        <f t="shared" ref="D1220:D1283" si="118">+D1219+1/24</f>
        <v>42480.749999997046</v>
      </c>
      <c r="E1220" t="str">
        <f t="shared" ref="E1220:E1283" si="119">+E1219</f>
        <v>LRKPPS</v>
      </c>
      <c r="F1220" s="39">
        <v>80.324539184570313</v>
      </c>
      <c r="G1220">
        <f t="shared" si="117"/>
        <v>1.616022316758078E-3</v>
      </c>
      <c r="H1220" s="38">
        <f>G1220*SUMIF('Manual Inputs'!$B$11:$B$22,'Expanded kW'!A1220,'Manual Inputs'!$C$11:$C$22)</f>
        <v>14309.607739165882</v>
      </c>
    </row>
    <row r="1221" spans="1:8" x14ac:dyDescent="0.2">
      <c r="A1221">
        <f t="shared" si="114"/>
        <v>4</v>
      </c>
      <c r="B1221" t="b">
        <f t="shared" si="115"/>
        <v>0</v>
      </c>
      <c r="C1221" t="str">
        <f t="shared" si="116"/>
        <v>ON</v>
      </c>
      <c r="D1221" s="4">
        <f t="shared" si="118"/>
        <v>42480.79166666371</v>
      </c>
      <c r="E1221" t="str">
        <f t="shared" si="119"/>
        <v>LRKPPS</v>
      </c>
      <c r="F1221" s="39">
        <v>75.288124084472656</v>
      </c>
      <c r="G1221">
        <f t="shared" si="117"/>
        <v>1.5146963797425738E-3</v>
      </c>
      <c r="H1221" s="38">
        <f>G1221*SUMIF('Manual Inputs'!$B$11:$B$22,'Expanded kW'!A1221,'Manual Inputs'!$C$11:$C$22)</f>
        <v>13412.383488325075</v>
      </c>
    </row>
    <row r="1222" spans="1:8" x14ac:dyDescent="0.2">
      <c r="A1222">
        <f t="shared" si="114"/>
        <v>4</v>
      </c>
      <c r="B1222" t="b">
        <f t="shared" si="115"/>
        <v>0</v>
      </c>
      <c r="C1222" t="str">
        <f t="shared" si="116"/>
        <v>ON</v>
      </c>
      <c r="D1222" s="4">
        <f t="shared" si="118"/>
        <v>42480.833333330374</v>
      </c>
      <c r="E1222" t="str">
        <f t="shared" si="119"/>
        <v>LRKPPS</v>
      </c>
      <c r="F1222" s="39">
        <v>68.596244812011719</v>
      </c>
      <c r="G1222">
        <f t="shared" si="117"/>
        <v>1.3800647173000582E-3</v>
      </c>
      <c r="H1222" s="38">
        <f>G1222*SUMIF('Manual Inputs'!$B$11:$B$22,'Expanded kW'!A1222,'Manual Inputs'!$C$11:$C$22)</f>
        <v>12220.242600884227</v>
      </c>
    </row>
    <row r="1223" spans="1:8" x14ac:dyDescent="0.2">
      <c r="A1223">
        <f t="shared" si="114"/>
        <v>4</v>
      </c>
      <c r="B1223" t="b">
        <f t="shared" si="115"/>
        <v>0</v>
      </c>
      <c r="C1223" t="str">
        <f t="shared" si="116"/>
        <v>OFF</v>
      </c>
      <c r="D1223" s="4">
        <f t="shared" si="118"/>
        <v>42480.874999997039</v>
      </c>
      <c r="E1223" t="str">
        <f t="shared" si="119"/>
        <v>LRKPPS</v>
      </c>
      <c r="F1223" s="39">
        <v>62.435039520263672</v>
      </c>
      <c r="G1223">
        <f t="shared" si="117"/>
        <v>1.2561095057212609E-3</v>
      </c>
      <c r="H1223" s="38">
        <f>G1223*SUMIF('Manual Inputs'!$B$11:$B$22,'Expanded kW'!A1223,'Manual Inputs'!$C$11:$C$22)</f>
        <v>11122.639902874311</v>
      </c>
    </row>
    <row r="1224" spans="1:8" x14ac:dyDescent="0.2">
      <c r="A1224">
        <f t="shared" si="114"/>
        <v>4</v>
      </c>
      <c r="B1224" t="b">
        <f t="shared" si="115"/>
        <v>0</v>
      </c>
      <c r="C1224" t="str">
        <f t="shared" si="116"/>
        <v>OFF</v>
      </c>
      <c r="D1224" s="4">
        <f t="shared" si="118"/>
        <v>42480.916666663703</v>
      </c>
      <c r="E1224" t="str">
        <f t="shared" si="119"/>
        <v>LRKPPS</v>
      </c>
      <c r="F1224" s="39">
        <v>58.822013854980469</v>
      </c>
      <c r="G1224">
        <f t="shared" si="117"/>
        <v>1.1834202607484254E-3</v>
      </c>
      <c r="H1224" s="38">
        <f>G1224*SUMIF('Manual Inputs'!$B$11:$B$22,'Expanded kW'!A1224,'Manual Inputs'!$C$11:$C$22)</f>
        <v>10478.988777743762</v>
      </c>
    </row>
    <row r="1225" spans="1:8" x14ac:dyDescent="0.2">
      <c r="A1225">
        <f t="shared" si="114"/>
        <v>4</v>
      </c>
      <c r="B1225" t="b">
        <f t="shared" si="115"/>
        <v>0</v>
      </c>
      <c r="C1225" t="str">
        <f t="shared" si="116"/>
        <v>OFF</v>
      </c>
      <c r="D1225" s="4">
        <f t="shared" si="118"/>
        <v>42480.958333330367</v>
      </c>
      <c r="E1225" t="str">
        <f t="shared" si="119"/>
        <v>LRKPPS</v>
      </c>
      <c r="F1225" s="39">
        <v>54.259361267089844</v>
      </c>
      <c r="G1225">
        <f t="shared" si="117"/>
        <v>1.0916257919534945E-3</v>
      </c>
      <c r="H1225" s="38">
        <f>G1225*SUMIF('Manual Inputs'!$B$11:$B$22,'Expanded kW'!A1225,'Manual Inputs'!$C$11:$C$22)</f>
        <v>9666.1640862409367</v>
      </c>
    </row>
    <row r="1226" spans="1:8" x14ac:dyDescent="0.2">
      <c r="A1226">
        <f t="shared" si="114"/>
        <v>4</v>
      </c>
      <c r="B1226" t="b">
        <f t="shared" si="115"/>
        <v>0</v>
      </c>
      <c r="C1226" t="str">
        <f t="shared" si="116"/>
        <v>OFF</v>
      </c>
      <c r="D1226" s="4">
        <f t="shared" si="118"/>
        <v>42480.999999997031</v>
      </c>
      <c r="E1226" t="str">
        <f t="shared" si="119"/>
        <v>LRKPPS</v>
      </c>
      <c r="F1226" s="39">
        <v>51.219043731689453</v>
      </c>
      <c r="G1226">
        <f t="shared" si="117"/>
        <v>1.0304586687167421E-3</v>
      </c>
      <c r="H1226" s="38">
        <f>G1226*SUMIF('Manual Inputs'!$B$11:$B$22,'Expanded kW'!A1226,'Manual Inputs'!$C$11:$C$22)</f>
        <v>9124.5394248890752</v>
      </c>
    </row>
    <row r="1227" spans="1:8" x14ac:dyDescent="0.2">
      <c r="A1227">
        <f t="shared" si="114"/>
        <v>4</v>
      </c>
      <c r="B1227" t="b">
        <f t="shared" si="115"/>
        <v>0</v>
      </c>
      <c r="C1227" t="str">
        <f t="shared" si="116"/>
        <v>OFF</v>
      </c>
      <c r="D1227" s="4">
        <f t="shared" si="118"/>
        <v>42481.041666663696</v>
      </c>
      <c r="E1227" t="str">
        <f t="shared" si="119"/>
        <v>LRKPPS</v>
      </c>
      <c r="F1227" s="39">
        <v>52.162406921386719</v>
      </c>
      <c r="G1227">
        <f t="shared" si="117"/>
        <v>1.0494378746086785E-3</v>
      </c>
      <c r="H1227" s="38">
        <f>G1227*SUMIF('Manual Inputs'!$B$11:$B$22,'Expanded kW'!A1227,'Manual Inputs'!$C$11:$C$22)</f>
        <v>9292.5971235347879</v>
      </c>
    </row>
    <row r="1228" spans="1:8" x14ac:dyDescent="0.2">
      <c r="A1228">
        <f t="shared" si="114"/>
        <v>4</v>
      </c>
      <c r="B1228" t="b">
        <f t="shared" si="115"/>
        <v>0</v>
      </c>
      <c r="C1228" t="str">
        <f t="shared" si="116"/>
        <v>OFF</v>
      </c>
      <c r="D1228" s="4">
        <f t="shared" si="118"/>
        <v>42481.08333333036</v>
      </c>
      <c r="E1228" t="str">
        <f t="shared" si="119"/>
        <v>LRKPPS</v>
      </c>
      <c r="F1228" s="39">
        <v>52.16314697265625</v>
      </c>
      <c r="G1228">
        <f t="shared" si="117"/>
        <v>1.0494527634506096E-3</v>
      </c>
      <c r="H1228" s="38">
        <f>G1228*SUMIF('Manual Inputs'!$B$11:$B$22,'Expanded kW'!A1228,'Manual Inputs'!$C$11:$C$22)</f>
        <v>9292.7289617436509</v>
      </c>
    </row>
    <row r="1229" spans="1:8" x14ac:dyDescent="0.2">
      <c r="A1229">
        <f t="shared" si="114"/>
        <v>4</v>
      </c>
      <c r="B1229" t="b">
        <f t="shared" si="115"/>
        <v>0</v>
      </c>
      <c r="C1229" t="str">
        <f t="shared" si="116"/>
        <v>OFF</v>
      </c>
      <c r="D1229" s="4">
        <f t="shared" si="118"/>
        <v>42481.124999997024</v>
      </c>
      <c r="E1229" t="str">
        <f t="shared" si="119"/>
        <v>LRKPPS</v>
      </c>
      <c r="F1229" s="39">
        <v>51.755977630615234</v>
      </c>
      <c r="G1229">
        <f t="shared" si="117"/>
        <v>1.0412610607640116E-3</v>
      </c>
      <c r="H1229" s="38">
        <f>G1229*SUMIF('Manual Inputs'!$B$11:$B$22,'Expanded kW'!A1229,'Manual Inputs'!$C$11:$C$22)</f>
        <v>9220.1928024681747</v>
      </c>
    </row>
    <row r="1230" spans="1:8" x14ac:dyDescent="0.2">
      <c r="A1230">
        <f t="shared" si="114"/>
        <v>4</v>
      </c>
      <c r="B1230" t="b">
        <f t="shared" si="115"/>
        <v>0</v>
      </c>
      <c r="C1230" t="str">
        <f t="shared" si="116"/>
        <v>OFF</v>
      </c>
      <c r="D1230" s="4">
        <f t="shared" si="118"/>
        <v>42481.166666663688</v>
      </c>
      <c r="E1230" t="str">
        <f t="shared" si="119"/>
        <v>LRKPPS</v>
      </c>
      <c r="F1230" s="39">
        <v>51.530101776123047</v>
      </c>
      <c r="G1230">
        <f t="shared" si="117"/>
        <v>1.0367167406174942E-3</v>
      </c>
      <c r="H1230" s="38">
        <f>G1230*SUMIF('Manual Inputs'!$B$11:$B$22,'Expanded kW'!A1230,'Manual Inputs'!$C$11:$C$22)</f>
        <v>9179.9536064722288</v>
      </c>
    </row>
    <row r="1231" spans="1:8" x14ac:dyDescent="0.2">
      <c r="A1231">
        <f t="shared" si="114"/>
        <v>4</v>
      </c>
      <c r="B1231" t="b">
        <f t="shared" si="115"/>
        <v>0</v>
      </c>
      <c r="C1231" t="str">
        <f t="shared" si="116"/>
        <v>OFF</v>
      </c>
      <c r="D1231" s="4">
        <f t="shared" si="118"/>
        <v>42481.208333330353</v>
      </c>
      <c r="E1231" t="str">
        <f t="shared" si="119"/>
        <v>LRKPPS</v>
      </c>
      <c r="F1231" s="39">
        <v>62.154472351074219</v>
      </c>
      <c r="G1231">
        <f t="shared" si="117"/>
        <v>1.2504648694573919E-3</v>
      </c>
      <c r="H1231" s="38">
        <f>G1231*SUMIF('Manual Inputs'!$B$11:$B$22,'Expanded kW'!A1231,'Manual Inputs'!$C$11:$C$22)</f>
        <v>11072.657591412006</v>
      </c>
    </row>
    <row r="1232" spans="1:8" x14ac:dyDescent="0.2">
      <c r="A1232">
        <f t="shared" si="114"/>
        <v>4</v>
      </c>
      <c r="B1232" t="b">
        <f t="shared" si="115"/>
        <v>0</v>
      </c>
      <c r="C1232" t="str">
        <f t="shared" si="116"/>
        <v>OFF</v>
      </c>
      <c r="D1232" s="4">
        <f t="shared" si="118"/>
        <v>42481.249999997017</v>
      </c>
      <c r="E1232" t="str">
        <f t="shared" si="119"/>
        <v>LRKPPS</v>
      </c>
      <c r="F1232" s="39">
        <v>79.950363159179687</v>
      </c>
      <c r="G1232">
        <f t="shared" si="117"/>
        <v>1.6084943954831406E-3</v>
      </c>
      <c r="H1232" s="38">
        <f>G1232*SUMIF('Manual Inputs'!$B$11:$B$22,'Expanded kW'!A1232,'Manual Inputs'!$C$11:$C$22)</f>
        <v>14242.949253439165</v>
      </c>
    </row>
    <row r="1233" spans="1:8" x14ac:dyDescent="0.2">
      <c r="A1233">
        <f t="shared" si="114"/>
        <v>4</v>
      </c>
      <c r="B1233" t="b">
        <f t="shared" si="115"/>
        <v>0</v>
      </c>
      <c r="C1233" t="str">
        <f t="shared" si="116"/>
        <v>ON</v>
      </c>
      <c r="D1233" s="4">
        <f t="shared" si="118"/>
        <v>42481.291666663681</v>
      </c>
      <c r="E1233" t="str">
        <f t="shared" si="119"/>
        <v>LRKPPS</v>
      </c>
      <c r="F1233" s="39">
        <v>95.686172485351563</v>
      </c>
      <c r="G1233">
        <f t="shared" si="117"/>
        <v>1.9250778368759599E-3</v>
      </c>
      <c r="H1233" s="38">
        <f>G1233*SUMIF('Manual Inputs'!$B$11:$B$22,'Expanded kW'!A1233,'Manual Inputs'!$C$11:$C$22)</f>
        <v>17046.242757537868</v>
      </c>
    </row>
    <row r="1234" spans="1:8" x14ac:dyDescent="0.2">
      <c r="A1234">
        <f t="shared" si="114"/>
        <v>4</v>
      </c>
      <c r="B1234" t="b">
        <f t="shared" si="115"/>
        <v>0</v>
      </c>
      <c r="C1234" t="str">
        <f t="shared" si="116"/>
        <v>ON</v>
      </c>
      <c r="D1234" s="4">
        <f t="shared" si="118"/>
        <v>42481.333333330345</v>
      </c>
      <c r="E1234" t="str">
        <f t="shared" si="119"/>
        <v>LRKPPS</v>
      </c>
      <c r="F1234" s="39">
        <v>124.73986053466797</v>
      </c>
      <c r="G1234">
        <f t="shared" si="117"/>
        <v>2.5095991892355109E-3</v>
      </c>
      <c r="H1234" s="38">
        <f>G1234*SUMIF('Manual Inputs'!$B$11:$B$22,'Expanded kW'!A1234,'Manual Inputs'!$C$11:$C$22)</f>
        <v>22222.081717615845</v>
      </c>
    </row>
    <row r="1235" spans="1:8" x14ac:dyDescent="0.2">
      <c r="A1235">
        <f t="shared" si="114"/>
        <v>4</v>
      </c>
      <c r="B1235" t="b">
        <f t="shared" si="115"/>
        <v>0</v>
      </c>
      <c r="C1235" t="str">
        <f t="shared" si="116"/>
        <v>ON</v>
      </c>
      <c r="D1235" s="4">
        <f t="shared" si="118"/>
        <v>42481.37499999701</v>
      </c>
      <c r="E1235" t="str">
        <f t="shared" si="119"/>
        <v>LRKPPS</v>
      </c>
      <c r="F1235" s="39">
        <v>127.72738647460937</v>
      </c>
      <c r="G1235">
        <f t="shared" si="117"/>
        <v>2.5697042161656422E-3</v>
      </c>
      <c r="H1235" s="38">
        <f>G1235*SUMIF('Manual Inputs'!$B$11:$B$22,'Expanded kW'!A1235,'Manual Inputs'!$C$11:$C$22)</f>
        <v>22754.30169354266</v>
      </c>
    </row>
    <row r="1236" spans="1:8" x14ac:dyDescent="0.2">
      <c r="A1236">
        <f t="shared" si="114"/>
        <v>4</v>
      </c>
      <c r="B1236" t="b">
        <f t="shared" si="115"/>
        <v>0</v>
      </c>
      <c r="C1236" t="str">
        <f t="shared" si="116"/>
        <v>ON</v>
      </c>
      <c r="D1236" s="4">
        <f t="shared" si="118"/>
        <v>42481.416666663674</v>
      </c>
      <c r="E1236" t="str">
        <f t="shared" si="119"/>
        <v>LRKPPS</v>
      </c>
      <c r="F1236" s="39">
        <v>130.2626953125</v>
      </c>
      <c r="G1236">
        <f t="shared" si="117"/>
        <v>2.6207112397165751E-3</v>
      </c>
      <c r="H1236" s="38">
        <f>G1236*SUMIF('Manual Inputs'!$B$11:$B$22,'Expanded kW'!A1236,'Manual Inputs'!$C$11:$C$22)</f>
        <v>23205.960368913238</v>
      </c>
    </row>
    <row r="1237" spans="1:8" x14ac:dyDescent="0.2">
      <c r="A1237">
        <f t="shared" si="114"/>
        <v>4</v>
      </c>
      <c r="B1237" t="b">
        <f t="shared" si="115"/>
        <v>0</v>
      </c>
      <c r="C1237" t="str">
        <f t="shared" si="116"/>
        <v>ON</v>
      </c>
      <c r="D1237" s="4">
        <f t="shared" si="118"/>
        <v>42481.458333330338</v>
      </c>
      <c r="E1237" t="str">
        <f t="shared" si="119"/>
        <v>LRKPPS</v>
      </c>
      <c r="F1237" s="39">
        <v>135.67694091796875</v>
      </c>
      <c r="G1237">
        <f t="shared" si="117"/>
        <v>2.7296386212573779E-3</v>
      </c>
      <c r="H1237" s="38">
        <f>G1237*SUMIF('Manual Inputs'!$B$11:$B$22,'Expanded kW'!A1237,'Manual Inputs'!$C$11:$C$22)</f>
        <v>24170.494141584331</v>
      </c>
    </row>
    <row r="1238" spans="1:8" x14ac:dyDescent="0.2">
      <c r="A1238">
        <f t="shared" si="114"/>
        <v>4</v>
      </c>
      <c r="B1238" t="b">
        <f t="shared" si="115"/>
        <v>0</v>
      </c>
      <c r="C1238" t="str">
        <f t="shared" si="116"/>
        <v>ON</v>
      </c>
      <c r="D1238" s="4">
        <f t="shared" si="118"/>
        <v>42481.499999997002</v>
      </c>
      <c r="E1238" t="str">
        <f t="shared" si="119"/>
        <v>LRKPPS</v>
      </c>
      <c r="F1238" s="39">
        <v>132.3089599609375</v>
      </c>
      <c r="G1238">
        <f t="shared" si="117"/>
        <v>2.6618793481357188E-3</v>
      </c>
      <c r="H1238" s="38">
        <f>G1238*SUMIF('Manual Inputs'!$B$11:$B$22,'Expanded kW'!A1238,'Manual Inputs'!$C$11:$C$22)</f>
        <v>23570.497093890652</v>
      </c>
    </row>
    <row r="1239" spans="1:8" x14ac:dyDescent="0.2">
      <c r="A1239">
        <f t="shared" si="114"/>
        <v>4</v>
      </c>
      <c r="B1239" t="b">
        <f t="shared" si="115"/>
        <v>0</v>
      </c>
      <c r="C1239" t="str">
        <f t="shared" si="116"/>
        <v>ON</v>
      </c>
      <c r="D1239" s="4">
        <f t="shared" si="118"/>
        <v>42481.541666663667</v>
      </c>
      <c r="E1239" t="str">
        <f t="shared" si="119"/>
        <v>LRKPPS</v>
      </c>
      <c r="F1239" s="39">
        <v>126.36545562744141</v>
      </c>
      <c r="G1239">
        <f t="shared" si="117"/>
        <v>2.5423039887227258E-3</v>
      </c>
      <c r="H1239" s="38">
        <f>G1239*SUMIF('Manual Inputs'!$B$11:$B$22,'Expanded kW'!A1239,'Manual Inputs'!$C$11:$C$22)</f>
        <v>22511.677255373619</v>
      </c>
    </row>
    <row r="1240" spans="1:8" x14ac:dyDescent="0.2">
      <c r="A1240">
        <f t="shared" si="114"/>
        <v>4</v>
      </c>
      <c r="B1240" t="b">
        <f t="shared" si="115"/>
        <v>0</v>
      </c>
      <c r="C1240" t="str">
        <f t="shared" si="116"/>
        <v>ON</v>
      </c>
      <c r="D1240" s="4">
        <f t="shared" si="118"/>
        <v>42481.583333330331</v>
      </c>
      <c r="E1240" t="str">
        <f t="shared" si="119"/>
        <v>LRKPPS</v>
      </c>
      <c r="F1240" s="39">
        <v>121.73583221435547</v>
      </c>
      <c r="G1240">
        <f t="shared" si="117"/>
        <v>2.4491621564796378E-3</v>
      </c>
      <c r="H1240" s="38">
        <f>G1240*SUMIF('Manual Inputs'!$B$11:$B$22,'Expanded kW'!A1240,'Manual Inputs'!$C$11:$C$22)</f>
        <v>21686.921885547061</v>
      </c>
    </row>
    <row r="1241" spans="1:8" x14ac:dyDescent="0.2">
      <c r="A1241">
        <f t="shared" si="114"/>
        <v>4</v>
      </c>
      <c r="B1241" t="b">
        <f t="shared" si="115"/>
        <v>0</v>
      </c>
      <c r="C1241" t="str">
        <f t="shared" si="116"/>
        <v>ON</v>
      </c>
      <c r="D1241" s="4">
        <f t="shared" si="118"/>
        <v>42481.624999996995</v>
      </c>
      <c r="E1241" t="str">
        <f t="shared" si="119"/>
        <v>LRKPPS</v>
      </c>
      <c r="F1241" s="39">
        <v>106.49469757080078</v>
      </c>
      <c r="G1241">
        <f t="shared" si="117"/>
        <v>2.1425309082118574E-3</v>
      </c>
      <c r="H1241" s="38">
        <f>G1241*SUMIF('Manual Inputs'!$B$11:$B$22,'Expanded kW'!A1241,'Manual Inputs'!$C$11:$C$22)</f>
        <v>18971.753389554327</v>
      </c>
    </row>
    <row r="1242" spans="1:8" x14ac:dyDescent="0.2">
      <c r="A1242">
        <f t="shared" si="114"/>
        <v>4</v>
      </c>
      <c r="B1242" t="b">
        <f t="shared" si="115"/>
        <v>0</v>
      </c>
      <c r="C1242" t="str">
        <f t="shared" si="116"/>
        <v>ON</v>
      </c>
      <c r="D1242" s="4">
        <f t="shared" si="118"/>
        <v>42481.666666663659</v>
      </c>
      <c r="E1242" t="str">
        <f t="shared" si="119"/>
        <v>LRKPPS</v>
      </c>
      <c r="F1242" s="39">
        <v>92.124397277832031</v>
      </c>
      <c r="G1242">
        <f t="shared" si="117"/>
        <v>1.8534196825801571E-3</v>
      </c>
      <c r="H1242" s="38">
        <f>G1242*SUMIF('Manual Inputs'!$B$11:$B$22,'Expanded kW'!A1242,'Manual Inputs'!$C$11:$C$22)</f>
        <v>16411.7217681603</v>
      </c>
    </row>
    <row r="1243" spans="1:8" x14ac:dyDescent="0.2">
      <c r="A1243">
        <f t="shared" si="114"/>
        <v>4</v>
      </c>
      <c r="B1243" t="b">
        <f t="shared" si="115"/>
        <v>0</v>
      </c>
      <c r="C1243" t="str">
        <f t="shared" si="116"/>
        <v>ON</v>
      </c>
      <c r="D1243" s="4">
        <f t="shared" si="118"/>
        <v>42481.708333330324</v>
      </c>
      <c r="E1243" t="str">
        <f t="shared" si="119"/>
        <v>LRKPPS</v>
      </c>
      <c r="F1243" s="39">
        <v>85.982246398925781</v>
      </c>
      <c r="G1243">
        <f t="shared" si="117"/>
        <v>1.7298478203077818E-3</v>
      </c>
      <c r="H1243" s="38">
        <f>G1243*SUMIF('Manual Inputs'!$B$11:$B$22,'Expanded kW'!A1243,'Manual Inputs'!$C$11:$C$22)</f>
        <v>15317.513564239416</v>
      </c>
    </row>
    <row r="1244" spans="1:8" x14ac:dyDescent="0.2">
      <c r="A1244">
        <f t="shared" si="114"/>
        <v>4</v>
      </c>
      <c r="B1244" t="b">
        <f t="shared" si="115"/>
        <v>0</v>
      </c>
      <c r="C1244" t="str">
        <f t="shared" si="116"/>
        <v>ON</v>
      </c>
      <c r="D1244" s="4">
        <f t="shared" si="118"/>
        <v>42481.749999996988</v>
      </c>
      <c r="E1244" t="str">
        <f t="shared" si="119"/>
        <v>LRKPPS</v>
      </c>
      <c r="F1244" s="39">
        <v>78.055366516113281</v>
      </c>
      <c r="G1244">
        <f t="shared" si="117"/>
        <v>1.5703695970533576E-3</v>
      </c>
      <c r="H1244" s="38">
        <f>G1244*SUMIF('Manual Inputs'!$B$11:$B$22,'Expanded kW'!A1244,'Manual Inputs'!$C$11:$C$22)</f>
        <v>13905.360530184773</v>
      </c>
    </row>
    <row r="1245" spans="1:8" x14ac:dyDescent="0.2">
      <c r="A1245">
        <f t="shared" si="114"/>
        <v>4</v>
      </c>
      <c r="B1245" t="b">
        <f t="shared" si="115"/>
        <v>0</v>
      </c>
      <c r="C1245" t="str">
        <f t="shared" si="116"/>
        <v>ON</v>
      </c>
      <c r="D1245" s="4">
        <f t="shared" si="118"/>
        <v>42481.791666663652</v>
      </c>
      <c r="E1245" t="str">
        <f t="shared" si="119"/>
        <v>LRKPPS</v>
      </c>
      <c r="F1245" s="39">
        <v>72.958389282226562</v>
      </c>
      <c r="G1245">
        <f t="shared" si="117"/>
        <v>1.4678252308909553E-3</v>
      </c>
      <c r="H1245" s="38">
        <f>G1245*SUMIF('Manual Inputs'!$B$11:$B$22,'Expanded kW'!A1245,'Manual Inputs'!$C$11:$C$22)</f>
        <v>12997.34729272585</v>
      </c>
    </row>
    <row r="1246" spans="1:8" x14ac:dyDescent="0.2">
      <c r="A1246">
        <f t="shared" si="114"/>
        <v>4</v>
      </c>
      <c r="B1246" t="b">
        <f t="shared" si="115"/>
        <v>0</v>
      </c>
      <c r="C1246" t="str">
        <f t="shared" si="116"/>
        <v>ON</v>
      </c>
      <c r="D1246" s="4">
        <f t="shared" si="118"/>
        <v>42481.833333330316</v>
      </c>
      <c r="E1246" t="str">
        <f t="shared" si="119"/>
        <v>LRKPPS</v>
      </c>
      <c r="F1246" s="39">
        <v>69.4813232421875</v>
      </c>
      <c r="G1246">
        <f t="shared" si="117"/>
        <v>1.3978713117700084E-3</v>
      </c>
      <c r="H1246" s="38">
        <f>G1246*SUMIF('Manual Inputs'!$B$11:$B$22,'Expanded kW'!A1246,'Manual Inputs'!$C$11:$C$22)</f>
        <v>12377.91702121436</v>
      </c>
    </row>
    <row r="1247" spans="1:8" x14ac:dyDescent="0.2">
      <c r="A1247">
        <f t="shared" si="114"/>
        <v>4</v>
      </c>
      <c r="B1247" t="b">
        <f t="shared" si="115"/>
        <v>0</v>
      </c>
      <c r="C1247" t="str">
        <f t="shared" si="116"/>
        <v>OFF</v>
      </c>
      <c r="D1247" s="4">
        <f t="shared" si="118"/>
        <v>42481.87499999698</v>
      </c>
      <c r="E1247" t="str">
        <f t="shared" si="119"/>
        <v>LRKPPS</v>
      </c>
      <c r="F1247" s="39">
        <v>64.065773010253906</v>
      </c>
      <c r="G1247">
        <f t="shared" si="117"/>
        <v>1.2889176828893064E-3</v>
      </c>
      <c r="H1247" s="38">
        <f>G1247*SUMIF('Manual Inputs'!$B$11:$B$22,'Expanded kW'!A1247,'Manual Inputs'!$C$11:$C$22)</f>
        <v>11413.150832731766</v>
      </c>
    </row>
    <row r="1248" spans="1:8" x14ac:dyDescent="0.2">
      <c r="A1248">
        <f t="shared" si="114"/>
        <v>4</v>
      </c>
      <c r="B1248" t="b">
        <f t="shared" si="115"/>
        <v>0</v>
      </c>
      <c r="C1248" t="str">
        <f t="shared" si="116"/>
        <v>OFF</v>
      </c>
      <c r="D1248" s="4">
        <f t="shared" si="118"/>
        <v>42481.916666663645</v>
      </c>
      <c r="E1248" t="str">
        <f t="shared" si="119"/>
        <v>LRKPPS</v>
      </c>
      <c r="F1248" s="39">
        <v>59.341484069824219</v>
      </c>
      <c r="G1248">
        <f t="shared" si="117"/>
        <v>1.1938713068247639E-3</v>
      </c>
      <c r="H1248" s="38">
        <f>G1248*SUMIF('Manual Inputs'!$B$11:$B$22,'Expanded kW'!A1248,'Manual Inputs'!$C$11:$C$22)</f>
        <v>10571.531045425045</v>
      </c>
    </row>
    <row r="1249" spans="1:8" x14ac:dyDescent="0.2">
      <c r="A1249">
        <f t="shared" si="114"/>
        <v>4</v>
      </c>
      <c r="B1249" t="b">
        <f t="shared" si="115"/>
        <v>0</v>
      </c>
      <c r="C1249" t="str">
        <f t="shared" si="116"/>
        <v>OFF</v>
      </c>
      <c r="D1249" s="4">
        <f t="shared" si="118"/>
        <v>42481.958333330309</v>
      </c>
      <c r="E1249" t="str">
        <f t="shared" si="119"/>
        <v>LRKPPS</v>
      </c>
      <c r="F1249" s="39">
        <v>55.616744995117188</v>
      </c>
      <c r="G1249">
        <f t="shared" si="117"/>
        <v>1.1189345374398032E-3</v>
      </c>
      <c r="H1249" s="38">
        <f>G1249*SUMIF('Manual Inputs'!$B$11:$B$22,'Expanded kW'!A1249,'Manual Inputs'!$C$11:$C$22)</f>
        <v>9907.9784669617056</v>
      </c>
    </row>
    <row r="1250" spans="1:8" x14ac:dyDescent="0.2">
      <c r="A1250">
        <f t="shared" si="114"/>
        <v>4</v>
      </c>
      <c r="B1250" t="b">
        <f t="shared" si="115"/>
        <v>0</v>
      </c>
      <c r="C1250" t="str">
        <f t="shared" si="116"/>
        <v>OFF</v>
      </c>
      <c r="D1250" s="4">
        <f t="shared" si="118"/>
        <v>42481.999999996973</v>
      </c>
      <c r="E1250" t="str">
        <f t="shared" si="119"/>
        <v>LRKPPS</v>
      </c>
      <c r="F1250" s="39">
        <v>53.414684295654297</v>
      </c>
      <c r="G1250">
        <f t="shared" si="117"/>
        <v>1.0746320208077313E-3</v>
      </c>
      <c r="H1250" s="38">
        <f>G1250*SUMIF('Manual Inputs'!$B$11:$B$22,'Expanded kW'!A1250,'Manual Inputs'!$C$11:$C$22)</f>
        <v>9515.6870807049854</v>
      </c>
    </row>
    <row r="1251" spans="1:8" x14ac:dyDescent="0.2">
      <c r="A1251">
        <f t="shared" si="114"/>
        <v>4</v>
      </c>
      <c r="B1251" t="b">
        <f t="shared" si="115"/>
        <v>0</v>
      </c>
      <c r="C1251" t="str">
        <f t="shared" si="116"/>
        <v>OFF</v>
      </c>
      <c r="D1251" s="4">
        <f t="shared" si="118"/>
        <v>42482.041666663637</v>
      </c>
      <c r="E1251" t="str">
        <f t="shared" si="119"/>
        <v>LRKPPS</v>
      </c>
      <c r="F1251" s="39">
        <v>53.380393981933594</v>
      </c>
      <c r="G1251">
        <f t="shared" si="117"/>
        <v>1.0739421455493877E-3</v>
      </c>
      <c r="H1251" s="38">
        <f>G1251*SUMIF('Manual Inputs'!$B$11:$B$22,'Expanded kW'!A1251,'Manual Inputs'!$C$11:$C$22)</f>
        <v>9509.5783505015206</v>
      </c>
    </row>
    <row r="1252" spans="1:8" x14ac:dyDescent="0.2">
      <c r="A1252">
        <f t="shared" si="114"/>
        <v>4</v>
      </c>
      <c r="B1252" t="b">
        <f t="shared" si="115"/>
        <v>0</v>
      </c>
      <c r="C1252" t="str">
        <f t="shared" si="116"/>
        <v>OFF</v>
      </c>
      <c r="D1252" s="4">
        <f t="shared" si="118"/>
        <v>42482.083333330302</v>
      </c>
      <c r="E1252" t="str">
        <f t="shared" si="119"/>
        <v>LRKPPS</v>
      </c>
      <c r="F1252" s="39">
        <v>53.619045257568359</v>
      </c>
      <c r="G1252">
        <f t="shared" si="117"/>
        <v>1.0787434900857364E-3</v>
      </c>
      <c r="H1252" s="38">
        <f>G1252*SUMIF('Manual Inputs'!$B$11:$B$22,'Expanded kW'!A1252,'Manual Inputs'!$C$11:$C$22)</f>
        <v>9552.0934545463515</v>
      </c>
    </row>
    <row r="1253" spans="1:8" x14ac:dyDescent="0.2">
      <c r="A1253">
        <f t="shared" si="114"/>
        <v>4</v>
      </c>
      <c r="B1253" t="b">
        <f t="shared" si="115"/>
        <v>0</v>
      </c>
      <c r="C1253" t="str">
        <f t="shared" si="116"/>
        <v>OFF</v>
      </c>
      <c r="D1253" s="4">
        <f t="shared" si="118"/>
        <v>42482.124999996966</v>
      </c>
      <c r="E1253" t="str">
        <f t="shared" si="119"/>
        <v>LRKPPS</v>
      </c>
      <c r="F1253" s="39">
        <v>54.799697875976563</v>
      </c>
      <c r="G1253">
        <f t="shared" si="117"/>
        <v>1.1024966419750039E-3</v>
      </c>
      <c r="H1253" s="38">
        <f>G1253*SUMIF('Manual Inputs'!$B$11:$B$22,'Expanded kW'!A1253,'Manual Inputs'!$C$11:$C$22)</f>
        <v>9762.4236477494487</v>
      </c>
    </row>
    <row r="1254" spans="1:8" x14ac:dyDescent="0.2">
      <c r="A1254">
        <f t="shared" si="114"/>
        <v>4</v>
      </c>
      <c r="B1254" t="b">
        <f t="shared" si="115"/>
        <v>0</v>
      </c>
      <c r="C1254" t="str">
        <f t="shared" si="116"/>
        <v>OFF</v>
      </c>
      <c r="D1254" s="4">
        <f t="shared" si="118"/>
        <v>42482.16666666363</v>
      </c>
      <c r="E1254" t="str">
        <f t="shared" si="119"/>
        <v>LRKPPS</v>
      </c>
      <c r="F1254" s="39">
        <v>53.224632263183594</v>
      </c>
      <c r="G1254">
        <f t="shared" si="117"/>
        <v>1.0708084280559302E-3</v>
      </c>
      <c r="H1254" s="38">
        <f>G1254*SUMIF('Manual Inputs'!$B$11:$B$22,'Expanded kW'!A1254,'Manual Inputs'!$C$11:$C$22)</f>
        <v>9481.8298054277766</v>
      </c>
    </row>
    <row r="1255" spans="1:8" x14ac:dyDescent="0.2">
      <c r="A1255">
        <f t="shared" si="114"/>
        <v>4</v>
      </c>
      <c r="B1255" t="b">
        <f t="shared" si="115"/>
        <v>0</v>
      </c>
      <c r="C1255" t="str">
        <f t="shared" si="116"/>
        <v>OFF</v>
      </c>
      <c r="D1255" s="4">
        <f t="shared" si="118"/>
        <v>42482.208333330294</v>
      </c>
      <c r="E1255" t="str">
        <f t="shared" si="119"/>
        <v>LRKPPS</v>
      </c>
      <c r="F1255" s="39">
        <v>63.736549377441406</v>
      </c>
      <c r="G1255">
        <f t="shared" si="117"/>
        <v>1.2822941436417714E-3</v>
      </c>
      <c r="H1255" s="38">
        <f>G1255*SUMIF('Manual Inputs'!$B$11:$B$22,'Expanded kW'!A1255,'Manual Inputs'!$C$11:$C$22)</f>
        <v>11354.500498825899</v>
      </c>
    </row>
    <row r="1256" spans="1:8" x14ac:dyDescent="0.2">
      <c r="A1256">
        <f t="shared" si="114"/>
        <v>4</v>
      </c>
      <c r="B1256" t="b">
        <f t="shared" si="115"/>
        <v>0</v>
      </c>
      <c r="C1256" t="str">
        <f t="shared" si="116"/>
        <v>OFF</v>
      </c>
      <c r="D1256" s="4">
        <f t="shared" si="118"/>
        <v>42482.249999996959</v>
      </c>
      <c r="E1256" t="str">
        <f t="shared" si="119"/>
        <v>LRKPPS</v>
      </c>
      <c r="F1256" s="39">
        <v>79.638931274414063</v>
      </c>
      <c r="G1256">
        <f t="shared" si="117"/>
        <v>1.6022288024148152E-3</v>
      </c>
      <c r="H1256" s="38">
        <f>G1256*SUMIF('Manual Inputs'!$B$11:$B$22,'Expanded kW'!A1256,'Manual Inputs'!$C$11:$C$22)</f>
        <v>14187.468473173185</v>
      </c>
    </row>
    <row r="1257" spans="1:8" x14ac:dyDescent="0.2">
      <c r="A1257">
        <f t="shared" si="114"/>
        <v>4</v>
      </c>
      <c r="B1257" t="b">
        <f t="shared" si="115"/>
        <v>0</v>
      </c>
      <c r="C1257" t="str">
        <f t="shared" si="116"/>
        <v>ON</v>
      </c>
      <c r="D1257" s="4">
        <f t="shared" si="118"/>
        <v>42482.291666663623</v>
      </c>
      <c r="E1257" t="str">
        <f t="shared" si="119"/>
        <v>LRKPPS</v>
      </c>
      <c r="F1257" s="39">
        <v>97.325111389160156</v>
      </c>
      <c r="G1257">
        <f t="shared" si="117"/>
        <v>1.958051095997582E-3</v>
      </c>
      <c r="H1257" s="38">
        <f>G1257*SUMIF('Manual Inputs'!$B$11:$B$22,'Expanded kW'!A1257,'Manual Inputs'!$C$11:$C$22)</f>
        <v>17338.215460525556</v>
      </c>
    </row>
    <row r="1258" spans="1:8" x14ac:dyDescent="0.2">
      <c r="A1258">
        <f t="shared" si="114"/>
        <v>4</v>
      </c>
      <c r="B1258" t="b">
        <f t="shared" si="115"/>
        <v>0</v>
      </c>
      <c r="C1258" t="str">
        <f t="shared" si="116"/>
        <v>ON</v>
      </c>
      <c r="D1258" s="4">
        <f t="shared" si="118"/>
        <v>42482.333333330287</v>
      </c>
      <c r="E1258" t="str">
        <f t="shared" si="119"/>
        <v>LRKPPS</v>
      </c>
      <c r="F1258" s="39">
        <v>122.35835266113281</v>
      </c>
      <c r="G1258">
        <f t="shared" si="117"/>
        <v>2.4616864354215784E-3</v>
      </c>
      <c r="H1258" s="38">
        <f>G1258*SUMIF('Manual Inputs'!$B$11:$B$22,'Expanded kW'!A1258,'Manual Inputs'!$C$11:$C$22)</f>
        <v>21797.822284023361</v>
      </c>
    </row>
    <row r="1259" spans="1:8" x14ac:dyDescent="0.2">
      <c r="A1259">
        <f t="shared" si="114"/>
        <v>4</v>
      </c>
      <c r="B1259" t="b">
        <f t="shared" si="115"/>
        <v>0</v>
      </c>
      <c r="C1259" t="str">
        <f t="shared" si="116"/>
        <v>ON</v>
      </c>
      <c r="D1259" s="4">
        <f t="shared" si="118"/>
        <v>42482.374999996951</v>
      </c>
      <c r="E1259" t="str">
        <f t="shared" si="119"/>
        <v>LRKPPS</v>
      </c>
      <c r="F1259" s="39">
        <v>125.69915771484375</v>
      </c>
      <c r="G1259">
        <f t="shared" si="117"/>
        <v>2.5288989657086132E-3</v>
      </c>
      <c r="H1259" s="38">
        <f>G1259*SUMIF('Manual Inputs'!$B$11:$B$22,'Expanded kW'!A1259,'Manual Inputs'!$C$11:$C$22)</f>
        <v>22392.978015222496</v>
      </c>
    </row>
    <row r="1260" spans="1:8" x14ac:dyDescent="0.2">
      <c r="A1260">
        <f t="shared" si="114"/>
        <v>4</v>
      </c>
      <c r="B1260" t="b">
        <f t="shared" si="115"/>
        <v>0</v>
      </c>
      <c r="C1260" t="str">
        <f t="shared" si="116"/>
        <v>ON</v>
      </c>
      <c r="D1260" s="4">
        <f t="shared" si="118"/>
        <v>42482.416666663616</v>
      </c>
      <c r="E1260" t="str">
        <f t="shared" si="119"/>
        <v>LRKPPS</v>
      </c>
      <c r="F1260" s="39">
        <v>127.47402191162109</v>
      </c>
      <c r="G1260">
        <f t="shared" si="117"/>
        <v>2.5646068599626528E-3</v>
      </c>
      <c r="H1260" s="38">
        <f>G1260*SUMIF('Manual Inputs'!$B$11:$B$22,'Expanded kW'!A1260,'Manual Inputs'!$C$11:$C$22)</f>
        <v>22709.165455623675</v>
      </c>
    </row>
    <row r="1261" spans="1:8" x14ac:dyDescent="0.2">
      <c r="A1261">
        <f t="shared" si="114"/>
        <v>4</v>
      </c>
      <c r="B1261" t="b">
        <f t="shared" si="115"/>
        <v>0</v>
      </c>
      <c r="C1261" t="str">
        <f t="shared" si="116"/>
        <v>ON</v>
      </c>
      <c r="D1261" s="4">
        <f t="shared" si="118"/>
        <v>42482.45833333028</v>
      </c>
      <c r="E1261" t="str">
        <f t="shared" si="119"/>
        <v>LRKPPS</v>
      </c>
      <c r="F1261" s="39">
        <v>133.00679016113281</v>
      </c>
      <c r="G1261">
        <f t="shared" si="117"/>
        <v>2.6759187586106689E-3</v>
      </c>
      <c r="H1261" s="38">
        <f>G1261*SUMIF('Manual Inputs'!$B$11:$B$22,'Expanded kW'!A1261,'Manual Inputs'!$C$11:$C$22)</f>
        <v>23694.813729064786</v>
      </c>
    </row>
    <row r="1262" spans="1:8" x14ac:dyDescent="0.2">
      <c r="A1262">
        <f t="shared" si="114"/>
        <v>4</v>
      </c>
      <c r="B1262" t="b">
        <f t="shared" si="115"/>
        <v>0</v>
      </c>
      <c r="C1262" t="str">
        <f t="shared" si="116"/>
        <v>ON</v>
      </c>
      <c r="D1262" s="4">
        <f t="shared" si="118"/>
        <v>42482.499999996944</v>
      </c>
      <c r="E1262" t="str">
        <f t="shared" si="119"/>
        <v>LRKPPS</v>
      </c>
      <c r="F1262" s="39">
        <v>129.54447937011719</v>
      </c>
      <c r="G1262">
        <f t="shared" si="117"/>
        <v>2.6062616953690491E-3</v>
      </c>
      <c r="H1262" s="38">
        <f>G1262*SUMIF('Manual Inputs'!$B$11:$B$22,'Expanded kW'!A1262,'Manual Inputs'!$C$11:$C$22)</f>
        <v>23078.012066789805</v>
      </c>
    </row>
    <row r="1263" spans="1:8" x14ac:dyDescent="0.2">
      <c r="A1263">
        <f t="shared" si="114"/>
        <v>4</v>
      </c>
      <c r="B1263" t="b">
        <f t="shared" si="115"/>
        <v>0</v>
      </c>
      <c r="C1263" t="str">
        <f t="shared" si="116"/>
        <v>ON</v>
      </c>
      <c r="D1263" s="4">
        <f t="shared" si="118"/>
        <v>42482.541666663608</v>
      </c>
      <c r="E1263" t="str">
        <f t="shared" si="119"/>
        <v>LRKPPS</v>
      </c>
      <c r="F1263" s="39">
        <v>119.20595550537109</v>
      </c>
      <c r="G1263">
        <f t="shared" si="117"/>
        <v>2.3982644200983435E-3</v>
      </c>
      <c r="H1263" s="38">
        <f>G1263*SUMIF('Manual Inputs'!$B$11:$B$22,'Expanded kW'!A1263,'Manual Inputs'!$C$11:$C$22)</f>
        <v>21236.230929812675</v>
      </c>
    </row>
    <row r="1264" spans="1:8" x14ac:dyDescent="0.2">
      <c r="A1264">
        <f t="shared" si="114"/>
        <v>4</v>
      </c>
      <c r="B1264" t="b">
        <f t="shared" si="115"/>
        <v>0</v>
      </c>
      <c r="C1264" t="str">
        <f t="shared" si="116"/>
        <v>ON</v>
      </c>
      <c r="D1264" s="4">
        <f t="shared" si="118"/>
        <v>42482.583333330273</v>
      </c>
      <c r="E1264" t="str">
        <f t="shared" si="119"/>
        <v>LRKPPS</v>
      </c>
      <c r="F1264" s="39">
        <v>114.73528289794922</v>
      </c>
      <c r="G1264">
        <f t="shared" si="117"/>
        <v>2.3083204655129108E-3</v>
      </c>
      <c r="H1264" s="38">
        <f>G1264*SUMIF('Manual Inputs'!$B$11:$B$22,'Expanded kW'!A1264,'Manual Inputs'!$C$11:$C$22)</f>
        <v>20439.792232599084</v>
      </c>
    </row>
    <row r="1265" spans="1:8" x14ac:dyDescent="0.2">
      <c r="A1265">
        <f t="shared" si="114"/>
        <v>4</v>
      </c>
      <c r="B1265" t="b">
        <f t="shared" si="115"/>
        <v>0</v>
      </c>
      <c r="C1265" t="str">
        <f t="shared" si="116"/>
        <v>ON</v>
      </c>
      <c r="D1265" s="4">
        <f t="shared" si="118"/>
        <v>42482.624999996937</v>
      </c>
      <c r="E1265" t="str">
        <f t="shared" si="119"/>
        <v>LRKPPS</v>
      </c>
      <c r="F1265" s="39">
        <v>100.2318115234375</v>
      </c>
      <c r="G1265">
        <f t="shared" si="117"/>
        <v>2.0165300157996913E-3</v>
      </c>
      <c r="H1265" s="38">
        <f>G1265*SUMIF('Manual Inputs'!$B$11:$B$22,'Expanded kW'!A1265,'Manual Inputs'!$C$11:$C$22)</f>
        <v>17856.036529393627</v>
      </c>
    </row>
    <row r="1266" spans="1:8" x14ac:dyDescent="0.2">
      <c r="A1266">
        <f t="shared" si="114"/>
        <v>4</v>
      </c>
      <c r="B1266" t="b">
        <f t="shared" si="115"/>
        <v>0</v>
      </c>
      <c r="C1266" t="str">
        <f t="shared" si="116"/>
        <v>ON</v>
      </c>
      <c r="D1266" s="4">
        <f t="shared" si="118"/>
        <v>42482.666666663601</v>
      </c>
      <c r="E1266" t="str">
        <f t="shared" si="119"/>
        <v>LRKPPS</v>
      </c>
      <c r="F1266" s="39">
        <v>82.703170776367188</v>
      </c>
      <c r="G1266">
        <f t="shared" si="117"/>
        <v>1.6638772036296598E-3</v>
      </c>
      <c r="H1266" s="38">
        <f>G1266*SUMIF('Manual Inputs'!$B$11:$B$22,'Expanded kW'!A1266,'Manual Inputs'!$C$11:$C$22)</f>
        <v>14733.354770647631</v>
      </c>
    </row>
    <row r="1267" spans="1:8" x14ac:dyDescent="0.2">
      <c r="A1267">
        <f t="shared" si="114"/>
        <v>4</v>
      </c>
      <c r="B1267" t="b">
        <f t="shared" si="115"/>
        <v>0</v>
      </c>
      <c r="C1267" t="str">
        <f t="shared" si="116"/>
        <v>ON</v>
      </c>
      <c r="D1267" s="4">
        <f t="shared" si="118"/>
        <v>42482.708333330265</v>
      </c>
      <c r="E1267" t="str">
        <f t="shared" si="119"/>
        <v>LRKPPS</v>
      </c>
      <c r="F1267" s="39">
        <v>74.868400573730469</v>
      </c>
      <c r="G1267">
        <f t="shared" si="117"/>
        <v>1.5062521039694023E-3</v>
      </c>
      <c r="H1267" s="38">
        <f>G1267*SUMIF('Manual Inputs'!$B$11:$B$22,'Expanded kW'!A1267,'Manual Inputs'!$C$11:$C$22)</f>
        <v>13337.610836547696</v>
      </c>
    </row>
    <row r="1268" spans="1:8" x14ac:dyDescent="0.2">
      <c r="A1268">
        <f t="shared" si="114"/>
        <v>4</v>
      </c>
      <c r="B1268" t="b">
        <f t="shared" si="115"/>
        <v>0</v>
      </c>
      <c r="C1268" t="str">
        <f t="shared" si="116"/>
        <v>ON</v>
      </c>
      <c r="D1268" s="4">
        <f t="shared" si="118"/>
        <v>42482.74999999693</v>
      </c>
      <c r="E1268" t="str">
        <f t="shared" si="119"/>
        <v>LRKPPS</v>
      </c>
      <c r="F1268" s="39">
        <v>68.642860412597656</v>
      </c>
      <c r="G1268">
        <f t="shared" si="117"/>
        <v>1.3810025608485019E-3</v>
      </c>
      <c r="H1268" s="38">
        <f>G1268*SUMIF('Manual Inputs'!$B$11:$B$22,'Expanded kW'!A1268,'Manual Inputs'!$C$11:$C$22)</f>
        <v>12228.547048885823</v>
      </c>
    </row>
    <row r="1269" spans="1:8" x14ac:dyDescent="0.2">
      <c r="A1269">
        <f t="shared" si="114"/>
        <v>4</v>
      </c>
      <c r="B1269" t="b">
        <f t="shared" si="115"/>
        <v>0</v>
      </c>
      <c r="C1269" t="str">
        <f t="shared" si="116"/>
        <v>ON</v>
      </c>
      <c r="D1269" s="4">
        <f t="shared" si="118"/>
        <v>42482.791666663594</v>
      </c>
      <c r="E1269" t="str">
        <f t="shared" si="119"/>
        <v>LRKPPS</v>
      </c>
      <c r="F1269" s="39">
        <v>64.113822937011719</v>
      </c>
      <c r="G1269">
        <f t="shared" si="117"/>
        <v>1.2898843831623177E-3</v>
      </c>
      <c r="H1269" s="38">
        <f>G1269*SUMIF('Manual Inputs'!$B$11:$B$22,'Expanded kW'!A1269,'Manual Inputs'!$C$11:$C$22)</f>
        <v>11421.710802210335</v>
      </c>
    </row>
    <row r="1270" spans="1:8" x14ac:dyDescent="0.2">
      <c r="A1270">
        <f t="shared" si="114"/>
        <v>4</v>
      </c>
      <c r="B1270" t="b">
        <f t="shared" si="115"/>
        <v>0</v>
      </c>
      <c r="C1270" t="str">
        <f t="shared" si="116"/>
        <v>ON</v>
      </c>
      <c r="D1270" s="4">
        <f t="shared" si="118"/>
        <v>42482.833333330258</v>
      </c>
      <c r="E1270" t="str">
        <f t="shared" si="119"/>
        <v>LRKPPS</v>
      </c>
      <c r="F1270" s="39">
        <v>60.962619781494141</v>
      </c>
      <c r="G1270">
        <f t="shared" si="117"/>
        <v>1.2264863895273526E-3</v>
      </c>
      <c r="H1270" s="38">
        <f>G1270*SUMIF('Manual Inputs'!$B$11:$B$22,'Expanded kW'!A1270,'Manual Inputs'!$C$11:$C$22)</f>
        <v>10860.332156037655</v>
      </c>
    </row>
    <row r="1271" spans="1:8" x14ac:dyDescent="0.2">
      <c r="A1271">
        <f t="shared" si="114"/>
        <v>4</v>
      </c>
      <c r="B1271" t="b">
        <f t="shared" si="115"/>
        <v>0</v>
      </c>
      <c r="C1271" t="str">
        <f t="shared" si="116"/>
        <v>OFF</v>
      </c>
      <c r="D1271" s="4">
        <f t="shared" si="118"/>
        <v>42482.874999996922</v>
      </c>
      <c r="E1271" t="str">
        <f t="shared" si="119"/>
        <v>LRKPPS</v>
      </c>
      <c r="F1271" s="39">
        <v>57.631111145019531</v>
      </c>
      <c r="G1271">
        <f t="shared" si="117"/>
        <v>1.1594608907237512E-3</v>
      </c>
      <c r="H1271" s="38">
        <f>G1271*SUMIF('Manual Inputs'!$B$11:$B$22,'Expanded kW'!A1271,'Manual Inputs'!$C$11:$C$22)</f>
        <v>10266.832557390066</v>
      </c>
    </row>
    <row r="1272" spans="1:8" x14ac:dyDescent="0.2">
      <c r="A1272">
        <f t="shared" si="114"/>
        <v>4</v>
      </c>
      <c r="B1272" t="b">
        <f t="shared" si="115"/>
        <v>0</v>
      </c>
      <c r="C1272" t="str">
        <f t="shared" si="116"/>
        <v>OFF</v>
      </c>
      <c r="D1272" s="4">
        <f t="shared" si="118"/>
        <v>42482.916666663587</v>
      </c>
      <c r="E1272" t="str">
        <f t="shared" si="119"/>
        <v>LRKPPS</v>
      </c>
      <c r="F1272" s="39">
        <v>55.595157623291016</v>
      </c>
      <c r="G1272">
        <f t="shared" si="117"/>
        <v>1.1185002283857408E-3</v>
      </c>
      <c r="H1272" s="38">
        <f>G1272*SUMIF('Manual Inputs'!$B$11:$B$22,'Expanded kW'!A1272,'Manual Inputs'!$C$11:$C$22)</f>
        <v>9904.1327328175939</v>
      </c>
    </row>
    <row r="1273" spans="1:8" x14ac:dyDescent="0.2">
      <c r="A1273">
        <f t="shared" si="114"/>
        <v>4</v>
      </c>
      <c r="B1273" t="b">
        <f t="shared" si="115"/>
        <v>0</v>
      </c>
      <c r="C1273" t="str">
        <f t="shared" si="116"/>
        <v>OFF</v>
      </c>
      <c r="D1273" s="4">
        <f t="shared" si="118"/>
        <v>42482.958333330251</v>
      </c>
      <c r="E1273" t="str">
        <f t="shared" si="119"/>
        <v>LRKPPS</v>
      </c>
      <c r="F1273" s="39">
        <v>51.057449340820312</v>
      </c>
      <c r="G1273">
        <f t="shared" si="117"/>
        <v>1.0272076056598175E-3</v>
      </c>
      <c r="H1273" s="38">
        <f>G1273*SUMIF('Manual Inputs'!$B$11:$B$22,'Expanded kW'!A1273,'Manual Inputs'!$C$11:$C$22)</f>
        <v>9095.7518044475382</v>
      </c>
    </row>
    <row r="1274" spans="1:8" x14ac:dyDescent="0.2">
      <c r="A1274">
        <f t="shared" si="114"/>
        <v>4</v>
      </c>
      <c r="B1274" t="b">
        <f t="shared" si="115"/>
        <v>0</v>
      </c>
      <c r="C1274" t="str">
        <f t="shared" si="116"/>
        <v>OFF</v>
      </c>
      <c r="D1274" s="4">
        <f t="shared" si="118"/>
        <v>42482.999999996915</v>
      </c>
      <c r="E1274" t="str">
        <f t="shared" si="119"/>
        <v>LRKPPS</v>
      </c>
      <c r="F1274" s="39">
        <v>48.936702728271484</v>
      </c>
      <c r="G1274">
        <f t="shared" si="117"/>
        <v>9.8454101972157725E-4</v>
      </c>
      <c r="H1274" s="38">
        <f>G1274*SUMIF('Manual Inputs'!$B$11:$B$22,'Expanded kW'!A1274,'Manual Inputs'!$C$11:$C$22)</f>
        <v>8717.9463112842732</v>
      </c>
    </row>
    <row r="1275" spans="1:8" x14ac:dyDescent="0.2">
      <c r="A1275">
        <f t="shared" si="114"/>
        <v>4</v>
      </c>
      <c r="B1275" t="b">
        <f t="shared" si="115"/>
        <v>0</v>
      </c>
      <c r="C1275" t="str">
        <f t="shared" si="116"/>
        <v>OFF</v>
      </c>
      <c r="D1275" s="4">
        <f t="shared" si="118"/>
        <v>42483.041666663579</v>
      </c>
      <c r="E1275" t="str">
        <f t="shared" si="119"/>
        <v>LRKPPS</v>
      </c>
      <c r="F1275" s="39">
        <v>48.228988647460938</v>
      </c>
      <c r="G1275">
        <f t="shared" si="117"/>
        <v>9.7030275878557846E-4</v>
      </c>
      <c r="H1275" s="38">
        <f>G1275*SUMIF('Manual Inputs'!$B$11:$B$22,'Expanded kW'!A1275,'Manual Inputs'!$C$11:$C$22)</f>
        <v>8591.8688884855801</v>
      </c>
    </row>
    <row r="1276" spans="1:8" x14ac:dyDescent="0.2">
      <c r="A1276">
        <f t="shared" si="114"/>
        <v>4</v>
      </c>
      <c r="B1276" t="b">
        <f t="shared" si="115"/>
        <v>0</v>
      </c>
      <c r="C1276" t="str">
        <f t="shared" si="116"/>
        <v>OFF</v>
      </c>
      <c r="D1276" s="4">
        <f t="shared" si="118"/>
        <v>42483.083333330243</v>
      </c>
      <c r="E1276" t="str">
        <f t="shared" si="119"/>
        <v>LRKPPS</v>
      </c>
      <c r="F1276" s="39">
        <v>49.095146179199219</v>
      </c>
      <c r="G1276">
        <f t="shared" si="117"/>
        <v>9.8772869008038303E-4</v>
      </c>
      <c r="H1276" s="38">
        <f>G1276*SUMIF('Manual Inputs'!$B$11:$B$22,'Expanded kW'!A1276,'Manual Inputs'!$C$11:$C$22)</f>
        <v>8746.1725999705486</v>
      </c>
    </row>
    <row r="1277" spans="1:8" x14ac:dyDescent="0.2">
      <c r="A1277">
        <f t="shared" si="114"/>
        <v>4</v>
      </c>
      <c r="B1277" t="b">
        <f t="shared" si="115"/>
        <v>0</v>
      </c>
      <c r="C1277" t="str">
        <f t="shared" si="116"/>
        <v>OFF</v>
      </c>
      <c r="D1277" s="4">
        <f t="shared" si="118"/>
        <v>42483.124999996908</v>
      </c>
      <c r="E1277" t="str">
        <f t="shared" si="119"/>
        <v>LRKPPS</v>
      </c>
      <c r="F1277" s="39">
        <v>47.224941253662109</v>
      </c>
      <c r="G1277">
        <f t="shared" si="117"/>
        <v>9.5010266785529188E-4</v>
      </c>
      <c r="H1277" s="38">
        <f>G1277*SUMIF('Manual Inputs'!$B$11:$B$22,'Expanded kW'!A1277,'Manual Inputs'!$C$11:$C$22)</f>
        <v>8413.0004567130782</v>
      </c>
    </row>
    <row r="1278" spans="1:8" x14ac:dyDescent="0.2">
      <c r="A1278">
        <f t="shared" si="114"/>
        <v>4</v>
      </c>
      <c r="B1278" t="b">
        <f t="shared" si="115"/>
        <v>0</v>
      </c>
      <c r="C1278" t="str">
        <f t="shared" si="116"/>
        <v>OFF</v>
      </c>
      <c r="D1278" s="4">
        <f t="shared" si="118"/>
        <v>42483.166666663572</v>
      </c>
      <c r="E1278" t="str">
        <f t="shared" si="119"/>
        <v>LRKPPS</v>
      </c>
      <c r="F1278" s="39">
        <v>47.495906829833984</v>
      </c>
      <c r="G1278">
        <f t="shared" si="117"/>
        <v>9.5555413290709598E-4</v>
      </c>
      <c r="H1278" s="38">
        <f>G1278*SUMIF('Manual Inputs'!$B$11:$B$22,'Expanded kW'!A1278,'Manual Inputs'!$C$11:$C$22)</f>
        <v>8461.2722693521391</v>
      </c>
    </row>
    <row r="1279" spans="1:8" x14ac:dyDescent="0.2">
      <c r="A1279">
        <f t="shared" si="114"/>
        <v>4</v>
      </c>
      <c r="B1279" t="b">
        <f t="shared" si="115"/>
        <v>0</v>
      </c>
      <c r="C1279" t="str">
        <f t="shared" si="116"/>
        <v>OFF</v>
      </c>
      <c r="D1279" s="4">
        <f t="shared" si="118"/>
        <v>42483.208333330236</v>
      </c>
      <c r="E1279" t="str">
        <f t="shared" si="119"/>
        <v>LRKPPS</v>
      </c>
      <c r="F1279" s="39">
        <v>47.117416381835938</v>
      </c>
      <c r="G1279">
        <f t="shared" si="117"/>
        <v>9.4793941121863224E-4</v>
      </c>
      <c r="H1279" s="38">
        <f>G1279*SUMIF('Manual Inputs'!$B$11:$B$22,'Expanded kW'!A1279,'Manual Inputs'!$C$11:$C$22)</f>
        <v>8393.8451804593151</v>
      </c>
    </row>
    <row r="1280" spans="1:8" x14ac:dyDescent="0.2">
      <c r="A1280">
        <f t="shared" si="114"/>
        <v>4</v>
      </c>
      <c r="B1280" t="b">
        <f t="shared" si="115"/>
        <v>0</v>
      </c>
      <c r="C1280" t="str">
        <f t="shared" si="116"/>
        <v>OFF</v>
      </c>
      <c r="D1280" s="4">
        <f t="shared" si="118"/>
        <v>42483.2499999969</v>
      </c>
      <c r="E1280" t="str">
        <f t="shared" si="119"/>
        <v>LRKPPS</v>
      </c>
      <c r="F1280" s="39">
        <v>47.813266754150391</v>
      </c>
      <c r="G1280">
        <f t="shared" si="117"/>
        <v>9.6193899020408612E-4</v>
      </c>
      <c r="H1280" s="38">
        <f>G1280*SUMIF('Manual Inputs'!$B$11:$B$22,'Expanded kW'!A1280,'Manual Inputs'!$C$11:$C$22)</f>
        <v>8517.8091144458176</v>
      </c>
    </row>
    <row r="1281" spans="1:8" x14ac:dyDescent="0.2">
      <c r="A1281">
        <f t="shared" si="114"/>
        <v>4</v>
      </c>
      <c r="B1281" t="b">
        <f t="shared" si="115"/>
        <v>0</v>
      </c>
      <c r="C1281" t="str">
        <f t="shared" si="116"/>
        <v>OFF</v>
      </c>
      <c r="D1281" s="4">
        <f t="shared" si="118"/>
        <v>42483.291666663565</v>
      </c>
      <c r="E1281" t="str">
        <f t="shared" si="119"/>
        <v>LRKPPS</v>
      </c>
      <c r="F1281" s="39">
        <v>47.278648376464844</v>
      </c>
      <c r="G1281">
        <f t="shared" si="117"/>
        <v>9.5118318334780718E-4</v>
      </c>
      <c r="H1281" s="38">
        <f>G1281*SUMIF('Manual Inputs'!$B$11:$B$22,'Expanded kW'!A1281,'Manual Inputs'!$C$11:$C$22)</f>
        <v>8422.5682409532128</v>
      </c>
    </row>
    <row r="1282" spans="1:8" x14ac:dyDescent="0.2">
      <c r="A1282">
        <f t="shared" ref="A1282:A1345" si="120">MONTH(D1282)</f>
        <v>4</v>
      </c>
      <c r="B1282" t="b">
        <f t="shared" ref="B1282:B1345" si="121">IF(ISNA(VLOOKUP(DATE(YEAR(D1282),MONTH(D1282),DAY(D1282)),Holidays,1,FALSE)),FALSE,TRUE)</f>
        <v>0</v>
      </c>
      <c r="C1282" t="str">
        <f t="shared" ref="C1282:C1345" si="122">IF(OR(HOUR(D1282)&lt;PkStart,HOUR(D1282)&gt;OPkStart-1,WEEKDAY(D1282,2)&gt;5,B1282)=TRUE,"OFF","ON")</f>
        <v>OFF</v>
      </c>
      <c r="D1282" s="4">
        <f t="shared" si="118"/>
        <v>42483.333333330229</v>
      </c>
      <c r="E1282" t="str">
        <f t="shared" si="119"/>
        <v>LRKPPS</v>
      </c>
      <c r="F1282" s="39">
        <v>47.596435546875</v>
      </c>
      <c r="G1282">
        <f t="shared" ref="G1282:G1345" si="123">IF(SUMIF($A$2:$A$8761,A1282,$F$2:$F$8761)=0,0,F1282/SUMIF($A$2:$A$8761,A1282,$F$2:$F$8761))</f>
        <v>9.5757663626488119E-4</v>
      </c>
      <c r="H1282" s="38">
        <f>G1282*SUMIF('Manual Inputs'!$B$11:$B$22,'Expanded kW'!A1282,'Manual Inputs'!$C$11:$C$22)</f>
        <v>8479.1811988272675</v>
      </c>
    </row>
    <row r="1283" spans="1:8" x14ac:dyDescent="0.2">
      <c r="A1283">
        <f t="shared" si="120"/>
        <v>4</v>
      </c>
      <c r="B1283" t="b">
        <f t="shared" si="121"/>
        <v>0</v>
      </c>
      <c r="C1283" t="str">
        <f t="shared" si="122"/>
        <v>OFF</v>
      </c>
      <c r="D1283" s="4">
        <f t="shared" si="118"/>
        <v>42483.374999996893</v>
      </c>
      <c r="E1283" t="str">
        <f t="shared" si="119"/>
        <v>LRKPPS</v>
      </c>
      <c r="F1283" s="39">
        <v>46.772472381591797</v>
      </c>
      <c r="G1283">
        <f t="shared" si="123"/>
        <v>9.4099959919997315E-4</v>
      </c>
      <c r="H1283" s="38">
        <f>G1283*SUMIF('Manual Inputs'!$B$11:$B$22,'Expanded kW'!A1283,'Manual Inputs'!$C$11:$C$22)</f>
        <v>8332.3943039826954</v>
      </c>
    </row>
    <row r="1284" spans="1:8" x14ac:dyDescent="0.2">
      <c r="A1284">
        <f t="shared" si="120"/>
        <v>4</v>
      </c>
      <c r="B1284" t="b">
        <f t="shared" si="121"/>
        <v>0</v>
      </c>
      <c r="C1284" t="str">
        <f t="shared" si="122"/>
        <v>OFF</v>
      </c>
      <c r="D1284" s="4">
        <f t="shared" ref="D1284:D1347" si="124">+D1283+1/24</f>
        <v>42483.416666663557</v>
      </c>
      <c r="E1284" t="str">
        <f t="shared" ref="E1284:E1347" si="125">+E1283</f>
        <v>LRKPPS</v>
      </c>
      <c r="F1284" s="39">
        <v>46.892112731933594</v>
      </c>
      <c r="G1284">
        <f t="shared" si="123"/>
        <v>9.4340660306329856E-4</v>
      </c>
      <c r="H1284" s="38">
        <f>G1284*SUMIF('Manual Inputs'!$B$11:$B$22,'Expanded kW'!A1284,'Manual Inputs'!$C$11:$C$22)</f>
        <v>8353.7079212227964</v>
      </c>
    </row>
    <row r="1285" spans="1:8" x14ac:dyDescent="0.2">
      <c r="A1285">
        <f t="shared" si="120"/>
        <v>4</v>
      </c>
      <c r="B1285" t="b">
        <f t="shared" si="121"/>
        <v>0</v>
      </c>
      <c r="C1285" t="str">
        <f t="shared" si="122"/>
        <v>OFF</v>
      </c>
      <c r="D1285" s="4">
        <f t="shared" si="124"/>
        <v>42483.458333330222</v>
      </c>
      <c r="E1285" t="str">
        <f t="shared" si="125"/>
        <v>LRKPPS</v>
      </c>
      <c r="F1285" s="39">
        <v>46.60699462890625</v>
      </c>
      <c r="G1285">
        <f t="shared" si="123"/>
        <v>9.3767040809621409E-4</v>
      </c>
      <c r="H1285" s="38">
        <f>G1285*SUMIF('Manual Inputs'!$B$11:$B$22,'Expanded kW'!A1285,'Manual Inputs'!$C$11:$C$22)</f>
        <v>8302.9148727338234</v>
      </c>
    </row>
    <row r="1286" spans="1:8" x14ac:dyDescent="0.2">
      <c r="A1286">
        <f t="shared" si="120"/>
        <v>4</v>
      </c>
      <c r="B1286" t="b">
        <f t="shared" si="121"/>
        <v>0</v>
      </c>
      <c r="C1286" t="str">
        <f t="shared" si="122"/>
        <v>OFF</v>
      </c>
      <c r="D1286" s="4">
        <f t="shared" si="124"/>
        <v>42483.499999996886</v>
      </c>
      <c r="E1286" t="str">
        <f t="shared" si="125"/>
        <v>LRKPPS</v>
      </c>
      <c r="F1286" s="39">
        <v>46.506198883056641</v>
      </c>
      <c r="G1286">
        <f t="shared" si="123"/>
        <v>9.3564253247587642E-4</v>
      </c>
      <c r="H1286" s="38">
        <f>G1286*SUMIF('Manual Inputs'!$B$11:$B$22,'Expanded kW'!A1286,'Manual Inputs'!$C$11:$C$22)</f>
        <v>8284.9583727709614</v>
      </c>
    </row>
    <row r="1287" spans="1:8" x14ac:dyDescent="0.2">
      <c r="A1287">
        <f t="shared" si="120"/>
        <v>4</v>
      </c>
      <c r="B1287" t="b">
        <f t="shared" si="121"/>
        <v>0</v>
      </c>
      <c r="C1287" t="str">
        <f t="shared" si="122"/>
        <v>OFF</v>
      </c>
      <c r="D1287" s="4">
        <f t="shared" si="124"/>
        <v>42483.54166666355</v>
      </c>
      <c r="E1287" t="str">
        <f t="shared" si="125"/>
        <v>LRKPPS</v>
      </c>
      <c r="F1287" s="39">
        <v>46.201301574707031</v>
      </c>
      <c r="G1287">
        <f t="shared" si="123"/>
        <v>9.2950840634687044E-4</v>
      </c>
      <c r="H1287" s="38">
        <f>G1287*SUMIF('Manual Inputs'!$B$11:$B$22,'Expanded kW'!A1287,'Manual Inputs'!$C$11:$C$22)</f>
        <v>8230.6417102976775</v>
      </c>
    </row>
    <row r="1288" spans="1:8" x14ac:dyDescent="0.2">
      <c r="A1288">
        <f t="shared" si="120"/>
        <v>4</v>
      </c>
      <c r="B1288" t="b">
        <f t="shared" si="121"/>
        <v>0</v>
      </c>
      <c r="C1288" t="str">
        <f t="shared" si="122"/>
        <v>OFF</v>
      </c>
      <c r="D1288" s="4">
        <f t="shared" si="124"/>
        <v>42483.583333330214</v>
      </c>
      <c r="E1288" t="str">
        <f t="shared" si="125"/>
        <v>LRKPPS</v>
      </c>
      <c r="F1288" s="39">
        <v>46.023166656494141</v>
      </c>
      <c r="G1288">
        <f t="shared" si="123"/>
        <v>9.2592456999812482E-4</v>
      </c>
      <c r="H1288" s="38">
        <f>G1288*SUMIF('Manual Inputs'!$B$11:$B$22,'Expanded kW'!A1288,'Manual Inputs'!$C$11:$C$22)</f>
        <v>8198.9074379302056</v>
      </c>
    </row>
    <row r="1289" spans="1:8" x14ac:dyDescent="0.2">
      <c r="A1289">
        <f t="shared" si="120"/>
        <v>4</v>
      </c>
      <c r="B1289" t="b">
        <f t="shared" si="121"/>
        <v>0</v>
      </c>
      <c r="C1289" t="str">
        <f t="shared" si="122"/>
        <v>OFF</v>
      </c>
      <c r="D1289" s="4">
        <f t="shared" si="124"/>
        <v>42483.624999996879</v>
      </c>
      <c r="E1289" t="str">
        <f t="shared" si="125"/>
        <v>LRKPPS</v>
      </c>
      <c r="F1289" s="39">
        <v>47.377368927001953</v>
      </c>
      <c r="G1289">
        <f t="shared" si="123"/>
        <v>9.5316930881345139E-4</v>
      </c>
      <c r="H1289" s="38">
        <f>G1289*SUMIF('Manual Inputs'!$B$11:$B$22,'Expanded kW'!A1289,'Manual Inputs'!$C$11:$C$22)</f>
        <v>8440.1550502685404</v>
      </c>
    </row>
    <row r="1290" spans="1:8" x14ac:dyDescent="0.2">
      <c r="A1290">
        <f t="shared" si="120"/>
        <v>4</v>
      </c>
      <c r="B1290" t="b">
        <f t="shared" si="121"/>
        <v>0</v>
      </c>
      <c r="C1290" t="str">
        <f t="shared" si="122"/>
        <v>OFF</v>
      </c>
      <c r="D1290" s="4">
        <f t="shared" si="124"/>
        <v>42483.666666663543</v>
      </c>
      <c r="E1290" t="str">
        <f t="shared" si="125"/>
        <v>LRKPPS</v>
      </c>
      <c r="F1290" s="39">
        <v>48.301349639892578</v>
      </c>
      <c r="G1290">
        <f t="shared" si="123"/>
        <v>9.7175856519068709E-4</v>
      </c>
      <c r="H1290" s="38">
        <f>G1290*SUMIF('Manual Inputs'!$B$11:$B$22,'Expanded kW'!A1290,'Manual Inputs'!$C$11:$C$22)</f>
        <v>8604.7598110831477</v>
      </c>
    </row>
    <row r="1291" spans="1:8" x14ac:dyDescent="0.2">
      <c r="A1291">
        <f t="shared" si="120"/>
        <v>4</v>
      </c>
      <c r="B1291" t="b">
        <f t="shared" si="121"/>
        <v>0</v>
      </c>
      <c r="C1291" t="str">
        <f t="shared" si="122"/>
        <v>OFF</v>
      </c>
      <c r="D1291" s="4">
        <f t="shared" si="124"/>
        <v>42483.708333330207</v>
      </c>
      <c r="E1291" t="str">
        <f t="shared" si="125"/>
        <v>LRKPPS</v>
      </c>
      <c r="F1291" s="39">
        <v>49.651172637939453</v>
      </c>
      <c r="G1291">
        <f t="shared" si="123"/>
        <v>9.9891519890015325E-4</v>
      </c>
      <c r="H1291" s="38">
        <f>G1291*SUMIF('Manual Inputs'!$B$11:$B$22,'Expanded kW'!A1291,'Manual Inputs'!$C$11:$C$22)</f>
        <v>8845.2272674226406</v>
      </c>
    </row>
    <row r="1292" spans="1:8" x14ac:dyDescent="0.2">
      <c r="A1292">
        <f t="shared" si="120"/>
        <v>4</v>
      </c>
      <c r="B1292" t="b">
        <f t="shared" si="121"/>
        <v>0</v>
      </c>
      <c r="C1292" t="str">
        <f t="shared" si="122"/>
        <v>OFF</v>
      </c>
      <c r="D1292" s="4">
        <f t="shared" si="124"/>
        <v>42483.749999996871</v>
      </c>
      <c r="E1292" t="str">
        <f t="shared" si="125"/>
        <v>LRKPPS</v>
      </c>
      <c r="F1292" s="39">
        <v>49.444934844970703</v>
      </c>
      <c r="G1292">
        <f t="shared" si="123"/>
        <v>9.9476597029106526E-4</v>
      </c>
      <c r="H1292" s="38">
        <f>G1292*SUMIF('Manual Inputs'!$B$11:$B$22,'Expanded kW'!A1292,'Manual Inputs'!$C$11:$C$22)</f>
        <v>8808.4865410103448</v>
      </c>
    </row>
    <row r="1293" spans="1:8" x14ac:dyDescent="0.2">
      <c r="A1293">
        <f t="shared" si="120"/>
        <v>4</v>
      </c>
      <c r="B1293" t="b">
        <f t="shared" si="121"/>
        <v>0</v>
      </c>
      <c r="C1293" t="str">
        <f t="shared" si="122"/>
        <v>OFF</v>
      </c>
      <c r="D1293" s="4">
        <f t="shared" si="124"/>
        <v>42483.791666663536</v>
      </c>
      <c r="E1293" t="str">
        <f t="shared" si="125"/>
        <v>LRKPPS</v>
      </c>
      <c r="F1293" s="39">
        <v>47.477897644042969</v>
      </c>
      <c r="G1293">
        <f t="shared" si="123"/>
        <v>9.5519181217123661E-4</v>
      </c>
      <c r="H1293" s="38">
        <f>G1293*SUMIF('Manual Inputs'!$B$11:$B$22,'Expanded kW'!A1293,'Manual Inputs'!$C$11:$C$22)</f>
        <v>8458.063979743667</v>
      </c>
    </row>
    <row r="1294" spans="1:8" x14ac:dyDescent="0.2">
      <c r="A1294">
        <f t="shared" si="120"/>
        <v>4</v>
      </c>
      <c r="B1294" t="b">
        <f t="shared" si="121"/>
        <v>0</v>
      </c>
      <c r="C1294" t="str">
        <f t="shared" si="122"/>
        <v>OFF</v>
      </c>
      <c r="D1294" s="4">
        <f t="shared" si="124"/>
        <v>42483.8333333302</v>
      </c>
      <c r="E1294" t="str">
        <f t="shared" si="125"/>
        <v>LRKPPS</v>
      </c>
      <c r="F1294" s="39">
        <v>48.604351043701172</v>
      </c>
      <c r="G1294">
        <f t="shared" si="123"/>
        <v>9.7785454825557051E-4</v>
      </c>
      <c r="H1294" s="38">
        <f>G1294*SUMIF('Manual Inputs'!$B$11:$B$22,'Expanded kW'!A1294,'Manual Inputs'!$C$11:$C$22)</f>
        <v>8658.7387230935183</v>
      </c>
    </row>
    <row r="1295" spans="1:8" x14ac:dyDescent="0.2">
      <c r="A1295">
        <f t="shared" si="120"/>
        <v>4</v>
      </c>
      <c r="B1295" t="b">
        <f t="shared" si="121"/>
        <v>0</v>
      </c>
      <c r="C1295" t="str">
        <f t="shared" si="122"/>
        <v>OFF</v>
      </c>
      <c r="D1295" s="4">
        <f t="shared" si="124"/>
        <v>42483.874999996864</v>
      </c>
      <c r="E1295" t="str">
        <f t="shared" si="125"/>
        <v>LRKPPS</v>
      </c>
      <c r="F1295" s="39">
        <v>49.958534240722656</v>
      </c>
      <c r="G1295">
        <f t="shared" si="123"/>
        <v>1.0050989033378577E-3</v>
      </c>
      <c r="H1295" s="38">
        <f>G1295*SUMIF('Manual Inputs'!$B$11:$B$22,'Expanded kW'!A1295,'Manual Inputs'!$C$11:$C$22)</f>
        <v>8899.9829375398731</v>
      </c>
    </row>
    <row r="1296" spans="1:8" x14ac:dyDescent="0.2">
      <c r="A1296">
        <f t="shared" si="120"/>
        <v>4</v>
      </c>
      <c r="B1296" t="b">
        <f t="shared" si="121"/>
        <v>0</v>
      </c>
      <c r="C1296" t="str">
        <f t="shared" si="122"/>
        <v>OFF</v>
      </c>
      <c r="D1296" s="4">
        <f t="shared" si="124"/>
        <v>42483.916666663528</v>
      </c>
      <c r="E1296" t="str">
        <f t="shared" si="125"/>
        <v>LRKPPS</v>
      </c>
      <c r="F1296" s="39">
        <v>49.723991394042969</v>
      </c>
      <c r="G1296">
        <f t="shared" si="123"/>
        <v>1.000380214898209E-3</v>
      </c>
      <c r="H1296" s="38">
        <f>G1296*SUMIF('Manual Inputs'!$B$11:$B$22,'Expanded kW'!A1296,'Manual Inputs'!$C$11:$C$22)</f>
        <v>8858.1997394277532</v>
      </c>
    </row>
    <row r="1297" spans="1:8" x14ac:dyDescent="0.2">
      <c r="A1297">
        <f t="shared" si="120"/>
        <v>4</v>
      </c>
      <c r="B1297" t="b">
        <f t="shared" si="121"/>
        <v>0</v>
      </c>
      <c r="C1297" t="str">
        <f t="shared" si="122"/>
        <v>OFF</v>
      </c>
      <c r="D1297" s="4">
        <f t="shared" si="124"/>
        <v>42483.958333330193</v>
      </c>
      <c r="E1297" t="str">
        <f t="shared" si="125"/>
        <v>LRKPPS</v>
      </c>
      <c r="F1297" s="39">
        <v>47.699974060058594</v>
      </c>
      <c r="G1297">
        <f t="shared" si="123"/>
        <v>9.5965969269629331E-4</v>
      </c>
      <c r="H1297" s="38">
        <f>G1297*SUMIF('Manual Inputs'!$B$11:$B$22,'Expanded kW'!A1297,'Manual Inputs'!$C$11:$C$22)</f>
        <v>8497.6263156569967</v>
      </c>
    </row>
    <row r="1298" spans="1:8" x14ac:dyDescent="0.2">
      <c r="A1298">
        <f t="shared" si="120"/>
        <v>4</v>
      </c>
      <c r="B1298" t="b">
        <f t="shared" si="121"/>
        <v>0</v>
      </c>
      <c r="C1298" t="str">
        <f t="shared" si="122"/>
        <v>OFF</v>
      </c>
      <c r="D1298" s="4">
        <f t="shared" si="124"/>
        <v>42483.999999996857</v>
      </c>
      <c r="E1298" t="str">
        <f t="shared" si="125"/>
        <v>LRKPPS</v>
      </c>
      <c r="F1298" s="39">
        <v>46.167369842529297</v>
      </c>
      <c r="G1298">
        <f t="shared" si="123"/>
        <v>9.2882574526966866E-4</v>
      </c>
      <c r="H1298" s="38">
        <f>G1298*SUMIF('Manual Inputs'!$B$11:$B$22,'Expanded kW'!A1298,'Manual Inputs'!$C$11:$C$22)</f>
        <v>8224.5968604634563</v>
      </c>
    </row>
    <row r="1299" spans="1:8" x14ac:dyDescent="0.2">
      <c r="A1299">
        <f t="shared" si="120"/>
        <v>4</v>
      </c>
      <c r="B1299" t="b">
        <f t="shared" si="121"/>
        <v>0</v>
      </c>
      <c r="C1299" t="str">
        <f t="shared" si="122"/>
        <v>OFF</v>
      </c>
      <c r="D1299" s="4">
        <f t="shared" si="124"/>
        <v>42484.041666663521</v>
      </c>
      <c r="E1299" t="str">
        <f t="shared" si="125"/>
        <v>LRKPPS</v>
      </c>
      <c r="F1299" s="39">
        <v>45.767791748046875</v>
      </c>
      <c r="G1299">
        <f t="shared" si="123"/>
        <v>9.2078676833277635E-4</v>
      </c>
      <c r="H1299" s="38">
        <f>G1299*SUMIF('Manual Inputs'!$B$11:$B$22,'Expanded kW'!A1299,'Manual Inputs'!$C$11:$C$22)</f>
        <v>8153.4130621964232</v>
      </c>
    </row>
    <row r="1300" spans="1:8" x14ac:dyDescent="0.2">
      <c r="A1300">
        <f t="shared" si="120"/>
        <v>4</v>
      </c>
      <c r="B1300" t="b">
        <f t="shared" si="121"/>
        <v>0</v>
      </c>
      <c r="C1300" t="str">
        <f t="shared" si="122"/>
        <v>OFF</v>
      </c>
      <c r="D1300" s="4">
        <f t="shared" si="124"/>
        <v>42484.083333330185</v>
      </c>
      <c r="E1300" t="str">
        <f t="shared" si="125"/>
        <v>LRKPPS</v>
      </c>
      <c r="F1300" s="39">
        <v>45.726024627685547</v>
      </c>
      <c r="G1300">
        <f t="shared" si="123"/>
        <v>9.199464697229638E-4</v>
      </c>
      <c r="H1300" s="38">
        <f>G1300*SUMIF('Manual Inputs'!$B$11:$B$22,'Expanded kW'!A1300,'Manual Inputs'!$C$11:$C$22)</f>
        <v>8145.9723583364012</v>
      </c>
    </row>
    <row r="1301" spans="1:8" x14ac:dyDescent="0.2">
      <c r="A1301">
        <f t="shared" si="120"/>
        <v>4</v>
      </c>
      <c r="B1301" t="b">
        <f t="shared" si="121"/>
        <v>0</v>
      </c>
      <c r="C1301" t="str">
        <f t="shared" si="122"/>
        <v>OFF</v>
      </c>
      <c r="D1301" s="4">
        <f t="shared" si="124"/>
        <v>42484.12499999685</v>
      </c>
      <c r="E1301" t="str">
        <f t="shared" si="125"/>
        <v>LRKPPS</v>
      </c>
      <c r="F1301" s="39">
        <v>45.323051452636719</v>
      </c>
      <c r="G1301">
        <f t="shared" si="123"/>
        <v>9.1183918830504745E-4</v>
      </c>
      <c r="H1301" s="38">
        <f>G1301*SUMIF('Manual Inputs'!$B$11:$B$22,'Expanded kW'!A1301,'Manual Inputs'!$C$11:$C$22)</f>
        <v>8074.1837352967486</v>
      </c>
    </row>
    <row r="1302" spans="1:8" x14ac:dyDescent="0.2">
      <c r="A1302">
        <f t="shared" si="120"/>
        <v>4</v>
      </c>
      <c r="B1302" t="b">
        <f t="shared" si="121"/>
        <v>0</v>
      </c>
      <c r="C1302" t="str">
        <f t="shared" si="122"/>
        <v>OFF</v>
      </c>
      <c r="D1302" s="4">
        <f t="shared" si="124"/>
        <v>42484.166666663514</v>
      </c>
      <c r="E1302" t="str">
        <f t="shared" si="125"/>
        <v>LRKPPS</v>
      </c>
      <c r="F1302" s="39">
        <v>45.212394714355469</v>
      </c>
      <c r="G1302">
        <f t="shared" si="123"/>
        <v>9.0961292270330825E-4</v>
      </c>
      <c r="H1302" s="38">
        <f>G1302*SUMIF('Manual Inputs'!$B$11:$B$22,'Expanded kW'!A1302,'Manual Inputs'!$C$11:$C$22)</f>
        <v>8054.4705251797031</v>
      </c>
    </row>
    <row r="1303" spans="1:8" x14ac:dyDescent="0.2">
      <c r="A1303">
        <f t="shared" si="120"/>
        <v>4</v>
      </c>
      <c r="B1303" t="b">
        <f t="shared" si="121"/>
        <v>0</v>
      </c>
      <c r="C1303" t="str">
        <f t="shared" si="122"/>
        <v>OFF</v>
      </c>
      <c r="D1303" s="4">
        <f t="shared" si="124"/>
        <v>42484.208333330178</v>
      </c>
      <c r="E1303" t="str">
        <f t="shared" si="125"/>
        <v>LRKPPS</v>
      </c>
      <c r="F1303" s="39">
        <v>45.724163055419922</v>
      </c>
      <c r="G1303">
        <f t="shared" si="123"/>
        <v>9.1990901737831244E-4</v>
      </c>
      <c r="H1303" s="38">
        <f>G1303*SUMIF('Manual Inputs'!$B$11:$B$22,'Expanded kW'!A1303,'Manual Inputs'!$C$11:$C$22)</f>
        <v>8145.640724079055</v>
      </c>
    </row>
    <row r="1304" spans="1:8" x14ac:dyDescent="0.2">
      <c r="A1304">
        <f t="shared" si="120"/>
        <v>4</v>
      </c>
      <c r="B1304" t="b">
        <f t="shared" si="121"/>
        <v>0</v>
      </c>
      <c r="C1304" t="str">
        <f t="shared" si="122"/>
        <v>OFF</v>
      </c>
      <c r="D1304" s="4">
        <f t="shared" si="124"/>
        <v>42484.249999996842</v>
      </c>
      <c r="E1304" t="str">
        <f t="shared" si="125"/>
        <v>LRKPPS</v>
      </c>
      <c r="F1304" s="39">
        <v>46.299957275390625</v>
      </c>
      <c r="G1304">
        <f t="shared" si="123"/>
        <v>9.3149322712018055E-4</v>
      </c>
      <c r="H1304" s="38">
        <f>G1304*SUMIF('Manual Inputs'!$B$11:$B$22,'Expanded kW'!A1304,'Manual Inputs'!$C$11:$C$22)</f>
        <v>8248.21696678027</v>
      </c>
    </row>
    <row r="1305" spans="1:8" x14ac:dyDescent="0.2">
      <c r="A1305">
        <f t="shared" si="120"/>
        <v>4</v>
      </c>
      <c r="B1305" t="b">
        <f t="shared" si="121"/>
        <v>0</v>
      </c>
      <c r="C1305" t="str">
        <f t="shared" si="122"/>
        <v>OFF</v>
      </c>
      <c r="D1305" s="4">
        <f t="shared" si="124"/>
        <v>42484.291666663506</v>
      </c>
      <c r="E1305" t="str">
        <f t="shared" si="125"/>
        <v>LRKPPS</v>
      </c>
      <c r="F1305" s="39">
        <v>45.503738403320313</v>
      </c>
      <c r="G1305">
        <f t="shared" si="123"/>
        <v>9.1547436813447299E-4</v>
      </c>
      <c r="H1305" s="38">
        <f>G1305*SUMIF('Manual Inputs'!$B$11:$B$22,'Expanded kW'!A1305,'Manual Inputs'!$C$11:$C$22)</f>
        <v>8106.3726456112799</v>
      </c>
    </row>
    <row r="1306" spans="1:8" x14ac:dyDescent="0.2">
      <c r="A1306">
        <f t="shared" si="120"/>
        <v>4</v>
      </c>
      <c r="B1306" t="b">
        <f t="shared" si="121"/>
        <v>0</v>
      </c>
      <c r="C1306" t="str">
        <f t="shared" si="122"/>
        <v>OFF</v>
      </c>
      <c r="D1306" s="4">
        <f t="shared" si="124"/>
        <v>42484.333333330171</v>
      </c>
      <c r="E1306" t="str">
        <f t="shared" si="125"/>
        <v>LRKPPS</v>
      </c>
      <c r="F1306" s="39">
        <v>44.804843902587891</v>
      </c>
      <c r="G1306">
        <f t="shared" si="123"/>
        <v>9.0141354535592112E-4</v>
      </c>
      <c r="H1306" s="38">
        <f>G1306*SUMIF('Manual Inputs'!$B$11:$B$22,'Expanded kW'!A1306,'Manual Inputs'!$C$11:$C$22)</f>
        <v>7981.8664080646067</v>
      </c>
    </row>
    <row r="1307" spans="1:8" x14ac:dyDescent="0.2">
      <c r="A1307">
        <f t="shared" si="120"/>
        <v>4</v>
      </c>
      <c r="B1307" t="b">
        <f t="shared" si="121"/>
        <v>0</v>
      </c>
      <c r="C1307" t="str">
        <f t="shared" si="122"/>
        <v>OFF</v>
      </c>
      <c r="D1307" s="4">
        <f t="shared" si="124"/>
        <v>42484.374999996835</v>
      </c>
      <c r="E1307" t="str">
        <f t="shared" si="125"/>
        <v>LRKPPS</v>
      </c>
      <c r="F1307" s="39">
        <v>44.644931793212891</v>
      </c>
      <c r="G1307">
        <f t="shared" si="123"/>
        <v>8.9819632755307687E-4</v>
      </c>
      <c r="H1307" s="38">
        <f>G1307*SUMIF('Manual Inputs'!$B$11:$B$22,'Expanded kW'!A1307,'Manual Inputs'!$C$11:$C$22)</f>
        <v>7953.3784816957941</v>
      </c>
    </row>
    <row r="1308" spans="1:8" x14ac:dyDescent="0.2">
      <c r="A1308">
        <f t="shared" si="120"/>
        <v>4</v>
      </c>
      <c r="B1308" t="b">
        <f t="shared" si="121"/>
        <v>0</v>
      </c>
      <c r="C1308" t="str">
        <f t="shared" si="122"/>
        <v>OFF</v>
      </c>
      <c r="D1308" s="4">
        <f t="shared" si="124"/>
        <v>42484.416666663499</v>
      </c>
      <c r="E1308" t="str">
        <f t="shared" si="125"/>
        <v>LRKPPS</v>
      </c>
      <c r="F1308" s="39">
        <v>44.022518157958984</v>
      </c>
      <c r="G1308">
        <f t="shared" si="123"/>
        <v>8.8567419751615722E-4</v>
      </c>
      <c r="H1308" s="38">
        <f>G1308*SUMIF('Manual Inputs'!$B$11:$B$22,'Expanded kW'!A1308,'Manual Inputs'!$C$11:$C$22)</f>
        <v>7842.4971114145874</v>
      </c>
    </row>
    <row r="1309" spans="1:8" x14ac:dyDescent="0.2">
      <c r="A1309">
        <f t="shared" si="120"/>
        <v>4</v>
      </c>
      <c r="B1309" t="b">
        <f t="shared" si="121"/>
        <v>0</v>
      </c>
      <c r="C1309" t="str">
        <f t="shared" si="122"/>
        <v>OFF</v>
      </c>
      <c r="D1309" s="4">
        <f t="shared" si="124"/>
        <v>42484.458333330163</v>
      </c>
      <c r="E1309" t="str">
        <f t="shared" si="125"/>
        <v>LRKPPS</v>
      </c>
      <c r="F1309" s="39">
        <v>44.241798400878906</v>
      </c>
      <c r="G1309">
        <f t="shared" si="123"/>
        <v>8.90085822777629E-4</v>
      </c>
      <c r="H1309" s="38">
        <f>G1309*SUMIF('Manual Inputs'!$B$11:$B$22,'Expanded kW'!A1309,'Manual Inputs'!$C$11:$C$22)</f>
        <v>7881.5613163635007</v>
      </c>
    </row>
    <row r="1310" spans="1:8" x14ac:dyDescent="0.2">
      <c r="A1310">
        <f t="shared" si="120"/>
        <v>4</v>
      </c>
      <c r="B1310" t="b">
        <f t="shared" si="121"/>
        <v>0</v>
      </c>
      <c r="C1310" t="str">
        <f t="shared" si="122"/>
        <v>OFF</v>
      </c>
      <c r="D1310" s="4">
        <f t="shared" si="124"/>
        <v>42484.499999996828</v>
      </c>
      <c r="E1310" t="str">
        <f t="shared" si="125"/>
        <v>LRKPPS</v>
      </c>
      <c r="F1310" s="39">
        <v>45.133617401123047</v>
      </c>
      <c r="G1310">
        <f t="shared" si="123"/>
        <v>9.0802802850372484E-4</v>
      </c>
      <c r="H1310" s="38">
        <f>G1310*SUMIF('Manual Inputs'!$B$11:$B$22,'Expanded kW'!A1310,'Manual Inputs'!$C$11:$C$22)</f>
        <v>8040.436551719723</v>
      </c>
    </row>
    <row r="1311" spans="1:8" x14ac:dyDescent="0.2">
      <c r="A1311">
        <f t="shared" si="120"/>
        <v>4</v>
      </c>
      <c r="B1311" t="b">
        <f t="shared" si="121"/>
        <v>0</v>
      </c>
      <c r="C1311" t="str">
        <f t="shared" si="122"/>
        <v>OFF</v>
      </c>
      <c r="D1311" s="4">
        <f t="shared" si="124"/>
        <v>42484.541666663492</v>
      </c>
      <c r="E1311" t="str">
        <f t="shared" si="125"/>
        <v>LRKPPS</v>
      </c>
      <c r="F1311" s="39">
        <v>45.817691802978516</v>
      </c>
      <c r="G1311">
        <f t="shared" si="123"/>
        <v>9.2179069071061524E-4</v>
      </c>
      <c r="H1311" s="38">
        <f>G1311*SUMIF('Manual Inputs'!$B$11:$B$22,'Expanded kW'!A1311,'Manual Inputs'!$C$11:$C$22)</f>
        <v>8162.3026271971494</v>
      </c>
    </row>
    <row r="1312" spans="1:8" x14ac:dyDescent="0.2">
      <c r="A1312">
        <f t="shared" si="120"/>
        <v>4</v>
      </c>
      <c r="B1312" t="b">
        <f t="shared" si="121"/>
        <v>0</v>
      </c>
      <c r="C1312" t="str">
        <f t="shared" si="122"/>
        <v>OFF</v>
      </c>
      <c r="D1312" s="4">
        <f t="shared" si="124"/>
        <v>42484.583333330156</v>
      </c>
      <c r="E1312" t="str">
        <f t="shared" si="125"/>
        <v>LRKPPS</v>
      </c>
      <c r="F1312" s="39">
        <v>45.819664001464844</v>
      </c>
      <c r="G1312">
        <f t="shared" si="123"/>
        <v>9.2183036870689553E-4</v>
      </c>
      <c r="H1312" s="38">
        <f>G1312*SUMIF('Manual Inputs'!$B$11:$B$22,'Expanded kW'!A1312,'Manual Inputs'!$C$11:$C$22)</f>
        <v>8162.6539692279857</v>
      </c>
    </row>
    <row r="1313" spans="1:8" x14ac:dyDescent="0.2">
      <c r="A1313">
        <f t="shared" si="120"/>
        <v>4</v>
      </c>
      <c r="B1313" t="b">
        <f t="shared" si="121"/>
        <v>0</v>
      </c>
      <c r="C1313" t="str">
        <f t="shared" si="122"/>
        <v>OFF</v>
      </c>
      <c r="D1313" s="4">
        <f t="shared" si="124"/>
        <v>42484.62499999682</v>
      </c>
      <c r="E1313" t="str">
        <f t="shared" si="125"/>
        <v>LRKPPS</v>
      </c>
      <c r="F1313" s="39">
        <v>50.029594421386719</v>
      </c>
      <c r="G1313">
        <f t="shared" si="123"/>
        <v>1.006528539149675E-3</v>
      </c>
      <c r="H1313" s="38">
        <f>G1313*SUMIF('Manual Inputs'!$B$11:$B$22,'Expanded kW'!A1313,'Manual Inputs'!$C$11:$C$22)</f>
        <v>8912.6421239043339</v>
      </c>
    </row>
    <row r="1314" spans="1:8" x14ac:dyDescent="0.2">
      <c r="A1314">
        <f t="shared" si="120"/>
        <v>4</v>
      </c>
      <c r="B1314" t="b">
        <f t="shared" si="121"/>
        <v>0</v>
      </c>
      <c r="C1314" t="str">
        <f t="shared" si="122"/>
        <v>OFF</v>
      </c>
      <c r="D1314" s="4">
        <f t="shared" si="124"/>
        <v>42484.666666663485</v>
      </c>
      <c r="E1314" t="str">
        <f t="shared" si="125"/>
        <v>LRKPPS</v>
      </c>
      <c r="F1314" s="39">
        <v>50.118656158447266</v>
      </c>
      <c r="G1314">
        <f t="shared" si="123"/>
        <v>1.008320342204136E-3</v>
      </c>
      <c r="H1314" s="38">
        <f>G1314*SUMIF('Manual Inputs'!$B$11:$B$22,'Expanded kW'!A1314,'Manual Inputs'!$C$11:$C$22)</f>
        <v>8928.5082407204754</v>
      </c>
    </row>
    <row r="1315" spans="1:8" x14ac:dyDescent="0.2">
      <c r="A1315">
        <f t="shared" si="120"/>
        <v>4</v>
      </c>
      <c r="B1315" t="b">
        <f t="shared" si="121"/>
        <v>0</v>
      </c>
      <c r="C1315" t="str">
        <f t="shared" si="122"/>
        <v>OFF</v>
      </c>
      <c r="D1315" s="4">
        <f t="shared" si="124"/>
        <v>42484.708333330149</v>
      </c>
      <c r="E1315" t="str">
        <f t="shared" si="125"/>
        <v>LRKPPS</v>
      </c>
      <c r="F1315" s="39">
        <v>52.165840148925781</v>
      </c>
      <c r="G1315">
        <f t="shared" si="123"/>
        <v>1.0495069465557814E-3</v>
      </c>
      <c r="H1315" s="38">
        <f>G1315*SUMIF('Manual Inputs'!$B$11:$B$22,'Expanded kW'!A1315,'Manual Inputs'!$C$11:$C$22)</f>
        <v>9293.2087440913692</v>
      </c>
    </row>
    <row r="1316" spans="1:8" x14ac:dyDescent="0.2">
      <c r="A1316">
        <f t="shared" si="120"/>
        <v>4</v>
      </c>
      <c r="B1316" t="b">
        <f t="shared" si="121"/>
        <v>0</v>
      </c>
      <c r="C1316" t="str">
        <f t="shared" si="122"/>
        <v>OFF</v>
      </c>
      <c r="D1316" s="4">
        <f t="shared" si="124"/>
        <v>42484.749999996813</v>
      </c>
      <c r="E1316" t="str">
        <f t="shared" si="125"/>
        <v>LRKPPS</v>
      </c>
      <c r="F1316" s="39">
        <v>51.796012878417969</v>
      </c>
      <c r="G1316">
        <f t="shared" si="123"/>
        <v>1.0420665164138411E-3</v>
      </c>
      <c r="H1316" s="38">
        <f>G1316*SUMIF('Manual Inputs'!$B$11:$B$22,'Expanded kW'!A1316,'Manual Inputs'!$C$11:$C$22)</f>
        <v>9227.3249777363217</v>
      </c>
    </row>
    <row r="1317" spans="1:8" x14ac:dyDescent="0.2">
      <c r="A1317">
        <f t="shared" si="120"/>
        <v>4</v>
      </c>
      <c r="B1317" t="b">
        <f t="shared" si="121"/>
        <v>0</v>
      </c>
      <c r="C1317" t="str">
        <f t="shared" si="122"/>
        <v>OFF</v>
      </c>
      <c r="D1317" s="4">
        <f t="shared" si="124"/>
        <v>42484.791666663477</v>
      </c>
      <c r="E1317" t="str">
        <f t="shared" si="125"/>
        <v>LRKPPS</v>
      </c>
      <c r="F1317" s="39">
        <v>50.150638580322266</v>
      </c>
      <c r="G1317">
        <f t="shared" si="123"/>
        <v>1.0089637857647049E-3</v>
      </c>
      <c r="H1317" s="38">
        <f>G1317*SUMIF('Manual Inputs'!$B$11:$B$22,'Expanded kW'!A1317,'Manual Inputs'!$C$11:$C$22)</f>
        <v>8934.2058259942387</v>
      </c>
    </row>
    <row r="1318" spans="1:8" x14ac:dyDescent="0.2">
      <c r="A1318">
        <f t="shared" si="120"/>
        <v>4</v>
      </c>
      <c r="B1318" t="b">
        <f t="shared" si="121"/>
        <v>0</v>
      </c>
      <c r="C1318" t="str">
        <f t="shared" si="122"/>
        <v>OFF</v>
      </c>
      <c r="D1318" s="4">
        <f t="shared" si="124"/>
        <v>42484.833333330142</v>
      </c>
      <c r="E1318" t="str">
        <f t="shared" si="125"/>
        <v>LRKPPS</v>
      </c>
      <c r="F1318" s="39">
        <v>49.451396942138672</v>
      </c>
      <c r="G1318">
        <f t="shared" si="123"/>
        <v>9.9489597904483477E-4</v>
      </c>
      <c r="H1318" s="38">
        <f>G1318*SUMIF('Manual Inputs'!$B$11:$B$22,'Expanded kW'!A1318,'Manual Inputs'!$C$11:$C$22)</f>
        <v>8809.6377468135106</v>
      </c>
    </row>
    <row r="1319" spans="1:8" x14ac:dyDescent="0.2">
      <c r="A1319">
        <f t="shared" si="120"/>
        <v>4</v>
      </c>
      <c r="B1319" t="b">
        <f t="shared" si="121"/>
        <v>0</v>
      </c>
      <c r="C1319" t="str">
        <f t="shared" si="122"/>
        <v>OFF</v>
      </c>
      <c r="D1319" s="4">
        <f t="shared" si="124"/>
        <v>42484.874999996806</v>
      </c>
      <c r="E1319" t="str">
        <f t="shared" si="125"/>
        <v>LRKPPS</v>
      </c>
      <c r="F1319" s="39">
        <v>49.319953918457031</v>
      </c>
      <c r="G1319">
        <f t="shared" si="123"/>
        <v>9.9225152117669055E-4</v>
      </c>
      <c r="H1319" s="38">
        <f>G1319*SUMIF('Manual Inputs'!$B$11:$B$22,'Expanded kW'!A1319,'Manual Inputs'!$C$11:$C$22)</f>
        <v>8786.2215140155586</v>
      </c>
    </row>
    <row r="1320" spans="1:8" x14ac:dyDescent="0.2">
      <c r="A1320">
        <f t="shared" si="120"/>
        <v>4</v>
      </c>
      <c r="B1320" t="b">
        <f t="shared" si="121"/>
        <v>0</v>
      </c>
      <c r="C1320" t="str">
        <f t="shared" si="122"/>
        <v>OFF</v>
      </c>
      <c r="D1320" s="4">
        <f t="shared" si="124"/>
        <v>42484.91666666347</v>
      </c>
      <c r="E1320" t="str">
        <f t="shared" si="125"/>
        <v>LRKPPS</v>
      </c>
      <c r="F1320" s="39">
        <v>49.200893402099609</v>
      </c>
      <c r="G1320">
        <f t="shared" si="123"/>
        <v>9.8985618279776488E-4</v>
      </c>
      <c r="H1320" s="38">
        <f>G1320*SUMIF('Manual Inputs'!$B$11:$B$22,'Expanded kW'!A1320,'Manual Inputs'!$C$11:$C$22)</f>
        <v>8765.0111926916816</v>
      </c>
    </row>
    <row r="1321" spans="1:8" x14ac:dyDescent="0.2">
      <c r="A1321">
        <f t="shared" si="120"/>
        <v>4</v>
      </c>
      <c r="B1321" t="b">
        <f t="shared" si="121"/>
        <v>0</v>
      </c>
      <c r="C1321" t="str">
        <f t="shared" si="122"/>
        <v>OFF</v>
      </c>
      <c r="D1321" s="4">
        <f t="shared" si="124"/>
        <v>42484.958333330134</v>
      </c>
      <c r="E1321" t="str">
        <f t="shared" si="125"/>
        <v>LRKPPS</v>
      </c>
      <c r="F1321" s="39">
        <v>47.285659790039062</v>
      </c>
      <c r="G1321">
        <f t="shared" si="123"/>
        <v>9.5132424361311322E-4</v>
      </c>
      <c r="H1321" s="38">
        <f>G1321*SUMIF('Manual Inputs'!$B$11:$B$22,'Expanded kW'!A1321,'Manual Inputs'!$C$11:$C$22)</f>
        <v>8423.8173060454337</v>
      </c>
    </row>
    <row r="1322" spans="1:8" x14ac:dyDescent="0.2">
      <c r="A1322">
        <f t="shared" si="120"/>
        <v>4</v>
      </c>
      <c r="B1322" t="b">
        <f t="shared" si="121"/>
        <v>0</v>
      </c>
      <c r="C1322" t="str">
        <f t="shared" si="122"/>
        <v>OFF</v>
      </c>
      <c r="D1322" s="4">
        <f t="shared" si="124"/>
        <v>42484.999999996799</v>
      </c>
      <c r="E1322" t="str">
        <f t="shared" si="125"/>
        <v>LRKPPS</v>
      </c>
      <c r="F1322" s="39">
        <v>46.100528717041016</v>
      </c>
      <c r="G1322">
        <f t="shared" si="123"/>
        <v>9.2748099120618023E-4</v>
      </c>
      <c r="H1322" s="38">
        <f>G1322*SUMIF('Manual Inputs'!$B$11:$B$22,'Expanded kW'!A1322,'Manual Inputs'!$C$11:$C$22)</f>
        <v>8212.6892878051949</v>
      </c>
    </row>
    <row r="1323" spans="1:8" x14ac:dyDescent="0.2">
      <c r="A1323">
        <f t="shared" si="120"/>
        <v>4</v>
      </c>
      <c r="B1323" t="b">
        <f t="shared" si="121"/>
        <v>0</v>
      </c>
      <c r="C1323" t="str">
        <f t="shared" si="122"/>
        <v>OFF</v>
      </c>
      <c r="D1323" s="4">
        <f t="shared" si="124"/>
        <v>42485.041666663463</v>
      </c>
      <c r="E1323" t="str">
        <f t="shared" si="125"/>
        <v>LRKPPS</v>
      </c>
      <c r="F1323" s="39">
        <v>46.064224243164063</v>
      </c>
      <c r="G1323">
        <f t="shared" si="123"/>
        <v>9.2675059373886943E-4</v>
      </c>
      <c r="H1323" s="38">
        <f>G1323*SUMIF('Manual Inputs'!$B$11:$B$22,'Expanded kW'!A1323,'Manual Inputs'!$C$11:$C$22)</f>
        <v>8206.2217402085353</v>
      </c>
    </row>
    <row r="1324" spans="1:8" x14ac:dyDescent="0.2">
      <c r="A1324">
        <f t="shared" si="120"/>
        <v>4</v>
      </c>
      <c r="B1324" t="b">
        <f t="shared" si="121"/>
        <v>0</v>
      </c>
      <c r="C1324" t="str">
        <f t="shared" si="122"/>
        <v>OFF</v>
      </c>
      <c r="D1324" s="4">
        <f t="shared" si="124"/>
        <v>42485.083333330127</v>
      </c>
      <c r="E1324" t="str">
        <f t="shared" si="125"/>
        <v>LRKPPS</v>
      </c>
      <c r="F1324" s="39">
        <v>44.976978302001953</v>
      </c>
      <c r="G1324">
        <f t="shared" si="123"/>
        <v>9.0487665929045219E-4</v>
      </c>
      <c r="H1324" s="38">
        <f>G1324*SUMIF('Manual Inputs'!$B$11:$B$22,'Expanded kW'!A1324,'Manual Inputs'!$C$11:$C$22)</f>
        <v>8012.5317036148526</v>
      </c>
    </row>
    <row r="1325" spans="1:8" x14ac:dyDescent="0.2">
      <c r="A1325">
        <f t="shared" si="120"/>
        <v>4</v>
      </c>
      <c r="B1325" t="b">
        <f t="shared" si="121"/>
        <v>0</v>
      </c>
      <c r="C1325" t="str">
        <f t="shared" si="122"/>
        <v>OFF</v>
      </c>
      <c r="D1325" s="4">
        <f t="shared" si="124"/>
        <v>42485.124999996791</v>
      </c>
      <c r="E1325" t="str">
        <f t="shared" si="125"/>
        <v>LRKPPS</v>
      </c>
      <c r="F1325" s="39">
        <v>46.921062469482422</v>
      </c>
      <c r="G1325">
        <f t="shared" si="123"/>
        <v>9.4398903307059303E-4</v>
      </c>
      <c r="H1325" s="38">
        <f>G1325*SUMIF('Manual Inputs'!$B$11:$B$22,'Expanded kW'!A1325,'Manual Inputs'!$C$11:$C$22)</f>
        <v>8358.8652416715777</v>
      </c>
    </row>
    <row r="1326" spans="1:8" x14ac:dyDescent="0.2">
      <c r="A1326">
        <f t="shared" si="120"/>
        <v>4</v>
      </c>
      <c r="B1326" t="b">
        <f t="shared" si="121"/>
        <v>0</v>
      </c>
      <c r="C1326" t="str">
        <f t="shared" si="122"/>
        <v>OFF</v>
      </c>
      <c r="D1326" s="4">
        <f t="shared" si="124"/>
        <v>42485.166666663456</v>
      </c>
      <c r="E1326" t="str">
        <f t="shared" si="125"/>
        <v>LRKPPS</v>
      </c>
      <c r="F1326" s="39">
        <v>48.213485717773437</v>
      </c>
      <c r="G1326">
        <f t="shared" si="123"/>
        <v>9.6999086057110429E-4</v>
      </c>
      <c r="H1326" s="38">
        <f>G1326*SUMIF('Manual Inputs'!$B$11:$B$22,'Expanded kW'!A1326,'Manual Inputs'!$C$11:$C$22)</f>
        <v>8589.1070818834123</v>
      </c>
    </row>
    <row r="1327" spans="1:8" x14ac:dyDescent="0.2">
      <c r="A1327">
        <f t="shared" si="120"/>
        <v>4</v>
      </c>
      <c r="B1327" t="b">
        <f t="shared" si="121"/>
        <v>0</v>
      </c>
      <c r="C1327" t="str">
        <f t="shared" si="122"/>
        <v>OFF</v>
      </c>
      <c r="D1327" s="4">
        <f t="shared" si="124"/>
        <v>42485.20833333012</v>
      </c>
      <c r="E1327" t="str">
        <f t="shared" si="125"/>
        <v>LRKPPS</v>
      </c>
      <c r="F1327" s="39">
        <v>60.501060485839844</v>
      </c>
      <c r="G1327">
        <f t="shared" si="123"/>
        <v>1.2172004337054267E-3</v>
      </c>
      <c r="H1327" s="38">
        <f>G1327*SUMIF('Manual Inputs'!$B$11:$B$22,'Expanded kW'!A1327,'Manual Inputs'!$C$11:$C$22)</f>
        <v>10778.106567989125</v>
      </c>
    </row>
    <row r="1328" spans="1:8" x14ac:dyDescent="0.2">
      <c r="A1328">
        <f t="shared" si="120"/>
        <v>4</v>
      </c>
      <c r="B1328" t="b">
        <f t="shared" si="121"/>
        <v>0</v>
      </c>
      <c r="C1328" t="str">
        <f t="shared" si="122"/>
        <v>OFF</v>
      </c>
      <c r="D1328" s="4">
        <f t="shared" si="124"/>
        <v>42485.249999996784</v>
      </c>
      <c r="E1328" t="str">
        <f t="shared" si="125"/>
        <v>LRKPPS</v>
      </c>
      <c r="F1328" s="39">
        <v>74.961921691894531</v>
      </c>
      <c r="G1328">
        <f t="shared" si="123"/>
        <v>1.5081336238084895E-3</v>
      </c>
      <c r="H1328" s="38">
        <f>G1328*SUMIF('Manual Inputs'!$B$11:$B$22,'Expanded kW'!A1328,'Manual Inputs'!$C$11:$C$22)</f>
        <v>13354.271380508999</v>
      </c>
    </row>
    <row r="1329" spans="1:8" x14ac:dyDescent="0.2">
      <c r="A1329">
        <f t="shared" si="120"/>
        <v>4</v>
      </c>
      <c r="B1329" t="b">
        <f t="shared" si="121"/>
        <v>0</v>
      </c>
      <c r="C1329" t="str">
        <f t="shared" si="122"/>
        <v>ON</v>
      </c>
      <c r="D1329" s="4">
        <f t="shared" si="124"/>
        <v>42485.291666663448</v>
      </c>
      <c r="E1329" t="str">
        <f t="shared" si="125"/>
        <v>LRKPPS</v>
      </c>
      <c r="F1329" s="39">
        <v>90.114006042480469</v>
      </c>
      <c r="G1329">
        <f t="shared" si="123"/>
        <v>1.8129732992616327E-3</v>
      </c>
      <c r="H1329" s="38">
        <f>G1329*SUMIF('Manual Inputs'!$B$11:$B$22,'Expanded kW'!A1329,'Manual Inputs'!$C$11:$C$22)</f>
        <v>16053.575798420781</v>
      </c>
    </row>
    <row r="1330" spans="1:8" x14ac:dyDescent="0.2">
      <c r="A1330">
        <f t="shared" si="120"/>
        <v>4</v>
      </c>
      <c r="B1330" t="b">
        <f t="shared" si="121"/>
        <v>0</v>
      </c>
      <c r="C1330" t="str">
        <f t="shared" si="122"/>
        <v>ON</v>
      </c>
      <c r="D1330" s="4">
        <f t="shared" si="124"/>
        <v>42485.333333330113</v>
      </c>
      <c r="E1330" t="str">
        <f t="shared" si="125"/>
        <v>LRKPPS</v>
      </c>
      <c r="F1330" s="39">
        <v>116.35518646240234</v>
      </c>
      <c r="G1330">
        <f t="shared" si="123"/>
        <v>2.3409107590611502E-3</v>
      </c>
      <c r="H1330" s="38">
        <f>G1330*SUMIF('Manual Inputs'!$B$11:$B$22,'Expanded kW'!A1330,'Manual Inputs'!$C$11:$C$22)</f>
        <v>20728.373839389722</v>
      </c>
    </row>
    <row r="1331" spans="1:8" x14ac:dyDescent="0.2">
      <c r="A1331">
        <f t="shared" si="120"/>
        <v>4</v>
      </c>
      <c r="B1331" t="b">
        <f t="shared" si="121"/>
        <v>0</v>
      </c>
      <c r="C1331" t="str">
        <f t="shared" si="122"/>
        <v>ON</v>
      </c>
      <c r="D1331" s="4">
        <f t="shared" si="124"/>
        <v>42485.374999996777</v>
      </c>
      <c r="E1331" t="str">
        <f t="shared" si="125"/>
        <v>LRKPPS</v>
      </c>
      <c r="F1331" s="39">
        <v>124.73600769042969</v>
      </c>
      <c r="G1331">
        <f t="shared" si="123"/>
        <v>2.5095216751615398E-3</v>
      </c>
      <c r="H1331" s="38">
        <f>G1331*SUMIF('Manual Inputs'!$B$11:$B$22,'Expanded kW'!A1331,'Manual Inputs'!$C$11:$C$22)</f>
        <v>22221.395343435681</v>
      </c>
    </row>
    <row r="1332" spans="1:8" x14ac:dyDescent="0.2">
      <c r="A1332">
        <f t="shared" si="120"/>
        <v>4</v>
      </c>
      <c r="B1332" t="b">
        <f t="shared" si="121"/>
        <v>0</v>
      </c>
      <c r="C1332" t="str">
        <f t="shared" si="122"/>
        <v>ON</v>
      </c>
      <c r="D1332" s="4">
        <f t="shared" si="124"/>
        <v>42485.416666663441</v>
      </c>
      <c r="E1332" t="str">
        <f t="shared" si="125"/>
        <v>LRKPPS</v>
      </c>
      <c r="F1332" s="39">
        <v>126.94232177734375</v>
      </c>
      <c r="G1332">
        <f t="shared" si="123"/>
        <v>2.5539097642614116E-3</v>
      </c>
      <c r="H1332" s="38">
        <f>G1332*SUMIF('Manual Inputs'!$B$11:$B$22,'Expanded kW'!A1332,'Manual Inputs'!$C$11:$C$22)</f>
        <v>22614.444459604169</v>
      </c>
    </row>
    <row r="1333" spans="1:8" x14ac:dyDescent="0.2">
      <c r="A1333">
        <f t="shared" si="120"/>
        <v>4</v>
      </c>
      <c r="B1333" t="b">
        <f t="shared" si="121"/>
        <v>0</v>
      </c>
      <c r="C1333" t="str">
        <f t="shared" si="122"/>
        <v>ON</v>
      </c>
      <c r="D1333" s="4">
        <f t="shared" si="124"/>
        <v>42485.458333330105</v>
      </c>
      <c r="E1333" t="str">
        <f t="shared" si="125"/>
        <v>LRKPPS</v>
      </c>
      <c r="F1333" s="39">
        <v>132.666259765625</v>
      </c>
      <c r="G1333">
        <f t="shared" si="123"/>
        <v>2.6690677424173409E-3</v>
      </c>
      <c r="H1333" s="38">
        <f>G1333*SUMIF('Manual Inputs'!$B$11:$B$22,'Expanded kW'!A1333,'Manual Inputs'!$C$11:$C$22)</f>
        <v>23634.14912479257</v>
      </c>
    </row>
    <row r="1334" spans="1:8" x14ac:dyDescent="0.2">
      <c r="A1334">
        <f t="shared" si="120"/>
        <v>4</v>
      </c>
      <c r="B1334" t="b">
        <f t="shared" si="121"/>
        <v>0</v>
      </c>
      <c r="C1334" t="str">
        <f t="shared" si="122"/>
        <v>ON</v>
      </c>
      <c r="D1334" s="4">
        <f t="shared" si="124"/>
        <v>42485.499999996769</v>
      </c>
      <c r="E1334" t="str">
        <f t="shared" si="125"/>
        <v>LRKPPS</v>
      </c>
      <c r="F1334" s="39">
        <v>129.92655944824219</v>
      </c>
      <c r="G1334">
        <f t="shared" si="123"/>
        <v>2.6139486356155394E-3</v>
      </c>
      <c r="H1334" s="38">
        <f>G1334*SUMIF('Manual Inputs'!$B$11:$B$22,'Expanded kW'!A1334,'Manual Inputs'!$C$11:$C$22)</f>
        <v>23146.078638953455</v>
      </c>
    </row>
    <row r="1335" spans="1:8" x14ac:dyDescent="0.2">
      <c r="A1335">
        <f t="shared" si="120"/>
        <v>4</v>
      </c>
      <c r="B1335" t="b">
        <f t="shared" si="121"/>
        <v>0</v>
      </c>
      <c r="C1335" t="str">
        <f t="shared" si="122"/>
        <v>ON</v>
      </c>
      <c r="D1335" s="4">
        <f t="shared" si="124"/>
        <v>42485.541666663434</v>
      </c>
      <c r="E1335" t="str">
        <f t="shared" si="125"/>
        <v>LRKPPS</v>
      </c>
      <c r="F1335" s="39">
        <v>123.18495941162109</v>
      </c>
      <c r="G1335">
        <f t="shared" si="123"/>
        <v>2.4783166578857558E-3</v>
      </c>
      <c r="H1335" s="38">
        <f>G1335*SUMIF('Manual Inputs'!$B$11:$B$22,'Expanded kW'!A1335,'Manual Inputs'!$C$11:$C$22)</f>
        <v>21945.080126696499</v>
      </c>
    </row>
    <row r="1336" spans="1:8" x14ac:dyDescent="0.2">
      <c r="A1336">
        <f t="shared" si="120"/>
        <v>4</v>
      </c>
      <c r="B1336" t="b">
        <f t="shared" si="121"/>
        <v>0</v>
      </c>
      <c r="C1336" t="str">
        <f t="shared" si="122"/>
        <v>ON</v>
      </c>
      <c r="D1336" s="4">
        <f t="shared" si="124"/>
        <v>42485.583333330098</v>
      </c>
      <c r="E1336" t="str">
        <f t="shared" si="125"/>
        <v>LRKPPS</v>
      </c>
      <c r="F1336" s="39">
        <v>118.96546173095703</v>
      </c>
      <c r="G1336">
        <f t="shared" si="123"/>
        <v>2.3934260069503827E-3</v>
      </c>
      <c r="H1336" s="38">
        <f>G1336*SUMIF('Manual Inputs'!$B$11:$B$22,'Expanded kW'!A1336,'Manual Inputs'!$C$11:$C$22)</f>
        <v>21193.387589402479</v>
      </c>
    </row>
    <row r="1337" spans="1:8" x14ac:dyDescent="0.2">
      <c r="A1337">
        <f t="shared" si="120"/>
        <v>4</v>
      </c>
      <c r="B1337" t="b">
        <f t="shared" si="121"/>
        <v>0</v>
      </c>
      <c r="C1337" t="str">
        <f t="shared" si="122"/>
        <v>ON</v>
      </c>
      <c r="D1337" s="4">
        <f t="shared" si="124"/>
        <v>42485.624999996762</v>
      </c>
      <c r="E1337" t="str">
        <f t="shared" si="125"/>
        <v>LRKPPS</v>
      </c>
      <c r="F1337" s="39">
        <v>106.31084442138672</v>
      </c>
      <c r="G1337">
        <f t="shared" si="123"/>
        <v>2.1388320286978811E-3</v>
      </c>
      <c r="H1337" s="38">
        <f>G1337*SUMIF('Manual Inputs'!$B$11:$B$22,'Expanded kW'!A1337,'Manual Inputs'!$C$11:$C$22)</f>
        <v>18939.000429170945</v>
      </c>
    </row>
    <row r="1338" spans="1:8" x14ac:dyDescent="0.2">
      <c r="A1338">
        <f t="shared" si="120"/>
        <v>4</v>
      </c>
      <c r="B1338" t="b">
        <f t="shared" si="121"/>
        <v>0</v>
      </c>
      <c r="C1338" t="str">
        <f t="shared" si="122"/>
        <v>ON</v>
      </c>
      <c r="D1338" s="4">
        <f t="shared" si="124"/>
        <v>42485.666666663426</v>
      </c>
      <c r="E1338" t="str">
        <f t="shared" si="125"/>
        <v>LRKPPS</v>
      </c>
      <c r="F1338" s="39">
        <v>91.766334533691406</v>
      </c>
      <c r="G1338">
        <f t="shared" si="123"/>
        <v>1.8462159389769565E-3</v>
      </c>
      <c r="H1338" s="38">
        <f>G1338*SUMIF('Manual Inputs'!$B$11:$B$22,'Expanded kW'!A1338,'Manual Inputs'!$C$11:$C$22)</f>
        <v>16347.933821579141</v>
      </c>
    </row>
    <row r="1339" spans="1:8" x14ac:dyDescent="0.2">
      <c r="A1339">
        <f t="shared" si="120"/>
        <v>4</v>
      </c>
      <c r="B1339" t="b">
        <f t="shared" si="121"/>
        <v>0</v>
      </c>
      <c r="C1339" t="str">
        <f t="shared" si="122"/>
        <v>ON</v>
      </c>
      <c r="D1339" s="4">
        <f t="shared" si="124"/>
        <v>42485.708333330091</v>
      </c>
      <c r="E1339" t="str">
        <f t="shared" si="125"/>
        <v>LRKPPS</v>
      </c>
      <c r="F1339" s="39">
        <v>84.477088928222656</v>
      </c>
      <c r="G1339">
        <f t="shared" si="123"/>
        <v>1.699566064724942E-3</v>
      </c>
      <c r="H1339" s="38">
        <f>G1339*SUMIF('Manual Inputs'!$B$11:$B$22,'Expanded kW'!A1339,'Manual Inputs'!$C$11:$C$22)</f>
        <v>15049.373675606552</v>
      </c>
    </row>
    <row r="1340" spans="1:8" x14ac:dyDescent="0.2">
      <c r="A1340">
        <f t="shared" si="120"/>
        <v>4</v>
      </c>
      <c r="B1340" t="b">
        <f t="shared" si="121"/>
        <v>0</v>
      </c>
      <c r="C1340" t="str">
        <f t="shared" si="122"/>
        <v>ON</v>
      </c>
      <c r="D1340" s="4">
        <f t="shared" si="124"/>
        <v>42485.749999996755</v>
      </c>
      <c r="E1340" t="str">
        <f t="shared" si="125"/>
        <v>LRKPPS</v>
      </c>
      <c r="F1340" s="39">
        <v>77.780532836914063</v>
      </c>
      <c r="G1340">
        <f t="shared" si="123"/>
        <v>1.5648403109411505E-3</v>
      </c>
      <c r="H1340" s="38">
        <f>G1340*SUMIF('Manual Inputs'!$B$11:$B$22,'Expanded kW'!A1340,'Manual Inputs'!$C$11:$C$22)</f>
        <v>13856.399625051961</v>
      </c>
    </row>
    <row r="1341" spans="1:8" x14ac:dyDescent="0.2">
      <c r="A1341">
        <f t="shared" si="120"/>
        <v>4</v>
      </c>
      <c r="B1341" t="b">
        <f t="shared" si="121"/>
        <v>0</v>
      </c>
      <c r="C1341" t="str">
        <f t="shared" si="122"/>
        <v>ON</v>
      </c>
      <c r="D1341" s="4">
        <f t="shared" si="124"/>
        <v>42485.791666663419</v>
      </c>
      <c r="E1341" t="str">
        <f t="shared" si="125"/>
        <v>LRKPPS</v>
      </c>
      <c r="F1341" s="39">
        <v>71.273963928222656</v>
      </c>
      <c r="G1341">
        <f t="shared" si="123"/>
        <v>1.433936845216826E-3</v>
      </c>
      <c r="H1341" s="38">
        <f>G1341*SUMIF('Manual Inputs'!$B$11:$B$22,'Expanded kW'!A1341,'Manual Inputs'!$C$11:$C$22)</f>
        <v>12697.271296941843</v>
      </c>
    </row>
    <row r="1342" spans="1:8" x14ac:dyDescent="0.2">
      <c r="A1342">
        <f t="shared" si="120"/>
        <v>4</v>
      </c>
      <c r="B1342" t="b">
        <f t="shared" si="121"/>
        <v>0</v>
      </c>
      <c r="C1342" t="str">
        <f t="shared" si="122"/>
        <v>ON</v>
      </c>
      <c r="D1342" s="4">
        <f t="shared" si="124"/>
        <v>42485.833333330083</v>
      </c>
      <c r="E1342" t="str">
        <f t="shared" si="125"/>
        <v>LRKPPS</v>
      </c>
      <c r="F1342" s="39">
        <v>67.312629699707031</v>
      </c>
      <c r="G1342">
        <f t="shared" si="123"/>
        <v>1.3542400977171703E-3</v>
      </c>
      <c r="H1342" s="38">
        <f>G1342*SUMIF('Manual Inputs'!$B$11:$B$22,'Expanded kW'!A1342,'Manual Inputs'!$C$11:$C$22)</f>
        <v>11991.569907189225</v>
      </c>
    </row>
    <row r="1343" spans="1:8" x14ac:dyDescent="0.2">
      <c r="A1343">
        <f t="shared" si="120"/>
        <v>4</v>
      </c>
      <c r="B1343" t="b">
        <f t="shared" si="121"/>
        <v>0</v>
      </c>
      <c r="C1343" t="str">
        <f t="shared" si="122"/>
        <v>OFF</v>
      </c>
      <c r="D1343" s="4">
        <f t="shared" si="124"/>
        <v>42485.874999996748</v>
      </c>
      <c r="E1343" t="str">
        <f t="shared" si="125"/>
        <v>LRKPPS</v>
      </c>
      <c r="F1343" s="39">
        <v>62.295131683349609</v>
      </c>
      <c r="G1343">
        <f t="shared" si="123"/>
        <v>1.2532947471302037E-3</v>
      </c>
      <c r="H1343" s="38">
        <f>G1343*SUMIF('Manual Inputs'!$B$11:$B$22,'Expanded kW'!A1343,'Manual Inputs'!$C$11:$C$22)</f>
        <v>11097.715685615183</v>
      </c>
    </row>
    <row r="1344" spans="1:8" x14ac:dyDescent="0.2">
      <c r="A1344">
        <f t="shared" si="120"/>
        <v>4</v>
      </c>
      <c r="B1344" t="b">
        <f t="shared" si="121"/>
        <v>0</v>
      </c>
      <c r="C1344" t="str">
        <f t="shared" si="122"/>
        <v>OFF</v>
      </c>
      <c r="D1344" s="4">
        <f t="shared" si="124"/>
        <v>42485.916666663412</v>
      </c>
      <c r="E1344" t="str">
        <f t="shared" si="125"/>
        <v>LRKPPS</v>
      </c>
      <c r="F1344" s="39">
        <v>57.919002532958984</v>
      </c>
      <c r="G1344">
        <f t="shared" si="123"/>
        <v>1.1652528804747735E-3</v>
      </c>
      <c r="H1344" s="38">
        <f>G1344*SUMIF('Manual Inputs'!$B$11:$B$22,'Expanded kW'!A1344,'Manual Inputs'!$C$11:$C$22)</f>
        <v>10318.11965937308</v>
      </c>
    </row>
    <row r="1345" spans="1:8" x14ac:dyDescent="0.2">
      <c r="A1345">
        <f t="shared" si="120"/>
        <v>4</v>
      </c>
      <c r="B1345" t="b">
        <f t="shared" si="121"/>
        <v>0</v>
      </c>
      <c r="C1345" t="str">
        <f t="shared" si="122"/>
        <v>OFF</v>
      </c>
      <c r="D1345" s="4">
        <f t="shared" si="124"/>
        <v>42485.958333330076</v>
      </c>
      <c r="E1345" t="str">
        <f t="shared" si="125"/>
        <v>LRKPPS</v>
      </c>
      <c r="F1345" s="39">
        <v>52.298179626464844</v>
      </c>
      <c r="G1345">
        <f t="shared" si="123"/>
        <v>1.0521694398767803E-3</v>
      </c>
      <c r="H1345" s="38">
        <f>G1345*SUMIF('Manual Inputs'!$B$11:$B$22,'Expanded kW'!A1345,'Manual Inputs'!$C$11:$C$22)</f>
        <v>9316.7846778124313</v>
      </c>
    </row>
    <row r="1346" spans="1:8" x14ac:dyDescent="0.2">
      <c r="A1346">
        <f t="shared" ref="A1346:A1409" si="126">MONTH(D1346)</f>
        <v>4</v>
      </c>
      <c r="B1346" t="b">
        <f t="shared" ref="B1346:B1409" si="127">IF(ISNA(VLOOKUP(DATE(YEAR(D1346),MONTH(D1346),DAY(D1346)),Holidays,1,FALSE)),FALSE,TRUE)</f>
        <v>0</v>
      </c>
      <c r="C1346" t="str">
        <f t="shared" ref="C1346:C1409" si="128">IF(OR(HOUR(D1346)&lt;PkStart,HOUR(D1346)&gt;OPkStart-1,WEEKDAY(D1346,2)&gt;5,B1346)=TRUE,"OFF","ON")</f>
        <v>OFF</v>
      </c>
      <c r="D1346" s="4">
        <f t="shared" si="124"/>
        <v>42485.99999999674</v>
      </c>
      <c r="E1346" t="str">
        <f t="shared" si="125"/>
        <v>LRKPPS</v>
      </c>
      <c r="F1346" s="39">
        <v>50.107696533203125</v>
      </c>
      <c r="G1346">
        <f t="shared" ref="G1346:G1409" si="129">IF(SUMIF($A$2:$A$8761,A1346,$F$2:$F$8761)=0,0,F1346/SUMIF($A$2:$A$8761,A1346,$F$2:$F$8761))</f>
        <v>1.0080998491996615E-3</v>
      </c>
      <c r="H1346" s="38">
        <f>G1346*SUMIF('Manual Inputs'!$B$11:$B$22,'Expanded kW'!A1346,'Manual Inputs'!$C$11:$C$22)</f>
        <v>8926.5558119881862</v>
      </c>
    </row>
    <row r="1347" spans="1:8" x14ac:dyDescent="0.2">
      <c r="A1347">
        <f t="shared" si="126"/>
        <v>4</v>
      </c>
      <c r="B1347" t="b">
        <f t="shared" si="127"/>
        <v>0</v>
      </c>
      <c r="C1347" t="str">
        <f t="shared" si="128"/>
        <v>OFF</v>
      </c>
      <c r="D1347" s="4">
        <f t="shared" si="124"/>
        <v>42486.041666663405</v>
      </c>
      <c r="E1347" t="str">
        <f t="shared" si="125"/>
        <v>LRKPPS</v>
      </c>
      <c r="F1347" s="39">
        <v>49.001083374023438</v>
      </c>
      <c r="G1347">
        <f t="shared" si="129"/>
        <v>9.858362722229752E-4</v>
      </c>
      <c r="H1347" s="38">
        <f>G1347*SUMIF('Manual Inputs'!$B$11:$B$22,'Expanded kW'!A1347,'Manual Inputs'!$C$11:$C$22)</f>
        <v>8729.4155558769835</v>
      </c>
    </row>
    <row r="1348" spans="1:8" x14ac:dyDescent="0.2">
      <c r="A1348">
        <f t="shared" si="126"/>
        <v>4</v>
      </c>
      <c r="B1348" t="b">
        <f t="shared" si="127"/>
        <v>0</v>
      </c>
      <c r="C1348" t="str">
        <f t="shared" si="128"/>
        <v>OFF</v>
      </c>
      <c r="D1348" s="4">
        <f t="shared" ref="D1348:D1411" si="130">+D1347+1/24</f>
        <v>42486.083333330069</v>
      </c>
      <c r="E1348" t="str">
        <f t="shared" ref="E1348:E1411" si="131">+E1347</f>
        <v>LRKPPS</v>
      </c>
      <c r="F1348" s="39">
        <v>48.939060211181641</v>
      </c>
      <c r="G1348">
        <f t="shared" si="129"/>
        <v>9.8458844912525478E-4</v>
      </c>
      <c r="H1348" s="38">
        <f>G1348*SUMIF('Manual Inputs'!$B$11:$B$22,'Expanded kW'!A1348,'Manual Inputs'!$C$11:$C$22)</f>
        <v>8718.3662907331272</v>
      </c>
    </row>
    <row r="1349" spans="1:8" x14ac:dyDescent="0.2">
      <c r="A1349">
        <f t="shared" si="126"/>
        <v>4</v>
      </c>
      <c r="B1349" t="b">
        <f t="shared" si="127"/>
        <v>0</v>
      </c>
      <c r="C1349" t="str">
        <f t="shared" si="128"/>
        <v>OFF</v>
      </c>
      <c r="D1349" s="4">
        <f t="shared" si="130"/>
        <v>42486.124999996733</v>
      </c>
      <c r="E1349" t="str">
        <f t="shared" si="131"/>
        <v>LRKPPS</v>
      </c>
      <c r="F1349" s="39">
        <v>48.658035278320313</v>
      </c>
      <c r="G1349">
        <f t="shared" si="129"/>
        <v>9.7893460326843856E-4</v>
      </c>
      <c r="H1349" s="38">
        <f>G1349*SUMIF('Manual Inputs'!$B$11:$B$22,'Expanded kW'!A1349,'Manual Inputs'!$C$11:$C$22)</f>
        <v>8668.3024298632772</v>
      </c>
    </row>
    <row r="1350" spans="1:8" x14ac:dyDescent="0.2">
      <c r="A1350">
        <f t="shared" si="126"/>
        <v>4</v>
      </c>
      <c r="B1350" t="b">
        <f t="shared" si="127"/>
        <v>0</v>
      </c>
      <c r="C1350" t="str">
        <f t="shared" si="128"/>
        <v>OFF</v>
      </c>
      <c r="D1350" s="4">
        <f t="shared" si="130"/>
        <v>42486.166666663397</v>
      </c>
      <c r="E1350" t="str">
        <f t="shared" si="131"/>
        <v>LRKPPS</v>
      </c>
      <c r="F1350" s="39">
        <v>47.971176147460938</v>
      </c>
      <c r="G1350">
        <f t="shared" si="129"/>
        <v>9.6511591603778686E-4</v>
      </c>
      <c r="H1350" s="38">
        <f>G1350*SUMIF('Manual Inputs'!$B$11:$B$22,'Expanded kW'!A1350,'Manual Inputs'!$C$11:$C$22)</f>
        <v>8545.9402621566242</v>
      </c>
    </row>
    <row r="1351" spans="1:8" x14ac:dyDescent="0.2">
      <c r="A1351">
        <f t="shared" si="126"/>
        <v>4</v>
      </c>
      <c r="B1351" t="b">
        <f t="shared" si="127"/>
        <v>0</v>
      </c>
      <c r="C1351" t="str">
        <f t="shared" si="128"/>
        <v>OFF</v>
      </c>
      <c r="D1351" s="4">
        <f t="shared" si="130"/>
        <v>42486.208333330062</v>
      </c>
      <c r="E1351" t="str">
        <f t="shared" si="131"/>
        <v>LRKPPS</v>
      </c>
      <c r="F1351" s="39">
        <v>58.47509765625</v>
      </c>
      <c r="G1351">
        <f t="shared" si="129"/>
        <v>1.1764407707334859E-3</v>
      </c>
      <c r="H1351" s="38">
        <f>G1351*SUMIF('Manual Inputs'!$B$11:$B$22,'Expanded kW'!A1351,'Manual Inputs'!$C$11:$C$22)</f>
        <v>10417.186559236305</v>
      </c>
    </row>
    <row r="1352" spans="1:8" x14ac:dyDescent="0.2">
      <c r="A1352">
        <f t="shared" si="126"/>
        <v>4</v>
      </c>
      <c r="B1352" t="b">
        <f t="shared" si="127"/>
        <v>0</v>
      </c>
      <c r="C1352" t="str">
        <f t="shared" si="128"/>
        <v>OFF</v>
      </c>
      <c r="D1352" s="4">
        <f t="shared" si="130"/>
        <v>42486.249999996726</v>
      </c>
      <c r="E1352" t="str">
        <f t="shared" si="131"/>
        <v>LRKPPS</v>
      </c>
      <c r="F1352" s="39">
        <v>76.349411010742188</v>
      </c>
      <c r="G1352">
        <f t="shared" si="129"/>
        <v>1.5360480535242841E-3</v>
      </c>
      <c r="H1352" s="38">
        <f>G1352*SUMIF('Manual Inputs'!$B$11:$B$22,'Expanded kW'!A1352,'Manual Inputs'!$C$11:$C$22)</f>
        <v>13601.448993932598</v>
      </c>
    </row>
    <row r="1353" spans="1:8" x14ac:dyDescent="0.2">
      <c r="A1353">
        <f t="shared" si="126"/>
        <v>4</v>
      </c>
      <c r="B1353" t="b">
        <f t="shared" si="127"/>
        <v>0</v>
      </c>
      <c r="C1353" t="str">
        <f t="shared" si="128"/>
        <v>ON</v>
      </c>
      <c r="D1353" s="4">
        <f t="shared" si="130"/>
        <v>42486.29166666339</v>
      </c>
      <c r="E1353" t="str">
        <f t="shared" si="131"/>
        <v>LRKPPS</v>
      </c>
      <c r="F1353" s="39">
        <v>95.337699890136719</v>
      </c>
      <c r="G1353">
        <f t="shared" si="129"/>
        <v>1.9180670342450006E-3</v>
      </c>
      <c r="H1353" s="38">
        <f>G1353*SUMIF('Manual Inputs'!$B$11:$B$22,'Expanded kW'!A1353,'Manual Inputs'!$C$11:$C$22)</f>
        <v>16984.163271044763</v>
      </c>
    </row>
    <row r="1354" spans="1:8" x14ac:dyDescent="0.2">
      <c r="A1354">
        <f t="shared" si="126"/>
        <v>4</v>
      </c>
      <c r="B1354" t="b">
        <f t="shared" si="127"/>
        <v>0</v>
      </c>
      <c r="C1354" t="str">
        <f t="shared" si="128"/>
        <v>ON</v>
      </c>
      <c r="D1354" s="4">
        <f t="shared" si="130"/>
        <v>42486.333333330054</v>
      </c>
      <c r="E1354" t="str">
        <f t="shared" si="131"/>
        <v>LRKPPS</v>
      </c>
      <c r="F1354" s="39">
        <v>122.28131103515625</v>
      </c>
      <c r="G1354">
        <f t="shared" si="129"/>
        <v>2.460136460928586E-3</v>
      </c>
      <c r="H1354" s="38">
        <f>G1354*SUMIF('Manual Inputs'!$B$11:$B$22,'Expanded kW'!A1354,'Manual Inputs'!$C$11:$C$22)</f>
        <v>21784.097518733655</v>
      </c>
    </row>
    <row r="1355" spans="1:8" x14ac:dyDescent="0.2">
      <c r="A1355">
        <f t="shared" si="126"/>
        <v>4</v>
      </c>
      <c r="B1355" t="b">
        <f t="shared" si="127"/>
        <v>0</v>
      </c>
      <c r="C1355" t="str">
        <f t="shared" si="128"/>
        <v>ON</v>
      </c>
      <c r="D1355" s="4">
        <f t="shared" si="130"/>
        <v>42486.374999996719</v>
      </c>
      <c r="E1355" t="str">
        <f t="shared" si="131"/>
        <v>LRKPPS</v>
      </c>
      <c r="F1355" s="39">
        <v>130.197509765625</v>
      </c>
      <c r="G1355">
        <f t="shared" si="129"/>
        <v>2.6193997936809119E-3</v>
      </c>
      <c r="H1355" s="38">
        <f>G1355*SUMIF('Manual Inputs'!$B$11:$B$22,'Expanded kW'!A1355,'Manual Inputs'!$C$11:$C$22)</f>
        <v>23194.34773327893</v>
      </c>
    </row>
    <row r="1356" spans="1:8" x14ac:dyDescent="0.2">
      <c r="A1356">
        <f t="shared" si="126"/>
        <v>4</v>
      </c>
      <c r="B1356" t="b">
        <f t="shared" si="127"/>
        <v>0</v>
      </c>
      <c r="C1356" t="str">
        <f t="shared" si="128"/>
        <v>ON</v>
      </c>
      <c r="D1356" s="4">
        <f t="shared" si="130"/>
        <v>42486.416666663383</v>
      </c>
      <c r="E1356" t="str">
        <f t="shared" si="131"/>
        <v>LRKPPS</v>
      </c>
      <c r="F1356" s="39">
        <v>133.58135986328125</v>
      </c>
      <c r="G1356">
        <f t="shared" si="129"/>
        <v>2.6874783326914032E-3</v>
      </c>
      <c r="H1356" s="38">
        <f>G1356*SUMIF('Manual Inputs'!$B$11:$B$22,'Expanded kW'!A1356,'Manual Inputs'!$C$11:$C$22)</f>
        <v>23797.171827100814</v>
      </c>
    </row>
    <row r="1357" spans="1:8" x14ac:dyDescent="0.2">
      <c r="A1357">
        <f t="shared" si="126"/>
        <v>4</v>
      </c>
      <c r="B1357" t="b">
        <f t="shared" si="127"/>
        <v>0</v>
      </c>
      <c r="C1357" t="str">
        <f t="shared" si="128"/>
        <v>ON</v>
      </c>
      <c r="D1357" s="4">
        <f t="shared" si="130"/>
        <v>42486.458333330047</v>
      </c>
      <c r="E1357" t="str">
        <f t="shared" si="131"/>
        <v>LRKPPS</v>
      </c>
      <c r="F1357" s="39">
        <v>139.77735900878906</v>
      </c>
      <c r="G1357">
        <f t="shared" si="129"/>
        <v>2.8121335500807861E-3</v>
      </c>
      <c r="H1357" s="38">
        <f>G1357*SUMIF('Manual Inputs'!$B$11:$B$22,'Expanded kW'!A1357,'Manual Inputs'!$C$11:$C$22)</f>
        <v>24900.972959662497</v>
      </c>
    </row>
    <row r="1358" spans="1:8" x14ac:dyDescent="0.2">
      <c r="A1358">
        <f t="shared" si="126"/>
        <v>4</v>
      </c>
      <c r="B1358" t="b">
        <f t="shared" si="127"/>
        <v>0</v>
      </c>
      <c r="C1358" t="str">
        <f t="shared" si="128"/>
        <v>ON</v>
      </c>
      <c r="D1358" s="4">
        <f t="shared" si="130"/>
        <v>42486.499999996711</v>
      </c>
      <c r="E1358" t="str">
        <f t="shared" si="131"/>
        <v>LRKPPS</v>
      </c>
      <c r="F1358" s="39">
        <v>142.63723754882812</v>
      </c>
      <c r="G1358">
        <f t="shared" si="129"/>
        <v>2.8696704820176258E-3</v>
      </c>
      <c r="H1358" s="38">
        <f>G1358*SUMIF('Manual Inputs'!$B$11:$B$22,'Expanded kW'!A1358,'Manual Inputs'!$C$11:$C$22)</f>
        <v>25410.45288329558</v>
      </c>
    </row>
    <row r="1359" spans="1:8" x14ac:dyDescent="0.2">
      <c r="A1359">
        <f t="shared" si="126"/>
        <v>4</v>
      </c>
      <c r="B1359" t="b">
        <f t="shared" si="127"/>
        <v>0</v>
      </c>
      <c r="C1359" t="str">
        <f t="shared" si="128"/>
        <v>ON</v>
      </c>
      <c r="D1359" s="4">
        <f t="shared" si="130"/>
        <v>42486.541666663376</v>
      </c>
      <c r="E1359" t="str">
        <f t="shared" si="131"/>
        <v>LRKPPS</v>
      </c>
      <c r="F1359" s="39">
        <v>133.88789367675781</v>
      </c>
      <c r="G1359">
        <f t="shared" si="129"/>
        <v>2.6936453831151951E-3</v>
      </c>
      <c r="H1359" s="38">
        <f>G1359*SUMIF('Manual Inputs'!$B$11:$B$22,'Expanded kW'!A1359,'Manual Inputs'!$C$11:$C$22)</f>
        <v>23851.780028706071</v>
      </c>
    </row>
    <row r="1360" spans="1:8" x14ac:dyDescent="0.2">
      <c r="A1360">
        <f t="shared" si="126"/>
        <v>4</v>
      </c>
      <c r="B1360" t="b">
        <f t="shared" si="127"/>
        <v>0</v>
      </c>
      <c r="C1360" t="str">
        <f t="shared" si="128"/>
        <v>ON</v>
      </c>
      <c r="D1360" s="4">
        <f t="shared" si="130"/>
        <v>42486.58333333004</v>
      </c>
      <c r="E1360" t="str">
        <f t="shared" si="131"/>
        <v>LRKPPS</v>
      </c>
      <c r="F1360" s="39">
        <v>129.32997131347656</v>
      </c>
      <c r="G1360">
        <f t="shared" si="129"/>
        <v>2.6019460801140508E-3</v>
      </c>
      <c r="H1360" s="38">
        <f>G1360*SUMIF('Manual Inputs'!$B$11:$B$22,'Expanded kW'!A1360,'Manual Inputs'!$C$11:$C$22)</f>
        <v>23039.79801441454</v>
      </c>
    </row>
    <row r="1361" spans="1:8" x14ac:dyDescent="0.2">
      <c r="A1361">
        <f t="shared" si="126"/>
        <v>4</v>
      </c>
      <c r="B1361" t="b">
        <f t="shared" si="127"/>
        <v>0</v>
      </c>
      <c r="C1361" t="str">
        <f t="shared" si="128"/>
        <v>ON</v>
      </c>
      <c r="D1361" s="4">
        <f t="shared" si="130"/>
        <v>42486.624999996704</v>
      </c>
      <c r="E1361" t="str">
        <f t="shared" si="131"/>
        <v>LRKPPS</v>
      </c>
      <c r="F1361" s="39">
        <v>114.2197265625</v>
      </c>
      <c r="G1361">
        <f t="shared" si="129"/>
        <v>2.29794816145627E-3</v>
      </c>
      <c r="H1361" s="38">
        <f>G1361*SUMIF('Manual Inputs'!$B$11:$B$22,'Expanded kW'!A1361,'Manual Inputs'!$C$11:$C$22)</f>
        <v>20347.947212352308</v>
      </c>
    </row>
    <row r="1362" spans="1:8" x14ac:dyDescent="0.2">
      <c r="A1362">
        <f t="shared" si="126"/>
        <v>4</v>
      </c>
      <c r="B1362" t="b">
        <f t="shared" si="127"/>
        <v>0</v>
      </c>
      <c r="C1362" t="str">
        <f t="shared" si="128"/>
        <v>ON</v>
      </c>
      <c r="D1362" s="4">
        <f t="shared" si="130"/>
        <v>42486.666666663368</v>
      </c>
      <c r="E1362" t="str">
        <f t="shared" si="131"/>
        <v>LRKPPS</v>
      </c>
      <c r="F1362" s="39">
        <v>100.6541748046875</v>
      </c>
      <c r="G1362">
        <f t="shared" si="129"/>
        <v>2.0250274002255242E-3</v>
      </c>
      <c r="H1362" s="38">
        <f>G1362*SUMIF('Manual Inputs'!$B$11:$B$22,'Expanded kW'!A1362,'Manual Inputs'!$C$11:$C$22)</f>
        <v>17931.279449421178</v>
      </c>
    </row>
    <row r="1363" spans="1:8" x14ac:dyDescent="0.2">
      <c r="A1363">
        <f t="shared" si="126"/>
        <v>4</v>
      </c>
      <c r="B1363" t="b">
        <f t="shared" si="127"/>
        <v>0</v>
      </c>
      <c r="C1363" t="str">
        <f t="shared" si="128"/>
        <v>ON</v>
      </c>
      <c r="D1363" s="4">
        <f t="shared" si="130"/>
        <v>42486.708333330032</v>
      </c>
      <c r="E1363" t="str">
        <f t="shared" si="131"/>
        <v>LRKPPS</v>
      </c>
      <c r="F1363" s="39">
        <v>91.93280029296875</v>
      </c>
      <c r="G1363">
        <f t="shared" si="129"/>
        <v>1.8495650074521596E-3</v>
      </c>
      <c r="H1363" s="38">
        <f>G1363*SUMIF('Manual Inputs'!$B$11:$B$22,'Expanded kW'!A1363,'Manual Inputs'!$C$11:$C$22)</f>
        <v>16377.589263632628</v>
      </c>
    </row>
    <row r="1364" spans="1:8" x14ac:dyDescent="0.2">
      <c r="A1364">
        <f t="shared" si="126"/>
        <v>4</v>
      </c>
      <c r="B1364" t="b">
        <f t="shared" si="127"/>
        <v>0</v>
      </c>
      <c r="C1364" t="str">
        <f t="shared" si="128"/>
        <v>ON</v>
      </c>
      <c r="D1364" s="4">
        <f t="shared" si="130"/>
        <v>42486.749999996697</v>
      </c>
      <c r="E1364" t="str">
        <f t="shared" si="131"/>
        <v>LRKPPS</v>
      </c>
      <c r="F1364" s="39">
        <v>83.574577331542969</v>
      </c>
      <c r="G1364">
        <f t="shared" si="129"/>
        <v>1.681408738256924E-3</v>
      </c>
      <c r="H1364" s="38">
        <f>G1364*SUMIF('Manual Inputs'!$B$11:$B$22,'Expanded kW'!A1364,'Manual Inputs'!$C$11:$C$22)</f>
        <v>14888.593582005773</v>
      </c>
    </row>
    <row r="1365" spans="1:8" x14ac:dyDescent="0.2">
      <c r="A1365">
        <f t="shared" si="126"/>
        <v>4</v>
      </c>
      <c r="B1365" t="b">
        <f t="shared" si="127"/>
        <v>0</v>
      </c>
      <c r="C1365" t="str">
        <f t="shared" si="128"/>
        <v>ON</v>
      </c>
      <c r="D1365" s="4">
        <f t="shared" si="130"/>
        <v>42486.791666663361</v>
      </c>
      <c r="E1365" t="str">
        <f t="shared" si="131"/>
        <v>LRKPPS</v>
      </c>
      <c r="F1365" s="39">
        <v>76.034675598144531</v>
      </c>
      <c r="G1365">
        <f t="shared" si="129"/>
        <v>1.529715997893524E-3</v>
      </c>
      <c r="H1365" s="38">
        <f>G1365*SUMIF('Manual Inputs'!$B$11:$B$22,'Expanded kW'!A1365,'Manual Inputs'!$C$11:$C$22)</f>
        <v>13545.379698775507</v>
      </c>
    </row>
    <row r="1366" spans="1:8" x14ac:dyDescent="0.2">
      <c r="A1366">
        <f t="shared" si="126"/>
        <v>4</v>
      </c>
      <c r="B1366" t="b">
        <f t="shared" si="127"/>
        <v>0</v>
      </c>
      <c r="C1366" t="str">
        <f t="shared" si="128"/>
        <v>ON</v>
      </c>
      <c r="D1366" s="4">
        <f t="shared" si="130"/>
        <v>42486.833333330025</v>
      </c>
      <c r="E1366" t="str">
        <f t="shared" si="131"/>
        <v>LRKPPS</v>
      </c>
      <c r="F1366" s="39">
        <v>74.893623352050781</v>
      </c>
      <c r="G1366">
        <f t="shared" si="129"/>
        <v>1.5067595525407862E-3</v>
      </c>
      <c r="H1366" s="38">
        <f>G1366*SUMIF('Manual Inputs'!$B$11:$B$22,'Expanded kW'!A1366,'Manual Inputs'!$C$11:$C$22)</f>
        <v>13342.104208903387</v>
      </c>
    </row>
    <row r="1367" spans="1:8" x14ac:dyDescent="0.2">
      <c r="A1367">
        <f t="shared" si="126"/>
        <v>4</v>
      </c>
      <c r="B1367" t="b">
        <f t="shared" si="127"/>
        <v>0</v>
      </c>
      <c r="C1367" t="str">
        <f t="shared" si="128"/>
        <v>OFF</v>
      </c>
      <c r="D1367" s="4">
        <f t="shared" si="130"/>
        <v>42486.874999996689</v>
      </c>
      <c r="E1367" t="str">
        <f t="shared" si="131"/>
        <v>LRKPPS</v>
      </c>
      <c r="F1367" s="39">
        <v>68.190910339355469</v>
      </c>
      <c r="G1367">
        <f t="shared" si="129"/>
        <v>1.3719099297318565E-3</v>
      </c>
      <c r="H1367" s="38">
        <f>G1367*SUMIF('Manual Inputs'!$B$11:$B$22,'Expanded kW'!A1367,'Manual Inputs'!$C$11:$C$22)</f>
        <v>12148.033318817324</v>
      </c>
    </row>
    <row r="1368" spans="1:8" x14ac:dyDescent="0.2">
      <c r="A1368">
        <f t="shared" si="126"/>
        <v>4</v>
      </c>
      <c r="B1368" t="b">
        <f t="shared" si="127"/>
        <v>0</v>
      </c>
      <c r="C1368" t="str">
        <f t="shared" si="128"/>
        <v>OFF</v>
      </c>
      <c r="D1368" s="4">
        <f t="shared" si="130"/>
        <v>42486.916666663354</v>
      </c>
      <c r="E1368" t="str">
        <f t="shared" si="131"/>
        <v>LRKPPS</v>
      </c>
      <c r="F1368" s="39">
        <v>62.112503051757813</v>
      </c>
      <c r="G1368">
        <f t="shared" si="129"/>
        <v>1.2496205032773611E-3</v>
      </c>
      <c r="H1368" s="38">
        <f>G1368*SUMIF('Manual Inputs'!$B$11:$B$22,'Expanded kW'!A1368,'Manual Inputs'!$C$11:$C$22)</f>
        <v>11065.180869896985</v>
      </c>
    </row>
    <row r="1369" spans="1:8" x14ac:dyDescent="0.2">
      <c r="A1369">
        <f t="shared" si="126"/>
        <v>4</v>
      </c>
      <c r="B1369" t="b">
        <f t="shared" si="127"/>
        <v>0</v>
      </c>
      <c r="C1369" t="str">
        <f t="shared" si="128"/>
        <v>OFF</v>
      </c>
      <c r="D1369" s="4">
        <f t="shared" si="130"/>
        <v>42486.958333330018</v>
      </c>
      <c r="E1369" t="str">
        <f t="shared" si="131"/>
        <v>LRKPPS</v>
      </c>
      <c r="F1369" s="39">
        <v>58.889225006103516</v>
      </c>
      <c r="G1369">
        <f t="shared" si="129"/>
        <v>1.1847724592328793E-3</v>
      </c>
      <c r="H1369" s="38">
        <f>G1369*SUMIF('Manual Inputs'!$B$11:$B$22,'Expanded kW'!A1369,'Manual Inputs'!$C$11:$C$22)</f>
        <v>10490.962269506455</v>
      </c>
    </row>
    <row r="1370" spans="1:8" x14ac:dyDescent="0.2">
      <c r="A1370">
        <f t="shared" si="126"/>
        <v>4</v>
      </c>
      <c r="B1370" t="b">
        <f t="shared" si="127"/>
        <v>0</v>
      </c>
      <c r="C1370" t="str">
        <f t="shared" si="128"/>
        <v>OFF</v>
      </c>
      <c r="D1370" s="4">
        <f t="shared" si="130"/>
        <v>42486.999999996682</v>
      </c>
      <c r="E1370" t="str">
        <f t="shared" si="131"/>
        <v>LRKPPS</v>
      </c>
      <c r="F1370" s="39">
        <v>54.886764526367188</v>
      </c>
      <c r="G1370">
        <f t="shared" si="129"/>
        <v>1.1042483065535371E-3</v>
      </c>
      <c r="H1370" s="38">
        <f>G1370*SUMIF('Manual Inputs'!$B$11:$B$22,'Expanded kW'!A1370,'Manual Inputs'!$C$11:$C$22)</f>
        <v>9777.9343450643755</v>
      </c>
    </row>
    <row r="1371" spans="1:8" x14ac:dyDescent="0.2">
      <c r="A1371">
        <f t="shared" si="126"/>
        <v>4</v>
      </c>
      <c r="B1371" t="b">
        <f t="shared" si="127"/>
        <v>0</v>
      </c>
      <c r="C1371" t="str">
        <f t="shared" si="128"/>
        <v>OFF</v>
      </c>
      <c r="D1371" s="4">
        <f t="shared" si="130"/>
        <v>42487.041666663346</v>
      </c>
      <c r="E1371" t="str">
        <f t="shared" si="131"/>
        <v>LRKPPS</v>
      </c>
      <c r="F1371" s="39">
        <v>53.728404998779297</v>
      </c>
      <c r="G1371">
        <f t="shared" si="129"/>
        <v>1.080943661840792E-3</v>
      </c>
      <c r="H1371" s="38">
        <f>G1371*SUMIF('Manual Inputs'!$B$11:$B$22,'Expanded kW'!A1371,'Manual Inputs'!$C$11:$C$22)</f>
        <v>9571.5756080086867</v>
      </c>
    </row>
    <row r="1372" spans="1:8" x14ac:dyDescent="0.2">
      <c r="A1372">
        <f t="shared" si="126"/>
        <v>4</v>
      </c>
      <c r="B1372" t="b">
        <f t="shared" si="127"/>
        <v>0</v>
      </c>
      <c r="C1372" t="str">
        <f t="shared" si="128"/>
        <v>OFF</v>
      </c>
      <c r="D1372" s="4">
        <f t="shared" si="130"/>
        <v>42487.083333330011</v>
      </c>
      <c r="E1372" t="str">
        <f t="shared" si="131"/>
        <v>LRKPPS</v>
      </c>
      <c r="F1372" s="39">
        <v>53.389690399169922</v>
      </c>
      <c r="G1372">
        <f t="shared" si="129"/>
        <v>1.0741291770328212E-3</v>
      </c>
      <c r="H1372" s="38">
        <f>G1372*SUMIF('Manual Inputs'!$B$11:$B$22,'Expanded kW'!A1372,'Manual Inputs'!$C$11:$C$22)</f>
        <v>9511.2344830530674</v>
      </c>
    </row>
    <row r="1373" spans="1:8" x14ac:dyDescent="0.2">
      <c r="A1373">
        <f t="shared" si="126"/>
        <v>4</v>
      </c>
      <c r="B1373" t="b">
        <f t="shared" si="127"/>
        <v>0</v>
      </c>
      <c r="C1373" t="str">
        <f t="shared" si="128"/>
        <v>OFF</v>
      </c>
      <c r="D1373" s="4">
        <f t="shared" si="130"/>
        <v>42487.124999996675</v>
      </c>
      <c r="E1373" t="str">
        <f t="shared" si="131"/>
        <v>LRKPPS</v>
      </c>
      <c r="F1373" s="39">
        <v>53.196739196777344</v>
      </c>
      <c r="G1373">
        <f t="shared" si="129"/>
        <v>1.0702472568590218E-3</v>
      </c>
      <c r="H1373" s="38">
        <f>G1373*SUMIF('Manual Inputs'!$B$11:$B$22,'Expanded kW'!A1373,'Manual Inputs'!$C$11:$C$22)</f>
        <v>9476.8607281947425</v>
      </c>
    </row>
    <row r="1374" spans="1:8" x14ac:dyDescent="0.2">
      <c r="A1374">
        <f t="shared" si="126"/>
        <v>4</v>
      </c>
      <c r="B1374" t="b">
        <f t="shared" si="127"/>
        <v>0</v>
      </c>
      <c r="C1374" t="str">
        <f t="shared" si="128"/>
        <v>OFF</v>
      </c>
      <c r="D1374" s="4">
        <f t="shared" si="130"/>
        <v>42487.166666663339</v>
      </c>
      <c r="E1374" t="str">
        <f t="shared" si="131"/>
        <v>LRKPPS</v>
      </c>
      <c r="F1374" s="39">
        <v>54.980186462402344</v>
      </c>
      <c r="G1374">
        <f t="shared" si="129"/>
        <v>1.106127830980819E-3</v>
      </c>
      <c r="H1374" s="38">
        <f>G1374*SUMIF('Manual Inputs'!$B$11:$B$22,'Expanded kW'!A1374,'Manual Inputs'!$C$11:$C$22)</f>
        <v>9794.5772199873791</v>
      </c>
    </row>
    <row r="1375" spans="1:8" x14ac:dyDescent="0.2">
      <c r="A1375">
        <f t="shared" si="126"/>
        <v>4</v>
      </c>
      <c r="B1375" t="b">
        <f t="shared" si="127"/>
        <v>0</v>
      </c>
      <c r="C1375" t="str">
        <f t="shared" si="128"/>
        <v>OFF</v>
      </c>
      <c r="D1375" s="4">
        <f t="shared" si="130"/>
        <v>42487.208333330003</v>
      </c>
      <c r="E1375" t="str">
        <f t="shared" si="131"/>
        <v>LRKPPS</v>
      </c>
      <c r="F1375" s="39">
        <v>64.896476745605469</v>
      </c>
      <c r="G1375">
        <f t="shared" si="129"/>
        <v>1.3056303312103603E-3</v>
      </c>
      <c r="H1375" s="38">
        <f>G1375*SUMIF('Manual Inputs'!$B$11:$B$22,'Expanded kW'!A1375,'Manual Inputs'!$C$11:$C$22)</f>
        <v>11561.138542602428</v>
      </c>
    </row>
    <row r="1376" spans="1:8" x14ac:dyDescent="0.2">
      <c r="A1376">
        <f t="shared" si="126"/>
        <v>4</v>
      </c>
      <c r="B1376" t="b">
        <f t="shared" si="127"/>
        <v>0</v>
      </c>
      <c r="C1376" t="str">
        <f t="shared" si="128"/>
        <v>OFF</v>
      </c>
      <c r="D1376" s="4">
        <f t="shared" si="130"/>
        <v>42487.249999996668</v>
      </c>
      <c r="E1376" t="str">
        <f t="shared" si="131"/>
        <v>LRKPPS</v>
      </c>
      <c r="F1376" s="39">
        <v>82.539924621582031</v>
      </c>
      <c r="G1376">
        <f t="shared" si="129"/>
        <v>1.6605929092915177E-3</v>
      </c>
      <c r="H1376" s="38">
        <f>G1376*SUMIF('Manual Inputs'!$B$11:$B$22,'Expanded kW'!A1376,'Manual Inputs'!$C$11:$C$22)</f>
        <v>14704.272892760539</v>
      </c>
    </row>
    <row r="1377" spans="1:8" x14ac:dyDescent="0.2">
      <c r="A1377">
        <f t="shared" si="126"/>
        <v>4</v>
      </c>
      <c r="B1377" t="b">
        <f t="shared" si="127"/>
        <v>0</v>
      </c>
      <c r="C1377" t="str">
        <f t="shared" si="128"/>
        <v>ON</v>
      </c>
      <c r="D1377" s="4">
        <f t="shared" si="130"/>
        <v>42487.291666663332</v>
      </c>
      <c r="E1377" t="str">
        <f t="shared" si="131"/>
        <v>LRKPPS</v>
      </c>
      <c r="F1377" s="39">
        <v>101.6043701171875</v>
      </c>
      <c r="G1377">
        <f t="shared" si="129"/>
        <v>2.0441440592921956E-3</v>
      </c>
      <c r="H1377" s="38">
        <f>G1377*SUMIF('Manual Inputs'!$B$11:$B$22,'Expanded kW'!A1377,'Manual Inputs'!$C$11:$C$22)</f>
        <v>18100.554272974492</v>
      </c>
    </row>
    <row r="1378" spans="1:8" x14ac:dyDescent="0.2">
      <c r="A1378">
        <f t="shared" si="126"/>
        <v>4</v>
      </c>
      <c r="B1378" t="b">
        <f t="shared" si="127"/>
        <v>0</v>
      </c>
      <c r="C1378" t="str">
        <f t="shared" si="128"/>
        <v>ON</v>
      </c>
      <c r="D1378" s="4">
        <f t="shared" si="130"/>
        <v>42487.333333329996</v>
      </c>
      <c r="E1378" t="str">
        <f t="shared" si="131"/>
        <v>LRKPPS</v>
      </c>
      <c r="F1378" s="39">
        <v>129.91294860839844</v>
      </c>
      <c r="G1378">
        <f t="shared" si="129"/>
        <v>2.6136748037185798E-3</v>
      </c>
      <c r="H1378" s="38">
        <f>G1378*SUMIF('Manual Inputs'!$B$11:$B$22,'Expanded kW'!A1378,'Manual Inputs'!$C$11:$C$22)</f>
        <v>23143.653903235805</v>
      </c>
    </row>
    <row r="1379" spans="1:8" x14ac:dyDescent="0.2">
      <c r="A1379">
        <f t="shared" si="126"/>
        <v>4</v>
      </c>
      <c r="B1379" t="b">
        <f t="shared" si="127"/>
        <v>0</v>
      </c>
      <c r="C1379" t="str">
        <f t="shared" si="128"/>
        <v>ON</v>
      </c>
      <c r="D1379" s="4">
        <f t="shared" si="130"/>
        <v>42487.37499999666</v>
      </c>
      <c r="E1379" t="str">
        <f t="shared" si="131"/>
        <v>LRKPPS</v>
      </c>
      <c r="F1379" s="39">
        <v>135.8758544921875</v>
      </c>
      <c r="G1379">
        <f t="shared" si="129"/>
        <v>2.7336404963793129E-3</v>
      </c>
      <c r="H1379" s="38">
        <f>G1379*SUMIF('Manual Inputs'!$B$11:$B$22,'Expanded kW'!A1379,'Manual Inputs'!$C$11:$C$22)</f>
        <v>24205.930077475921</v>
      </c>
    </row>
    <row r="1380" spans="1:8" x14ac:dyDescent="0.2">
      <c r="A1380">
        <f t="shared" si="126"/>
        <v>4</v>
      </c>
      <c r="B1380" t="b">
        <f t="shared" si="127"/>
        <v>0</v>
      </c>
      <c r="C1380" t="str">
        <f t="shared" si="128"/>
        <v>ON</v>
      </c>
      <c r="D1380" s="4">
        <f t="shared" si="130"/>
        <v>42487.416666663325</v>
      </c>
      <c r="E1380" t="str">
        <f t="shared" si="131"/>
        <v>LRKPPS</v>
      </c>
      <c r="F1380" s="39">
        <v>135.10176086425781</v>
      </c>
      <c r="G1380">
        <f t="shared" si="129"/>
        <v>2.7180667677193806E-3</v>
      </c>
      <c r="H1380" s="38">
        <f>G1380*SUMIF('Manual Inputs'!$B$11:$B$22,'Expanded kW'!A1380,'Manual Inputs'!$C$11:$C$22)</f>
        <v>24068.027311004906</v>
      </c>
    </row>
    <row r="1381" spans="1:8" x14ac:dyDescent="0.2">
      <c r="A1381">
        <f t="shared" si="126"/>
        <v>4</v>
      </c>
      <c r="B1381" t="b">
        <f t="shared" si="127"/>
        <v>0</v>
      </c>
      <c r="C1381" t="str">
        <f t="shared" si="128"/>
        <v>ON</v>
      </c>
      <c r="D1381" s="4">
        <f t="shared" si="130"/>
        <v>42487.458333329989</v>
      </c>
      <c r="E1381" t="str">
        <f t="shared" si="131"/>
        <v>LRKPPS</v>
      </c>
      <c r="F1381" s="39">
        <v>140.72760009765625</v>
      </c>
      <c r="G1381">
        <f t="shared" si="129"/>
        <v>2.8312511301067521E-3</v>
      </c>
      <c r="H1381" s="38">
        <f>G1381*SUMIF('Manual Inputs'!$B$11:$B$22,'Expanded kW'!A1381,'Manual Inputs'!$C$11:$C$22)</f>
        <v>25070.255938156562</v>
      </c>
    </row>
    <row r="1382" spans="1:8" x14ac:dyDescent="0.2">
      <c r="A1382">
        <f t="shared" si="126"/>
        <v>4</v>
      </c>
      <c r="B1382" t="b">
        <f t="shared" si="127"/>
        <v>0</v>
      </c>
      <c r="C1382" t="str">
        <f t="shared" si="128"/>
        <v>ON</v>
      </c>
      <c r="D1382" s="4">
        <f t="shared" si="130"/>
        <v>42487.499999996653</v>
      </c>
      <c r="E1382" t="str">
        <f t="shared" si="131"/>
        <v>LRKPPS</v>
      </c>
      <c r="F1382" s="39">
        <v>140.29833984375</v>
      </c>
      <c r="G1382">
        <f t="shared" si="129"/>
        <v>2.82261498781385E-3</v>
      </c>
      <c r="H1382" s="38">
        <f>G1382*SUMIF('Manual Inputs'!$B$11:$B$22,'Expanded kW'!A1382,'Manual Inputs'!$C$11:$C$22)</f>
        <v>24993.784340388676</v>
      </c>
    </row>
    <row r="1383" spans="1:8" x14ac:dyDescent="0.2">
      <c r="A1383">
        <f t="shared" si="126"/>
        <v>4</v>
      </c>
      <c r="B1383" t="b">
        <f t="shared" si="127"/>
        <v>0</v>
      </c>
      <c r="C1383" t="str">
        <f t="shared" si="128"/>
        <v>ON</v>
      </c>
      <c r="D1383" s="4">
        <f t="shared" si="130"/>
        <v>42487.541666663317</v>
      </c>
      <c r="E1383" t="str">
        <f t="shared" si="131"/>
        <v>LRKPPS</v>
      </c>
      <c r="F1383" s="39">
        <v>133.1175537109375</v>
      </c>
      <c r="G1383">
        <f t="shared" si="129"/>
        <v>2.6781471731174289E-3</v>
      </c>
      <c r="H1383" s="38">
        <f>G1383*SUMIF('Manual Inputs'!$B$11:$B$22,'Expanded kW'!A1383,'Manual Inputs'!$C$11:$C$22)</f>
        <v>23714.545967376922</v>
      </c>
    </row>
    <row r="1384" spans="1:8" x14ac:dyDescent="0.2">
      <c r="A1384">
        <f t="shared" si="126"/>
        <v>4</v>
      </c>
      <c r="B1384" t="b">
        <f t="shared" si="127"/>
        <v>0</v>
      </c>
      <c r="C1384" t="str">
        <f t="shared" si="128"/>
        <v>ON</v>
      </c>
      <c r="D1384" s="4">
        <f t="shared" si="130"/>
        <v>42487.583333329982</v>
      </c>
      <c r="E1384" t="str">
        <f t="shared" si="131"/>
        <v>LRKPPS</v>
      </c>
      <c r="F1384" s="39">
        <v>123.54995727539062</v>
      </c>
      <c r="G1384">
        <f t="shared" si="129"/>
        <v>2.4856599268221046E-3</v>
      </c>
      <c r="H1384" s="38">
        <f>G1384*SUMIF('Manual Inputs'!$B$11:$B$22,'Expanded kW'!A1384,'Manual Inputs'!$C$11:$C$22)</f>
        <v>22010.103546801958</v>
      </c>
    </row>
    <row r="1385" spans="1:8" x14ac:dyDescent="0.2">
      <c r="A1385">
        <f t="shared" si="126"/>
        <v>4</v>
      </c>
      <c r="B1385" t="b">
        <f t="shared" si="127"/>
        <v>0</v>
      </c>
      <c r="C1385" t="str">
        <f t="shared" si="128"/>
        <v>ON</v>
      </c>
      <c r="D1385" s="4">
        <f t="shared" si="130"/>
        <v>42487.624999996646</v>
      </c>
      <c r="E1385" t="str">
        <f t="shared" si="131"/>
        <v>LRKPPS</v>
      </c>
      <c r="F1385" s="39">
        <v>106.90922546386719</v>
      </c>
      <c r="G1385">
        <f t="shared" si="129"/>
        <v>2.1508706551050796E-3</v>
      </c>
      <c r="H1385" s="38">
        <f>G1385*SUMIF('Manual Inputs'!$B$11:$B$22,'Expanded kW'!A1385,'Manual Inputs'!$C$11:$C$22)</f>
        <v>19045.600455556076</v>
      </c>
    </row>
    <row r="1386" spans="1:8" x14ac:dyDescent="0.2">
      <c r="A1386">
        <f t="shared" si="126"/>
        <v>4</v>
      </c>
      <c r="B1386" t="b">
        <f t="shared" si="127"/>
        <v>0</v>
      </c>
      <c r="C1386" t="str">
        <f t="shared" si="128"/>
        <v>ON</v>
      </c>
      <c r="D1386" s="4">
        <f t="shared" si="130"/>
        <v>42487.66666666331</v>
      </c>
      <c r="E1386" t="str">
        <f t="shared" si="131"/>
        <v>LRKPPS</v>
      </c>
      <c r="F1386" s="39">
        <v>93.491340637207031</v>
      </c>
      <c r="G1386">
        <f t="shared" si="129"/>
        <v>1.880920755065844E-3</v>
      </c>
      <c r="H1386" s="38">
        <f>G1386*SUMIF('Manual Inputs'!$B$11:$B$22,'Expanded kW'!A1386,'Manual Inputs'!$C$11:$C$22)</f>
        <v>16655.239172341953</v>
      </c>
    </row>
    <row r="1387" spans="1:8" x14ac:dyDescent="0.2">
      <c r="A1387">
        <f t="shared" si="126"/>
        <v>4</v>
      </c>
      <c r="B1387" t="b">
        <f t="shared" si="127"/>
        <v>0</v>
      </c>
      <c r="C1387" t="str">
        <f t="shared" si="128"/>
        <v>ON</v>
      </c>
      <c r="D1387" s="4">
        <f t="shared" si="130"/>
        <v>42487.708333329974</v>
      </c>
      <c r="E1387" t="str">
        <f t="shared" si="131"/>
        <v>LRKPPS</v>
      </c>
      <c r="F1387" s="39">
        <v>84.710708618164062</v>
      </c>
      <c r="G1387">
        <f t="shared" si="129"/>
        <v>1.7042661804854808E-3</v>
      </c>
      <c r="H1387" s="38">
        <f>G1387*SUMIF('Manual Inputs'!$B$11:$B$22,'Expanded kW'!A1387,'Manual Inputs'!$C$11:$C$22)</f>
        <v>15090.992415746792</v>
      </c>
    </row>
    <row r="1388" spans="1:8" x14ac:dyDescent="0.2">
      <c r="A1388">
        <f t="shared" si="126"/>
        <v>4</v>
      </c>
      <c r="B1388" t="b">
        <f t="shared" si="127"/>
        <v>0</v>
      </c>
      <c r="C1388" t="str">
        <f t="shared" si="128"/>
        <v>ON</v>
      </c>
      <c r="D1388" s="4">
        <f t="shared" si="130"/>
        <v>42487.749999996639</v>
      </c>
      <c r="E1388" t="str">
        <f t="shared" si="131"/>
        <v>LRKPPS</v>
      </c>
      <c r="F1388" s="39">
        <v>76.470100402832031</v>
      </c>
      <c r="G1388">
        <f t="shared" si="129"/>
        <v>1.53847616270478E-3</v>
      </c>
      <c r="H1388" s="38">
        <f>G1388*SUMIF('Manual Inputs'!$B$11:$B$22,'Expanded kW'!A1388,'Manual Inputs'!$C$11:$C$22)</f>
        <v>13622.949495231655</v>
      </c>
    </row>
    <row r="1389" spans="1:8" x14ac:dyDescent="0.2">
      <c r="A1389">
        <f t="shared" si="126"/>
        <v>4</v>
      </c>
      <c r="B1389" t="b">
        <f t="shared" si="127"/>
        <v>0</v>
      </c>
      <c r="C1389" t="str">
        <f t="shared" si="128"/>
        <v>ON</v>
      </c>
      <c r="D1389" s="4">
        <f t="shared" si="130"/>
        <v>42487.791666663303</v>
      </c>
      <c r="E1389" t="str">
        <f t="shared" si="131"/>
        <v>LRKPPS</v>
      </c>
      <c r="F1389" s="39">
        <v>69.524467468261719</v>
      </c>
      <c r="G1389">
        <f t="shared" si="129"/>
        <v>1.39873931590527E-3</v>
      </c>
      <c r="H1389" s="38">
        <f>G1389*SUMIF('Manual Inputs'!$B$11:$B$22,'Expanded kW'!A1389,'Manual Inputs'!$C$11:$C$22)</f>
        <v>12385.603052875409</v>
      </c>
    </row>
    <row r="1390" spans="1:8" x14ac:dyDescent="0.2">
      <c r="A1390">
        <f t="shared" si="126"/>
        <v>4</v>
      </c>
      <c r="B1390" t="b">
        <f t="shared" si="127"/>
        <v>0</v>
      </c>
      <c r="C1390" t="str">
        <f t="shared" si="128"/>
        <v>ON</v>
      </c>
      <c r="D1390" s="4">
        <f t="shared" si="130"/>
        <v>42487.833333329967</v>
      </c>
      <c r="E1390" t="str">
        <f t="shared" si="131"/>
        <v>LRKPPS</v>
      </c>
      <c r="F1390" s="39">
        <v>66.041259765625</v>
      </c>
      <c r="G1390">
        <f t="shared" si="129"/>
        <v>1.3286618347456167E-3</v>
      </c>
      <c r="H1390" s="38">
        <f>G1390*SUMIF('Manual Inputs'!$B$11:$B$22,'Expanded kW'!A1390,'Manual Inputs'!$C$11:$C$22)</f>
        <v>11765.078660146033</v>
      </c>
    </row>
    <row r="1391" spans="1:8" x14ac:dyDescent="0.2">
      <c r="A1391">
        <f t="shared" si="126"/>
        <v>4</v>
      </c>
      <c r="B1391" t="b">
        <f t="shared" si="127"/>
        <v>0</v>
      </c>
      <c r="C1391" t="str">
        <f t="shared" si="128"/>
        <v>OFF</v>
      </c>
      <c r="D1391" s="4">
        <f t="shared" si="130"/>
        <v>42487.874999996631</v>
      </c>
      <c r="E1391" t="str">
        <f t="shared" si="131"/>
        <v>LRKPPS</v>
      </c>
      <c r="F1391" s="39">
        <v>62.059925079345703</v>
      </c>
      <c r="G1391">
        <f t="shared" si="129"/>
        <v>1.2485627047807818E-3</v>
      </c>
      <c r="H1391" s="38">
        <f>G1391*SUMIF('Manual Inputs'!$B$11:$B$22,'Expanded kW'!A1391,'Manual Inputs'!$C$11:$C$22)</f>
        <v>11055.814240862124</v>
      </c>
    </row>
    <row r="1392" spans="1:8" x14ac:dyDescent="0.2">
      <c r="A1392">
        <f t="shared" si="126"/>
        <v>4</v>
      </c>
      <c r="B1392" t="b">
        <f t="shared" si="127"/>
        <v>0</v>
      </c>
      <c r="C1392" t="str">
        <f t="shared" si="128"/>
        <v>OFF</v>
      </c>
      <c r="D1392" s="4">
        <f t="shared" si="130"/>
        <v>42487.916666663295</v>
      </c>
      <c r="E1392" t="str">
        <f t="shared" si="131"/>
        <v>LRKPPS</v>
      </c>
      <c r="F1392" s="39">
        <v>59.302658081054688</v>
      </c>
      <c r="G1392">
        <f t="shared" si="129"/>
        <v>1.1930901798496364E-3</v>
      </c>
      <c r="H1392" s="38">
        <f>G1392*SUMIF('Manual Inputs'!$B$11:$B$22,'Expanded kW'!A1392,'Manual Inputs'!$C$11:$C$22)</f>
        <v>10564.614296508496</v>
      </c>
    </row>
    <row r="1393" spans="1:8" x14ac:dyDescent="0.2">
      <c r="A1393">
        <f t="shared" si="126"/>
        <v>4</v>
      </c>
      <c r="B1393" t="b">
        <f t="shared" si="127"/>
        <v>0</v>
      </c>
      <c r="C1393" t="str">
        <f t="shared" si="128"/>
        <v>OFF</v>
      </c>
      <c r="D1393" s="4">
        <f t="shared" si="130"/>
        <v>42487.95833332996</v>
      </c>
      <c r="E1393" t="str">
        <f t="shared" si="131"/>
        <v>LRKPPS</v>
      </c>
      <c r="F1393" s="39">
        <v>56.735752105712891</v>
      </c>
      <c r="G1393">
        <f t="shared" si="129"/>
        <v>1.1414474641455313E-3</v>
      </c>
      <c r="H1393" s="38">
        <f>G1393*SUMIF('Manual Inputs'!$B$11:$B$22,'Expanded kW'!A1393,'Manual Inputs'!$C$11:$C$22)</f>
        <v>10107.326673282168</v>
      </c>
    </row>
    <row r="1394" spans="1:8" x14ac:dyDescent="0.2">
      <c r="A1394">
        <f t="shared" si="126"/>
        <v>4</v>
      </c>
      <c r="B1394" t="b">
        <f t="shared" si="127"/>
        <v>0</v>
      </c>
      <c r="C1394" t="str">
        <f t="shared" si="128"/>
        <v>OFF</v>
      </c>
      <c r="D1394" s="4">
        <f t="shared" si="130"/>
        <v>42487.999999996624</v>
      </c>
      <c r="E1394" t="str">
        <f t="shared" si="131"/>
        <v>LRKPPS</v>
      </c>
      <c r="F1394" s="39">
        <v>53.119117736816406</v>
      </c>
      <c r="G1394">
        <f t="shared" si="129"/>
        <v>1.0686856168816298E-3</v>
      </c>
      <c r="H1394" s="38">
        <f>G1394*SUMIF('Manual Inputs'!$B$11:$B$22,'Expanded kW'!A1394,'Manual Inputs'!$C$11:$C$22)</f>
        <v>9463.0326669888127</v>
      </c>
    </row>
    <row r="1395" spans="1:8" x14ac:dyDescent="0.2">
      <c r="A1395">
        <f t="shared" si="126"/>
        <v>4</v>
      </c>
      <c r="B1395" t="b">
        <f t="shared" si="127"/>
        <v>0</v>
      </c>
      <c r="C1395" t="str">
        <f t="shared" si="128"/>
        <v>OFF</v>
      </c>
      <c r="D1395" s="4">
        <f t="shared" si="130"/>
        <v>42488.041666663288</v>
      </c>
      <c r="E1395" t="str">
        <f t="shared" si="131"/>
        <v>LRKPPS</v>
      </c>
      <c r="F1395" s="39">
        <v>51.700771331787109</v>
      </c>
      <c r="G1395">
        <f t="shared" si="129"/>
        <v>1.0401503838545945E-3</v>
      </c>
      <c r="H1395" s="38">
        <f>G1395*SUMIF('Manual Inputs'!$B$11:$B$22,'Expanded kW'!A1395,'Manual Inputs'!$C$11:$C$22)</f>
        <v>9210.3579439183304</v>
      </c>
    </row>
    <row r="1396" spans="1:8" x14ac:dyDescent="0.2">
      <c r="A1396">
        <f t="shared" si="126"/>
        <v>4</v>
      </c>
      <c r="B1396" t="b">
        <f t="shared" si="127"/>
        <v>0</v>
      </c>
      <c r="C1396" t="str">
        <f t="shared" si="128"/>
        <v>OFF</v>
      </c>
      <c r="D1396" s="4">
        <f t="shared" si="130"/>
        <v>42488.083333329952</v>
      </c>
      <c r="E1396" t="str">
        <f t="shared" si="131"/>
        <v>LRKPPS</v>
      </c>
      <c r="F1396" s="39">
        <v>51.148368835449219</v>
      </c>
      <c r="G1396">
        <f t="shared" si="129"/>
        <v>1.029036784312322E-3</v>
      </c>
      <c r="H1396" s="38">
        <f>G1396*SUMIF('Manual Inputs'!$B$11:$B$22,'Expanded kW'!A1396,'Manual Inputs'!$C$11:$C$22)</f>
        <v>9111.9488759426313</v>
      </c>
    </row>
    <row r="1397" spans="1:8" x14ac:dyDescent="0.2">
      <c r="A1397">
        <f t="shared" si="126"/>
        <v>4</v>
      </c>
      <c r="B1397" t="b">
        <f t="shared" si="127"/>
        <v>0</v>
      </c>
      <c r="C1397" t="str">
        <f t="shared" si="128"/>
        <v>OFF</v>
      </c>
      <c r="D1397" s="4">
        <f t="shared" si="130"/>
        <v>42488.124999996617</v>
      </c>
      <c r="E1397" t="str">
        <f t="shared" si="131"/>
        <v>LRKPPS</v>
      </c>
      <c r="F1397" s="39">
        <v>50.112159729003906</v>
      </c>
      <c r="G1397">
        <f t="shared" si="129"/>
        <v>1.0081896427308955E-3</v>
      </c>
      <c r="H1397" s="38">
        <f>G1397*SUMIF('Manual Inputs'!$B$11:$B$22,'Expanded kW'!A1397,'Manual Inputs'!$C$11:$C$22)</f>
        <v>8927.3509187117434</v>
      </c>
    </row>
    <row r="1398" spans="1:8" x14ac:dyDescent="0.2">
      <c r="A1398">
        <f t="shared" si="126"/>
        <v>4</v>
      </c>
      <c r="B1398" t="b">
        <f t="shared" si="127"/>
        <v>0</v>
      </c>
      <c r="C1398" t="str">
        <f t="shared" si="128"/>
        <v>OFF</v>
      </c>
      <c r="D1398" s="4">
        <f t="shared" si="130"/>
        <v>42488.166666663281</v>
      </c>
      <c r="E1398" t="str">
        <f t="shared" si="131"/>
        <v>LRKPPS</v>
      </c>
      <c r="F1398" s="39">
        <v>52.171977996826172</v>
      </c>
      <c r="G1398">
        <f t="shared" si="129"/>
        <v>1.0496304318478801E-3</v>
      </c>
      <c r="H1398" s="38">
        <f>G1398*SUMIF('Manual Inputs'!$B$11:$B$22,'Expanded kW'!A1398,'Manual Inputs'!$C$11:$C$22)</f>
        <v>9294.3021857308595</v>
      </c>
    </row>
    <row r="1399" spans="1:8" x14ac:dyDescent="0.2">
      <c r="A1399">
        <f t="shared" si="126"/>
        <v>4</v>
      </c>
      <c r="B1399" t="b">
        <f t="shared" si="127"/>
        <v>0</v>
      </c>
      <c r="C1399" t="str">
        <f t="shared" si="128"/>
        <v>OFF</v>
      </c>
      <c r="D1399" s="4">
        <f t="shared" si="130"/>
        <v>42488.208333329945</v>
      </c>
      <c r="E1399" t="str">
        <f t="shared" si="131"/>
        <v>LRKPPS</v>
      </c>
      <c r="F1399" s="39">
        <v>64.257644653320312</v>
      </c>
      <c r="G1399">
        <f t="shared" si="129"/>
        <v>1.2927778837730722E-3</v>
      </c>
      <c r="H1399" s="38">
        <f>G1399*SUMIF('Manual Inputs'!$B$11:$B$22,'Expanded kW'!A1399,'Manual Inputs'!$C$11:$C$22)</f>
        <v>11447.332266903964</v>
      </c>
    </row>
    <row r="1400" spans="1:8" x14ac:dyDescent="0.2">
      <c r="A1400">
        <f t="shared" si="126"/>
        <v>4</v>
      </c>
      <c r="B1400" t="b">
        <f t="shared" si="127"/>
        <v>0</v>
      </c>
      <c r="C1400" t="str">
        <f t="shared" si="128"/>
        <v>OFF</v>
      </c>
      <c r="D1400" s="4">
        <f t="shared" si="130"/>
        <v>42488.249999996609</v>
      </c>
      <c r="E1400" t="str">
        <f t="shared" si="131"/>
        <v>LRKPPS</v>
      </c>
      <c r="F1400" s="39">
        <v>79.682418823242188</v>
      </c>
      <c r="G1400">
        <f t="shared" si="129"/>
        <v>1.6031037137447871E-3</v>
      </c>
      <c r="H1400" s="38">
        <f>G1400*SUMIF('Manual Inputs'!$B$11:$B$22,'Expanded kW'!A1400,'Manual Inputs'!$C$11:$C$22)</f>
        <v>14195.215666889893</v>
      </c>
    </row>
    <row r="1401" spans="1:8" x14ac:dyDescent="0.2">
      <c r="A1401">
        <f t="shared" si="126"/>
        <v>4</v>
      </c>
      <c r="B1401" t="b">
        <f t="shared" si="127"/>
        <v>0</v>
      </c>
      <c r="C1401" t="str">
        <f t="shared" si="128"/>
        <v>ON</v>
      </c>
      <c r="D1401" s="4">
        <f t="shared" si="130"/>
        <v>42488.291666663274</v>
      </c>
      <c r="E1401" t="str">
        <f t="shared" si="131"/>
        <v>LRKPPS</v>
      </c>
      <c r="F1401" s="39">
        <v>98.852989196777344</v>
      </c>
      <c r="G1401">
        <f t="shared" si="129"/>
        <v>1.9887899543770278E-3</v>
      </c>
      <c r="H1401" s="38">
        <f>G1401*SUMIF('Manual Inputs'!$B$11:$B$22,'Expanded kW'!A1401,'Manual Inputs'!$C$11:$C$22)</f>
        <v>17610.402918086202</v>
      </c>
    </row>
    <row r="1402" spans="1:8" x14ac:dyDescent="0.2">
      <c r="A1402">
        <f t="shared" si="126"/>
        <v>4</v>
      </c>
      <c r="B1402" t="b">
        <f t="shared" si="127"/>
        <v>0</v>
      </c>
      <c r="C1402" t="str">
        <f t="shared" si="128"/>
        <v>ON</v>
      </c>
      <c r="D1402" s="4">
        <f t="shared" si="130"/>
        <v>42488.333333329938</v>
      </c>
      <c r="E1402" t="str">
        <f t="shared" si="131"/>
        <v>LRKPPS</v>
      </c>
      <c r="F1402" s="39">
        <v>125.73844909667969</v>
      </c>
      <c r="G1402">
        <f t="shared" si="129"/>
        <v>2.5296894557699039E-3</v>
      </c>
      <c r="H1402" s="38">
        <f>G1402*SUMIF('Manual Inputs'!$B$11:$B$22,'Expanded kW'!A1402,'Manual Inputs'!$C$11:$C$22)</f>
        <v>22399.977672703386</v>
      </c>
    </row>
    <row r="1403" spans="1:8" x14ac:dyDescent="0.2">
      <c r="A1403">
        <f t="shared" si="126"/>
        <v>4</v>
      </c>
      <c r="B1403" t="b">
        <f t="shared" si="127"/>
        <v>0</v>
      </c>
      <c r="C1403" t="str">
        <f t="shared" si="128"/>
        <v>ON</v>
      </c>
      <c r="D1403" s="4">
        <f t="shared" si="130"/>
        <v>42488.374999996602</v>
      </c>
      <c r="E1403" t="str">
        <f t="shared" si="131"/>
        <v>LRKPPS</v>
      </c>
      <c r="F1403" s="39">
        <v>135.04690551757812</v>
      </c>
      <c r="G1403">
        <f t="shared" si="129"/>
        <v>2.7169631514978895E-3</v>
      </c>
      <c r="H1403" s="38">
        <f>G1403*SUMIF('Manual Inputs'!$B$11:$B$22,'Expanded kW'!A1403,'Manual Inputs'!$C$11:$C$22)</f>
        <v>24058.25497366751</v>
      </c>
    </row>
    <row r="1404" spans="1:8" x14ac:dyDescent="0.2">
      <c r="A1404">
        <f t="shared" si="126"/>
        <v>4</v>
      </c>
      <c r="B1404" t="b">
        <f t="shared" si="127"/>
        <v>0</v>
      </c>
      <c r="C1404" t="str">
        <f t="shared" si="128"/>
        <v>ON</v>
      </c>
      <c r="D1404" s="4">
        <f t="shared" si="130"/>
        <v>42488.416666663266</v>
      </c>
      <c r="E1404" t="str">
        <f t="shared" si="131"/>
        <v>LRKPPS</v>
      </c>
      <c r="F1404" s="39">
        <v>140.63055419921875</v>
      </c>
      <c r="G1404">
        <f t="shared" si="129"/>
        <v>2.8292986964019726E-3</v>
      </c>
      <c r="H1404" s="38">
        <f>G1404*SUMIF('Manual Inputs'!$B$11:$B$22,'Expanded kW'!A1404,'Manual Inputs'!$C$11:$C$22)</f>
        <v>25052.96746375717</v>
      </c>
    </row>
    <row r="1405" spans="1:8" x14ac:dyDescent="0.2">
      <c r="A1405">
        <f t="shared" si="126"/>
        <v>4</v>
      </c>
      <c r="B1405" t="b">
        <f t="shared" si="127"/>
        <v>0</v>
      </c>
      <c r="C1405" t="str">
        <f t="shared" si="128"/>
        <v>ON</v>
      </c>
      <c r="D1405" s="4">
        <f t="shared" si="130"/>
        <v>42488.458333329931</v>
      </c>
      <c r="E1405" t="str">
        <f t="shared" si="131"/>
        <v>LRKPPS</v>
      </c>
      <c r="F1405" s="39">
        <v>145.05059814453125</v>
      </c>
      <c r="G1405">
        <f t="shared" si="129"/>
        <v>2.9182240700074587E-3</v>
      </c>
      <c r="H1405" s="38">
        <f>G1405*SUMIF('Manual Inputs'!$B$11:$B$22,'Expanded kW'!A1405,'Manual Inputs'!$C$11:$C$22)</f>
        <v>25840.386796496354</v>
      </c>
    </row>
    <row r="1406" spans="1:8" x14ac:dyDescent="0.2">
      <c r="A1406">
        <f t="shared" si="126"/>
        <v>4</v>
      </c>
      <c r="B1406" t="b">
        <f t="shared" si="127"/>
        <v>0</v>
      </c>
      <c r="C1406" t="str">
        <f t="shared" si="128"/>
        <v>ON</v>
      </c>
      <c r="D1406" s="4">
        <f t="shared" si="130"/>
        <v>42488.499999996595</v>
      </c>
      <c r="E1406" t="str">
        <f t="shared" si="131"/>
        <v>LRKPPS</v>
      </c>
      <c r="F1406" s="39">
        <v>141.90042114257812</v>
      </c>
      <c r="G1406">
        <f t="shared" si="129"/>
        <v>2.8548467212100169E-3</v>
      </c>
      <c r="H1406" s="38">
        <f>G1406*SUMIF('Manual Inputs'!$B$11:$B$22,'Expanded kW'!A1406,'Manual Inputs'!$C$11:$C$22)</f>
        <v>25279.190956912258</v>
      </c>
    </row>
    <row r="1407" spans="1:8" x14ac:dyDescent="0.2">
      <c r="A1407">
        <f t="shared" si="126"/>
        <v>4</v>
      </c>
      <c r="B1407" t="b">
        <f t="shared" si="127"/>
        <v>0</v>
      </c>
      <c r="C1407" t="str">
        <f t="shared" si="128"/>
        <v>ON</v>
      </c>
      <c r="D1407" s="4">
        <f t="shared" si="130"/>
        <v>42488.541666663259</v>
      </c>
      <c r="E1407" t="str">
        <f t="shared" si="131"/>
        <v>LRKPPS</v>
      </c>
      <c r="F1407" s="39">
        <v>134.32508850097656</v>
      </c>
      <c r="G1407">
        <f t="shared" si="129"/>
        <v>2.7024411583525133E-3</v>
      </c>
      <c r="H1407" s="38">
        <f>G1407*SUMIF('Manual Inputs'!$B$11:$B$22,'Expanded kW'!A1407,'Manual Inputs'!$C$11:$C$22)</f>
        <v>23929.665149538061</v>
      </c>
    </row>
    <row r="1408" spans="1:8" x14ac:dyDescent="0.2">
      <c r="A1408">
        <f t="shared" si="126"/>
        <v>4</v>
      </c>
      <c r="B1408" t="b">
        <f t="shared" si="127"/>
        <v>0</v>
      </c>
      <c r="C1408" t="str">
        <f t="shared" si="128"/>
        <v>ON</v>
      </c>
      <c r="D1408" s="4">
        <f t="shared" si="130"/>
        <v>42488.583333329923</v>
      </c>
      <c r="E1408" t="str">
        <f t="shared" si="131"/>
        <v>LRKPPS</v>
      </c>
      <c r="F1408" s="39">
        <v>129.56427001953125</v>
      </c>
      <c r="G1408">
        <f t="shared" si="129"/>
        <v>2.6066598567707944E-3</v>
      </c>
      <c r="H1408" s="38">
        <f>G1408*SUMIF('Manual Inputs'!$B$11:$B$22,'Expanded kW'!A1408,'Manual Inputs'!$C$11:$C$22)</f>
        <v>23081.537719509302</v>
      </c>
    </row>
    <row r="1409" spans="1:8" x14ac:dyDescent="0.2">
      <c r="A1409">
        <f t="shared" si="126"/>
        <v>4</v>
      </c>
      <c r="B1409" t="b">
        <f t="shared" si="127"/>
        <v>0</v>
      </c>
      <c r="C1409" t="str">
        <f t="shared" si="128"/>
        <v>ON</v>
      </c>
      <c r="D1409" s="4">
        <f t="shared" si="130"/>
        <v>42488.624999996588</v>
      </c>
      <c r="E1409" t="str">
        <f t="shared" si="131"/>
        <v>LRKPPS</v>
      </c>
      <c r="F1409" s="39">
        <v>113.19863128662109</v>
      </c>
      <c r="G1409">
        <f t="shared" si="129"/>
        <v>2.2774050899353124E-3</v>
      </c>
      <c r="H1409" s="38">
        <f>G1409*SUMIF('Manual Inputs'!$B$11:$B$22,'Expanded kW'!A1409,'Manual Inputs'!$C$11:$C$22)</f>
        <v>20166.041744727172</v>
      </c>
    </row>
    <row r="1410" spans="1:8" x14ac:dyDescent="0.2">
      <c r="A1410">
        <f t="shared" ref="A1410:A1473" si="132">MONTH(D1410)</f>
        <v>4</v>
      </c>
      <c r="B1410" t="b">
        <f t="shared" ref="B1410:B1473" si="133">IF(ISNA(VLOOKUP(DATE(YEAR(D1410),MONTH(D1410),DAY(D1410)),Holidays,1,FALSE)),FALSE,TRUE)</f>
        <v>0</v>
      </c>
      <c r="C1410" t="str">
        <f t="shared" ref="C1410:C1473" si="134">IF(OR(HOUR(D1410)&lt;PkStart,HOUR(D1410)&gt;OPkStart-1,WEEKDAY(D1410,2)&gt;5,B1410)=TRUE,"OFF","ON")</f>
        <v>ON</v>
      </c>
      <c r="D1410" s="4">
        <f t="shared" si="130"/>
        <v>42488.666666663252</v>
      </c>
      <c r="E1410" t="str">
        <f t="shared" si="131"/>
        <v>LRKPPS</v>
      </c>
      <c r="F1410" s="39">
        <v>95.895851135253906</v>
      </c>
      <c r="G1410">
        <f t="shared" ref="G1410:G1473" si="135">IF(SUMIF($A$2:$A$8761,A1410,$F$2:$F$8761)=0,0,F1410/SUMIF($A$2:$A$8761,A1410,$F$2:$F$8761))</f>
        <v>1.929296290925367E-3</v>
      </c>
      <c r="H1410" s="38">
        <f>G1410*SUMIF('Manual Inputs'!$B$11:$B$22,'Expanded kW'!A1410,'Manual Inputs'!$C$11:$C$22)</f>
        <v>17083.59646366354</v>
      </c>
    </row>
    <row r="1411" spans="1:8" x14ac:dyDescent="0.2">
      <c r="A1411">
        <f t="shared" si="132"/>
        <v>4</v>
      </c>
      <c r="B1411" t="b">
        <f t="shared" si="133"/>
        <v>0</v>
      </c>
      <c r="C1411" t="str">
        <f t="shared" si="134"/>
        <v>ON</v>
      </c>
      <c r="D1411" s="4">
        <f t="shared" si="130"/>
        <v>42488.708333329916</v>
      </c>
      <c r="E1411" t="str">
        <f t="shared" si="131"/>
        <v>LRKPPS</v>
      </c>
      <c r="F1411" s="39">
        <v>89.408012390136719</v>
      </c>
      <c r="G1411">
        <f t="shared" si="135"/>
        <v>1.7987696510457934E-3</v>
      </c>
      <c r="H1411" s="38">
        <f>G1411*SUMIF('Manual Inputs'!$B$11:$B$22,'Expanded kW'!A1411,'Manual Inputs'!$C$11:$C$22)</f>
        <v>15927.804865478776</v>
      </c>
    </row>
    <row r="1412" spans="1:8" x14ac:dyDescent="0.2">
      <c r="A1412">
        <f t="shared" si="132"/>
        <v>4</v>
      </c>
      <c r="B1412" t="b">
        <f t="shared" si="133"/>
        <v>0</v>
      </c>
      <c r="C1412" t="str">
        <f t="shared" si="134"/>
        <v>ON</v>
      </c>
      <c r="D1412" s="4">
        <f t="shared" ref="D1412:D1475" si="136">+D1411+1/24</f>
        <v>42488.74999999658</v>
      </c>
      <c r="E1412" t="str">
        <f t="shared" ref="E1412:E1475" si="137">+E1411</f>
        <v>LRKPPS</v>
      </c>
      <c r="F1412" s="39">
        <v>80.911849975585937</v>
      </c>
      <c r="G1412">
        <f t="shared" si="135"/>
        <v>1.6278382245091731E-3</v>
      </c>
      <c r="H1412" s="38">
        <f>G1412*SUMIF('Manual Inputs'!$B$11:$B$22,'Expanded kW'!A1412,'Manual Inputs'!$C$11:$C$22)</f>
        <v>14414.235629045235</v>
      </c>
    </row>
    <row r="1413" spans="1:8" x14ac:dyDescent="0.2">
      <c r="A1413">
        <f t="shared" si="132"/>
        <v>4</v>
      </c>
      <c r="B1413" t="b">
        <f t="shared" si="133"/>
        <v>0</v>
      </c>
      <c r="C1413" t="str">
        <f t="shared" si="134"/>
        <v>ON</v>
      </c>
      <c r="D1413" s="4">
        <f t="shared" si="136"/>
        <v>42488.791666663245</v>
      </c>
      <c r="E1413" t="str">
        <f t="shared" si="137"/>
        <v>LRKPPS</v>
      </c>
      <c r="F1413" s="39">
        <v>74.085075378417969</v>
      </c>
      <c r="G1413">
        <f t="shared" si="135"/>
        <v>1.4904926485183707E-3</v>
      </c>
      <c r="H1413" s="38">
        <f>G1413*SUMIF('Manual Inputs'!$B$11:$B$22,'Expanded kW'!A1413,'Manual Inputs'!$C$11:$C$22)</f>
        <v>13198.06349035787</v>
      </c>
    </row>
    <row r="1414" spans="1:8" x14ac:dyDescent="0.2">
      <c r="A1414">
        <f t="shared" si="132"/>
        <v>4</v>
      </c>
      <c r="B1414" t="b">
        <f t="shared" si="133"/>
        <v>0</v>
      </c>
      <c r="C1414" t="str">
        <f t="shared" si="134"/>
        <v>ON</v>
      </c>
      <c r="D1414" s="4">
        <f t="shared" si="136"/>
        <v>42488.833333329909</v>
      </c>
      <c r="E1414" t="str">
        <f t="shared" si="137"/>
        <v>LRKPPS</v>
      </c>
      <c r="F1414" s="39">
        <v>70.967277526855469</v>
      </c>
      <c r="G1414">
        <f t="shared" si="135"/>
        <v>1.4277667249287184E-3</v>
      </c>
      <c r="H1414" s="38">
        <f>G1414*SUMIF('Manual Inputs'!$B$11:$B$22,'Expanded kW'!A1414,'Manual Inputs'!$C$11:$C$22)</f>
        <v>12642.635912200738</v>
      </c>
    </row>
    <row r="1415" spans="1:8" x14ac:dyDescent="0.2">
      <c r="A1415">
        <f t="shared" si="132"/>
        <v>4</v>
      </c>
      <c r="B1415" t="b">
        <f t="shared" si="133"/>
        <v>0</v>
      </c>
      <c r="C1415" t="str">
        <f t="shared" si="134"/>
        <v>OFF</v>
      </c>
      <c r="D1415" s="4">
        <f t="shared" si="136"/>
        <v>42488.874999996573</v>
      </c>
      <c r="E1415" t="str">
        <f t="shared" si="137"/>
        <v>LRKPPS</v>
      </c>
      <c r="F1415" s="39">
        <v>66.328224182128906</v>
      </c>
      <c r="G1415">
        <f t="shared" si="135"/>
        <v>1.334435175070921E-3</v>
      </c>
      <c r="H1415" s="38">
        <f>G1415*SUMIF('Manual Inputs'!$B$11:$B$22,'Expanded kW'!A1415,'Manual Inputs'!$C$11:$C$22)</f>
        <v>11816.200624578769</v>
      </c>
    </row>
    <row r="1416" spans="1:8" x14ac:dyDescent="0.2">
      <c r="A1416">
        <f t="shared" si="132"/>
        <v>4</v>
      </c>
      <c r="B1416" t="b">
        <f t="shared" si="133"/>
        <v>0</v>
      </c>
      <c r="C1416" t="str">
        <f t="shared" si="134"/>
        <v>OFF</v>
      </c>
      <c r="D1416" s="4">
        <f t="shared" si="136"/>
        <v>42488.916666663237</v>
      </c>
      <c r="E1416" t="str">
        <f t="shared" si="137"/>
        <v>LRKPPS</v>
      </c>
      <c r="F1416" s="39">
        <v>61.770221710205078</v>
      </c>
      <c r="G1416">
        <f t="shared" si="135"/>
        <v>1.2427342603910107E-3</v>
      </c>
      <c r="H1416" s="38">
        <f>G1416*SUMIF('Manual Inputs'!$B$11:$B$22,'Expanded kW'!A1416,'Manual Inputs'!$C$11:$C$22)</f>
        <v>11004.204339140915</v>
      </c>
    </row>
    <row r="1417" spans="1:8" x14ac:dyDescent="0.2">
      <c r="A1417">
        <f t="shared" si="132"/>
        <v>4</v>
      </c>
      <c r="B1417" t="b">
        <f t="shared" si="133"/>
        <v>0</v>
      </c>
      <c r="C1417" t="str">
        <f t="shared" si="134"/>
        <v>OFF</v>
      </c>
      <c r="D1417" s="4">
        <f t="shared" si="136"/>
        <v>42488.958333329902</v>
      </c>
      <c r="E1417" t="str">
        <f t="shared" si="137"/>
        <v>LRKPPS</v>
      </c>
      <c r="F1417" s="39">
        <v>57.634994506835938</v>
      </c>
      <c r="G1417">
        <f t="shared" si="135"/>
        <v>1.1595390187705856E-3</v>
      </c>
      <c r="H1417" s="38">
        <f>G1417*SUMIF('Manual Inputs'!$B$11:$B$22,'Expanded kW'!A1417,'Manual Inputs'!$C$11:$C$22)</f>
        <v>10267.524368197401</v>
      </c>
    </row>
    <row r="1418" spans="1:8" x14ac:dyDescent="0.2">
      <c r="A1418">
        <f t="shared" si="132"/>
        <v>4</v>
      </c>
      <c r="B1418" t="b">
        <f t="shared" si="133"/>
        <v>0</v>
      </c>
      <c r="C1418" t="str">
        <f t="shared" si="134"/>
        <v>OFF</v>
      </c>
      <c r="D1418" s="4">
        <f t="shared" si="136"/>
        <v>42488.999999996566</v>
      </c>
      <c r="E1418" t="str">
        <f t="shared" si="137"/>
        <v>LRKPPS</v>
      </c>
      <c r="F1418" s="39">
        <v>53.830036163330078</v>
      </c>
      <c r="G1418">
        <f t="shared" si="135"/>
        <v>1.0829883449682582E-3</v>
      </c>
      <c r="H1418" s="38">
        <f>G1418*SUMIF('Manual Inputs'!$B$11:$B$22,'Expanded kW'!A1418,'Manual Inputs'!$C$11:$C$22)</f>
        <v>9589.6809356403173</v>
      </c>
    </row>
    <row r="1419" spans="1:8" x14ac:dyDescent="0.2">
      <c r="A1419">
        <f t="shared" si="132"/>
        <v>4</v>
      </c>
      <c r="B1419" t="b">
        <f t="shared" si="133"/>
        <v>0</v>
      </c>
      <c r="C1419" t="str">
        <f t="shared" si="134"/>
        <v>OFF</v>
      </c>
      <c r="D1419" s="4">
        <f t="shared" si="136"/>
        <v>42489.04166666323</v>
      </c>
      <c r="E1419" t="str">
        <f t="shared" si="137"/>
        <v>LRKPPS</v>
      </c>
      <c r="F1419" s="39">
        <v>52.602493286132812</v>
      </c>
      <c r="G1419">
        <f t="shared" si="135"/>
        <v>1.0582918237747787E-3</v>
      </c>
      <c r="H1419" s="38">
        <f>G1419*SUMIF('Manual Inputs'!$B$11:$B$22,'Expanded kW'!A1419,'Manual Inputs'!$C$11:$C$22)</f>
        <v>9370.9973647910956</v>
      </c>
    </row>
    <row r="1420" spans="1:8" x14ac:dyDescent="0.2">
      <c r="A1420">
        <f t="shared" si="132"/>
        <v>4</v>
      </c>
      <c r="B1420" t="b">
        <f t="shared" si="133"/>
        <v>0</v>
      </c>
      <c r="C1420" t="str">
        <f t="shared" si="134"/>
        <v>OFF</v>
      </c>
      <c r="D1420" s="4">
        <f t="shared" si="136"/>
        <v>42489.083333329894</v>
      </c>
      <c r="E1420" t="str">
        <f t="shared" si="137"/>
        <v>LRKPPS</v>
      </c>
      <c r="F1420" s="39">
        <v>51.228263854980469</v>
      </c>
      <c r="G1420">
        <f t="shared" si="135"/>
        <v>1.0306441652680179E-3</v>
      </c>
      <c r="H1420" s="38">
        <f>G1420*SUMIF('Manual Inputs'!$B$11:$B$22,'Expanded kW'!A1420,'Manual Inputs'!$C$11:$C$22)</f>
        <v>9126.1819658726981</v>
      </c>
    </row>
    <row r="1421" spans="1:8" x14ac:dyDescent="0.2">
      <c r="A1421">
        <f t="shared" si="132"/>
        <v>4</v>
      </c>
      <c r="B1421" t="b">
        <f t="shared" si="133"/>
        <v>0</v>
      </c>
      <c r="C1421" t="str">
        <f t="shared" si="134"/>
        <v>OFF</v>
      </c>
      <c r="D1421" s="4">
        <f t="shared" si="136"/>
        <v>42489.124999996558</v>
      </c>
      <c r="E1421" t="str">
        <f t="shared" si="137"/>
        <v>LRKPPS</v>
      </c>
      <c r="F1421" s="39">
        <v>50.192325592041016</v>
      </c>
      <c r="G1421">
        <f t="shared" si="135"/>
        <v>1.0098024726957516E-3</v>
      </c>
      <c r="H1421" s="38">
        <f>G1421*SUMIF('Manual Inputs'!$B$11:$B$22,'Expanded kW'!A1421,'Manual Inputs'!$C$11:$C$22)</f>
        <v>8941.6322587079412</v>
      </c>
    </row>
    <row r="1422" spans="1:8" x14ac:dyDescent="0.2">
      <c r="A1422">
        <f t="shared" si="132"/>
        <v>4</v>
      </c>
      <c r="B1422" t="b">
        <f t="shared" si="133"/>
        <v>0</v>
      </c>
      <c r="C1422" t="str">
        <f t="shared" si="134"/>
        <v>OFF</v>
      </c>
      <c r="D1422" s="4">
        <f t="shared" si="136"/>
        <v>42489.166666663223</v>
      </c>
      <c r="E1422" t="str">
        <f t="shared" si="137"/>
        <v>LRKPPS</v>
      </c>
      <c r="F1422" s="39">
        <v>52.408638000488281</v>
      </c>
      <c r="G1422">
        <f t="shared" si="135"/>
        <v>1.054391714654909E-3</v>
      </c>
      <c r="H1422" s="38">
        <f>G1422*SUMIF('Manual Inputs'!$B$11:$B$22,'Expanded kW'!A1422,'Manual Inputs'!$C$11:$C$22)</f>
        <v>9336.4625498528731</v>
      </c>
    </row>
    <row r="1423" spans="1:8" x14ac:dyDescent="0.2">
      <c r="A1423">
        <f t="shared" si="132"/>
        <v>4</v>
      </c>
      <c r="B1423" t="b">
        <f t="shared" si="133"/>
        <v>0</v>
      </c>
      <c r="C1423" t="str">
        <f t="shared" si="134"/>
        <v>OFF</v>
      </c>
      <c r="D1423" s="4">
        <f t="shared" si="136"/>
        <v>42489.208333329887</v>
      </c>
      <c r="E1423" t="str">
        <f t="shared" si="137"/>
        <v>LRKPPS</v>
      </c>
      <c r="F1423" s="39">
        <v>59.115077972412109</v>
      </c>
      <c r="G1423">
        <f t="shared" si="135"/>
        <v>1.1893163188997494E-3</v>
      </c>
      <c r="H1423" s="38">
        <f>G1423*SUMIF('Manual Inputs'!$B$11:$B$22,'Expanded kW'!A1423,'Manual Inputs'!$C$11:$C$22)</f>
        <v>10531.197388032026</v>
      </c>
    </row>
    <row r="1424" spans="1:8" x14ac:dyDescent="0.2">
      <c r="A1424">
        <f t="shared" si="132"/>
        <v>4</v>
      </c>
      <c r="B1424" t="b">
        <f t="shared" si="133"/>
        <v>0</v>
      </c>
      <c r="C1424" t="str">
        <f t="shared" si="134"/>
        <v>OFF</v>
      </c>
      <c r="D1424" s="4">
        <f t="shared" si="136"/>
        <v>42489.249999996551</v>
      </c>
      <c r="E1424" t="str">
        <f t="shared" si="137"/>
        <v>LRKPPS</v>
      </c>
      <c r="F1424" s="39">
        <v>76.433502197265625</v>
      </c>
      <c r="G1424">
        <f t="shared" si="135"/>
        <v>1.5377398557486614E-3</v>
      </c>
      <c r="H1424" s="38">
        <f>G1424*SUMIF('Manual Inputs'!$B$11:$B$22,'Expanded kW'!A1424,'Manual Inputs'!$C$11:$C$22)</f>
        <v>13616.429620098486</v>
      </c>
    </row>
    <row r="1425" spans="1:8" x14ac:dyDescent="0.2">
      <c r="A1425">
        <f t="shared" si="132"/>
        <v>4</v>
      </c>
      <c r="B1425" t="b">
        <f t="shared" si="133"/>
        <v>0</v>
      </c>
      <c r="C1425" t="str">
        <f t="shared" si="134"/>
        <v>ON</v>
      </c>
      <c r="D1425" s="4">
        <f t="shared" si="136"/>
        <v>42489.291666663215</v>
      </c>
      <c r="E1425" t="str">
        <f t="shared" si="137"/>
        <v>LRKPPS</v>
      </c>
      <c r="F1425" s="39">
        <v>94.119476318359375</v>
      </c>
      <c r="G1425">
        <f t="shared" si="135"/>
        <v>1.8935580050146021E-3</v>
      </c>
      <c r="H1425" s="38">
        <f>G1425*SUMIF('Manual Inputs'!$B$11:$B$22,'Expanded kW'!A1425,'Manual Inputs'!$C$11:$C$22)</f>
        <v>16767.139910217466</v>
      </c>
    </row>
    <row r="1426" spans="1:8" x14ac:dyDescent="0.2">
      <c r="A1426">
        <f t="shared" si="132"/>
        <v>4</v>
      </c>
      <c r="B1426" t="b">
        <f t="shared" si="133"/>
        <v>0</v>
      </c>
      <c r="C1426" t="str">
        <f t="shared" si="134"/>
        <v>ON</v>
      </c>
      <c r="D1426" s="4">
        <f t="shared" si="136"/>
        <v>42489.33333332988</v>
      </c>
      <c r="E1426" t="str">
        <f t="shared" si="137"/>
        <v>LRKPPS</v>
      </c>
      <c r="F1426" s="39">
        <v>119.06060028076172</v>
      </c>
      <c r="G1426">
        <f t="shared" si="135"/>
        <v>2.3953400673512159E-3</v>
      </c>
      <c r="H1426" s="38">
        <f>G1426*SUMIF('Manual Inputs'!$B$11:$B$22,'Expanded kW'!A1426,'Manual Inputs'!$C$11:$C$22)</f>
        <v>21210.336274603767</v>
      </c>
    </row>
    <row r="1427" spans="1:8" x14ac:dyDescent="0.2">
      <c r="A1427">
        <f t="shared" si="132"/>
        <v>4</v>
      </c>
      <c r="B1427" t="b">
        <f t="shared" si="133"/>
        <v>0</v>
      </c>
      <c r="C1427" t="str">
        <f t="shared" si="134"/>
        <v>ON</v>
      </c>
      <c r="D1427" s="4">
        <f t="shared" si="136"/>
        <v>42489.374999996544</v>
      </c>
      <c r="E1427" t="str">
        <f t="shared" si="137"/>
        <v>LRKPPS</v>
      </c>
      <c r="F1427" s="39">
        <v>127.65323638916016</v>
      </c>
      <c r="G1427">
        <f t="shared" si="135"/>
        <v>2.568212415601432E-3</v>
      </c>
      <c r="H1427" s="38">
        <f>G1427*SUMIF('Manual Inputs'!$B$11:$B$22,'Expanded kW'!A1427,'Manual Inputs'!$C$11:$C$22)</f>
        <v>22741.092048677274</v>
      </c>
    </row>
    <row r="1428" spans="1:8" x14ac:dyDescent="0.2">
      <c r="A1428">
        <f t="shared" si="132"/>
        <v>4</v>
      </c>
      <c r="B1428" t="b">
        <f t="shared" si="133"/>
        <v>0</v>
      </c>
      <c r="C1428" t="str">
        <f t="shared" si="134"/>
        <v>ON</v>
      </c>
      <c r="D1428" s="4">
        <f t="shared" si="136"/>
        <v>42489.416666663208</v>
      </c>
      <c r="E1428" t="str">
        <f t="shared" si="137"/>
        <v>LRKPPS</v>
      </c>
      <c r="F1428" s="39">
        <v>133.45982360839844</v>
      </c>
      <c r="G1428">
        <f t="shared" si="135"/>
        <v>2.6850331857639553E-3</v>
      </c>
      <c r="H1428" s="38">
        <f>G1428*SUMIF('Manual Inputs'!$B$11:$B$22,'Expanded kW'!A1428,'Manual Inputs'!$C$11:$C$22)</f>
        <v>23775.520459397801</v>
      </c>
    </row>
    <row r="1429" spans="1:8" x14ac:dyDescent="0.2">
      <c r="A1429">
        <f t="shared" si="132"/>
        <v>4</v>
      </c>
      <c r="B1429" t="b">
        <f t="shared" si="133"/>
        <v>0</v>
      </c>
      <c r="C1429" t="str">
        <f t="shared" si="134"/>
        <v>ON</v>
      </c>
      <c r="D1429" s="4">
        <f t="shared" si="136"/>
        <v>42489.458333329872</v>
      </c>
      <c r="E1429" t="str">
        <f t="shared" si="137"/>
        <v>LRKPPS</v>
      </c>
      <c r="F1429" s="39">
        <v>136.57209777832031</v>
      </c>
      <c r="G1429">
        <f t="shared" si="135"/>
        <v>2.7476479802653799E-3</v>
      </c>
      <c r="H1429" s="38">
        <f>G1429*SUMIF('Manual Inputs'!$B$11:$B$22,'Expanded kW'!A1429,'Manual Inputs'!$C$11:$C$22)</f>
        <v>24329.964008037234</v>
      </c>
    </row>
    <row r="1430" spans="1:8" x14ac:dyDescent="0.2">
      <c r="A1430">
        <f t="shared" si="132"/>
        <v>4</v>
      </c>
      <c r="B1430" t="b">
        <f t="shared" si="133"/>
        <v>0</v>
      </c>
      <c r="C1430" t="str">
        <f t="shared" si="134"/>
        <v>ON</v>
      </c>
      <c r="D1430" s="4">
        <f t="shared" si="136"/>
        <v>42489.499999996537</v>
      </c>
      <c r="E1430" t="str">
        <f t="shared" si="137"/>
        <v>LRKPPS</v>
      </c>
      <c r="F1430" s="39">
        <v>131.76091003417969</v>
      </c>
      <c r="G1430">
        <f t="shared" si="135"/>
        <v>2.6508533164730512E-3</v>
      </c>
      <c r="H1430" s="38">
        <f>G1430*SUMIF('Manual Inputs'!$B$11:$B$22,'Expanded kW'!A1430,'Manual Inputs'!$C$11:$C$22)</f>
        <v>23472.863424865016</v>
      </c>
    </row>
    <row r="1431" spans="1:8" x14ac:dyDescent="0.2">
      <c r="A1431">
        <f t="shared" si="132"/>
        <v>4</v>
      </c>
      <c r="B1431" t="b">
        <f t="shared" si="133"/>
        <v>0</v>
      </c>
      <c r="C1431" t="str">
        <f t="shared" si="134"/>
        <v>ON</v>
      </c>
      <c r="D1431" s="4">
        <f t="shared" si="136"/>
        <v>42489.541666663201</v>
      </c>
      <c r="E1431" t="str">
        <f t="shared" si="137"/>
        <v>LRKPPS</v>
      </c>
      <c r="F1431" s="39">
        <v>127.78460693359375</v>
      </c>
      <c r="G1431">
        <f t="shared" si="135"/>
        <v>2.5708554152840263E-3</v>
      </c>
      <c r="H1431" s="38">
        <f>G1431*SUMIF('Manual Inputs'!$B$11:$B$22,'Expanded kW'!A1431,'Manual Inputs'!$C$11:$C$22)</f>
        <v>22764.495369485699</v>
      </c>
    </row>
    <row r="1432" spans="1:8" x14ac:dyDescent="0.2">
      <c r="A1432">
        <f t="shared" si="132"/>
        <v>4</v>
      </c>
      <c r="B1432" t="b">
        <f t="shared" si="133"/>
        <v>0</v>
      </c>
      <c r="C1432" t="str">
        <f t="shared" si="134"/>
        <v>ON</v>
      </c>
      <c r="D1432" s="4">
        <f t="shared" si="136"/>
        <v>42489.583333329865</v>
      </c>
      <c r="E1432" t="str">
        <f t="shared" si="137"/>
        <v>LRKPPS</v>
      </c>
      <c r="F1432" s="39">
        <v>123.609130859375</v>
      </c>
      <c r="G1432">
        <f t="shared" si="135"/>
        <v>2.48685042020373E-3</v>
      </c>
      <c r="H1432" s="38">
        <f>G1432*SUMIF('Manual Inputs'!$B$11:$B$22,'Expanded kW'!A1432,'Manual Inputs'!$C$11:$C$22)</f>
        <v>22020.645166883856</v>
      </c>
    </row>
    <row r="1433" spans="1:8" x14ac:dyDescent="0.2">
      <c r="A1433">
        <f t="shared" si="132"/>
        <v>4</v>
      </c>
      <c r="B1433" t="b">
        <f t="shared" si="133"/>
        <v>0</v>
      </c>
      <c r="C1433" t="str">
        <f t="shared" si="134"/>
        <v>ON</v>
      </c>
      <c r="D1433" s="4">
        <f t="shared" si="136"/>
        <v>42489.624999996529</v>
      </c>
      <c r="E1433" t="str">
        <f t="shared" si="137"/>
        <v>LRKPPS</v>
      </c>
      <c r="F1433" s="39">
        <v>105.67707061767578</v>
      </c>
      <c r="G1433">
        <f t="shared" si="135"/>
        <v>2.1260813472626585E-3</v>
      </c>
      <c r="H1433" s="38">
        <f>G1433*SUMIF('Manual Inputs'!$B$11:$B$22,'Expanded kW'!A1433,'Manual Inputs'!$C$11:$C$22)</f>
        <v>18826.095274425847</v>
      </c>
    </row>
    <row r="1434" spans="1:8" x14ac:dyDescent="0.2">
      <c r="A1434">
        <f t="shared" si="132"/>
        <v>4</v>
      </c>
      <c r="B1434" t="b">
        <f t="shared" si="133"/>
        <v>0</v>
      </c>
      <c r="C1434" t="str">
        <f t="shared" si="134"/>
        <v>ON</v>
      </c>
      <c r="D1434" s="4">
        <f t="shared" si="136"/>
        <v>42489.666666663194</v>
      </c>
      <c r="E1434" t="str">
        <f t="shared" si="137"/>
        <v>LRKPPS</v>
      </c>
      <c r="F1434" s="39">
        <v>88.032966613769531</v>
      </c>
      <c r="G1434">
        <f t="shared" si="135"/>
        <v>1.7711055687649434E-3</v>
      </c>
      <c r="H1434" s="38">
        <f>G1434*SUMIF('Manual Inputs'!$B$11:$B$22,'Expanded kW'!A1434,'Manual Inputs'!$C$11:$C$22)</f>
        <v>15682.84403678359</v>
      </c>
    </row>
    <row r="1435" spans="1:8" x14ac:dyDescent="0.2">
      <c r="A1435">
        <f t="shared" si="132"/>
        <v>4</v>
      </c>
      <c r="B1435" t="b">
        <f t="shared" si="133"/>
        <v>0</v>
      </c>
      <c r="C1435" t="str">
        <f t="shared" si="134"/>
        <v>ON</v>
      </c>
      <c r="D1435" s="4">
        <f t="shared" si="136"/>
        <v>42489.708333329858</v>
      </c>
      <c r="E1435" t="str">
        <f t="shared" si="137"/>
        <v>LRKPPS</v>
      </c>
      <c r="F1435" s="39">
        <v>81.944450378417969</v>
      </c>
      <c r="G1435">
        <f t="shared" si="135"/>
        <v>1.6486127637995334E-3</v>
      </c>
      <c r="H1435" s="38">
        <f>G1435*SUMIF('Manual Inputs'!$B$11:$B$22,'Expanded kW'!A1435,'Manual Inputs'!$C$11:$C$22)</f>
        <v>14598.190705113315</v>
      </c>
    </row>
    <row r="1436" spans="1:8" x14ac:dyDescent="0.2">
      <c r="A1436">
        <f t="shared" si="132"/>
        <v>4</v>
      </c>
      <c r="B1436" t="b">
        <f t="shared" si="133"/>
        <v>0</v>
      </c>
      <c r="C1436" t="str">
        <f t="shared" si="134"/>
        <v>ON</v>
      </c>
      <c r="D1436" s="4">
        <f t="shared" si="136"/>
        <v>42489.749999996522</v>
      </c>
      <c r="E1436" t="str">
        <f t="shared" si="137"/>
        <v>LRKPPS</v>
      </c>
      <c r="F1436" s="39">
        <v>74.525932312011719</v>
      </c>
      <c r="G1436">
        <f t="shared" si="135"/>
        <v>1.4993621004992653E-3</v>
      </c>
      <c r="H1436" s="38">
        <f>G1436*SUMIF('Manual Inputs'!$B$11:$B$22,'Expanded kW'!A1436,'Manual Inputs'!$C$11:$C$22)</f>
        <v>13276.601006450212</v>
      </c>
    </row>
    <row r="1437" spans="1:8" x14ac:dyDescent="0.2">
      <c r="A1437">
        <f t="shared" si="132"/>
        <v>4</v>
      </c>
      <c r="B1437" t="b">
        <f t="shared" si="133"/>
        <v>0</v>
      </c>
      <c r="C1437" t="str">
        <f t="shared" si="134"/>
        <v>ON</v>
      </c>
      <c r="D1437" s="4">
        <f t="shared" si="136"/>
        <v>42489.791666663186</v>
      </c>
      <c r="E1437" t="str">
        <f t="shared" si="137"/>
        <v>LRKPPS</v>
      </c>
      <c r="F1437" s="39">
        <v>70.272056579589844</v>
      </c>
      <c r="G1437">
        <f t="shared" si="135"/>
        <v>1.4137798091335668E-3</v>
      </c>
      <c r="H1437" s="38">
        <f>G1437*SUMIF('Manual Inputs'!$B$11:$B$22,'Expanded kW'!A1437,'Manual Inputs'!$C$11:$C$22)</f>
        <v>12518.784108649608</v>
      </c>
    </row>
    <row r="1438" spans="1:8" x14ac:dyDescent="0.2">
      <c r="A1438">
        <f t="shared" si="132"/>
        <v>4</v>
      </c>
      <c r="B1438" t="b">
        <f t="shared" si="133"/>
        <v>0</v>
      </c>
      <c r="C1438" t="str">
        <f t="shared" si="134"/>
        <v>ON</v>
      </c>
      <c r="D1438" s="4">
        <f t="shared" si="136"/>
        <v>42489.833333329851</v>
      </c>
      <c r="E1438" t="str">
        <f t="shared" si="137"/>
        <v>LRKPPS</v>
      </c>
      <c r="F1438" s="39">
        <v>66.383598327636719</v>
      </c>
      <c r="G1438">
        <f t="shared" si="135"/>
        <v>1.3355492288310853E-3</v>
      </c>
      <c r="H1438" s="38">
        <f>G1438*SUMIF('Manual Inputs'!$B$11:$B$22,'Expanded kW'!A1438,'Manual Inputs'!$C$11:$C$22)</f>
        <v>11826.065384578045</v>
      </c>
    </row>
    <row r="1439" spans="1:8" x14ac:dyDescent="0.2">
      <c r="A1439">
        <f t="shared" si="132"/>
        <v>4</v>
      </c>
      <c r="B1439" t="b">
        <f t="shared" si="133"/>
        <v>0</v>
      </c>
      <c r="C1439" t="str">
        <f t="shared" si="134"/>
        <v>OFF</v>
      </c>
      <c r="D1439" s="4">
        <f t="shared" si="136"/>
        <v>42489.874999996515</v>
      </c>
      <c r="E1439" t="str">
        <f t="shared" si="137"/>
        <v>LRKPPS</v>
      </c>
      <c r="F1439" s="39">
        <v>60.694149017333984</v>
      </c>
      <c r="G1439">
        <f t="shared" si="135"/>
        <v>1.2210851167571101E-3</v>
      </c>
      <c r="H1439" s="38">
        <f>G1439*SUMIF('Manual Inputs'!$B$11:$B$22,'Expanded kW'!A1439,'Manual Inputs'!$C$11:$C$22)</f>
        <v>10812.504787669712</v>
      </c>
    </row>
    <row r="1440" spans="1:8" x14ac:dyDescent="0.2">
      <c r="A1440">
        <f t="shared" si="132"/>
        <v>4</v>
      </c>
      <c r="B1440" t="b">
        <f t="shared" si="133"/>
        <v>0</v>
      </c>
      <c r="C1440" t="str">
        <f t="shared" si="134"/>
        <v>OFF</v>
      </c>
      <c r="D1440" s="4">
        <f t="shared" si="136"/>
        <v>42489.916666663179</v>
      </c>
      <c r="E1440" t="str">
        <f t="shared" si="137"/>
        <v>LRKPPS</v>
      </c>
      <c r="F1440" s="39">
        <v>56.217952728271484</v>
      </c>
      <c r="G1440">
        <f t="shared" si="135"/>
        <v>1.1310300330834495E-3</v>
      </c>
      <c r="H1440" s="38">
        <f>G1440*SUMIF('Manual Inputs'!$B$11:$B$22,'Expanded kW'!A1440,'Manual Inputs'!$C$11:$C$22)</f>
        <v>10015.082060938421</v>
      </c>
    </row>
    <row r="1441" spans="1:8" x14ac:dyDescent="0.2">
      <c r="A1441">
        <f t="shared" si="132"/>
        <v>4</v>
      </c>
      <c r="B1441" t="b">
        <f t="shared" si="133"/>
        <v>0</v>
      </c>
      <c r="C1441" t="str">
        <f t="shared" si="134"/>
        <v>OFF</v>
      </c>
      <c r="D1441" s="4">
        <f t="shared" si="136"/>
        <v>42489.958333329843</v>
      </c>
      <c r="E1441" t="str">
        <f t="shared" si="137"/>
        <v>LRKPPS</v>
      </c>
      <c r="F1441" s="39">
        <v>53.659221649169922</v>
      </c>
      <c r="G1441">
        <f t="shared" si="135"/>
        <v>1.0795517853600578E-3</v>
      </c>
      <c r="H1441" s="38">
        <f>G1441*SUMIF('Manual Inputs'!$B$11:$B$22,'Expanded kW'!A1441,'Manual Inputs'!$C$11:$C$22)</f>
        <v>9559.2507742151574</v>
      </c>
    </row>
    <row r="1442" spans="1:8" x14ac:dyDescent="0.2">
      <c r="A1442">
        <f t="shared" si="132"/>
        <v>4</v>
      </c>
      <c r="B1442" t="b">
        <f t="shared" si="133"/>
        <v>0</v>
      </c>
      <c r="C1442" t="str">
        <f t="shared" si="134"/>
        <v>OFF</v>
      </c>
      <c r="D1442" s="4">
        <f t="shared" si="136"/>
        <v>42489.999999996508</v>
      </c>
      <c r="E1442" t="str">
        <f t="shared" si="137"/>
        <v>LRKPPS</v>
      </c>
      <c r="F1442" s="39">
        <v>50.724262237548828</v>
      </c>
      <c r="G1442">
        <f t="shared" si="135"/>
        <v>1.0205043266866822E-3</v>
      </c>
      <c r="H1442" s="38">
        <f>G1442*SUMIF('Manual Inputs'!$B$11:$B$22,'Expanded kW'!A1442,'Manual Inputs'!$C$11:$C$22)</f>
        <v>9036.3953885880146</v>
      </c>
    </row>
    <row r="1443" spans="1:8" x14ac:dyDescent="0.2">
      <c r="A1443">
        <f t="shared" si="132"/>
        <v>4</v>
      </c>
      <c r="B1443" t="b">
        <f t="shared" si="133"/>
        <v>0</v>
      </c>
      <c r="C1443" t="str">
        <f t="shared" si="134"/>
        <v>OFF</v>
      </c>
      <c r="D1443" s="4">
        <f t="shared" si="136"/>
        <v>42490.041666663172</v>
      </c>
      <c r="E1443" t="str">
        <f t="shared" si="137"/>
        <v>LRKPPS</v>
      </c>
      <c r="F1443" s="39">
        <v>50.001033782958984</v>
      </c>
      <c r="G1443">
        <f t="shared" si="135"/>
        <v>1.0059539372963857E-3</v>
      </c>
      <c r="H1443" s="38">
        <f>G1443*SUMIF('Manual Inputs'!$B$11:$B$22,'Expanded kW'!A1443,'Manual Inputs'!$C$11:$C$22)</f>
        <v>8907.5541204519668</v>
      </c>
    </row>
    <row r="1444" spans="1:8" x14ac:dyDescent="0.2">
      <c r="A1444">
        <f t="shared" si="132"/>
        <v>4</v>
      </c>
      <c r="B1444" t="b">
        <f t="shared" si="133"/>
        <v>0</v>
      </c>
      <c r="C1444" t="str">
        <f t="shared" si="134"/>
        <v>OFF</v>
      </c>
      <c r="D1444" s="4">
        <f t="shared" si="136"/>
        <v>42490.083333329836</v>
      </c>
      <c r="E1444" t="str">
        <f t="shared" si="137"/>
        <v>LRKPPS</v>
      </c>
      <c r="F1444" s="39">
        <v>49.029685974121094</v>
      </c>
      <c r="G1444">
        <f t="shared" si="135"/>
        <v>9.8641171828895151E-4</v>
      </c>
      <c r="H1444" s="38">
        <f>G1444*SUMIF('Manual Inputs'!$B$11:$B$22,'Expanded kW'!A1444,'Manual Inputs'!$C$11:$C$22)</f>
        <v>8734.5110346917118</v>
      </c>
    </row>
    <row r="1445" spans="1:8" x14ac:dyDescent="0.2">
      <c r="A1445">
        <f t="shared" si="132"/>
        <v>4</v>
      </c>
      <c r="B1445" t="b">
        <f t="shared" si="133"/>
        <v>0</v>
      </c>
      <c r="C1445" t="str">
        <f t="shared" si="134"/>
        <v>OFF</v>
      </c>
      <c r="D1445" s="4">
        <f t="shared" si="136"/>
        <v>42490.1249999965</v>
      </c>
      <c r="E1445" t="str">
        <f t="shared" si="137"/>
        <v>LRKPPS</v>
      </c>
      <c r="F1445" s="39">
        <v>47.457893371582031</v>
      </c>
      <c r="G1445">
        <f t="shared" si="135"/>
        <v>9.5478935295944948E-4</v>
      </c>
      <c r="H1445" s="38">
        <f>G1445*SUMIF('Manual Inputs'!$B$11:$B$22,'Expanded kW'!A1445,'Manual Inputs'!$C$11:$C$22)</f>
        <v>8454.5002706339801</v>
      </c>
    </row>
    <row r="1446" spans="1:8" x14ac:dyDescent="0.2">
      <c r="A1446">
        <f t="shared" si="132"/>
        <v>4</v>
      </c>
      <c r="B1446" t="b">
        <f t="shared" si="133"/>
        <v>0</v>
      </c>
      <c r="C1446" t="str">
        <f t="shared" si="134"/>
        <v>OFF</v>
      </c>
      <c r="D1446" s="4">
        <f t="shared" si="136"/>
        <v>42490.166666663165</v>
      </c>
      <c r="E1446" t="str">
        <f t="shared" si="137"/>
        <v>LRKPPS</v>
      </c>
      <c r="F1446" s="39">
        <v>47.754093170166016</v>
      </c>
      <c r="G1446">
        <f t="shared" si="135"/>
        <v>9.6074849682246108E-4</v>
      </c>
      <c r="H1446" s="38">
        <f>G1446*SUMIF('Manual Inputs'!$B$11:$B$22,'Expanded kW'!A1446,'Manual Inputs'!$C$11:$C$22)</f>
        <v>8507.2674943639231</v>
      </c>
    </row>
    <row r="1447" spans="1:8" x14ac:dyDescent="0.2">
      <c r="A1447">
        <f t="shared" si="132"/>
        <v>4</v>
      </c>
      <c r="B1447" t="b">
        <f t="shared" si="133"/>
        <v>0</v>
      </c>
      <c r="C1447" t="str">
        <f t="shared" si="134"/>
        <v>OFF</v>
      </c>
      <c r="D1447" s="4">
        <f t="shared" si="136"/>
        <v>42490.208333329829</v>
      </c>
      <c r="E1447" t="str">
        <f t="shared" si="137"/>
        <v>LRKPPS</v>
      </c>
      <c r="F1447" s="39">
        <v>48.145778656005859</v>
      </c>
      <c r="G1447">
        <f t="shared" si="135"/>
        <v>9.6862868502762428E-4</v>
      </c>
      <c r="H1447" s="38">
        <f>G1447*SUMIF('Manual Inputs'!$B$11:$B$22,'Expanded kW'!A1447,'Manual Inputs'!$C$11:$C$22)</f>
        <v>8577.0452449292134</v>
      </c>
    </row>
    <row r="1448" spans="1:8" x14ac:dyDescent="0.2">
      <c r="A1448">
        <f t="shared" si="132"/>
        <v>4</v>
      </c>
      <c r="B1448" t="b">
        <f t="shared" si="133"/>
        <v>0</v>
      </c>
      <c r="C1448" t="str">
        <f t="shared" si="134"/>
        <v>OFF</v>
      </c>
      <c r="D1448" s="4">
        <f t="shared" si="136"/>
        <v>42490.249999996493</v>
      </c>
      <c r="E1448" t="str">
        <f t="shared" si="137"/>
        <v>LRKPPS</v>
      </c>
      <c r="F1448" s="39">
        <v>48.925979614257813</v>
      </c>
      <c r="G1448">
        <f t="shared" si="135"/>
        <v>9.8432528500679213E-4</v>
      </c>
      <c r="H1448" s="38">
        <f>G1448*SUMIF('Manual Inputs'!$B$11:$B$22,'Expanded kW'!A1448,'Manual Inputs'!$C$11:$C$22)</f>
        <v>8716.0360164125486</v>
      </c>
    </row>
    <row r="1449" spans="1:8" x14ac:dyDescent="0.2">
      <c r="A1449">
        <f t="shared" si="132"/>
        <v>4</v>
      </c>
      <c r="B1449" t="b">
        <f t="shared" si="133"/>
        <v>0</v>
      </c>
      <c r="C1449" t="str">
        <f t="shared" si="134"/>
        <v>OFF</v>
      </c>
      <c r="D1449" s="4">
        <f t="shared" si="136"/>
        <v>42490.291666663157</v>
      </c>
      <c r="E1449" t="str">
        <f t="shared" si="137"/>
        <v>LRKPPS</v>
      </c>
      <c r="F1449" s="39">
        <v>48.24462890625</v>
      </c>
      <c r="G1449">
        <f t="shared" si="135"/>
        <v>9.7061741987793679E-4</v>
      </c>
      <c r="H1449" s="38">
        <f>G1449*SUMIF('Manual Inputs'!$B$11:$B$22,'Expanded kW'!A1449,'Manual Inputs'!$C$11:$C$22)</f>
        <v>8594.6551599100112</v>
      </c>
    </row>
    <row r="1450" spans="1:8" x14ac:dyDescent="0.2">
      <c r="A1450">
        <f t="shared" si="132"/>
        <v>4</v>
      </c>
      <c r="B1450" t="b">
        <f t="shared" si="133"/>
        <v>0</v>
      </c>
      <c r="C1450" t="str">
        <f t="shared" si="134"/>
        <v>OFF</v>
      </c>
      <c r="D1450" s="4">
        <f t="shared" si="136"/>
        <v>42490.333333329821</v>
      </c>
      <c r="E1450" t="str">
        <f t="shared" si="137"/>
        <v>LRKPPS</v>
      </c>
      <c r="F1450" s="39">
        <v>48.511421203613281</v>
      </c>
      <c r="G1450">
        <f t="shared" si="135"/>
        <v>9.7598492414070683E-4</v>
      </c>
      <c r="H1450" s="38">
        <f>G1450*SUMIF('Manual Inputs'!$B$11:$B$22,'Expanded kW'!A1450,'Manual Inputs'!$C$11:$C$22)</f>
        <v>8642.1835137836279</v>
      </c>
    </row>
    <row r="1451" spans="1:8" x14ac:dyDescent="0.2">
      <c r="A1451">
        <f t="shared" si="132"/>
        <v>4</v>
      </c>
      <c r="B1451" t="b">
        <f t="shared" si="133"/>
        <v>0</v>
      </c>
      <c r="C1451" t="str">
        <f t="shared" si="134"/>
        <v>OFF</v>
      </c>
      <c r="D1451" s="4">
        <f t="shared" si="136"/>
        <v>42490.374999996486</v>
      </c>
      <c r="E1451" t="str">
        <f t="shared" si="137"/>
        <v>LRKPPS</v>
      </c>
      <c r="F1451" s="39">
        <v>48.112957000732422</v>
      </c>
      <c r="G1451">
        <f t="shared" si="135"/>
        <v>9.6796835721331908E-4</v>
      </c>
      <c r="H1451" s="38">
        <f>G1451*SUMIF('Manual Inputs'!$B$11:$B$22,'Expanded kW'!A1451,'Manual Inputs'!$C$11:$C$22)</f>
        <v>8571.1981524082858</v>
      </c>
    </row>
    <row r="1452" spans="1:8" x14ac:dyDescent="0.2">
      <c r="A1452">
        <f t="shared" si="132"/>
        <v>4</v>
      </c>
      <c r="B1452" t="b">
        <f t="shared" si="133"/>
        <v>0</v>
      </c>
      <c r="C1452" t="str">
        <f t="shared" si="134"/>
        <v>OFF</v>
      </c>
      <c r="D1452" s="4">
        <f t="shared" si="136"/>
        <v>42490.41666666315</v>
      </c>
      <c r="E1452" t="str">
        <f t="shared" si="137"/>
        <v>LRKPPS</v>
      </c>
      <c r="F1452" s="39">
        <v>47.313323974609375</v>
      </c>
      <c r="G1452">
        <f t="shared" si="135"/>
        <v>9.5188081001354799E-4</v>
      </c>
      <c r="H1452" s="38">
        <f>G1452*SUMIF('Manual Inputs'!$B$11:$B$22,'Expanded kW'!A1452,'Manual Inputs'!$C$11:$C$22)</f>
        <v>8428.7456085746944</v>
      </c>
    </row>
    <row r="1453" spans="1:8" x14ac:dyDescent="0.2">
      <c r="A1453">
        <f t="shared" si="132"/>
        <v>4</v>
      </c>
      <c r="B1453" t="b">
        <f t="shared" si="133"/>
        <v>0</v>
      </c>
      <c r="C1453" t="str">
        <f t="shared" si="134"/>
        <v>OFF</v>
      </c>
      <c r="D1453" s="4">
        <f t="shared" si="136"/>
        <v>42490.458333329814</v>
      </c>
      <c r="E1453" t="str">
        <f t="shared" si="137"/>
        <v>LRKPPS</v>
      </c>
      <c r="F1453" s="39">
        <v>48.315631866455078</v>
      </c>
      <c r="G1453">
        <f t="shared" si="135"/>
        <v>9.7204590449063576E-4</v>
      </c>
      <c r="H1453" s="38">
        <f>G1453*SUMIF('Manual Inputs'!$B$11:$B$22,'Expanded kW'!A1453,'Manual Inputs'!$C$11:$C$22)</f>
        <v>8607.30415259853</v>
      </c>
    </row>
    <row r="1454" spans="1:8" x14ac:dyDescent="0.2">
      <c r="A1454">
        <f t="shared" si="132"/>
        <v>4</v>
      </c>
      <c r="B1454" t="b">
        <f t="shared" si="133"/>
        <v>0</v>
      </c>
      <c r="C1454" t="str">
        <f t="shared" si="134"/>
        <v>OFF</v>
      </c>
      <c r="D1454" s="4">
        <f t="shared" si="136"/>
        <v>42490.499999996478</v>
      </c>
      <c r="E1454" t="str">
        <f t="shared" si="137"/>
        <v>LRKPPS</v>
      </c>
      <c r="F1454" s="39">
        <v>48.6966552734375</v>
      </c>
      <c r="G1454">
        <f t="shared" si="135"/>
        <v>9.7971158592673993E-4</v>
      </c>
      <c r="H1454" s="38">
        <f>G1454*SUMIF('Manual Inputs'!$B$11:$B$22,'Expanded kW'!A1454,'Manual Inputs'!$C$11:$C$22)</f>
        <v>8675.1824815464315</v>
      </c>
    </row>
    <row r="1455" spans="1:8" x14ac:dyDescent="0.2">
      <c r="A1455">
        <f t="shared" si="132"/>
        <v>4</v>
      </c>
      <c r="B1455" t="b">
        <f t="shared" si="133"/>
        <v>0</v>
      </c>
      <c r="C1455" t="str">
        <f t="shared" si="134"/>
        <v>OFF</v>
      </c>
      <c r="D1455" s="4">
        <f t="shared" si="136"/>
        <v>42490.541666663143</v>
      </c>
      <c r="E1455" t="str">
        <f t="shared" si="137"/>
        <v>LRKPPS</v>
      </c>
      <c r="F1455" s="39">
        <v>49.896656036376953</v>
      </c>
      <c r="G1455">
        <f t="shared" si="135"/>
        <v>1.0038539966112372E-3</v>
      </c>
      <c r="H1455" s="38">
        <f>G1455*SUMIF('Manual Inputs'!$B$11:$B$22,'Expanded kW'!A1455,'Manual Inputs'!$C$11:$C$22)</f>
        <v>8888.9594963750715</v>
      </c>
    </row>
    <row r="1456" spans="1:8" x14ac:dyDescent="0.2">
      <c r="A1456">
        <f t="shared" si="132"/>
        <v>4</v>
      </c>
      <c r="B1456" t="b">
        <f t="shared" si="133"/>
        <v>0</v>
      </c>
      <c r="C1456" t="str">
        <f t="shared" si="134"/>
        <v>OFF</v>
      </c>
      <c r="D1456" s="4">
        <f t="shared" si="136"/>
        <v>42490.583333329807</v>
      </c>
      <c r="E1456" t="str">
        <f t="shared" si="137"/>
        <v>LRKPPS</v>
      </c>
      <c r="F1456" s="39">
        <v>50.567604064941406</v>
      </c>
      <c r="G1456">
        <f t="shared" si="135"/>
        <v>1.0173525737403701E-3</v>
      </c>
      <c r="H1456" s="38">
        <f>G1456*SUMIF('Manual Inputs'!$B$11:$B$22,'Expanded kW'!A1456,'Manual Inputs'!$C$11:$C$22)</f>
        <v>9008.4871425911624</v>
      </c>
    </row>
    <row r="1457" spans="1:8" x14ac:dyDescent="0.2">
      <c r="A1457">
        <f t="shared" si="132"/>
        <v>4</v>
      </c>
      <c r="B1457" t="b">
        <f t="shared" si="133"/>
        <v>0</v>
      </c>
      <c r="C1457" t="str">
        <f t="shared" si="134"/>
        <v>OFF</v>
      </c>
      <c r="D1457" s="4">
        <f t="shared" si="136"/>
        <v>42490.624999996471</v>
      </c>
      <c r="E1457" t="str">
        <f t="shared" si="137"/>
        <v>LRKPPS</v>
      </c>
      <c r="F1457" s="39">
        <v>51.68756103515625</v>
      </c>
      <c r="G1457">
        <f t="shared" si="135"/>
        <v>1.0398846103514636E-3</v>
      </c>
      <c r="H1457" s="38">
        <f>G1457*SUMIF('Manual Inputs'!$B$11:$B$22,'Expanded kW'!A1457,'Manual Inputs'!$C$11:$C$22)</f>
        <v>9208.0045639322816</v>
      </c>
    </row>
    <row r="1458" spans="1:8" x14ac:dyDescent="0.2">
      <c r="A1458">
        <f t="shared" si="132"/>
        <v>4</v>
      </c>
      <c r="B1458" t="b">
        <f t="shared" si="133"/>
        <v>0</v>
      </c>
      <c r="C1458" t="str">
        <f t="shared" si="134"/>
        <v>OFF</v>
      </c>
      <c r="D1458" s="4">
        <f t="shared" si="136"/>
        <v>42490.666666663135</v>
      </c>
      <c r="E1458" t="str">
        <f t="shared" si="137"/>
        <v>LRKPPS</v>
      </c>
      <c r="F1458" s="39">
        <v>52.079700469970703</v>
      </c>
      <c r="G1458">
        <f t="shared" si="135"/>
        <v>1.0477739314029659E-3</v>
      </c>
      <c r="H1458" s="38">
        <f>G1458*SUMIF('Manual Inputs'!$B$11:$B$22,'Expanded kW'!A1458,'Manual Inputs'!$C$11:$C$22)</f>
        <v>9277.8631843267194</v>
      </c>
    </row>
    <row r="1459" spans="1:8" x14ac:dyDescent="0.2">
      <c r="A1459">
        <f t="shared" si="132"/>
        <v>4</v>
      </c>
      <c r="B1459" t="b">
        <f t="shared" si="133"/>
        <v>0</v>
      </c>
      <c r="C1459" t="str">
        <f t="shared" si="134"/>
        <v>OFF</v>
      </c>
      <c r="D1459" s="4">
        <f t="shared" si="136"/>
        <v>42490.7083333298</v>
      </c>
      <c r="E1459" t="str">
        <f t="shared" si="137"/>
        <v>LRKPPS</v>
      </c>
      <c r="F1459" s="39">
        <v>52.247802734375</v>
      </c>
      <c r="G1459">
        <f t="shared" si="135"/>
        <v>1.051155924172955E-3</v>
      </c>
      <c r="H1459" s="38">
        <f>G1459*SUMIF('Manual Inputs'!$B$11:$B$22,'Expanded kW'!A1459,'Manual Inputs'!$C$11:$C$22)</f>
        <v>9307.8101655121791</v>
      </c>
    </row>
    <row r="1460" spans="1:8" x14ac:dyDescent="0.2">
      <c r="A1460">
        <f t="shared" si="132"/>
        <v>4</v>
      </c>
      <c r="B1460" t="b">
        <f t="shared" si="133"/>
        <v>0</v>
      </c>
      <c r="C1460" t="str">
        <f t="shared" si="134"/>
        <v>OFF</v>
      </c>
      <c r="D1460" s="4">
        <f t="shared" si="136"/>
        <v>42490.749999996464</v>
      </c>
      <c r="E1460" t="str">
        <f t="shared" si="137"/>
        <v>LRKPPS</v>
      </c>
      <c r="F1460" s="39">
        <v>51.893936157226563</v>
      </c>
      <c r="G1460">
        <f t="shared" si="135"/>
        <v>1.0440366018384358E-3</v>
      </c>
      <c r="H1460" s="38">
        <f>G1460*SUMIF('Manual Inputs'!$B$11:$B$22,'Expanded kW'!A1460,'Manual Inputs'!$C$11:$C$22)</f>
        <v>9244.7697551668425</v>
      </c>
    </row>
    <row r="1461" spans="1:8" x14ac:dyDescent="0.2">
      <c r="A1461">
        <f t="shared" si="132"/>
        <v>4</v>
      </c>
      <c r="B1461" t="b">
        <f t="shared" si="133"/>
        <v>0</v>
      </c>
      <c r="C1461" t="str">
        <f t="shared" si="134"/>
        <v>OFF</v>
      </c>
      <c r="D1461" s="4">
        <f t="shared" si="136"/>
        <v>42490.791666663128</v>
      </c>
      <c r="E1461" t="str">
        <f t="shared" si="137"/>
        <v>LRKPPS</v>
      </c>
      <c r="F1461" s="39">
        <v>50.126064300537109</v>
      </c>
      <c r="G1461">
        <f t="shared" si="135"/>
        <v>1.0084693841166629E-3</v>
      </c>
      <c r="H1461" s="38">
        <f>G1461*SUMIF('Manual Inputs'!$B$11:$B$22,'Expanded kW'!A1461,'Manual Inputs'!$C$11:$C$22)</f>
        <v>8929.8279819659019</v>
      </c>
    </row>
    <row r="1462" spans="1:8" x14ac:dyDescent="0.2">
      <c r="A1462">
        <f t="shared" si="132"/>
        <v>4</v>
      </c>
      <c r="B1462" t="b">
        <f t="shared" si="133"/>
        <v>0</v>
      </c>
      <c r="C1462" t="str">
        <f t="shared" si="134"/>
        <v>OFF</v>
      </c>
      <c r="D1462" s="4">
        <f t="shared" si="136"/>
        <v>42490.833333329792</v>
      </c>
      <c r="E1462" t="str">
        <f t="shared" si="137"/>
        <v>LRKPPS</v>
      </c>
      <c r="F1462" s="39">
        <v>51.654979705810547</v>
      </c>
      <c r="G1462">
        <f t="shared" si="135"/>
        <v>1.0392291175734558E-3</v>
      </c>
      <c r="H1462" s="38">
        <f>G1462*SUMIF('Manual Inputs'!$B$11:$B$22,'Expanded kW'!A1462,'Manual Inputs'!$C$11:$C$22)</f>
        <v>9202.2002848503162</v>
      </c>
    </row>
    <row r="1463" spans="1:8" x14ac:dyDescent="0.2">
      <c r="A1463">
        <f t="shared" si="132"/>
        <v>4</v>
      </c>
      <c r="B1463" t="b">
        <f t="shared" si="133"/>
        <v>0</v>
      </c>
      <c r="C1463" t="str">
        <f t="shared" si="134"/>
        <v>OFF</v>
      </c>
      <c r="D1463" s="4">
        <f t="shared" si="136"/>
        <v>42490.874999996457</v>
      </c>
      <c r="E1463" t="str">
        <f t="shared" si="137"/>
        <v>LRKPPS</v>
      </c>
      <c r="F1463" s="39">
        <v>51.2359619140625</v>
      </c>
      <c r="G1463">
        <f t="shared" si="135"/>
        <v>1.0307990399227444E-3</v>
      </c>
      <c r="H1463" s="38">
        <f>G1463*SUMIF('Manual Inputs'!$B$11:$B$22,'Expanded kW'!A1463,'Manual Inputs'!$C$11:$C$22)</f>
        <v>9127.5533550762339</v>
      </c>
    </row>
    <row r="1464" spans="1:8" x14ac:dyDescent="0.2">
      <c r="A1464">
        <f t="shared" si="132"/>
        <v>4</v>
      </c>
      <c r="B1464" t="b">
        <f t="shared" si="133"/>
        <v>0</v>
      </c>
      <c r="C1464" t="str">
        <f t="shared" si="134"/>
        <v>OFF</v>
      </c>
      <c r="D1464" s="4">
        <f t="shared" si="136"/>
        <v>42490.916666663121</v>
      </c>
      <c r="E1464" t="str">
        <f t="shared" si="137"/>
        <v>LRKPPS</v>
      </c>
      <c r="F1464" s="39">
        <v>51.359981536865234</v>
      </c>
      <c r="G1464">
        <f t="shared" si="135"/>
        <v>1.0332941488919302E-3</v>
      </c>
      <c r="H1464" s="38">
        <f>G1464*SUMIF('Manual Inputs'!$B$11:$B$22,'Expanded kW'!A1464,'Manual Inputs'!$C$11:$C$22)</f>
        <v>9149.6471283151768</v>
      </c>
    </row>
    <row r="1465" spans="1:8" x14ac:dyDescent="0.2">
      <c r="A1465">
        <f t="shared" si="132"/>
        <v>4</v>
      </c>
      <c r="B1465" t="b">
        <f t="shared" si="133"/>
        <v>0</v>
      </c>
      <c r="C1465" t="str">
        <f t="shared" si="134"/>
        <v>OFF</v>
      </c>
      <c r="D1465" s="4">
        <f t="shared" si="136"/>
        <v>42490.958333329785</v>
      </c>
      <c r="E1465" t="str">
        <f t="shared" si="137"/>
        <v>LRKPPS</v>
      </c>
      <c r="F1465" s="39">
        <v>50.311416625976563</v>
      </c>
      <c r="G1465">
        <f t="shared" si="135"/>
        <v>1.0121984250475407E-3</v>
      </c>
      <c r="H1465" s="38">
        <f>G1465*SUMIF('Manual Inputs'!$B$11:$B$22,'Expanded kW'!A1465,'Manual Inputs'!$C$11:$C$22)</f>
        <v>8962.8480166589907</v>
      </c>
    </row>
    <row r="1466" spans="1:8" x14ac:dyDescent="0.2">
      <c r="A1466">
        <f t="shared" si="132"/>
        <v>5</v>
      </c>
      <c r="B1466" t="b">
        <f t="shared" si="133"/>
        <v>0</v>
      </c>
      <c r="C1466" t="str">
        <f t="shared" si="134"/>
        <v>OFF</v>
      </c>
      <c r="D1466" s="4">
        <f t="shared" si="136"/>
        <v>42490.999999996449</v>
      </c>
      <c r="E1466" t="str">
        <f t="shared" si="137"/>
        <v>LRKPPS</v>
      </c>
      <c r="F1466" s="39">
        <v>49.711956024169922</v>
      </c>
      <c r="G1466">
        <f t="shared" si="135"/>
        <v>9.2561981882386855E-4</v>
      </c>
      <c r="H1466" s="38">
        <f>G1466*SUMIF('Manual Inputs'!$B$11:$B$22,'Expanded kW'!A1466,'Manual Inputs'!$C$11:$C$22)</f>
        <v>8778.1238823945259</v>
      </c>
    </row>
    <row r="1467" spans="1:8" x14ac:dyDescent="0.2">
      <c r="A1467">
        <f t="shared" si="132"/>
        <v>5</v>
      </c>
      <c r="B1467" t="b">
        <f t="shared" si="133"/>
        <v>0</v>
      </c>
      <c r="C1467" t="str">
        <f t="shared" si="134"/>
        <v>OFF</v>
      </c>
      <c r="D1467" s="4">
        <f t="shared" si="136"/>
        <v>42491.041666663114</v>
      </c>
      <c r="E1467" t="str">
        <f t="shared" si="137"/>
        <v>LRKPPS</v>
      </c>
      <c r="F1467" s="39">
        <v>49.008522033691406</v>
      </c>
      <c r="G1467">
        <f t="shared" si="135"/>
        <v>9.1252211567767363E-4</v>
      </c>
      <c r="H1467" s="38">
        <f>G1467*SUMIF('Manual Inputs'!$B$11:$B$22,'Expanded kW'!A1467,'Manual Inputs'!$C$11:$C$22)</f>
        <v>8653.9116967282589</v>
      </c>
    </row>
    <row r="1468" spans="1:8" x14ac:dyDescent="0.2">
      <c r="A1468">
        <f t="shared" si="132"/>
        <v>5</v>
      </c>
      <c r="B1468" t="b">
        <f t="shared" si="133"/>
        <v>0</v>
      </c>
      <c r="C1468" t="str">
        <f t="shared" si="134"/>
        <v>OFF</v>
      </c>
      <c r="D1468" s="4">
        <f t="shared" si="136"/>
        <v>42491.083333329778</v>
      </c>
      <c r="E1468" t="str">
        <f t="shared" si="137"/>
        <v>LRKPPS</v>
      </c>
      <c r="F1468" s="39">
        <v>49.363838195800781</v>
      </c>
      <c r="G1468">
        <f t="shared" si="135"/>
        <v>9.1913798252139562E-4</v>
      </c>
      <c r="H1468" s="38">
        <f>G1468*SUMIF('Manual Inputs'!$B$11:$B$22,'Expanded kW'!A1468,'Manual Inputs'!$C$11:$C$22)</f>
        <v>8716.6533294834971</v>
      </c>
    </row>
    <row r="1469" spans="1:8" x14ac:dyDescent="0.2">
      <c r="A1469">
        <f t="shared" si="132"/>
        <v>5</v>
      </c>
      <c r="B1469" t="b">
        <f t="shared" si="133"/>
        <v>0</v>
      </c>
      <c r="C1469" t="str">
        <f t="shared" si="134"/>
        <v>OFF</v>
      </c>
      <c r="D1469" s="4">
        <f t="shared" si="136"/>
        <v>42491.124999996442</v>
      </c>
      <c r="E1469" t="str">
        <f t="shared" si="137"/>
        <v>LRKPPS</v>
      </c>
      <c r="F1469" s="39">
        <v>48.913005828857422</v>
      </c>
      <c r="G1469">
        <f t="shared" si="135"/>
        <v>9.1074363622757528E-4</v>
      </c>
      <c r="H1469" s="38">
        <f>G1469*SUMIF('Manual Inputs'!$B$11:$B$22,'Expanded kW'!A1469,'Manual Inputs'!$C$11:$C$22)</f>
        <v>8637.0454708569359</v>
      </c>
    </row>
    <row r="1470" spans="1:8" x14ac:dyDescent="0.2">
      <c r="A1470">
        <f t="shared" si="132"/>
        <v>5</v>
      </c>
      <c r="B1470" t="b">
        <f t="shared" si="133"/>
        <v>0</v>
      </c>
      <c r="C1470" t="str">
        <f t="shared" si="134"/>
        <v>OFF</v>
      </c>
      <c r="D1470" s="4">
        <f t="shared" si="136"/>
        <v>42491.166666663106</v>
      </c>
      <c r="E1470" t="str">
        <f t="shared" si="137"/>
        <v>LRKPPS</v>
      </c>
      <c r="F1470" s="39">
        <v>47.835533142089844</v>
      </c>
      <c r="G1470">
        <f t="shared" si="135"/>
        <v>8.9068145897933809E-4</v>
      </c>
      <c r="H1470" s="38">
        <f>G1470*SUMIF('Manual Inputs'!$B$11:$B$22,'Expanded kW'!A1470,'Manual Inputs'!$C$11:$C$22)</f>
        <v>8446.7856323636843</v>
      </c>
    </row>
    <row r="1471" spans="1:8" x14ac:dyDescent="0.2">
      <c r="A1471">
        <f t="shared" si="132"/>
        <v>5</v>
      </c>
      <c r="B1471" t="b">
        <f t="shared" si="133"/>
        <v>0</v>
      </c>
      <c r="C1471" t="str">
        <f t="shared" si="134"/>
        <v>OFF</v>
      </c>
      <c r="D1471" s="4">
        <f t="shared" si="136"/>
        <v>42491.208333329771</v>
      </c>
      <c r="E1471" t="str">
        <f t="shared" si="137"/>
        <v>LRKPPS</v>
      </c>
      <c r="F1471" s="39">
        <v>47.463756561279297</v>
      </c>
      <c r="G1471">
        <f t="shared" si="135"/>
        <v>8.8375910470292409E-4</v>
      </c>
      <c r="H1471" s="38">
        <f>G1471*SUMIF('Manual Inputs'!$B$11:$B$22,'Expanded kW'!A1471,'Manual Inputs'!$C$11:$C$22)</f>
        <v>8381.1374232821236</v>
      </c>
    </row>
    <row r="1472" spans="1:8" x14ac:dyDescent="0.2">
      <c r="A1472">
        <f t="shared" si="132"/>
        <v>5</v>
      </c>
      <c r="B1472" t="b">
        <f t="shared" si="133"/>
        <v>0</v>
      </c>
      <c r="C1472" t="str">
        <f t="shared" si="134"/>
        <v>OFF</v>
      </c>
      <c r="D1472" s="4">
        <f t="shared" si="136"/>
        <v>42491.249999996435</v>
      </c>
      <c r="E1472" t="str">
        <f t="shared" si="137"/>
        <v>LRKPPS</v>
      </c>
      <c r="F1472" s="39">
        <v>47.520359039306641</v>
      </c>
      <c r="G1472">
        <f t="shared" si="135"/>
        <v>8.8481302371249152E-4</v>
      </c>
      <c r="H1472" s="38">
        <f>G1472*SUMIF('Manual Inputs'!$B$11:$B$22,'Expanded kW'!A1472,'Manual Inputs'!$C$11:$C$22)</f>
        <v>8391.1322736946277</v>
      </c>
    </row>
    <row r="1473" spans="1:8" x14ac:dyDescent="0.2">
      <c r="A1473">
        <f t="shared" si="132"/>
        <v>5</v>
      </c>
      <c r="B1473" t="b">
        <f t="shared" si="133"/>
        <v>0</v>
      </c>
      <c r="C1473" t="str">
        <f t="shared" si="134"/>
        <v>OFF</v>
      </c>
      <c r="D1473" s="4">
        <f t="shared" si="136"/>
        <v>42491.291666663099</v>
      </c>
      <c r="E1473" t="str">
        <f t="shared" si="137"/>
        <v>LRKPPS</v>
      </c>
      <c r="F1473" s="39">
        <v>48.042732238769531</v>
      </c>
      <c r="G1473">
        <f t="shared" si="135"/>
        <v>8.9453943612744858E-4</v>
      </c>
      <c r="H1473" s="38">
        <f>G1473*SUMIF('Manual Inputs'!$B$11:$B$22,'Expanded kW'!A1473,'Manual Inputs'!$C$11:$C$22)</f>
        <v>8483.3727933695845</v>
      </c>
    </row>
    <row r="1474" spans="1:8" x14ac:dyDescent="0.2">
      <c r="A1474">
        <f t="shared" ref="A1474:A1537" si="138">MONTH(D1474)</f>
        <v>5</v>
      </c>
      <c r="B1474" t="b">
        <f t="shared" ref="B1474:B1537" si="139">IF(ISNA(VLOOKUP(DATE(YEAR(D1474),MONTH(D1474),DAY(D1474)),Holidays,1,FALSE)),FALSE,TRUE)</f>
        <v>0</v>
      </c>
      <c r="C1474" t="str">
        <f t="shared" ref="C1474:C1537" si="140">IF(OR(HOUR(D1474)&lt;PkStart,HOUR(D1474)&gt;OPkStart-1,WEEKDAY(D1474,2)&gt;5,B1474)=TRUE,"OFF","ON")</f>
        <v>OFF</v>
      </c>
      <c r="D1474" s="4">
        <f t="shared" si="136"/>
        <v>42491.333333329763</v>
      </c>
      <c r="E1474" t="str">
        <f t="shared" si="137"/>
        <v>LRKPPS</v>
      </c>
      <c r="F1474" s="39">
        <v>47.780281066894531</v>
      </c>
      <c r="G1474">
        <f t="shared" ref="G1474:G1537" si="141">IF(SUMIF($A$2:$A$8761,A1474,$F$2:$F$8761)=0,0,F1474/SUMIF($A$2:$A$8761,A1474,$F$2:$F$8761))</f>
        <v>8.8965268401407498E-4</v>
      </c>
      <c r="H1474" s="38">
        <f>G1474*SUMIF('Manual Inputs'!$B$11:$B$22,'Expanded kW'!A1474,'Manual Inputs'!$C$11:$C$22)</f>
        <v>8437.0292357216367</v>
      </c>
    </row>
    <row r="1475" spans="1:8" x14ac:dyDescent="0.2">
      <c r="A1475">
        <f t="shared" si="138"/>
        <v>5</v>
      </c>
      <c r="B1475" t="b">
        <f t="shared" si="139"/>
        <v>0</v>
      </c>
      <c r="C1475" t="str">
        <f t="shared" si="140"/>
        <v>OFF</v>
      </c>
      <c r="D1475" s="4">
        <f t="shared" si="136"/>
        <v>42491.374999996428</v>
      </c>
      <c r="E1475" t="str">
        <f t="shared" si="137"/>
        <v>LRKPPS</v>
      </c>
      <c r="F1475" s="39">
        <v>48.167736053466797</v>
      </c>
      <c r="G1475">
        <f t="shared" si="141"/>
        <v>8.9686696490656401E-4</v>
      </c>
      <c r="H1475" s="38">
        <f>G1475*SUMIF('Manual Inputs'!$B$11:$B$22,'Expanded kW'!A1475,'Manual Inputs'!$C$11:$C$22)</f>
        <v>8505.4459334940839</v>
      </c>
    </row>
    <row r="1476" spans="1:8" x14ac:dyDescent="0.2">
      <c r="A1476">
        <f t="shared" si="138"/>
        <v>5</v>
      </c>
      <c r="B1476" t="b">
        <f t="shared" si="139"/>
        <v>0</v>
      </c>
      <c r="C1476" t="str">
        <f t="shared" si="140"/>
        <v>OFF</v>
      </c>
      <c r="D1476" s="4">
        <f t="shared" ref="D1476:D1539" si="142">+D1475+1/24</f>
        <v>42491.416666663092</v>
      </c>
      <c r="E1476" t="str">
        <f t="shared" ref="E1476:E1539" si="143">+E1475</f>
        <v>LRKPPS</v>
      </c>
      <c r="F1476" s="39">
        <v>48.460697174072266</v>
      </c>
      <c r="G1476">
        <f t="shared" si="141"/>
        <v>9.0232180195311729E-4</v>
      </c>
      <c r="H1476" s="38">
        <f>G1476*SUMIF('Manual Inputs'!$B$11:$B$22,'Expanded kW'!A1476,'Manual Inputs'!$C$11:$C$22)</f>
        <v>8557.1769297186056</v>
      </c>
    </row>
    <row r="1477" spans="1:8" x14ac:dyDescent="0.2">
      <c r="A1477">
        <f t="shared" si="138"/>
        <v>5</v>
      </c>
      <c r="B1477" t="b">
        <f t="shared" si="139"/>
        <v>0</v>
      </c>
      <c r="C1477" t="str">
        <f t="shared" si="140"/>
        <v>OFF</v>
      </c>
      <c r="D1477" s="4">
        <f t="shared" si="142"/>
        <v>42491.458333329756</v>
      </c>
      <c r="E1477" t="str">
        <f t="shared" si="143"/>
        <v>LRKPPS</v>
      </c>
      <c r="F1477" s="39">
        <v>49.890876770019531</v>
      </c>
      <c r="G1477">
        <f t="shared" si="141"/>
        <v>9.2895126263743775E-4</v>
      </c>
      <c r="H1477" s="38">
        <f>G1477*SUMIF('Manual Inputs'!$B$11:$B$22,'Expanded kW'!A1477,'Manual Inputs'!$C$11:$C$22)</f>
        <v>8809.7176597835041</v>
      </c>
    </row>
    <row r="1478" spans="1:8" x14ac:dyDescent="0.2">
      <c r="A1478">
        <f t="shared" si="138"/>
        <v>5</v>
      </c>
      <c r="B1478" t="b">
        <f t="shared" si="139"/>
        <v>0</v>
      </c>
      <c r="C1478" t="str">
        <f t="shared" si="140"/>
        <v>OFF</v>
      </c>
      <c r="D1478" s="4">
        <f t="shared" si="142"/>
        <v>42491.49999999642</v>
      </c>
      <c r="E1478" t="str">
        <f t="shared" si="143"/>
        <v>LRKPPS</v>
      </c>
      <c r="F1478" s="39">
        <v>52.86865234375</v>
      </c>
      <c r="G1478">
        <f t="shared" si="141"/>
        <v>9.8439643734982347E-4</v>
      </c>
      <c r="H1478" s="38">
        <f>G1478*SUMIF('Manual Inputs'!$B$11:$B$22,'Expanded kW'!A1478,'Manual Inputs'!$C$11:$C$22)</f>
        <v>9335.5324731749879</v>
      </c>
    </row>
    <row r="1479" spans="1:8" x14ac:dyDescent="0.2">
      <c r="A1479">
        <f t="shared" si="138"/>
        <v>5</v>
      </c>
      <c r="B1479" t="b">
        <f t="shared" si="139"/>
        <v>0</v>
      </c>
      <c r="C1479" t="str">
        <f t="shared" si="140"/>
        <v>OFF</v>
      </c>
      <c r="D1479" s="4">
        <f t="shared" si="142"/>
        <v>42491.541666663084</v>
      </c>
      <c r="E1479" t="str">
        <f t="shared" si="143"/>
        <v>LRKPPS</v>
      </c>
      <c r="F1479" s="39">
        <v>55.340522766113281</v>
      </c>
      <c r="G1479">
        <f t="shared" si="141"/>
        <v>1.0304218291366917E-3</v>
      </c>
      <c r="H1479" s="38">
        <f>G1479*SUMIF('Manual Inputs'!$B$11:$B$22,'Expanded kW'!A1479,'Manual Inputs'!$C$11:$C$22)</f>
        <v>9772.0146904142784</v>
      </c>
    </row>
    <row r="1480" spans="1:8" x14ac:dyDescent="0.2">
      <c r="A1480">
        <f t="shared" si="138"/>
        <v>5</v>
      </c>
      <c r="B1480" t="b">
        <f t="shared" si="139"/>
        <v>0</v>
      </c>
      <c r="C1480" t="str">
        <f t="shared" si="140"/>
        <v>OFF</v>
      </c>
      <c r="D1480" s="4">
        <f t="shared" si="142"/>
        <v>42491.583333329749</v>
      </c>
      <c r="E1480" t="str">
        <f t="shared" si="143"/>
        <v>LRKPPS</v>
      </c>
      <c r="F1480" s="39">
        <v>60.023860931396484</v>
      </c>
      <c r="G1480">
        <f t="shared" si="141"/>
        <v>1.1176240028337532E-3</v>
      </c>
      <c r="H1480" s="38">
        <f>G1480*SUMIF('Manual Inputs'!$B$11:$B$22,'Expanded kW'!A1480,'Manual Inputs'!$C$11:$C$22)</f>
        <v>10598.997289489924</v>
      </c>
    </row>
    <row r="1481" spans="1:8" x14ac:dyDescent="0.2">
      <c r="A1481">
        <f t="shared" si="138"/>
        <v>5</v>
      </c>
      <c r="B1481" t="b">
        <f t="shared" si="139"/>
        <v>0</v>
      </c>
      <c r="C1481" t="str">
        <f t="shared" si="140"/>
        <v>OFF</v>
      </c>
      <c r="D1481" s="4">
        <f t="shared" si="142"/>
        <v>42491.624999996413</v>
      </c>
      <c r="E1481" t="str">
        <f t="shared" si="143"/>
        <v>LRKPPS</v>
      </c>
      <c r="F1481" s="39">
        <v>61.866313934326172</v>
      </c>
      <c r="G1481">
        <f t="shared" si="141"/>
        <v>1.151929855010121E-3</v>
      </c>
      <c r="H1481" s="38">
        <f>G1481*SUMIF('Manual Inputs'!$B$11:$B$22,'Expanded kW'!A1481,'Manual Inputs'!$C$11:$C$22)</f>
        <v>10924.337147357177</v>
      </c>
    </row>
    <row r="1482" spans="1:8" x14ac:dyDescent="0.2">
      <c r="A1482">
        <f t="shared" si="138"/>
        <v>5</v>
      </c>
      <c r="B1482" t="b">
        <f t="shared" si="139"/>
        <v>0</v>
      </c>
      <c r="C1482" t="str">
        <f t="shared" si="140"/>
        <v>OFF</v>
      </c>
      <c r="D1482" s="4">
        <f t="shared" si="142"/>
        <v>42491.666666663077</v>
      </c>
      <c r="E1482" t="str">
        <f t="shared" si="143"/>
        <v>LRKPPS</v>
      </c>
      <c r="F1482" s="39">
        <v>64.328765869140625</v>
      </c>
      <c r="G1482">
        <f t="shared" si="141"/>
        <v>1.1977798777422228E-3</v>
      </c>
      <c r="H1482" s="38">
        <f>G1482*SUMIF('Manual Inputs'!$B$11:$B$22,'Expanded kW'!A1482,'Manual Inputs'!$C$11:$C$22)</f>
        <v>11359.15625058727</v>
      </c>
    </row>
    <row r="1483" spans="1:8" x14ac:dyDescent="0.2">
      <c r="A1483">
        <f t="shared" si="138"/>
        <v>5</v>
      </c>
      <c r="B1483" t="b">
        <f t="shared" si="139"/>
        <v>0</v>
      </c>
      <c r="C1483" t="str">
        <f t="shared" si="140"/>
        <v>OFF</v>
      </c>
      <c r="D1483" s="4">
        <f t="shared" si="142"/>
        <v>42491.708333329741</v>
      </c>
      <c r="E1483" t="str">
        <f t="shared" si="143"/>
        <v>LRKPPS</v>
      </c>
      <c r="F1483" s="39">
        <v>59.936637878417969</v>
      </c>
      <c r="G1483">
        <f t="shared" si="141"/>
        <v>1.1159999390681675E-3</v>
      </c>
      <c r="H1483" s="38">
        <f>G1483*SUMIF('Manual Inputs'!$B$11:$B$22,'Expanded kW'!A1483,'Manual Inputs'!$C$11:$C$22)</f>
        <v>10583.595466152419</v>
      </c>
    </row>
    <row r="1484" spans="1:8" x14ac:dyDescent="0.2">
      <c r="A1484">
        <f t="shared" si="138"/>
        <v>5</v>
      </c>
      <c r="B1484" t="b">
        <f t="shared" si="139"/>
        <v>0</v>
      </c>
      <c r="C1484" t="str">
        <f t="shared" si="140"/>
        <v>OFF</v>
      </c>
      <c r="D1484" s="4">
        <f t="shared" si="142"/>
        <v>42491.749999996406</v>
      </c>
      <c r="E1484" t="str">
        <f t="shared" si="143"/>
        <v>LRKPPS</v>
      </c>
      <c r="F1484" s="39">
        <v>57.952373504638672</v>
      </c>
      <c r="G1484">
        <f t="shared" si="141"/>
        <v>1.0790536070979819E-3</v>
      </c>
      <c r="H1484" s="38">
        <f>G1484*SUMIF('Manual Inputs'!$B$11:$B$22,'Expanded kW'!A1484,'Manual Inputs'!$C$11:$C$22)</f>
        <v>10233.214594396175</v>
      </c>
    </row>
    <row r="1485" spans="1:8" x14ac:dyDescent="0.2">
      <c r="A1485">
        <f t="shared" si="138"/>
        <v>5</v>
      </c>
      <c r="B1485" t="b">
        <f t="shared" si="139"/>
        <v>0</v>
      </c>
      <c r="C1485" t="str">
        <f t="shared" si="140"/>
        <v>OFF</v>
      </c>
      <c r="D1485" s="4">
        <f t="shared" si="142"/>
        <v>42491.79166666307</v>
      </c>
      <c r="E1485" t="str">
        <f t="shared" si="143"/>
        <v>LRKPPS</v>
      </c>
      <c r="F1485" s="39">
        <v>51.743980407714844</v>
      </c>
      <c r="G1485">
        <f t="shared" si="141"/>
        <v>9.6345542603329013E-4</v>
      </c>
      <c r="H1485" s="38">
        <f>G1485*SUMIF('Manual Inputs'!$B$11:$B$22,'Expanded kW'!A1485,'Manual Inputs'!$C$11:$C$22)</f>
        <v>9136.938203885542</v>
      </c>
    </row>
    <row r="1486" spans="1:8" x14ac:dyDescent="0.2">
      <c r="A1486">
        <f t="shared" si="138"/>
        <v>5</v>
      </c>
      <c r="B1486" t="b">
        <f t="shared" si="139"/>
        <v>0</v>
      </c>
      <c r="C1486" t="str">
        <f t="shared" si="140"/>
        <v>OFF</v>
      </c>
      <c r="D1486" s="4">
        <f t="shared" si="142"/>
        <v>42491.833333329734</v>
      </c>
      <c r="E1486" t="str">
        <f t="shared" si="143"/>
        <v>LRKPPS</v>
      </c>
      <c r="F1486" s="39">
        <v>51.550033569335938</v>
      </c>
      <c r="G1486">
        <f t="shared" si="141"/>
        <v>9.5984420145555553E-4</v>
      </c>
      <c r="H1486" s="38">
        <f>G1486*SUMIF('Manual Inputs'!$B$11:$B$22,'Expanded kW'!A1486,'Manual Inputs'!$C$11:$C$22)</f>
        <v>9102.6911231015747</v>
      </c>
    </row>
    <row r="1487" spans="1:8" x14ac:dyDescent="0.2">
      <c r="A1487">
        <f t="shared" si="138"/>
        <v>5</v>
      </c>
      <c r="B1487" t="b">
        <f t="shared" si="139"/>
        <v>0</v>
      </c>
      <c r="C1487" t="str">
        <f t="shared" si="140"/>
        <v>OFF</v>
      </c>
      <c r="D1487" s="4">
        <f t="shared" si="142"/>
        <v>42491.874999996398</v>
      </c>
      <c r="E1487" t="str">
        <f t="shared" si="143"/>
        <v>LRKPPS</v>
      </c>
      <c r="F1487" s="39">
        <v>52.423583984375</v>
      </c>
      <c r="G1487">
        <f t="shared" si="141"/>
        <v>9.7610941492872567E-4</v>
      </c>
      <c r="H1487" s="38">
        <f>G1487*SUMIF('Manual Inputs'!$B$11:$B$22,'Expanded kW'!A1487,'Manual Inputs'!$C$11:$C$22)</f>
        <v>9256.9424214613045</v>
      </c>
    </row>
    <row r="1488" spans="1:8" x14ac:dyDescent="0.2">
      <c r="A1488">
        <f t="shared" si="138"/>
        <v>5</v>
      </c>
      <c r="B1488" t="b">
        <f t="shared" si="139"/>
        <v>0</v>
      </c>
      <c r="C1488" t="str">
        <f t="shared" si="140"/>
        <v>OFF</v>
      </c>
      <c r="D1488" s="4">
        <f t="shared" si="142"/>
        <v>42491.916666663063</v>
      </c>
      <c r="E1488" t="str">
        <f t="shared" si="143"/>
        <v>LRKPPS</v>
      </c>
      <c r="F1488" s="39">
        <v>53.295028686523438</v>
      </c>
      <c r="G1488">
        <f t="shared" si="141"/>
        <v>9.9233542073959096E-4</v>
      </c>
      <c r="H1488" s="38">
        <f>G1488*SUMIF('Manual Inputs'!$B$11:$B$22,'Expanded kW'!A1488,'Manual Inputs'!$C$11:$C$22)</f>
        <v>9410.8218936026969</v>
      </c>
    </row>
    <row r="1489" spans="1:8" x14ac:dyDescent="0.2">
      <c r="A1489">
        <f t="shared" si="138"/>
        <v>5</v>
      </c>
      <c r="B1489" t="b">
        <f t="shared" si="139"/>
        <v>0</v>
      </c>
      <c r="C1489" t="str">
        <f t="shared" si="140"/>
        <v>OFF</v>
      </c>
      <c r="D1489" s="4">
        <f t="shared" si="142"/>
        <v>42491.958333329727</v>
      </c>
      <c r="E1489" t="str">
        <f t="shared" si="143"/>
        <v>LRKPPS</v>
      </c>
      <c r="F1489" s="39">
        <v>52.042755126953125</v>
      </c>
      <c r="G1489">
        <f t="shared" si="141"/>
        <v>9.6901851032142464E-4</v>
      </c>
      <c r="H1489" s="38">
        <f>G1489*SUMIF('Manual Inputs'!$B$11:$B$22,'Expanded kW'!A1489,'Manual Inputs'!$C$11:$C$22)</f>
        <v>9189.6957637998239</v>
      </c>
    </row>
    <row r="1490" spans="1:8" x14ac:dyDescent="0.2">
      <c r="A1490">
        <f t="shared" si="138"/>
        <v>5</v>
      </c>
      <c r="B1490" t="b">
        <f t="shared" si="139"/>
        <v>0</v>
      </c>
      <c r="C1490" t="str">
        <f t="shared" si="140"/>
        <v>OFF</v>
      </c>
      <c r="D1490" s="4">
        <f t="shared" si="142"/>
        <v>42491.999999996391</v>
      </c>
      <c r="E1490" t="str">
        <f t="shared" si="143"/>
        <v>LRKPPS</v>
      </c>
      <c r="F1490" s="39">
        <v>48.455642700195313</v>
      </c>
      <c r="G1490">
        <f t="shared" si="141"/>
        <v>9.0222768935791062E-4</v>
      </c>
      <c r="H1490" s="38">
        <f>G1490*SUMIF('Manual Inputs'!$B$11:$B$22,'Expanded kW'!A1490,'Manual Inputs'!$C$11:$C$22)</f>
        <v>8556.2844120749487</v>
      </c>
    </row>
    <row r="1491" spans="1:8" x14ac:dyDescent="0.2">
      <c r="A1491">
        <f t="shared" si="138"/>
        <v>5</v>
      </c>
      <c r="B1491" t="b">
        <f t="shared" si="139"/>
        <v>0</v>
      </c>
      <c r="C1491" t="str">
        <f t="shared" si="140"/>
        <v>OFF</v>
      </c>
      <c r="D1491" s="4">
        <f t="shared" si="142"/>
        <v>42492.041666663055</v>
      </c>
      <c r="E1491" t="str">
        <f t="shared" si="143"/>
        <v>LRKPPS</v>
      </c>
      <c r="F1491" s="39">
        <v>48.235294342041016</v>
      </c>
      <c r="G1491">
        <f t="shared" si="141"/>
        <v>8.9812487740551525E-4</v>
      </c>
      <c r="H1491" s="38">
        <f>G1491*SUMIF('Manual Inputs'!$B$11:$B$22,'Expanded kW'!A1491,'Manual Inputs'!$C$11:$C$22)</f>
        <v>8517.3753579991007</v>
      </c>
    </row>
    <row r="1492" spans="1:8" x14ac:dyDescent="0.2">
      <c r="A1492">
        <f t="shared" si="138"/>
        <v>5</v>
      </c>
      <c r="B1492" t="b">
        <f t="shared" si="139"/>
        <v>0</v>
      </c>
      <c r="C1492" t="str">
        <f t="shared" si="140"/>
        <v>OFF</v>
      </c>
      <c r="D1492" s="4">
        <f t="shared" si="142"/>
        <v>42492.08333332972</v>
      </c>
      <c r="E1492" t="str">
        <f t="shared" si="143"/>
        <v>LRKPPS</v>
      </c>
      <c r="F1492" s="39">
        <v>47.780200958251953</v>
      </c>
      <c r="G1492">
        <f t="shared" si="141"/>
        <v>8.8965119241822641E-4</v>
      </c>
      <c r="H1492" s="38">
        <f>G1492*SUMIF('Manual Inputs'!$B$11:$B$22,'Expanded kW'!A1492,'Manual Inputs'!$C$11:$C$22)</f>
        <v>8437.0150901589823</v>
      </c>
    </row>
    <row r="1493" spans="1:8" x14ac:dyDescent="0.2">
      <c r="A1493">
        <f t="shared" si="138"/>
        <v>5</v>
      </c>
      <c r="B1493" t="b">
        <f t="shared" si="139"/>
        <v>0</v>
      </c>
      <c r="C1493" t="str">
        <f t="shared" si="140"/>
        <v>OFF</v>
      </c>
      <c r="D1493" s="4">
        <f t="shared" si="142"/>
        <v>42492.124999996384</v>
      </c>
      <c r="E1493" t="str">
        <f t="shared" si="143"/>
        <v>LRKPPS</v>
      </c>
      <c r="F1493" s="39">
        <v>47.4498291015625</v>
      </c>
      <c r="G1493">
        <f t="shared" si="141"/>
        <v>8.8349978011039614E-4</v>
      </c>
      <c r="H1493" s="38">
        <f>G1493*SUMIF('Manual Inputs'!$B$11:$B$22,'Expanded kW'!A1493,'Manual Inputs'!$C$11:$C$22)</f>
        <v>8378.6781161749623</v>
      </c>
    </row>
    <row r="1494" spans="1:8" x14ac:dyDescent="0.2">
      <c r="A1494">
        <f t="shared" si="138"/>
        <v>5</v>
      </c>
      <c r="B1494" t="b">
        <f t="shared" si="139"/>
        <v>0</v>
      </c>
      <c r="C1494" t="str">
        <f t="shared" si="140"/>
        <v>OFF</v>
      </c>
      <c r="D1494" s="4">
        <f t="shared" si="142"/>
        <v>42492.166666663048</v>
      </c>
      <c r="E1494" t="str">
        <f t="shared" si="143"/>
        <v>LRKPPS</v>
      </c>
      <c r="F1494" s="39">
        <v>50.129249572753906</v>
      </c>
      <c r="G1494">
        <f t="shared" si="141"/>
        <v>9.3338968365575892E-4</v>
      </c>
      <c r="H1494" s="38">
        <f>G1494*SUMIF('Manual Inputs'!$B$11:$B$22,'Expanded kW'!A1494,'Manual Inputs'!$C$11:$C$22)</f>
        <v>8851.809465456543</v>
      </c>
    </row>
    <row r="1495" spans="1:8" x14ac:dyDescent="0.2">
      <c r="A1495">
        <f t="shared" si="138"/>
        <v>5</v>
      </c>
      <c r="B1495" t="b">
        <f t="shared" si="139"/>
        <v>0</v>
      </c>
      <c r="C1495" t="str">
        <f t="shared" si="140"/>
        <v>OFF</v>
      </c>
      <c r="D1495" s="4">
        <f t="shared" si="142"/>
        <v>42492.208333329712</v>
      </c>
      <c r="E1495" t="str">
        <f t="shared" si="143"/>
        <v>LRKPPS</v>
      </c>
      <c r="F1495" s="39">
        <v>61.280284881591797</v>
      </c>
      <c r="G1495">
        <f t="shared" si="141"/>
        <v>1.1410181921225496E-3</v>
      </c>
      <c r="H1495" s="38">
        <f>G1495*SUMIF('Manual Inputs'!$B$11:$B$22,'Expanded kW'!A1495,'Manual Inputs'!$C$11:$C$22)</f>
        <v>10820.856294157928</v>
      </c>
    </row>
    <row r="1496" spans="1:8" x14ac:dyDescent="0.2">
      <c r="A1496">
        <f t="shared" si="138"/>
        <v>5</v>
      </c>
      <c r="B1496" t="b">
        <f t="shared" si="139"/>
        <v>0</v>
      </c>
      <c r="C1496" t="str">
        <f t="shared" si="140"/>
        <v>OFF</v>
      </c>
      <c r="D1496" s="4">
        <f t="shared" si="142"/>
        <v>42492.249999996377</v>
      </c>
      <c r="E1496" t="str">
        <f t="shared" si="143"/>
        <v>LRKPPS</v>
      </c>
      <c r="F1496" s="39">
        <v>76.446296691894531</v>
      </c>
      <c r="G1496">
        <f t="shared" si="141"/>
        <v>1.4234042060083806E-3</v>
      </c>
      <c r="H1496" s="38">
        <f>G1496*SUMIF('Manual Inputs'!$B$11:$B$22,'Expanded kW'!A1496,'Manual Inputs'!$C$11:$C$22)</f>
        <v>13498.866598318331</v>
      </c>
    </row>
    <row r="1497" spans="1:8" x14ac:dyDescent="0.2">
      <c r="A1497">
        <f t="shared" si="138"/>
        <v>5</v>
      </c>
      <c r="B1497" t="b">
        <f t="shared" si="139"/>
        <v>0</v>
      </c>
      <c r="C1497" t="str">
        <f t="shared" si="140"/>
        <v>ON</v>
      </c>
      <c r="D1497" s="4">
        <f t="shared" si="142"/>
        <v>42492.291666663041</v>
      </c>
      <c r="E1497" t="str">
        <f t="shared" si="143"/>
        <v>LRKPPS</v>
      </c>
      <c r="F1497" s="39">
        <v>94.204879760742188</v>
      </c>
      <c r="G1497">
        <f t="shared" si="141"/>
        <v>1.7540630204546154E-3</v>
      </c>
      <c r="H1497" s="38">
        <f>G1497*SUMIF('Manual Inputs'!$B$11:$B$22,'Expanded kW'!A1497,'Manual Inputs'!$C$11:$C$22)</f>
        <v>16634.672441048529</v>
      </c>
    </row>
    <row r="1498" spans="1:8" x14ac:dyDescent="0.2">
      <c r="A1498">
        <f t="shared" si="138"/>
        <v>5</v>
      </c>
      <c r="B1498" t="b">
        <f t="shared" si="139"/>
        <v>0</v>
      </c>
      <c r="C1498" t="str">
        <f t="shared" si="140"/>
        <v>ON</v>
      </c>
      <c r="D1498" s="4">
        <f t="shared" si="142"/>
        <v>42492.333333329705</v>
      </c>
      <c r="E1498" t="str">
        <f t="shared" si="143"/>
        <v>LRKPPS</v>
      </c>
      <c r="F1498" s="39">
        <v>125.88674163818359</v>
      </c>
      <c r="G1498">
        <f t="shared" si="141"/>
        <v>2.3439685803312406E-3</v>
      </c>
      <c r="H1498" s="38">
        <f>G1498*SUMIF('Manual Inputs'!$B$11:$B$22,'Expanded kW'!A1498,'Manual Inputs'!$C$11:$C$22)</f>
        <v>22229.047127288544</v>
      </c>
    </row>
    <row r="1499" spans="1:8" x14ac:dyDescent="0.2">
      <c r="A1499">
        <f t="shared" si="138"/>
        <v>5</v>
      </c>
      <c r="B1499" t="b">
        <f t="shared" si="139"/>
        <v>0</v>
      </c>
      <c r="C1499" t="str">
        <f t="shared" si="140"/>
        <v>ON</v>
      </c>
      <c r="D1499" s="4">
        <f t="shared" si="142"/>
        <v>42492.374999996369</v>
      </c>
      <c r="E1499" t="str">
        <f t="shared" si="143"/>
        <v>LRKPPS</v>
      </c>
      <c r="F1499" s="39">
        <v>130.65170288085937</v>
      </c>
      <c r="G1499">
        <f t="shared" si="141"/>
        <v>2.4326905481412363E-3</v>
      </c>
      <c r="H1499" s="38">
        <f>G1499*SUMIF('Manual Inputs'!$B$11:$B$22,'Expanded kW'!A1499,'Manual Inputs'!$C$11:$C$22)</f>
        <v>23070.442707512349</v>
      </c>
    </row>
    <row r="1500" spans="1:8" x14ac:dyDescent="0.2">
      <c r="A1500">
        <f t="shared" si="138"/>
        <v>5</v>
      </c>
      <c r="B1500" t="b">
        <f t="shared" si="139"/>
        <v>0</v>
      </c>
      <c r="C1500" t="str">
        <f t="shared" si="140"/>
        <v>ON</v>
      </c>
      <c r="D1500" s="4">
        <f t="shared" si="142"/>
        <v>42492.416666663034</v>
      </c>
      <c r="E1500" t="str">
        <f t="shared" si="143"/>
        <v>LRKPPS</v>
      </c>
      <c r="F1500" s="39">
        <v>140.25181579589844</v>
      </c>
      <c r="G1500">
        <f t="shared" si="141"/>
        <v>2.6114414058380597E-3</v>
      </c>
      <c r="H1500" s="38">
        <f>G1500*SUMIF('Manual Inputs'!$B$11:$B$22,'Expanded kW'!A1500,'Manual Inputs'!$C$11:$C$22)</f>
        <v>24765.628075237892</v>
      </c>
    </row>
    <row r="1501" spans="1:8" x14ac:dyDescent="0.2">
      <c r="A1501">
        <f t="shared" si="138"/>
        <v>5</v>
      </c>
      <c r="B1501" t="b">
        <f t="shared" si="139"/>
        <v>0</v>
      </c>
      <c r="C1501" t="str">
        <f t="shared" si="140"/>
        <v>ON</v>
      </c>
      <c r="D1501" s="4">
        <f t="shared" si="142"/>
        <v>42492.458333329698</v>
      </c>
      <c r="E1501" t="str">
        <f t="shared" si="143"/>
        <v>LRKPPS</v>
      </c>
      <c r="F1501" s="39">
        <v>147.42514038085937</v>
      </c>
      <c r="G1501">
        <f t="shared" si="141"/>
        <v>2.7450062850688847E-3</v>
      </c>
      <c r="H1501" s="38">
        <f>G1501*SUMIF('Manual Inputs'!$B$11:$B$22,'Expanded kW'!A1501,'Manual Inputs'!$C$11:$C$22)</f>
        <v>26032.291809507333</v>
      </c>
    </row>
    <row r="1502" spans="1:8" x14ac:dyDescent="0.2">
      <c r="A1502">
        <f t="shared" si="138"/>
        <v>5</v>
      </c>
      <c r="B1502" t="b">
        <f t="shared" si="139"/>
        <v>0</v>
      </c>
      <c r="C1502" t="str">
        <f t="shared" si="140"/>
        <v>ON</v>
      </c>
      <c r="D1502" s="4">
        <f t="shared" si="142"/>
        <v>42492.499999996362</v>
      </c>
      <c r="E1502" t="str">
        <f t="shared" si="143"/>
        <v>LRKPPS</v>
      </c>
      <c r="F1502" s="39">
        <v>145.43687438964844</v>
      </c>
      <c r="G1502">
        <f t="shared" si="141"/>
        <v>2.707985444334645E-3</v>
      </c>
      <c r="H1502" s="38">
        <f>G1502*SUMIF('Manual Inputs'!$B$11:$B$22,'Expanded kW'!A1502,'Manual Inputs'!$C$11:$C$22)</f>
        <v>25681.204333216607</v>
      </c>
    </row>
    <row r="1503" spans="1:8" x14ac:dyDescent="0.2">
      <c r="A1503">
        <f t="shared" si="138"/>
        <v>5</v>
      </c>
      <c r="B1503" t="b">
        <f t="shared" si="139"/>
        <v>0</v>
      </c>
      <c r="C1503" t="str">
        <f t="shared" si="140"/>
        <v>ON</v>
      </c>
      <c r="D1503" s="4">
        <f t="shared" si="142"/>
        <v>42492.541666663026</v>
      </c>
      <c r="E1503" t="str">
        <f t="shared" si="143"/>
        <v>LRKPPS</v>
      </c>
      <c r="F1503" s="39">
        <v>132.60870361328125</v>
      </c>
      <c r="G1503">
        <f t="shared" si="141"/>
        <v>2.4691292403242956E-3</v>
      </c>
      <c r="H1503" s="38">
        <f>G1503*SUMIF('Manual Inputs'!$B$11:$B$22,'Expanded kW'!A1503,'Manual Inputs'!$C$11:$C$22)</f>
        <v>23416.009372778622</v>
      </c>
    </row>
    <row r="1504" spans="1:8" x14ac:dyDescent="0.2">
      <c r="A1504">
        <f t="shared" si="138"/>
        <v>5</v>
      </c>
      <c r="B1504" t="b">
        <f t="shared" si="139"/>
        <v>0</v>
      </c>
      <c r="C1504" t="str">
        <f t="shared" si="140"/>
        <v>ON</v>
      </c>
      <c r="D1504" s="4">
        <f t="shared" si="142"/>
        <v>42492.583333329691</v>
      </c>
      <c r="E1504" t="str">
        <f t="shared" si="143"/>
        <v>LRKPPS</v>
      </c>
      <c r="F1504" s="39">
        <v>126.44690704345703</v>
      </c>
      <c r="G1504">
        <f t="shared" si="141"/>
        <v>2.354398670844849E-3</v>
      </c>
      <c r="H1504" s="38">
        <f>G1504*SUMIF('Manual Inputs'!$B$11:$B$22,'Expanded kW'!A1504,'Manual Inputs'!$C$11:$C$22)</f>
        <v>22327.960984545163</v>
      </c>
    </row>
    <row r="1505" spans="1:8" x14ac:dyDescent="0.2">
      <c r="A1505">
        <f t="shared" si="138"/>
        <v>5</v>
      </c>
      <c r="B1505" t="b">
        <f t="shared" si="139"/>
        <v>0</v>
      </c>
      <c r="C1505" t="str">
        <f t="shared" si="140"/>
        <v>ON</v>
      </c>
      <c r="D1505" s="4">
        <f t="shared" si="142"/>
        <v>42492.624999996355</v>
      </c>
      <c r="E1505" t="str">
        <f t="shared" si="143"/>
        <v>LRKPPS</v>
      </c>
      <c r="F1505" s="39">
        <v>105.24948120117187</v>
      </c>
      <c r="G1505">
        <f t="shared" si="141"/>
        <v>1.9597097662656612E-3</v>
      </c>
      <c r="H1505" s="38">
        <f>G1505*SUMIF('Manual Inputs'!$B$11:$B$22,'Expanded kW'!A1505,'Manual Inputs'!$C$11:$C$22)</f>
        <v>18584.925205768293</v>
      </c>
    </row>
    <row r="1506" spans="1:8" x14ac:dyDescent="0.2">
      <c r="A1506">
        <f t="shared" si="138"/>
        <v>5</v>
      </c>
      <c r="B1506" t="b">
        <f t="shared" si="139"/>
        <v>0</v>
      </c>
      <c r="C1506" t="str">
        <f t="shared" si="140"/>
        <v>ON</v>
      </c>
      <c r="D1506" s="4">
        <f t="shared" si="142"/>
        <v>42492.666666663019</v>
      </c>
      <c r="E1506" t="str">
        <f t="shared" si="143"/>
        <v>LRKPPS</v>
      </c>
      <c r="F1506" s="39">
        <v>87.714271545410156</v>
      </c>
      <c r="G1506">
        <f t="shared" si="141"/>
        <v>1.6332100892721983E-3</v>
      </c>
      <c r="H1506" s="38">
        <f>G1506*SUMIF('Manual Inputs'!$B$11:$B$22,'Expanded kW'!A1506,'Manual Inputs'!$C$11:$C$22)</f>
        <v>15488.562580503696</v>
      </c>
    </row>
    <row r="1507" spans="1:8" x14ac:dyDescent="0.2">
      <c r="A1507">
        <f t="shared" si="138"/>
        <v>5</v>
      </c>
      <c r="B1507" t="b">
        <f t="shared" si="139"/>
        <v>0</v>
      </c>
      <c r="C1507" t="str">
        <f t="shared" si="140"/>
        <v>ON</v>
      </c>
      <c r="D1507" s="4">
        <f t="shared" si="142"/>
        <v>42492.708333329683</v>
      </c>
      <c r="E1507" t="str">
        <f t="shared" si="143"/>
        <v>LRKPPS</v>
      </c>
      <c r="F1507" s="39">
        <v>77.819755554199219</v>
      </c>
      <c r="G1507">
        <f t="shared" si="141"/>
        <v>1.4489775458035477E-3</v>
      </c>
      <c r="H1507" s="38">
        <f>G1507*SUMIF('Manual Inputs'!$B$11:$B$22,'Expanded kW'!A1507,'Manual Inputs'!$C$11:$C$22)</f>
        <v>13741.391596425858</v>
      </c>
    </row>
    <row r="1508" spans="1:8" x14ac:dyDescent="0.2">
      <c r="A1508">
        <f t="shared" si="138"/>
        <v>5</v>
      </c>
      <c r="B1508" t="b">
        <f t="shared" si="139"/>
        <v>0</v>
      </c>
      <c r="C1508" t="str">
        <f t="shared" si="140"/>
        <v>ON</v>
      </c>
      <c r="D1508" s="4">
        <f t="shared" si="142"/>
        <v>42492.749999996347</v>
      </c>
      <c r="E1508" t="str">
        <f t="shared" si="143"/>
        <v>LRKPPS</v>
      </c>
      <c r="F1508" s="39">
        <v>70.951515197753906</v>
      </c>
      <c r="G1508">
        <f t="shared" si="141"/>
        <v>1.3210932317910245E-3</v>
      </c>
      <c r="H1508" s="38">
        <f>G1508*SUMIF('Manual Inputs'!$B$11:$B$22,'Expanded kW'!A1508,'Manual Inputs'!$C$11:$C$22)</f>
        <v>12528.599553529268</v>
      </c>
    </row>
    <row r="1509" spans="1:8" x14ac:dyDescent="0.2">
      <c r="A1509">
        <f t="shared" si="138"/>
        <v>5</v>
      </c>
      <c r="B1509" t="b">
        <f t="shared" si="139"/>
        <v>0</v>
      </c>
      <c r="C1509" t="str">
        <f t="shared" si="140"/>
        <v>ON</v>
      </c>
      <c r="D1509" s="4">
        <f t="shared" si="142"/>
        <v>42492.791666663012</v>
      </c>
      <c r="E1509" t="str">
        <f t="shared" si="143"/>
        <v>LRKPPS</v>
      </c>
      <c r="F1509" s="39">
        <v>65.638847351074219</v>
      </c>
      <c r="G1509">
        <f t="shared" si="141"/>
        <v>1.2221731521360585E-3</v>
      </c>
      <c r="H1509" s="38">
        <f>G1509*SUMIF('Manual Inputs'!$B$11:$B$22,'Expanded kW'!A1509,'Manual Inputs'!$C$11:$C$22)</f>
        <v>11590.490087840681</v>
      </c>
    </row>
    <row r="1510" spans="1:8" x14ac:dyDescent="0.2">
      <c r="A1510">
        <f t="shared" si="138"/>
        <v>5</v>
      </c>
      <c r="B1510" t="b">
        <f t="shared" si="139"/>
        <v>0</v>
      </c>
      <c r="C1510" t="str">
        <f t="shared" si="140"/>
        <v>ON</v>
      </c>
      <c r="D1510" s="4">
        <f t="shared" si="142"/>
        <v>42492.833333329676</v>
      </c>
      <c r="E1510" t="str">
        <f t="shared" si="143"/>
        <v>LRKPPS</v>
      </c>
      <c r="F1510" s="39">
        <v>64.750282287597656</v>
      </c>
      <c r="G1510">
        <f t="shared" si="141"/>
        <v>1.2056283709838444E-3</v>
      </c>
      <c r="H1510" s="38">
        <f>G1510*SUMIF('Manual Inputs'!$B$11:$B$22,'Expanded kW'!A1510,'Manual Inputs'!$C$11:$C$22)</f>
        <v>11433.587506880627</v>
      </c>
    </row>
    <row r="1511" spans="1:8" x14ac:dyDescent="0.2">
      <c r="A1511">
        <f t="shared" si="138"/>
        <v>5</v>
      </c>
      <c r="B1511" t="b">
        <f t="shared" si="139"/>
        <v>0</v>
      </c>
      <c r="C1511" t="str">
        <f t="shared" si="140"/>
        <v>OFF</v>
      </c>
      <c r="D1511" s="4">
        <f t="shared" si="142"/>
        <v>42492.87499999634</v>
      </c>
      <c r="E1511" t="str">
        <f t="shared" si="143"/>
        <v>LRKPPS</v>
      </c>
      <c r="F1511" s="39">
        <v>61.715808868408203</v>
      </c>
      <c r="G1511">
        <f t="shared" si="141"/>
        <v>1.1491275015525475E-3</v>
      </c>
      <c r="H1511" s="38">
        <f>G1511*SUMIF('Manual Inputs'!$B$11:$B$22,'Expanded kW'!A1511,'Manual Inputs'!$C$11:$C$22)</f>
        <v>10897.761003121099</v>
      </c>
    </row>
    <row r="1512" spans="1:8" x14ac:dyDescent="0.2">
      <c r="A1512">
        <f t="shared" si="138"/>
        <v>5</v>
      </c>
      <c r="B1512" t="b">
        <f t="shared" si="139"/>
        <v>0</v>
      </c>
      <c r="C1512" t="str">
        <f t="shared" si="140"/>
        <v>OFF</v>
      </c>
      <c r="D1512" s="4">
        <f t="shared" si="142"/>
        <v>42492.916666663004</v>
      </c>
      <c r="E1512" t="str">
        <f t="shared" si="143"/>
        <v>LRKPPS</v>
      </c>
      <c r="F1512" s="39">
        <v>57.565536499023438</v>
      </c>
      <c r="G1512">
        <f t="shared" si="141"/>
        <v>1.071850832802039E-3</v>
      </c>
      <c r="H1512" s="38">
        <f>G1512*SUMIF('Manual Inputs'!$B$11:$B$22,'Expanded kW'!A1512,'Manual Inputs'!$C$11:$C$22)</f>
        <v>10164.907019535633</v>
      </c>
    </row>
    <row r="1513" spans="1:8" x14ac:dyDescent="0.2">
      <c r="A1513">
        <f t="shared" si="138"/>
        <v>5</v>
      </c>
      <c r="B1513" t="b">
        <f t="shared" si="139"/>
        <v>0</v>
      </c>
      <c r="C1513" t="str">
        <f t="shared" si="140"/>
        <v>OFF</v>
      </c>
      <c r="D1513" s="4">
        <f t="shared" si="142"/>
        <v>42492.958333329669</v>
      </c>
      <c r="E1513" t="str">
        <f t="shared" si="143"/>
        <v>LRKPPS</v>
      </c>
      <c r="F1513" s="39">
        <v>54.891708374023438</v>
      </c>
      <c r="G1513">
        <f t="shared" si="141"/>
        <v>1.0220650568525803E-3</v>
      </c>
      <c r="H1513" s="38">
        <f>G1513*SUMIF('Manual Inputs'!$B$11:$B$22,'Expanded kW'!A1513,'Manual Inputs'!$C$11:$C$22)</f>
        <v>9692.7631652469572</v>
      </c>
    </row>
    <row r="1514" spans="1:8" x14ac:dyDescent="0.2">
      <c r="A1514">
        <f t="shared" si="138"/>
        <v>5</v>
      </c>
      <c r="B1514" t="b">
        <f t="shared" si="139"/>
        <v>0</v>
      </c>
      <c r="C1514" t="str">
        <f t="shared" si="140"/>
        <v>OFF</v>
      </c>
      <c r="D1514" s="4">
        <f t="shared" si="142"/>
        <v>42492.999999996333</v>
      </c>
      <c r="E1514" t="str">
        <f t="shared" si="143"/>
        <v>LRKPPS</v>
      </c>
      <c r="F1514" s="39">
        <v>52.72332763671875</v>
      </c>
      <c r="G1514">
        <f t="shared" si="141"/>
        <v>9.8169054042379026E-4</v>
      </c>
      <c r="H1514" s="38">
        <f>G1514*SUMIF('Manual Inputs'!$B$11:$B$22,'Expanded kW'!A1514,'Manual Inputs'!$C$11:$C$22)</f>
        <v>9309.8710753238793</v>
      </c>
    </row>
    <row r="1515" spans="1:8" x14ac:dyDescent="0.2">
      <c r="A1515">
        <f t="shared" si="138"/>
        <v>5</v>
      </c>
      <c r="B1515" t="b">
        <f t="shared" si="139"/>
        <v>0</v>
      </c>
      <c r="C1515" t="str">
        <f t="shared" si="140"/>
        <v>OFF</v>
      </c>
      <c r="D1515" s="4">
        <f t="shared" si="142"/>
        <v>42493.041666662997</v>
      </c>
      <c r="E1515" t="str">
        <f t="shared" si="143"/>
        <v>LRKPPS</v>
      </c>
      <c r="F1515" s="39">
        <v>51.254764556884766</v>
      </c>
      <c r="G1515">
        <f t="shared" si="141"/>
        <v>9.5434639224288901E-4</v>
      </c>
      <c r="H1515" s="38">
        <f>G1515*SUMIF('Manual Inputs'!$B$11:$B$22,'Expanded kW'!A1515,'Manual Inputs'!$C$11:$C$22)</f>
        <v>9050.5525999529673</v>
      </c>
    </row>
    <row r="1516" spans="1:8" x14ac:dyDescent="0.2">
      <c r="A1516">
        <f t="shared" si="138"/>
        <v>5</v>
      </c>
      <c r="B1516" t="b">
        <f t="shared" si="139"/>
        <v>0</v>
      </c>
      <c r="C1516" t="str">
        <f t="shared" si="140"/>
        <v>OFF</v>
      </c>
      <c r="D1516" s="4">
        <f t="shared" si="142"/>
        <v>42493.083333329661</v>
      </c>
      <c r="E1516" t="str">
        <f t="shared" si="143"/>
        <v>LRKPPS</v>
      </c>
      <c r="F1516" s="39">
        <v>49.400016784667969</v>
      </c>
      <c r="G1516">
        <f t="shared" si="141"/>
        <v>9.1981161561795427E-4</v>
      </c>
      <c r="H1516" s="38">
        <f>G1516*SUMIF('Manual Inputs'!$B$11:$B$22,'Expanded kW'!A1516,'Manual Inputs'!$C$11:$C$22)</f>
        <v>8723.0417350174102</v>
      </c>
    </row>
    <row r="1517" spans="1:8" x14ac:dyDescent="0.2">
      <c r="A1517">
        <f t="shared" si="138"/>
        <v>5</v>
      </c>
      <c r="B1517" t="b">
        <f t="shared" si="139"/>
        <v>0</v>
      </c>
      <c r="C1517" t="str">
        <f t="shared" si="140"/>
        <v>OFF</v>
      </c>
      <c r="D1517" s="4">
        <f t="shared" si="142"/>
        <v>42493.124999996326</v>
      </c>
      <c r="E1517" t="str">
        <f t="shared" si="143"/>
        <v>LRKPPS</v>
      </c>
      <c r="F1517" s="39">
        <v>49.499011993408203</v>
      </c>
      <c r="G1517">
        <f t="shared" si="141"/>
        <v>9.2165487294490424E-4</v>
      </c>
      <c r="H1517" s="38">
        <f>G1517*SUMIF('Manual Inputs'!$B$11:$B$22,'Expanded kW'!A1517,'Manual Inputs'!$C$11:$C$22)</f>
        <v>8740.5222824668563</v>
      </c>
    </row>
    <row r="1518" spans="1:8" x14ac:dyDescent="0.2">
      <c r="A1518">
        <f t="shared" si="138"/>
        <v>5</v>
      </c>
      <c r="B1518" t="b">
        <f t="shared" si="139"/>
        <v>0</v>
      </c>
      <c r="C1518" t="str">
        <f t="shared" si="140"/>
        <v>OFF</v>
      </c>
      <c r="D1518" s="4">
        <f t="shared" si="142"/>
        <v>42493.16666666299</v>
      </c>
      <c r="E1518" t="str">
        <f t="shared" si="143"/>
        <v>LRKPPS</v>
      </c>
      <c r="F1518" s="39">
        <v>51.027866363525391</v>
      </c>
      <c r="G1518">
        <f t="shared" si="141"/>
        <v>9.5012162457278049E-4</v>
      </c>
      <c r="H1518" s="38">
        <f>G1518*SUMIF('Manual Inputs'!$B$11:$B$22,'Expanded kW'!A1518,'Manual Inputs'!$C$11:$C$22)</f>
        <v>9010.4869777305848</v>
      </c>
    </row>
    <row r="1519" spans="1:8" x14ac:dyDescent="0.2">
      <c r="A1519">
        <f t="shared" si="138"/>
        <v>5</v>
      </c>
      <c r="B1519" t="b">
        <f t="shared" si="139"/>
        <v>0</v>
      </c>
      <c r="C1519" t="str">
        <f t="shared" si="140"/>
        <v>OFF</v>
      </c>
      <c r="D1519" s="4">
        <f t="shared" si="142"/>
        <v>42493.208333329654</v>
      </c>
      <c r="E1519" t="str">
        <f t="shared" si="143"/>
        <v>LRKPPS</v>
      </c>
      <c r="F1519" s="39">
        <v>62.055088043212891</v>
      </c>
      <c r="G1519">
        <f t="shared" si="141"/>
        <v>1.1554447651130628E-3</v>
      </c>
      <c r="H1519" s="38">
        <f>G1519*SUMIF('Manual Inputs'!$B$11:$B$22,'Expanded kW'!A1519,'Manual Inputs'!$C$11:$C$22)</f>
        <v>10957.670828952618</v>
      </c>
    </row>
    <row r="1520" spans="1:8" x14ac:dyDescent="0.2">
      <c r="A1520">
        <f t="shared" si="138"/>
        <v>5</v>
      </c>
      <c r="B1520" t="b">
        <f t="shared" si="139"/>
        <v>0</v>
      </c>
      <c r="C1520" t="str">
        <f t="shared" si="140"/>
        <v>OFF</v>
      </c>
      <c r="D1520" s="4">
        <f t="shared" si="142"/>
        <v>42493.249999996318</v>
      </c>
      <c r="E1520" t="str">
        <f t="shared" si="143"/>
        <v>LRKPPS</v>
      </c>
      <c r="F1520" s="39">
        <v>79.542396545410156</v>
      </c>
      <c r="G1520">
        <f t="shared" si="141"/>
        <v>1.4810525388174614E-3</v>
      </c>
      <c r="H1520" s="38">
        <f>G1520*SUMIF('Manual Inputs'!$B$11:$B$22,'Expanded kW'!A1520,'Manual Inputs'!$C$11:$C$22)</f>
        <v>14045.575081348245</v>
      </c>
    </row>
    <row r="1521" spans="1:8" x14ac:dyDescent="0.2">
      <c r="A1521">
        <f t="shared" si="138"/>
        <v>5</v>
      </c>
      <c r="B1521" t="b">
        <f t="shared" si="139"/>
        <v>0</v>
      </c>
      <c r="C1521" t="str">
        <f t="shared" si="140"/>
        <v>ON</v>
      </c>
      <c r="D1521" s="4">
        <f t="shared" si="142"/>
        <v>42493.291666662983</v>
      </c>
      <c r="E1521" t="str">
        <f t="shared" si="143"/>
        <v>LRKPPS</v>
      </c>
      <c r="F1521" s="39">
        <v>96.340599060058594</v>
      </c>
      <c r="G1521">
        <f t="shared" si="141"/>
        <v>1.7938293919474357E-3</v>
      </c>
      <c r="H1521" s="38">
        <f>G1521*SUMIF('Manual Inputs'!$B$11:$B$22,'Expanded kW'!A1521,'Manual Inputs'!$C$11:$C$22)</f>
        <v>17011.797182998034</v>
      </c>
    </row>
    <row r="1522" spans="1:8" x14ac:dyDescent="0.2">
      <c r="A1522">
        <f t="shared" si="138"/>
        <v>5</v>
      </c>
      <c r="B1522" t="b">
        <f t="shared" si="139"/>
        <v>0</v>
      </c>
      <c r="C1522" t="str">
        <f t="shared" si="140"/>
        <v>ON</v>
      </c>
      <c r="D1522" s="4">
        <f t="shared" si="142"/>
        <v>42493.333333329647</v>
      </c>
      <c r="E1522" t="str">
        <f t="shared" si="143"/>
        <v>LRKPPS</v>
      </c>
      <c r="F1522" s="39">
        <v>125.89192962646484</v>
      </c>
      <c r="G1522">
        <f t="shared" si="141"/>
        <v>2.3440651789195283E-3</v>
      </c>
      <c r="H1522" s="38">
        <f>G1522*SUMIF('Manual Inputs'!$B$11:$B$22,'Expanded kW'!A1522,'Manual Inputs'!$C$11:$C$22)</f>
        <v>22229.963220869955</v>
      </c>
    </row>
    <row r="1523" spans="1:8" x14ac:dyDescent="0.2">
      <c r="A1523">
        <f t="shared" si="138"/>
        <v>5</v>
      </c>
      <c r="B1523" t="b">
        <f t="shared" si="139"/>
        <v>0</v>
      </c>
      <c r="C1523" t="str">
        <f t="shared" si="140"/>
        <v>ON</v>
      </c>
      <c r="D1523" s="4">
        <f t="shared" si="142"/>
        <v>42493.374999996311</v>
      </c>
      <c r="E1523" t="str">
        <f t="shared" si="143"/>
        <v>LRKPPS</v>
      </c>
      <c r="F1523" s="39">
        <v>126.80538940429687</v>
      </c>
      <c r="G1523">
        <f t="shared" si="141"/>
        <v>2.3610734912387758E-3</v>
      </c>
      <c r="H1523" s="38">
        <f>G1523*SUMIF('Manual Inputs'!$B$11:$B$22,'Expanded kW'!A1523,'Manual Inputs'!$C$11:$C$22)</f>
        <v>22391.261703824352</v>
      </c>
    </row>
    <row r="1524" spans="1:8" x14ac:dyDescent="0.2">
      <c r="A1524">
        <f t="shared" si="138"/>
        <v>5</v>
      </c>
      <c r="B1524" t="b">
        <f t="shared" si="139"/>
        <v>0</v>
      </c>
      <c r="C1524" t="str">
        <f t="shared" si="140"/>
        <v>ON</v>
      </c>
      <c r="D1524" s="4">
        <f t="shared" si="142"/>
        <v>42493.416666662975</v>
      </c>
      <c r="E1524" t="str">
        <f t="shared" si="143"/>
        <v>LRKPPS</v>
      </c>
      <c r="F1524" s="39">
        <v>127.78456878662109</v>
      </c>
      <c r="G1524">
        <f t="shared" si="141"/>
        <v>2.3793054803808314E-3</v>
      </c>
      <c r="H1524" s="38">
        <f>G1524*SUMIF('Manual Inputs'!$B$11:$B$22,'Expanded kW'!A1524,'Manual Inputs'!$C$11:$C$22)</f>
        <v>22564.164936940939</v>
      </c>
    </row>
    <row r="1525" spans="1:8" x14ac:dyDescent="0.2">
      <c r="A1525">
        <f t="shared" si="138"/>
        <v>5</v>
      </c>
      <c r="B1525" t="b">
        <f t="shared" si="139"/>
        <v>0</v>
      </c>
      <c r="C1525" t="str">
        <f t="shared" si="140"/>
        <v>ON</v>
      </c>
      <c r="D1525" s="4">
        <f t="shared" si="142"/>
        <v>42493.45833332964</v>
      </c>
      <c r="E1525" t="str">
        <f t="shared" si="143"/>
        <v>LRKPPS</v>
      </c>
      <c r="F1525" s="39">
        <v>131.76376342773437</v>
      </c>
      <c r="G1525">
        <f t="shared" si="141"/>
        <v>2.4533967396541821E-3</v>
      </c>
      <c r="H1525" s="38">
        <f>G1525*SUMIF('Manual Inputs'!$B$11:$B$22,'Expanded kW'!A1525,'Manual Inputs'!$C$11:$C$22)</f>
        <v>23266.810061081094</v>
      </c>
    </row>
    <row r="1526" spans="1:8" x14ac:dyDescent="0.2">
      <c r="A1526">
        <f t="shared" si="138"/>
        <v>5</v>
      </c>
      <c r="B1526" t="b">
        <f t="shared" si="139"/>
        <v>0</v>
      </c>
      <c r="C1526" t="str">
        <f t="shared" si="140"/>
        <v>ON</v>
      </c>
      <c r="D1526" s="4">
        <f t="shared" si="142"/>
        <v>42493.499999996304</v>
      </c>
      <c r="E1526" t="str">
        <f t="shared" si="143"/>
        <v>LRKPPS</v>
      </c>
      <c r="F1526" s="39">
        <v>127.52288055419922</v>
      </c>
      <c r="G1526">
        <f t="shared" si="141"/>
        <v>2.3744329339422058E-3</v>
      </c>
      <c r="H1526" s="38">
        <f>G1526*SUMIF('Manual Inputs'!$B$11:$B$22,'Expanded kW'!A1526,'Manual Inputs'!$C$11:$C$22)</f>
        <v>22517.956098937313</v>
      </c>
    </row>
    <row r="1527" spans="1:8" x14ac:dyDescent="0.2">
      <c r="A1527">
        <f t="shared" si="138"/>
        <v>5</v>
      </c>
      <c r="B1527" t="b">
        <f t="shared" si="139"/>
        <v>0</v>
      </c>
      <c r="C1527" t="str">
        <f t="shared" si="140"/>
        <v>ON</v>
      </c>
      <c r="D1527" s="4">
        <f t="shared" si="142"/>
        <v>42493.541666662968</v>
      </c>
      <c r="E1527" t="str">
        <f t="shared" si="143"/>
        <v>LRKPPS</v>
      </c>
      <c r="F1527" s="39">
        <v>116.60816955566406</v>
      </c>
      <c r="G1527">
        <f t="shared" si="141"/>
        <v>2.1712047042570376E-3</v>
      </c>
      <c r="H1527" s="38">
        <f>G1527*SUMIF('Manual Inputs'!$B$11:$B$22,'Expanded kW'!A1527,'Manual Inputs'!$C$11:$C$22)</f>
        <v>20590.639353663955</v>
      </c>
    </row>
    <row r="1528" spans="1:8" x14ac:dyDescent="0.2">
      <c r="A1528">
        <f t="shared" si="138"/>
        <v>5</v>
      </c>
      <c r="B1528" t="b">
        <f t="shared" si="139"/>
        <v>0</v>
      </c>
      <c r="C1528" t="str">
        <f t="shared" si="140"/>
        <v>ON</v>
      </c>
      <c r="D1528" s="4">
        <f t="shared" si="142"/>
        <v>42493.583333329632</v>
      </c>
      <c r="E1528" t="str">
        <f t="shared" si="143"/>
        <v>LRKPPS</v>
      </c>
      <c r="F1528" s="39">
        <v>113.54721832275391</v>
      </c>
      <c r="G1528">
        <f t="shared" si="141"/>
        <v>2.1142108268836055E-3</v>
      </c>
      <c r="H1528" s="38">
        <f>G1528*SUMIF('Manual Inputs'!$B$11:$B$22,'Expanded kW'!A1528,'Manual Inputs'!$C$11:$C$22)</f>
        <v>20050.137404648114</v>
      </c>
    </row>
    <row r="1529" spans="1:8" x14ac:dyDescent="0.2">
      <c r="A1529">
        <f t="shared" si="138"/>
        <v>5</v>
      </c>
      <c r="B1529" t="b">
        <f t="shared" si="139"/>
        <v>0</v>
      </c>
      <c r="C1529" t="str">
        <f t="shared" si="140"/>
        <v>ON</v>
      </c>
      <c r="D1529" s="4">
        <f t="shared" si="142"/>
        <v>42493.624999996297</v>
      </c>
      <c r="E1529" t="str">
        <f t="shared" si="143"/>
        <v>LRKPPS</v>
      </c>
      <c r="F1529" s="39">
        <v>96.638565063476563</v>
      </c>
      <c r="G1529">
        <f t="shared" si="141"/>
        <v>1.7993774182203371E-3</v>
      </c>
      <c r="H1529" s="38">
        <f>G1529*SUMIF('Manual Inputs'!$B$11:$B$22,'Expanded kW'!A1529,'Manual Inputs'!$C$11:$C$22)</f>
        <v>17064.411940089329</v>
      </c>
    </row>
    <row r="1530" spans="1:8" x14ac:dyDescent="0.2">
      <c r="A1530">
        <f t="shared" si="138"/>
        <v>5</v>
      </c>
      <c r="B1530" t="b">
        <f t="shared" si="139"/>
        <v>0</v>
      </c>
      <c r="C1530" t="str">
        <f t="shared" si="140"/>
        <v>ON</v>
      </c>
      <c r="D1530" s="4">
        <f t="shared" si="142"/>
        <v>42493.666666662961</v>
      </c>
      <c r="E1530" t="str">
        <f t="shared" si="143"/>
        <v>LRKPPS</v>
      </c>
      <c r="F1530" s="39">
        <v>81.526779174804687</v>
      </c>
      <c r="G1530">
        <f t="shared" si="141"/>
        <v>1.5180010726672329E-3</v>
      </c>
      <c r="H1530" s="38">
        <f>G1530*SUMIF('Manual Inputs'!$B$11:$B$22,'Expanded kW'!A1530,'Manual Inputs'!$C$11:$C$22)</f>
        <v>14395.976834649357</v>
      </c>
    </row>
    <row r="1531" spans="1:8" x14ac:dyDescent="0.2">
      <c r="A1531">
        <f t="shared" si="138"/>
        <v>5</v>
      </c>
      <c r="B1531" t="b">
        <f t="shared" si="139"/>
        <v>0</v>
      </c>
      <c r="C1531" t="str">
        <f t="shared" si="140"/>
        <v>ON</v>
      </c>
      <c r="D1531" s="4">
        <f t="shared" si="142"/>
        <v>42493.708333329625</v>
      </c>
      <c r="E1531" t="str">
        <f t="shared" si="143"/>
        <v>LRKPPS</v>
      </c>
      <c r="F1531" s="39">
        <v>75.674057006835938</v>
      </c>
      <c r="G1531">
        <f t="shared" si="141"/>
        <v>1.409025364085021E-3</v>
      </c>
      <c r="H1531" s="38">
        <f>G1531*SUMIF('Manual Inputs'!$B$11:$B$22,'Expanded kW'!A1531,'Manual Inputs'!$C$11:$C$22)</f>
        <v>13362.504721528574</v>
      </c>
    </row>
    <row r="1532" spans="1:8" x14ac:dyDescent="0.2">
      <c r="A1532">
        <f t="shared" si="138"/>
        <v>5</v>
      </c>
      <c r="B1532" t="b">
        <f t="shared" si="139"/>
        <v>0</v>
      </c>
      <c r="C1532" t="str">
        <f t="shared" si="140"/>
        <v>ON</v>
      </c>
      <c r="D1532" s="4">
        <f t="shared" si="142"/>
        <v>42493.749999996289</v>
      </c>
      <c r="E1532" t="str">
        <f t="shared" si="143"/>
        <v>LRKPPS</v>
      </c>
      <c r="F1532" s="39">
        <v>71.771553039550781</v>
      </c>
      <c r="G1532">
        <f t="shared" si="141"/>
        <v>1.3363620592373572E-3</v>
      </c>
      <c r="H1532" s="38">
        <f>G1532*SUMIF('Manual Inputs'!$B$11:$B$22,'Expanded kW'!A1532,'Manual Inputs'!$C$11:$C$22)</f>
        <v>12673.40161603601</v>
      </c>
    </row>
    <row r="1533" spans="1:8" x14ac:dyDescent="0.2">
      <c r="A1533">
        <f t="shared" si="138"/>
        <v>5</v>
      </c>
      <c r="B1533" t="b">
        <f t="shared" si="139"/>
        <v>0</v>
      </c>
      <c r="C1533" t="str">
        <f t="shared" si="140"/>
        <v>ON</v>
      </c>
      <c r="D1533" s="4">
        <f t="shared" si="142"/>
        <v>42493.791666662954</v>
      </c>
      <c r="E1533" t="str">
        <f t="shared" si="143"/>
        <v>LRKPPS</v>
      </c>
      <c r="F1533" s="39">
        <v>66.789390563964844</v>
      </c>
      <c r="G1533">
        <f t="shared" si="141"/>
        <v>1.2435958778833026E-3</v>
      </c>
      <c r="H1533" s="38">
        <f>G1533*SUMIF('Manual Inputs'!$B$11:$B$22,'Expanded kW'!A1533,'Manual Inputs'!$C$11:$C$22)</f>
        <v>11793.652700269202</v>
      </c>
    </row>
    <row r="1534" spans="1:8" x14ac:dyDescent="0.2">
      <c r="A1534">
        <f t="shared" si="138"/>
        <v>5</v>
      </c>
      <c r="B1534" t="b">
        <f t="shared" si="139"/>
        <v>0</v>
      </c>
      <c r="C1534" t="str">
        <f t="shared" si="140"/>
        <v>ON</v>
      </c>
      <c r="D1534" s="4">
        <f t="shared" si="142"/>
        <v>42493.833333329618</v>
      </c>
      <c r="E1534" t="str">
        <f t="shared" si="143"/>
        <v>LRKPPS</v>
      </c>
      <c r="F1534" s="39">
        <v>63.483211517333984</v>
      </c>
      <c r="G1534">
        <f t="shared" si="141"/>
        <v>1.182035941503937E-3</v>
      </c>
      <c r="H1534" s="38">
        <f>G1534*SUMIF('Manual Inputs'!$B$11:$B$22,'Expanded kW'!A1534,'Manual Inputs'!$C$11:$C$22)</f>
        <v>11209.848489576059</v>
      </c>
    </row>
    <row r="1535" spans="1:8" x14ac:dyDescent="0.2">
      <c r="A1535">
        <f t="shared" si="138"/>
        <v>5</v>
      </c>
      <c r="B1535" t="b">
        <f t="shared" si="139"/>
        <v>0</v>
      </c>
      <c r="C1535" t="str">
        <f t="shared" si="140"/>
        <v>OFF</v>
      </c>
      <c r="D1535" s="4">
        <f t="shared" si="142"/>
        <v>42493.874999996282</v>
      </c>
      <c r="E1535" t="str">
        <f t="shared" si="143"/>
        <v>LRKPPS</v>
      </c>
      <c r="F1535" s="39">
        <v>58.526535034179687</v>
      </c>
      <c r="G1535">
        <f t="shared" si="141"/>
        <v>1.0897443007148453E-3</v>
      </c>
      <c r="H1535" s="38">
        <f>G1535*SUMIF('Manual Inputs'!$B$11:$B$22,'Expanded kW'!A1535,'Manual Inputs'!$C$11:$C$22)</f>
        <v>10334.599883527942</v>
      </c>
    </row>
    <row r="1536" spans="1:8" x14ac:dyDescent="0.2">
      <c r="A1536">
        <f t="shared" si="138"/>
        <v>5</v>
      </c>
      <c r="B1536" t="b">
        <f t="shared" si="139"/>
        <v>0</v>
      </c>
      <c r="C1536" t="str">
        <f t="shared" si="140"/>
        <v>OFF</v>
      </c>
      <c r="D1536" s="4">
        <f t="shared" si="142"/>
        <v>42493.916666662946</v>
      </c>
      <c r="E1536" t="str">
        <f t="shared" si="143"/>
        <v>LRKPPS</v>
      </c>
      <c r="F1536" s="39">
        <v>55.956348419189453</v>
      </c>
      <c r="G1536">
        <f t="shared" si="141"/>
        <v>1.0418882946515531E-3</v>
      </c>
      <c r="H1536" s="38">
        <f>G1536*SUMIF('Manual Inputs'!$B$11:$B$22,'Expanded kW'!A1536,'Manual Inputs'!$C$11:$C$22)</f>
        <v>9880.7570193226547</v>
      </c>
    </row>
    <row r="1537" spans="1:8" x14ac:dyDescent="0.2">
      <c r="A1537">
        <f t="shared" si="138"/>
        <v>5</v>
      </c>
      <c r="B1537" t="b">
        <f t="shared" si="139"/>
        <v>0</v>
      </c>
      <c r="C1537" t="str">
        <f t="shared" si="140"/>
        <v>OFF</v>
      </c>
      <c r="D1537" s="4">
        <f t="shared" si="142"/>
        <v>42493.95833332961</v>
      </c>
      <c r="E1537" t="str">
        <f t="shared" si="143"/>
        <v>LRKPPS</v>
      </c>
      <c r="F1537" s="39">
        <v>52.623935699462891</v>
      </c>
      <c r="G1537">
        <f t="shared" si="141"/>
        <v>9.7983989614597138E-4</v>
      </c>
      <c r="H1537" s="38">
        <f>G1537*SUMIF('Manual Inputs'!$B$11:$B$22,'Expanded kW'!A1537,'Manual Inputs'!$C$11:$C$22)</f>
        <v>9292.3204736593852</v>
      </c>
    </row>
    <row r="1538" spans="1:8" x14ac:dyDescent="0.2">
      <c r="A1538">
        <f t="shared" ref="A1538:A1601" si="144">MONTH(D1538)</f>
        <v>5</v>
      </c>
      <c r="B1538" t="b">
        <f t="shared" ref="B1538:B1601" si="145">IF(ISNA(VLOOKUP(DATE(YEAR(D1538),MONTH(D1538),DAY(D1538)),Holidays,1,FALSE)),FALSE,TRUE)</f>
        <v>0</v>
      </c>
      <c r="C1538" t="str">
        <f t="shared" ref="C1538:C1601" si="146">IF(OR(HOUR(D1538)&lt;PkStart,HOUR(D1538)&gt;OPkStart-1,WEEKDAY(D1538,2)&gt;5,B1538)=TRUE,"OFF","ON")</f>
        <v>OFF</v>
      </c>
      <c r="D1538" s="4">
        <f t="shared" si="142"/>
        <v>42493.999999996275</v>
      </c>
      <c r="E1538" t="str">
        <f t="shared" si="143"/>
        <v>LRKPPS</v>
      </c>
      <c r="F1538" s="39">
        <v>50.527168273925781</v>
      </c>
      <c r="G1538">
        <f t="shared" ref="G1538:G1601" si="147">IF(SUMIF($A$2:$A$8761,A1538,$F$2:$F$8761)=0,0,F1538/SUMIF($A$2:$A$8761,A1538,$F$2:$F$8761))</f>
        <v>9.4079879537741916E-4</v>
      </c>
      <c r="H1538" s="38">
        <f>G1538*SUMIF('Manual Inputs'!$B$11:$B$22,'Expanded kW'!A1538,'Manual Inputs'!$C$11:$C$22)</f>
        <v>8922.0738431509126</v>
      </c>
    </row>
    <row r="1539" spans="1:8" x14ac:dyDescent="0.2">
      <c r="A1539">
        <f t="shared" si="144"/>
        <v>5</v>
      </c>
      <c r="B1539" t="b">
        <f t="shared" si="145"/>
        <v>0</v>
      </c>
      <c r="C1539" t="str">
        <f t="shared" si="146"/>
        <v>OFF</v>
      </c>
      <c r="D1539" s="4">
        <f t="shared" si="142"/>
        <v>42494.041666662939</v>
      </c>
      <c r="E1539" t="str">
        <f t="shared" si="143"/>
        <v>LRKPPS</v>
      </c>
      <c r="F1539" s="39">
        <v>49.940868377685547</v>
      </c>
      <c r="G1539">
        <f t="shared" si="147"/>
        <v>9.2988208947531218E-4</v>
      </c>
      <c r="H1539" s="38">
        <f>G1539*SUMIF('Manual Inputs'!$B$11:$B$22,'Expanded kW'!A1539,'Manual Inputs'!$C$11:$C$22)</f>
        <v>8818.5451644779278</v>
      </c>
    </row>
    <row r="1540" spans="1:8" x14ac:dyDescent="0.2">
      <c r="A1540">
        <f t="shared" si="144"/>
        <v>5</v>
      </c>
      <c r="B1540" t="b">
        <f t="shared" si="145"/>
        <v>0</v>
      </c>
      <c r="C1540" t="str">
        <f t="shared" si="146"/>
        <v>OFF</v>
      </c>
      <c r="D1540" s="4">
        <f t="shared" ref="D1540:D1603" si="148">+D1539+1/24</f>
        <v>42494.083333329603</v>
      </c>
      <c r="E1540" t="str">
        <f t="shared" ref="E1540:E1603" si="149">+E1539</f>
        <v>LRKPPS</v>
      </c>
      <c r="F1540" s="39">
        <v>49.9136962890625</v>
      </c>
      <c r="G1540">
        <f t="shared" si="147"/>
        <v>9.2937615436915579E-4</v>
      </c>
      <c r="H1540" s="38">
        <f>G1540*SUMIF('Manual Inputs'!$B$11:$B$22,'Expanded kW'!A1540,'Manual Inputs'!$C$11:$C$22)</f>
        <v>8813.7471243452783</v>
      </c>
    </row>
    <row r="1541" spans="1:8" x14ac:dyDescent="0.2">
      <c r="A1541">
        <f t="shared" si="144"/>
        <v>5</v>
      </c>
      <c r="B1541" t="b">
        <f t="shared" si="145"/>
        <v>0</v>
      </c>
      <c r="C1541" t="str">
        <f t="shared" si="146"/>
        <v>OFF</v>
      </c>
      <c r="D1541" s="4">
        <f t="shared" si="148"/>
        <v>42494.124999996267</v>
      </c>
      <c r="E1541" t="str">
        <f t="shared" si="149"/>
        <v>LRKPPS</v>
      </c>
      <c r="F1541" s="39">
        <v>48.668472290039063</v>
      </c>
      <c r="G1541">
        <f t="shared" si="147"/>
        <v>9.0619050438566265E-4</v>
      </c>
      <c r="H1541" s="38">
        <f>G1541*SUMIF('Manual Inputs'!$B$11:$B$22,'Expanded kW'!A1541,'Manual Inputs'!$C$11:$C$22)</f>
        <v>8593.8658040559712</v>
      </c>
    </row>
    <row r="1542" spans="1:8" x14ac:dyDescent="0.2">
      <c r="A1542">
        <f t="shared" si="144"/>
        <v>5</v>
      </c>
      <c r="B1542" t="b">
        <f t="shared" si="145"/>
        <v>0</v>
      </c>
      <c r="C1542" t="str">
        <f t="shared" si="146"/>
        <v>OFF</v>
      </c>
      <c r="D1542" s="4">
        <f t="shared" si="148"/>
        <v>42494.166666662932</v>
      </c>
      <c r="E1542" t="str">
        <f t="shared" si="149"/>
        <v>LRKPPS</v>
      </c>
      <c r="F1542" s="39">
        <v>51.045139312744141</v>
      </c>
      <c r="G1542">
        <f t="shared" si="147"/>
        <v>9.5044324104907928E-4</v>
      </c>
      <c r="H1542" s="38">
        <f>G1542*SUMIF('Manual Inputs'!$B$11:$B$22,'Expanded kW'!A1542,'Manual Inputs'!$C$11:$C$22)</f>
        <v>9013.5370304781136</v>
      </c>
    </row>
    <row r="1543" spans="1:8" x14ac:dyDescent="0.2">
      <c r="A1543">
        <f t="shared" si="144"/>
        <v>5</v>
      </c>
      <c r="B1543" t="b">
        <f t="shared" si="145"/>
        <v>0</v>
      </c>
      <c r="C1543" t="str">
        <f t="shared" si="146"/>
        <v>OFF</v>
      </c>
      <c r="D1543" s="4">
        <f t="shared" si="148"/>
        <v>42494.208333329596</v>
      </c>
      <c r="E1543" t="str">
        <f t="shared" si="149"/>
        <v>LRKPPS</v>
      </c>
      <c r="F1543" s="39">
        <v>60.812896728515625</v>
      </c>
      <c r="G1543">
        <f t="shared" si="147"/>
        <v>1.1323155826866937E-3</v>
      </c>
      <c r="H1543" s="38">
        <f>G1543*SUMIF('Manual Inputs'!$B$11:$B$22,'Expanded kW'!A1543,'Manual Inputs'!$C$11:$C$22)</f>
        <v>10738.325019249503</v>
      </c>
    </row>
    <row r="1544" spans="1:8" x14ac:dyDescent="0.2">
      <c r="A1544">
        <f t="shared" si="144"/>
        <v>5</v>
      </c>
      <c r="B1544" t="b">
        <f t="shared" si="145"/>
        <v>0</v>
      </c>
      <c r="C1544" t="str">
        <f t="shared" si="146"/>
        <v>OFF</v>
      </c>
      <c r="D1544" s="4">
        <f t="shared" si="148"/>
        <v>42494.24999999626</v>
      </c>
      <c r="E1544" t="str">
        <f t="shared" si="149"/>
        <v>LRKPPS</v>
      </c>
      <c r="F1544" s="39">
        <v>75.827629089355469</v>
      </c>
      <c r="G1544">
        <f t="shared" si="147"/>
        <v>1.411884824355082E-3</v>
      </c>
      <c r="H1544" s="38">
        <f>G1544*SUMIF('Manual Inputs'!$B$11:$B$22,'Expanded kW'!A1544,'Manual Inputs'!$C$11:$C$22)</f>
        <v>13389.622438734839</v>
      </c>
    </row>
    <row r="1545" spans="1:8" x14ac:dyDescent="0.2">
      <c r="A1545">
        <f t="shared" si="144"/>
        <v>5</v>
      </c>
      <c r="B1545" t="b">
        <f t="shared" si="145"/>
        <v>0</v>
      </c>
      <c r="C1545" t="str">
        <f t="shared" si="146"/>
        <v>ON</v>
      </c>
      <c r="D1545" s="4">
        <f t="shared" si="148"/>
        <v>42494.291666662924</v>
      </c>
      <c r="E1545" t="str">
        <f t="shared" si="149"/>
        <v>LRKPPS</v>
      </c>
      <c r="F1545" s="39">
        <v>94.243400573730469</v>
      </c>
      <c r="G1545">
        <f t="shared" si="147"/>
        <v>1.7547802649726509E-3</v>
      </c>
      <c r="H1545" s="38">
        <f>G1545*SUMIF('Manual Inputs'!$B$11:$B$22,'Expanded kW'!A1545,'Manual Inputs'!$C$11:$C$22)</f>
        <v>16641.474435890519</v>
      </c>
    </row>
    <row r="1546" spans="1:8" x14ac:dyDescent="0.2">
      <c r="A1546">
        <f t="shared" si="144"/>
        <v>5</v>
      </c>
      <c r="B1546" t="b">
        <f t="shared" si="145"/>
        <v>0</v>
      </c>
      <c r="C1546" t="str">
        <f t="shared" si="146"/>
        <v>ON</v>
      </c>
      <c r="D1546" s="4">
        <f t="shared" si="148"/>
        <v>42494.333333329589</v>
      </c>
      <c r="E1546" t="str">
        <f t="shared" si="149"/>
        <v>LRKPPS</v>
      </c>
      <c r="F1546" s="39">
        <v>120.00499725341797</v>
      </c>
      <c r="G1546">
        <f t="shared" si="147"/>
        <v>2.234452487881608E-3</v>
      </c>
      <c r="H1546" s="38">
        <f>G1546*SUMIF('Manual Inputs'!$B$11:$B$22,'Expanded kW'!A1546,'Manual Inputs'!$C$11:$C$22)</f>
        <v>21190.450278897621</v>
      </c>
    </row>
    <row r="1547" spans="1:8" x14ac:dyDescent="0.2">
      <c r="A1547">
        <f t="shared" si="144"/>
        <v>5</v>
      </c>
      <c r="B1547" t="b">
        <f t="shared" si="145"/>
        <v>0</v>
      </c>
      <c r="C1547" t="str">
        <f t="shared" si="146"/>
        <v>ON</v>
      </c>
      <c r="D1547" s="4">
        <f t="shared" si="148"/>
        <v>42494.374999996253</v>
      </c>
      <c r="E1547" t="str">
        <f t="shared" si="149"/>
        <v>LRKPPS</v>
      </c>
      <c r="F1547" s="39">
        <v>124.99941253662109</v>
      </c>
      <c r="G1547">
        <f t="shared" si="147"/>
        <v>2.3274468123721183E-3</v>
      </c>
      <c r="H1547" s="38">
        <f>G1547*SUMIF('Manual Inputs'!$B$11:$B$22,'Expanded kW'!A1547,'Manual Inputs'!$C$11:$C$22)</f>
        <v>22072.362792152297</v>
      </c>
    </row>
    <row r="1548" spans="1:8" x14ac:dyDescent="0.2">
      <c r="A1548">
        <f t="shared" si="144"/>
        <v>5</v>
      </c>
      <c r="B1548" t="b">
        <f t="shared" si="145"/>
        <v>0</v>
      </c>
      <c r="C1548" t="str">
        <f t="shared" si="146"/>
        <v>ON</v>
      </c>
      <c r="D1548" s="4">
        <f t="shared" si="148"/>
        <v>42494.416666662917</v>
      </c>
      <c r="E1548" t="str">
        <f t="shared" si="149"/>
        <v>LRKPPS</v>
      </c>
      <c r="F1548" s="39">
        <v>123.98001098632812</v>
      </c>
      <c r="G1548">
        <f t="shared" si="147"/>
        <v>2.308465900057339E-3</v>
      </c>
      <c r="H1548" s="38">
        <f>G1548*SUMIF('Manual Inputs'!$B$11:$B$22,'Expanded kW'!A1548,'Manual Inputs'!$C$11:$C$22)</f>
        <v>21892.357139386873</v>
      </c>
    </row>
    <row r="1549" spans="1:8" x14ac:dyDescent="0.2">
      <c r="A1549">
        <f t="shared" si="144"/>
        <v>5</v>
      </c>
      <c r="B1549" t="b">
        <f t="shared" si="145"/>
        <v>0</v>
      </c>
      <c r="C1549" t="str">
        <f t="shared" si="146"/>
        <v>ON</v>
      </c>
      <c r="D1549" s="4">
        <f t="shared" si="148"/>
        <v>42494.458333329581</v>
      </c>
      <c r="E1549" t="str">
        <f t="shared" si="149"/>
        <v>LRKPPS</v>
      </c>
      <c r="F1549" s="39">
        <v>129.28260803222656</v>
      </c>
      <c r="G1549">
        <f t="shared" si="147"/>
        <v>2.4071984648056286E-3</v>
      </c>
      <c r="H1549" s="38">
        <f>G1549*SUMIF('Manual Inputs'!$B$11:$B$22,'Expanded kW'!A1549,'Manual Inputs'!$C$11:$C$22)</f>
        <v>22828.688305770364</v>
      </c>
    </row>
    <row r="1550" spans="1:8" x14ac:dyDescent="0.2">
      <c r="A1550">
        <f t="shared" si="144"/>
        <v>5</v>
      </c>
      <c r="B1550" t="b">
        <f t="shared" si="145"/>
        <v>0</v>
      </c>
      <c r="C1550" t="str">
        <f t="shared" si="146"/>
        <v>ON</v>
      </c>
      <c r="D1550" s="4">
        <f t="shared" si="148"/>
        <v>42494.499999996246</v>
      </c>
      <c r="E1550" t="str">
        <f t="shared" si="149"/>
        <v>LRKPPS</v>
      </c>
      <c r="F1550" s="39">
        <v>124.80850982666016</v>
      </c>
      <c r="G1550">
        <f t="shared" si="147"/>
        <v>2.323892268436629E-3</v>
      </c>
      <c r="H1550" s="38">
        <f>G1550*SUMIF('Manual Inputs'!$B$11:$B$22,'Expanded kW'!A1550,'Manual Inputs'!$C$11:$C$22)</f>
        <v>22038.653242749187</v>
      </c>
    </row>
    <row r="1551" spans="1:8" x14ac:dyDescent="0.2">
      <c r="A1551">
        <f t="shared" si="144"/>
        <v>5</v>
      </c>
      <c r="B1551" t="b">
        <f t="shared" si="145"/>
        <v>0</v>
      </c>
      <c r="C1551" t="str">
        <f t="shared" si="146"/>
        <v>ON</v>
      </c>
      <c r="D1551" s="4">
        <f t="shared" si="148"/>
        <v>42494.54166666291</v>
      </c>
      <c r="E1551" t="str">
        <f t="shared" si="149"/>
        <v>LRKPPS</v>
      </c>
      <c r="F1551" s="39">
        <v>114.35498046875</v>
      </c>
      <c r="G1551">
        <f t="shared" si="147"/>
        <v>2.1292510850232402E-3</v>
      </c>
      <c r="H1551" s="38">
        <f>G1551*SUMIF('Manual Inputs'!$B$11:$B$22,'Expanded kW'!A1551,'Manual Inputs'!$C$11:$C$22)</f>
        <v>20192.771828077664</v>
      </c>
    </row>
    <row r="1552" spans="1:8" x14ac:dyDescent="0.2">
      <c r="A1552">
        <f t="shared" si="144"/>
        <v>5</v>
      </c>
      <c r="B1552" t="b">
        <f t="shared" si="145"/>
        <v>0</v>
      </c>
      <c r="C1552" t="str">
        <f t="shared" si="146"/>
        <v>ON</v>
      </c>
      <c r="D1552" s="4">
        <f t="shared" si="148"/>
        <v>42494.583333329574</v>
      </c>
      <c r="E1552" t="str">
        <f t="shared" si="149"/>
        <v>LRKPPS</v>
      </c>
      <c r="F1552" s="39">
        <v>109.63628387451172</v>
      </c>
      <c r="G1552">
        <f t="shared" si="147"/>
        <v>2.041390549329974E-3</v>
      </c>
      <c r="H1552" s="38">
        <f>G1552*SUMIF('Manual Inputs'!$B$11:$B$22,'Expanded kW'!A1552,'Manual Inputs'!$C$11:$C$22)</f>
        <v>19359.545647085753</v>
      </c>
    </row>
    <row r="1553" spans="1:8" x14ac:dyDescent="0.2">
      <c r="A1553">
        <f t="shared" si="144"/>
        <v>5</v>
      </c>
      <c r="B1553" t="b">
        <f t="shared" si="145"/>
        <v>0</v>
      </c>
      <c r="C1553" t="str">
        <f t="shared" si="146"/>
        <v>ON</v>
      </c>
      <c r="D1553" s="4">
        <f t="shared" si="148"/>
        <v>42494.624999996238</v>
      </c>
      <c r="E1553" t="str">
        <f t="shared" si="149"/>
        <v>LRKPPS</v>
      </c>
      <c r="F1553" s="39">
        <v>92.763870239257813</v>
      </c>
      <c r="G1553">
        <f t="shared" si="147"/>
        <v>1.7272319102172445E-3</v>
      </c>
      <c r="H1553" s="38">
        <f>G1553*SUMIF('Manual Inputs'!$B$11:$B$22,'Expanded kW'!A1553,'Manual Inputs'!$C$11:$C$22)</f>
        <v>16380.219365632431</v>
      </c>
    </row>
    <row r="1554" spans="1:8" x14ac:dyDescent="0.2">
      <c r="A1554">
        <f t="shared" si="144"/>
        <v>5</v>
      </c>
      <c r="B1554" t="b">
        <f t="shared" si="145"/>
        <v>0</v>
      </c>
      <c r="C1554" t="str">
        <f t="shared" si="146"/>
        <v>ON</v>
      </c>
      <c r="D1554" s="4">
        <f t="shared" si="148"/>
        <v>42494.666666662903</v>
      </c>
      <c r="E1554" t="str">
        <f t="shared" si="149"/>
        <v>LRKPPS</v>
      </c>
      <c r="F1554" s="39">
        <v>78.804710388183594</v>
      </c>
      <c r="G1554">
        <f t="shared" si="147"/>
        <v>1.4673170719034468E-3</v>
      </c>
      <c r="H1554" s="38">
        <f>G1554*SUMIF('Manual Inputs'!$B$11:$B$22,'Expanded kW'!A1554,'Manual Inputs'!$C$11:$C$22)</f>
        <v>13915.314657249985</v>
      </c>
    </row>
    <row r="1555" spans="1:8" x14ac:dyDescent="0.2">
      <c r="A1555">
        <f t="shared" si="144"/>
        <v>5</v>
      </c>
      <c r="B1555" t="b">
        <f t="shared" si="145"/>
        <v>0</v>
      </c>
      <c r="C1555" t="str">
        <f t="shared" si="146"/>
        <v>ON</v>
      </c>
      <c r="D1555" s="4">
        <f t="shared" si="148"/>
        <v>42494.708333329567</v>
      </c>
      <c r="E1555" t="str">
        <f t="shared" si="149"/>
        <v>LRKPPS</v>
      </c>
      <c r="F1555" s="39">
        <v>70.744407653808594</v>
      </c>
      <c r="G1555">
        <f t="shared" si="147"/>
        <v>1.3172369593238836E-3</v>
      </c>
      <c r="H1555" s="38">
        <f>G1555*SUMIF('Manual Inputs'!$B$11:$B$22,'Expanded kW'!A1555,'Manual Inputs'!$C$11:$C$22)</f>
        <v>12492.028558880684</v>
      </c>
    </row>
    <row r="1556" spans="1:8" x14ac:dyDescent="0.2">
      <c r="A1556">
        <f t="shared" si="144"/>
        <v>5</v>
      </c>
      <c r="B1556" t="b">
        <f t="shared" si="145"/>
        <v>0</v>
      </c>
      <c r="C1556" t="str">
        <f t="shared" si="146"/>
        <v>ON</v>
      </c>
      <c r="D1556" s="4">
        <f t="shared" si="148"/>
        <v>42494.749999996231</v>
      </c>
      <c r="E1556" t="str">
        <f t="shared" si="149"/>
        <v>LRKPPS</v>
      </c>
      <c r="F1556" s="39">
        <v>64.720512390136719</v>
      </c>
      <c r="G1556">
        <f t="shared" si="147"/>
        <v>1.2050740655551702E-3</v>
      </c>
      <c r="H1556" s="38">
        <f>G1556*SUMIF('Manual Inputs'!$B$11:$B$22,'Expanded kW'!A1556,'Manual Inputs'!$C$11:$C$22)</f>
        <v>11428.330746359046</v>
      </c>
    </row>
    <row r="1557" spans="1:8" x14ac:dyDescent="0.2">
      <c r="A1557">
        <f t="shared" si="144"/>
        <v>5</v>
      </c>
      <c r="B1557" t="b">
        <f t="shared" si="145"/>
        <v>0</v>
      </c>
      <c r="C1557" t="str">
        <f t="shared" si="146"/>
        <v>ON</v>
      </c>
      <c r="D1557" s="4">
        <f t="shared" si="148"/>
        <v>42494.791666662895</v>
      </c>
      <c r="E1557" t="str">
        <f t="shared" si="149"/>
        <v>LRKPPS</v>
      </c>
      <c r="F1557" s="39">
        <v>63.111232757568359</v>
      </c>
      <c r="G1557">
        <f t="shared" si="147"/>
        <v>1.1751098227237148E-3</v>
      </c>
      <c r="H1557" s="38">
        <f>G1557*SUMIF('Manual Inputs'!$B$11:$B$22,'Expanded kW'!A1557,'Manual Inputs'!$C$11:$C$22)</f>
        <v>11144.164579788754</v>
      </c>
    </row>
    <row r="1558" spans="1:8" x14ac:dyDescent="0.2">
      <c r="A1558">
        <f t="shared" si="144"/>
        <v>5</v>
      </c>
      <c r="B1558" t="b">
        <f t="shared" si="145"/>
        <v>0</v>
      </c>
      <c r="C1558" t="str">
        <f t="shared" si="146"/>
        <v>ON</v>
      </c>
      <c r="D1558" s="4">
        <f t="shared" si="148"/>
        <v>42494.83333332956</v>
      </c>
      <c r="E1558" t="str">
        <f t="shared" si="149"/>
        <v>LRKPPS</v>
      </c>
      <c r="F1558" s="39">
        <v>59.566802978515625</v>
      </c>
      <c r="G1558">
        <f t="shared" si="147"/>
        <v>1.1091137382339877E-3</v>
      </c>
      <c r="H1558" s="38">
        <f>G1558*SUMIF('Manual Inputs'!$B$11:$B$22,'Expanded kW'!A1558,'Manual Inputs'!$C$11:$C$22)</f>
        <v>10518.290118565666</v>
      </c>
    </row>
    <row r="1559" spans="1:8" x14ac:dyDescent="0.2">
      <c r="A1559">
        <f t="shared" si="144"/>
        <v>5</v>
      </c>
      <c r="B1559" t="b">
        <f t="shared" si="145"/>
        <v>0</v>
      </c>
      <c r="C1559" t="str">
        <f t="shared" si="146"/>
        <v>OFF</v>
      </c>
      <c r="D1559" s="4">
        <f t="shared" si="148"/>
        <v>42494.874999996224</v>
      </c>
      <c r="E1559" t="str">
        <f t="shared" si="149"/>
        <v>LRKPPS</v>
      </c>
      <c r="F1559" s="39">
        <v>57.161289215087891</v>
      </c>
      <c r="G1559">
        <f t="shared" si="147"/>
        <v>1.0643238850083425E-3</v>
      </c>
      <c r="H1559" s="38">
        <f>G1559*SUMIF('Manual Inputs'!$B$11:$B$22,'Expanded kW'!A1559,'Manual Inputs'!$C$11:$C$22)</f>
        <v>10093.525142391582</v>
      </c>
    </row>
    <row r="1560" spans="1:8" x14ac:dyDescent="0.2">
      <c r="A1560">
        <f t="shared" si="144"/>
        <v>5</v>
      </c>
      <c r="B1560" t="b">
        <f t="shared" si="145"/>
        <v>0</v>
      </c>
      <c r="C1560" t="str">
        <f t="shared" si="146"/>
        <v>OFF</v>
      </c>
      <c r="D1560" s="4">
        <f t="shared" si="148"/>
        <v>42494.916666662888</v>
      </c>
      <c r="E1560" t="str">
        <f t="shared" si="149"/>
        <v>LRKPPS</v>
      </c>
      <c r="F1560" s="39">
        <v>55.185863494873047</v>
      </c>
      <c r="G1560">
        <f t="shared" si="147"/>
        <v>1.0275421257801144E-3</v>
      </c>
      <c r="H1560" s="38">
        <f>G1560*SUMIF('Manual Inputs'!$B$11:$B$22,'Expanded kW'!A1560,'Manual Inputs'!$C$11:$C$22)</f>
        <v>9744.7049977148472</v>
      </c>
    </row>
    <row r="1561" spans="1:8" x14ac:dyDescent="0.2">
      <c r="A1561">
        <f t="shared" si="144"/>
        <v>5</v>
      </c>
      <c r="B1561" t="b">
        <f t="shared" si="145"/>
        <v>0</v>
      </c>
      <c r="C1561" t="str">
        <f t="shared" si="146"/>
        <v>OFF</v>
      </c>
      <c r="D1561" s="4">
        <f t="shared" si="148"/>
        <v>42494.958333329552</v>
      </c>
      <c r="E1561" t="str">
        <f t="shared" si="149"/>
        <v>LRKPPS</v>
      </c>
      <c r="F1561" s="39">
        <v>51.652229309082031</v>
      </c>
      <c r="G1561">
        <f t="shared" si="147"/>
        <v>9.6174705158807408E-4</v>
      </c>
      <c r="H1561" s="38">
        <f>G1561*SUMIF('Manual Inputs'!$B$11:$B$22,'Expanded kW'!A1561,'Manual Inputs'!$C$11:$C$22)</f>
        <v>9120.7368194589653</v>
      </c>
    </row>
    <row r="1562" spans="1:8" x14ac:dyDescent="0.2">
      <c r="A1562">
        <f t="shared" si="144"/>
        <v>5</v>
      </c>
      <c r="B1562" t="b">
        <f t="shared" si="145"/>
        <v>0</v>
      </c>
      <c r="C1562" t="str">
        <f t="shared" si="146"/>
        <v>OFF</v>
      </c>
      <c r="D1562" s="4">
        <f t="shared" si="148"/>
        <v>42494.999999996217</v>
      </c>
      <c r="E1562" t="str">
        <f t="shared" si="149"/>
        <v>LRKPPS</v>
      </c>
      <c r="F1562" s="39">
        <v>48.933162689208984</v>
      </c>
      <c r="G1562">
        <f t="shared" si="147"/>
        <v>9.111189501544222E-4</v>
      </c>
      <c r="H1562" s="38">
        <f>G1562*SUMIF('Manual Inputs'!$B$11:$B$22,'Expanded kW'!A1562,'Manual Inputs'!$C$11:$C$22)</f>
        <v>8640.6047638600139</v>
      </c>
    </row>
    <row r="1563" spans="1:8" x14ac:dyDescent="0.2">
      <c r="A1563">
        <f t="shared" si="144"/>
        <v>5</v>
      </c>
      <c r="B1563" t="b">
        <f t="shared" si="145"/>
        <v>0</v>
      </c>
      <c r="C1563" t="str">
        <f t="shared" si="146"/>
        <v>OFF</v>
      </c>
      <c r="D1563" s="4">
        <f t="shared" si="148"/>
        <v>42495.041666662881</v>
      </c>
      <c r="E1563" t="str">
        <f t="shared" si="149"/>
        <v>LRKPPS</v>
      </c>
      <c r="F1563" s="39">
        <v>49.165481567382813</v>
      </c>
      <c r="G1563">
        <f t="shared" si="147"/>
        <v>9.1544464914361653E-4</v>
      </c>
      <c r="H1563" s="38">
        <f>G1563*SUMIF('Manual Inputs'!$B$11:$B$22,'Expanded kW'!A1563,'Manual Inputs'!$C$11:$C$22)</f>
        <v>8681.6275691553292</v>
      </c>
    </row>
    <row r="1564" spans="1:8" x14ac:dyDescent="0.2">
      <c r="A1564">
        <f t="shared" si="144"/>
        <v>5</v>
      </c>
      <c r="B1564" t="b">
        <f t="shared" si="145"/>
        <v>0</v>
      </c>
      <c r="C1564" t="str">
        <f t="shared" si="146"/>
        <v>OFF</v>
      </c>
      <c r="D1564" s="4">
        <f t="shared" si="148"/>
        <v>42495.083333329545</v>
      </c>
      <c r="E1564" t="str">
        <f t="shared" si="149"/>
        <v>LRKPPS</v>
      </c>
      <c r="F1564" s="39">
        <v>48.853229522705078</v>
      </c>
      <c r="G1564">
        <f t="shared" si="147"/>
        <v>9.0963062161105552E-4</v>
      </c>
      <c r="H1564" s="38">
        <f>G1564*SUMIF('Manual Inputs'!$B$11:$B$22,'Expanded kW'!A1564,'Manual Inputs'!$C$11:$C$22)</f>
        <v>8626.4901867240387</v>
      </c>
    </row>
    <row r="1565" spans="1:8" x14ac:dyDescent="0.2">
      <c r="A1565">
        <f t="shared" si="144"/>
        <v>5</v>
      </c>
      <c r="B1565" t="b">
        <f t="shared" si="145"/>
        <v>0</v>
      </c>
      <c r="C1565" t="str">
        <f t="shared" si="146"/>
        <v>OFF</v>
      </c>
      <c r="D1565" s="4">
        <f t="shared" si="148"/>
        <v>42495.124999996209</v>
      </c>
      <c r="E1565" t="str">
        <f t="shared" si="149"/>
        <v>LRKPPS</v>
      </c>
      <c r="F1565" s="39">
        <v>49.161365509033203</v>
      </c>
      <c r="G1565">
        <f t="shared" si="147"/>
        <v>9.1536800952835007E-4</v>
      </c>
      <c r="H1565" s="38">
        <f>G1565*SUMIF('Manual Inputs'!$B$11:$B$22,'Expanded kW'!A1565,'Manual Inputs'!$C$11:$C$22)</f>
        <v>8680.900756674193</v>
      </c>
    </row>
    <row r="1566" spans="1:8" x14ac:dyDescent="0.2">
      <c r="A1566">
        <f t="shared" si="144"/>
        <v>5</v>
      </c>
      <c r="B1566" t="b">
        <f t="shared" si="145"/>
        <v>0</v>
      </c>
      <c r="C1566" t="str">
        <f t="shared" si="146"/>
        <v>OFF</v>
      </c>
      <c r="D1566" s="4">
        <f t="shared" si="148"/>
        <v>42495.166666662873</v>
      </c>
      <c r="E1566" t="str">
        <f t="shared" si="149"/>
        <v>LRKPPS</v>
      </c>
      <c r="F1566" s="39">
        <v>50.888545989990234</v>
      </c>
      <c r="G1566">
        <f t="shared" si="147"/>
        <v>9.4752752630701553E-4</v>
      </c>
      <c r="H1566" s="38">
        <f>G1566*SUMIF('Manual Inputs'!$B$11:$B$22,'Expanded kW'!A1566,'Manual Inputs'!$C$11:$C$22)</f>
        <v>8985.8858234803192</v>
      </c>
    </row>
    <row r="1567" spans="1:8" x14ac:dyDescent="0.2">
      <c r="A1567">
        <f t="shared" si="144"/>
        <v>5</v>
      </c>
      <c r="B1567" t="b">
        <f t="shared" si="145"/>
        <v>0</v>
      </c>
      <c r="C1567" t="str">
        <f t="shared" si="146"/>
        <v>OFF</v>
      </c>
      <c r="D1567" s="4">
        <f t="shared" si="148"/>
        <v>42495.208333329538</v>
      </c>
      <c r="E1567" t="str">
        <f t="shared" si="149"/>
        <v>LRKPPS</v>
      </c>
      <c r="F1567" s="39">
        <v>61.617622375488281</v>
      </c>
      <c r="G1567">
        <f t="shared" si="147"/>
        <v>1.1472993022408307E-3</v>
      </c>
      <c r="H1567" s="38">
        <f>G1567*SUMIF('Manual Inputs'!$B$11:$B$22,'Expanded kW'!A1567,'Manual Inputs'!$C$11:$C$22)</f>
        <v>10880.423258494639</v>
      </c>
    </row>
    <row r="1568" spans="1:8" x14ac:dyDescent="0.2">
      <c r="A1568">
        <f t="shared" si="144"/>
        <v>5</v>
      </c>
      <c r="B1568" t="b">
        <f t="shared" si="145"/>
        <v>0</v>
      </c>
      <c r="C1568" t="str">
        <f t="shared" si="146"/>
        <v>OFF</v>
      </c>
      <c r="D1568" s="4">
        <f t="shared" si="148"/>
        <v>42495.249999996202</v>
      </c>
      <c r="E1568" t="str">
        <f t="shared" si="149"/>
        <v>LRKPPS</v>
      </c>
      <c r="F1568" s="39">
        <v>75.918167114257813</v>
      </c>
      <c r="G1568">
        <f t="shared" si="147"/>
        <v>1.4135706117774484E-3</v>
      </c>
      <c r="H1568" s="38">
        <f>G1568*SUMIF('Manual Inputs'!$B$11:$B$22,'Expanded kW'!A1568,'Manual Inputs'!$C$11:$C$22)</f>
        <v>13405.609618926937</v>
      </c>
    </row>
    <row r="1569" spans="1:8" x14ac:dyDescent="0.2">
      <c r="A1569">
        <f t="shared" si="144"/>
        <v>5</v>
      </c>
      <c r="B1569" t="b">
        <f t="shared" si="145"/>
        <v>0</v>
      </c>
      <c r="C1569" t="str">
        <f t="shared" si="146"/>
        <v>ON</v>
      </c>
      <c r="D1569" s="4">
        <f t="shared" si="148"/>
        <v>42495.291666662866</v>
      </c>
      <c r="E1569" t="str">
        <f t="shared" si="149"/>
        <v>LRKPPS</v>
      </c>
      <c r="F1569" s="39">
        <v>96.108795166015625</v>
      </c>
      <c r="G1569">
        <f t="shared" si="147"/>
        <v>1.7895132817886965E-3</v>
      </c>
      <c r="H1569" s="38">
        <f>G1569*SUMIF('Manual Inputs'!$B$11:$B$22,'Expanded kW'!A1569,'Manual Inputs'!$C$11:$C$22)</f>
        <v>16970.86531346264</v>
      </c>
    </row>
    <row r="1570" spans="1:8" x14ac:dyDescent="0.2">
      <c r="A1570">
        <f t="shared" si="144"/>
        <v>5</v>
      </c>
      <c r="B1570" t="b">
        <f t="shared" si="145"/>
        <v>0</v>
      </c>
      <c r="C1570" t="str">
        <f t="shared" si="146"/>
        <v>ON</v>
      </c>
      <c r="D1570" s="4">
        <f t="shared" si="148"/>
        <v>42495.33333332953</v>
      </c>
      <c r="E1570" t="str">
        <f t="shared" si="149"/>
        <v>LRKPPS</v>
      </c>
      <c r="F1570" s="39">
        <v>119.22796630859375</v>
      </c>
      <c r="G1570">
        <f t="shared" si="147"/>
        <v>2.2199844343208301E-3</v>
      </c>
      <c r="H1570" s="38">
        <f>G1570*SUMIF('Manual Inputs'!$B$11:$B$22,'Expanded kW'!A1570,'Manual Inputs'!$C$11:$C$22)</f>
        <v>21053.242362741501</v>
      </c>
    </row>
    <row r="1571" spans="1:8" x14ac:dyDescent="0.2">
      <c r="A1571">
        <f t="shared" si="144"/>
        <v>5</v>
      </c>
      <c r="B1571" t="b">
        <f t="shared" si="145"/>
        <v>0</v>
      </c>
      <c r="C1571" t="str">
        <f t="shared" si="146"/>
        <v>ON</v>
      </c>
      <c r="D1571" s="4">
        <f t="shared" si="148"/>
        <v>42495.374999996195</v>
      </c>
      <c r="E1571" t="str">
        <f t="shared" si="149"/>
        <v>LRKPPS</v>
      </c>
      <c r="F1571" s="39">
        <v>124.68207550048828</v>
      </c>
      <c r="G1571">
        <f t="shared" si="147"/>
        <v>2.3215381040173609E-3</v>
      </c>
      <c r="H1571" s="38">
        <f>G1571*SUMIF('Manual Inputs'!$B$11:$B$22,'Expanded kW'!A1571,'Manual Inputs'!$C$11:$C$22)</f>
        <v>22016.327503291577</v>
      </c>
    </row>
    <row r="1572" spans="1:8" x14ac:dyDescent="0.2">
      <c r="A1572">
        <f t="shared" si="144"/>
        <v>5</v>
      </c>
      <c r="B1572" t="b">
        <f t="shared" si="145"/>
        <v>0</v>
      </c>
      <c r="C1572" t="str">
        <f t="shared" si="146"/>
        <v>ON</v>
      </c>
      <c r="D1572" s="4">
        <f t="shared" si="148"/>
        <v>42495.416666662859</v>
      </c>
      <c r="E1572" t="str">
        <f t="shared" si="149"/>
        <v>LRKPPS</v>
      </c>
      <c r="F1572" s="39">
        <v>122.96966552734375</v>
      </c>
      <c r="G1572">
        <f t="shared" si="147"/>
        <v>2.2896536091018202E-3</v>
      </c>
      <c r="H1572" s="38">
        <f>G1572*SUMIF('Manual Inputs'!$B$11:$B$22,'Expanded kW'!A1572,'Manual Inputs'!$C$11:$C$22)</f>
        <v>21713.950608799594</v>
      </c>
    </row>
    <row r="1573" spans="1:8" x14ac:dyDescent="0.2">
      <c r="A1573">
        <f t="shared" si="144"/>
        <v>5</v>
      </c>
      <c r="B1573" t="b">
        <f t="shared" si="145"/>
        <v>0</v>
      </c>
      <c r="C1573" t="str">
        <f t="shared" si="146"/>
        <v>ON</v>
      </c>
      <c r="D1573" s="4">
        <f t="shared" si="148"/>
        <v>42495.458333329523</v>
      </c>
      <c r="E1573" t="str">
        <f t="shared" si="149"/>
        <v>LRKPPS</v>
      </c>
      <c r="F1573" s="39">
        <v>123.85835266113281</v>
      </c>
      <c r="G1573">
        <f t="shared" si="147"/>
        <v>2.3062006631619941E-3</v>
      </c>
      <c r="H1573" s="38">
        <f>G1573*SUMIF('Manual Inputs'!$B$11:$B$22,'Expanded kW'!A1573,'Manual Inputs'!$C$11:$C$22)</f>
        <v>21870.87474490274</v>
      </c>
    </row>
    <row r="1574" spans="1:8" x14ac:dyDescent="0.2">
      <c r="A1574">
        <f t="shared" si="144"/>
        <v>5</v>
      </c>
      <c r="B1574" t="b">
        <f t="shared" si="145"/>
        <v>0</v>
      </c>
      <c r="C1574" t="str">
        <f t="shared" si="146"/>
        <v>ON</v>
      </c>
      <c r="D1574" s="4">
        <f t="shared" si="148"/>
        <v>42495.499999996187</v>
      </c>
      <c r="E1574" t="str">
        <f t="shared" si="149"/>
        <v>LRKPPS</v>
      </c>
      <c r="F1574" s="39">
        <v>119.19660186767578</v>
      </c>
      <c r="G1574">
        <f t="shared" si="147"/>
        <v>2.2194004390319326E-3</v>
      </c>
      <c r="H1574" s="38">
        <f>G1574*SUMIF('Manual Inputs'!$B$11:$B$22,'Expanded kW'!A1574,'Manual Inputs'!$C$11:$C$22)</f>
        <v>21047.704038163283</v>
      </c>
    </row>
    <row r="1575" spans="1:8" x14ac:dyDescent="0.2">
      <c r="A1575">
        <f t="shared" si="144"/>
        <v>5</v>
      </c>
      <c r="B1575" t="b">
        <f t="shared" si="145"/>
        <v>0</v>
      </c>
      <c r="C1575" t="str">
        <f t="shared" si="146"/>
        <v>ON</v>
      </c>
      <c r="D1575" s="4">
        <f t="shared" si="148"/>
        <v>42495.541666662852</v>
      </c>
      <c r="E1575" t="str">
        <f t="shared" si="149"/>
        <v>LRKPPS</v>
      </c>
      <c r="F1575" s="39">
        <v>110.66565704345703</v>
      </c>
      <c r="G1575">
        <f t="shared" si="147"/>
        <v>2.0605571298137125E-3</v>
      </c>
      <c r="H1575" s="38">
        <f>G1575*SUMIF('Manual Inputs'!$B$11:$B$22,'Expanded kW'!A1575,'Manual Inputs'!$C$11:$C$22)</f>
        <v>19541.312085602509</v>
      </c>
    </row>
    <row r="1576" spans="1:8" x14ac:dyDescent="0.2">
      <c r="A1576">
        <f t="shared" si="144"/>
        <v>5</v>
      </c>
      <c r="B1576" t="b">
        <f t="shared" si="145"/>
        <v>0</v>
      </c>
      <c r="C1576" t="str">
        <f t="shared" si="146"/>
        <v>ON</v>
      </c>
      <c r="D1576" s="4">
        <f t="shared" si="148"/>
        <v>42495.583333329516</v>
      </c>
      <c r="E1576" t="str">
        <f t="shared" si="149"/>
        <v>LRKPPS</v>
      </c>
      <c r="F1576" s="39">
        <v>105.19600677490234</v>
      </c>
      <c r="G1576">
        <f t="shared" si="147"/>
        <v>1.9587140905225615E-3</v>
      </c>
      <c r="H1576" s="38">
        <f>G1576*SUMIF('Manual Inputs'!$B$11:$B$22,'Expanded kW'!A1576,'Manual Inputs'!$C$11:$C$22)</f>
        <v>18575.482705897528</v>
      </c>
    </row>
    <row r="1577" spans="1:8" x14ac:dyDescent="0.2">
      <c r="A1577">
        <f t="shared" si="144"/>
        <v>5</v>
      </c>
      <c r="B1577" t="b">
        <f t="shared" si="145"/>
        <v>0</v>
      </c>
      <c r="C1577" t="str">
        <f t="shared" si="146"/>
        <v>ON</v>
      </c>
      <c r="D1577" s="4">
        <f t="shared" si="148"/>
        <v>42495.62499999618</v>
      </c>
      <c r="E1577" t="str">
        <f t="shared" si="149"/>
        <v>LRKPPS</v>
      </c>
      <c r="F1577" s="39">
        <v>89.97930908203125</v>
      </c>
      <c r="G1577">
        <f t="shared" si="147"/>
        <v>1.6753843226348351E-3</v>
      </c>
      <c r="H1577" s="38">
        <f>G1577*SUMIF('Manual Inputs'!$B$11:$B$22,'Expanded kW'!A1577,'Manual Inputs'!$C$11:$C$22)</f>
        <v>15888.522302166362</v>
      </c>
    </row>
    <row r="1578" spans="1:8" x14ac:dyDescent="0.2">
      <c r="A1578">
        <f t="shared" si="144"/>
        <v>5</v>
      </c>
      <c r="B1578" t="b">
        <f t="shared" si="145"/>
        <v>0</v>
      </c>
      <c r="C1578" t="str">
        <f t="shared" si="146"/>
        <v>ON</v>
      </c>
      <c r="D1578" s="4">
        <f t="shared" si="148"/>
        <v>42495.666666662844</v>
      </c>
      <c r="E1578" t="str">
        <f t="shared" si="149"/>
        <v>LRKPPS</v>
      </c>
      <c r="F1578" s="39">
        <v>75.6068115234375</v>
      </c>
      <c r="G1578">
        <f t="shared" si="147"/>
        <v>1.4077732759127165E-3</v>
      </c>
      <c r="H1578" s="38">
        <f>G1578*SUMIF('Manual Inputs'!$B$11:$B$22,'Expanded kW'!A1578,'Manual Inputs'!$C$11:$C$22)</f>
        <v>13350.63053207773</v>
      </c>
    </row>
    <row r="1579" spans="1:8" x14ac:dyDescent="0.2">
      <c r="A1579">
        <f t="shared" si="144"/>
        <v>5</v>
      </c>
      <c r="B1579" t="b">
        <f t="shared" si="145"/>
        <v>0</v>
      </c>
      <c r="C1579" t="str">
        <f t="shared" si="146"/>
        <v>ON</v>
      </c>
      <c r="D1579" s="4">
        <f t="shared" si="148"/>
        <v>42495.708333329509</v>
      </c>
      <c r="E1579" t="str">
        <f t="shared" si="149"/>
        <v>LRKPPS</v>
      </c>
      <c r="F1579" s="39">
        <v>69.890823364257813</v>
      </c>
      <c r="G1579">
        <f t="shared" si="147"/>
        <v>1.3013435083588734E-3</v>
      </c>
      <c r="H1579" s="38">
        <f>G1579*SUMIF('Manual Inputs'!$B$11:$B$22,'Expanded kW'!A1579,'Manual Inputs'!$C$11:$C$22)</f>
        <v>12341.302873612951</v>
      </c>
    </row>
    <row r="1580" spans="1:8" x14ac:dyDescent="0.2">
      <c r="A1580">
        <f t="shared" si="144"/>
        <v>5</v>
      </c>
      <c r="B1580" t="b">
        <f t="shared" si="145"/>
        <v>0</v>
      </c>
      <c r="C1580" t="str">
        <f t="shared" si="146"/>
        <v>ON</v>
      </c>
      <c r="D1580" s="4">
        <f t="shared" si="148"/>
        <v>42495.749999996173</v>
      </c>
      <c r="E1580" t="str">
        <f t="shared" si="149"/>
        <v>LRKPPS</v>
      </c>
      <c r="F1580" s="39">
        <v>66.59881591796875</v>
      </c>
      <c r="G1580">
        <f t="shared" si="147"/>
        <v>1.240047442387955E-3</v>
      </c>
      <c r="H1580" s="38">
        <f>G1580*SUMIF('Manual Inputs'!$B$11:$B$22,'Expanded kW'!A1580,'Manual Inputs'!$C$11:$C$22)</f>
        <v>11760.001080313154</v>
      </c>
    </row>
    <row r="1581" spans="1:8" x14ac:dyDescent="0.2">
      <c r="A1581">
        <f t="shared" si="144"/>
        <v>5</v>
      </c>
      <c r="B1581" t="b">
        <f t="shared" si="145"/>
        <v>0</v>
      </c>
      <c r="C1581" t="str">
        <f t="shared" si="146"/>
        <v>ON</v>
      </c>
      <c r="D1581" s="4">
        <f t="shared" si="148"/>
        <v>42495.791666662837</v>
      </c>
      <c r="E1581" t="str">
        <f t="shared" si="149"/>
        <v>LRKPPS</v>
      </c>
      <c r="F1581" s="39">
        <v>64.913589477539062</v>
      </c>
      <c r="G1581">
        <f t="shared" si="147"/>
        <v>1.2086690956636919E-3</v>
      </c>
      <c r="H1581" s="38">
        <f>G1581*SUMIF('Manual Inputs'!$B$11:$B$22,'Expanded kW'!A1581,'Manual Inputs'!$C$11:$C$22)</f>
        <v>11462.424246748484</v>
      </c>
    </row>
    <row r="1582" spans="1:8" x14ac:dyDescent="0.2">
      <c r="A1582">
        <f t="shared" si="144"/>
        <v>5</v>
      </c>
      <c r="B1582" t="b">
        <f t="shared" si="145"/>
        <v>0</v>
      </c>
      <c r="C1582" t="str">
        <f t="shared" si="146"/>
        <v>ON</v>
      </c>
      <c r="D1582" s="4">
        <f t="shared" si="148"/>
        <v>42495.833333329501</v>
      </c>
      <c r="E1582" t="str">
        <f t="shared" si="149"/>
        <v>LRKPPS</v>
      </c>
      <c r="F1582" s="39">
        <v>61.19232177734375</v>
      </c>
      <c r="G1582">
        <f t="shared" si="147"/>
        <v>1.1393803488524582E-3</v>
      </c>
      <c r="H1582" s="38">
        <f>G1582*SUMIF('Manual Inputs'!$B$11:$B$22,'Expanded kW'!A1582,'Manual Inputs'!$C$11:$C$22)</f>
        <v>10805.323792765426</v>
      </c>
    </row>
    <row r="1583" spans="1:8" x14ac:dyDescent="0.2">
      <c r="A1583">
        <f t="shared" si="144"/>
        <v>5</v>
      </c>
      <c r="B1583" t="b">
        <f t="shared" si="145"/>
        <v>0</v>
      </c>
      <c r="C1583" t="str">
        <f t="shared" si="146"/>
        <v>OFF</v>
      </c>
      <c r="D1583" s="4">
        <f t="shared" si="148"/>
        <v>42495.874999996166</v>
      </c>
      <c r="E1583" t="str">
        <f t="shared" si="149"/>
        <v>LRKPPS</v>
      </c>
      <c r="F1583" s="39">
        <v>55.306434631347656</v>
      </c>
      <c r="G1583">
        <f t="shared" si="147"/>
        <v>1.029787119588943E-3</v>
      </c>
      <c r="H1583" s="38">
        <f>G1583*SUMIF('Manual Inputs'!$B$11:$B$22,'Expanded kW'!A1583,'Manual Inputs'!$C$11:$C$22)</f>
        <v>9765.9954167058168</v>
      </c>
    </row>
    <row r="1584" spans="1:8" x14ac:dyDescent="0.2">
      <c r="A1584">
        <f t="shared" si="144"/>
        <v>5</v>
      </c>
      <c r="B1584" t="b">
        <f t="shared" si="145"/>
        <v>0</v>
      </c>
      <c r="C1584" t="str">
        <f t="shared" si="146"/>
        <v>OFF</v>
      </c>
      <c r="D1584" s="4">
        <f t="shared" si="148"/>
        <v>42495.91666666283</v>
      </c>
      <c r="E1584" t="str">
        <f t="shared" si="149"/>
        <v>LRKPPS</v>
      </c>
      <c r="F1584" s="39">
        <v>51.331550598144531</v>
      </c>
      <c r="G1584">
        <f t="shared" si="147"/>
        <v>9.5577612237791941E-4</v>
      </c>
      <c r="H1584" s="38">
        <f>G1584*SUMIF('Manual Inputs'!$B$11:$B$22,'Expanded kW'!A1584,'Manual Inputs'!$C$11:$C$22)</f>
        <v>9064.1114585561008</v>
      </c>
    </row>
    <row r="1585" spans="1:8" x14ac:dyDescent="0.2">
      <c r="A1585">
        <f t="shared" si="144"/>
        <v>5</v>
      </c>
      <c r="B1585" t="b">
        <f t="shared" si="145"/>
        <v>0</v>
      </c>
      <c r="C1585" t="str">
        <f t="shared" si="146"/>
        <v>OFF</v>
      </c>
      <c r="D1585" s="4">
        <f t="shared" si="148"/>
        <v>42495.958333329494</v>
      </c>
      <c r="E1585" t="str">
        <f t="shared" si="149"/>
        <v>LRKPPS</v>
      </c>
      <c r="F1585" s="39">
        <v>49.292011260986328</v>
      </c>
      <c r="G1585">
        <f t="shared" si="147"/>
        <v>9.1780058927222832E-4</v>
      </c>
      <c r="H1585" s="38">
        <f>G1585*SUMIF('Manual Inputs'!$B$11:$B$22,'Expanded kW'!A1585,'Manual Inputs'!$C$11:$C$22)</f>
        <v>8703.97014856848</v>
      </c>
    </row>
    <row r="1586" spans="1:8" x14ac:dyDescent="0.2">
      <c r="A1586">
        <f t="shared" si="144"/>
        <v>5</v>
      </c>
      <c r="B1586" t="b">
        <f t="shared" si="145"/>
        <v>0</v>
      </c>
      <c r="C1586" t="str">
        <f t="shared" si="146"/>
        <v>OFF</v>
      </c>
      <c r="D1586" s="4">
        <f t="shared" si="148"/>
        <v>42495.999999996158</v>
      </c>
      <c r="E1586" t="str">
        <f t="shared" si="149"/>
        <v>LRKPPS</v>
      </c>
      <c r="F1586" s="39">
        <v>48.130569458007812</v>
      </c>
      <c r="G1586">
        <f t="shared" si="147"/>
        <v>8.9617493546120645E-4</v>
      </c>
      <c r="H1586" s="38">
        <f>G1586*SUMIF('Manual Inputs'!$B$11:$B$22,'Expanded kW'!A1586,'Manual Inputs'!$C$11:$C$22)</f>
        <v>8498.8830660207714</v>
      </c>
    </row>
    <row r="1587" spans="1:8" x14ac:dyDescent="0.2">
      <c r="A1587">
        <f t="shared" si="144"/>
        <v>5</v>
      </c>
      <c r="B1587" t="b">
        <f t="shared" si="145"/>
        <v>0</v>
      </c>
      <c r="C1587" t="str">
        <f t="shared" si="146"/>
        <v>OFF</v>
      </c>
      <c r="D1587" s="4">
        <f t="shared" si="148"/>
        <v>42496.041666662823</v>
      </c>
      <c r="E1587" t="str">
        <f t="shared" si="149"/>
        <v>LRKPPS</v>
      </c>
      <c r="F1587" s="39">
        <v>47.75885009765625</v>
      </c>
      <c r="G1587">
        <f t="shared" si="147"/>
        <v>8.8925364661039858E-4</v>
      </c>
      <c r="H1587" s="38">
        <f>G1587*SUMIF('Manual Inputs'!$B$11:$B$22,'Expanded kW'!A1587,'Manual Inputs'!$C$11:$C$22)</f>
        <v>8433.2449609125342</v>
      </c>
    </row>
    <row r="1588" spans="1:8" x14ac:dyDescent="0.2">
      <c r="A1588">
        <f t="shared" si="144"/>
        <v>5</v>
      </c>
      <c r="B1588" t="b">
        <f t="shared" si="145"/>
        <v>0</v>
      </c>
      <c r="C1588" t="str">
        <f t="shared" si="146"/>
        <v>OFF</v>
      </c>
      <c r="D1588" s="4">
        <f t="shared" si="148"/>
        <v>42496.083333329487</v>
      </c>
      <c r="E1588" t="str">
        <f t="shared" si="149"/>
        <v>LRKPPS</v>
      </c>
      <c r="F1588" s="39">
        <v>47.496143341064453</v>
      </c>
      <c r="G1588">
        <f t="shared" si="147"/>
        <v>8.8436213559598428E-4</v>
      </c>
      <c r="H1588" s="38">
        <f>G1588*SUMIF('Manual Inputs'!$B$11:$B$22,'Expanded kW'!A1588,'Manual Inputs'!$C$11:$C$22)</f>
        <v>8386.856272183737</v>
      </c>
    </row>
    <row r="1589" spans="1:8" x14ac:dyDescent="0.2">
      <c r="A1589">
        <f t="shared" si="144"/>
        <v>5</v>
      </c>
      <c r="B1589" t="b">
        <f t="shared" si="145"/>
        <v>0</v>
      </c>
      <c r="C1589" t="str">
        <f t="shared" si="146"/>
        <v>OFF</v>
      </c>
      <c r="D1589" s="4">
        <f t="shared" si="148"/>
        <v>42496.124999996151</v>
      </c>
      <c r="E1589" t="str">
        <f t="shared" si="149"/>
        <v>LRKPPS</v>
      </c>
      <c r="F1589" s="39">
        <v>51.93572998046875</v>
      </c>
      <c r="G1589">
        <f t="shared" si="147"/>
        <v>9.6702573826775004E-4</v>
      </c>
      <c r="H1589" s="38">
        <f>G1589*SUMIF('Manual Inputs'!$B$11:$B$22,'Expanded kW'!A1589,'Manual Inputs'!$C$11:$C$22)</f>
        <v>9170.7972920938519</v>
      </c>
    </row>
    <row r="1590" spans="1:8" x14ac:dyDescent="0.2">
      <c r="A1590">
        <f t="shared" si="144"/>
        <v>5</v>
      </c>
      <c r="B1590" t="b">
        <f t="shared" si="145"/>
        <v>0</v>
      </c>
      <c r="C1590" t="str">
        <f t="shared" si="146"/>
        <v>OFF</v>
      </c>
      <c r="D1590" s="4">
        <f t="shared" si="148"/>
        <v>42496.166666662815</v>
      </c>
      <c r="E1590" t="str">
        <f t="shared" si="149"/>
        <v>LRKPPS</v>
      </c>
      <c r="F1590" s="39">
        <v>50.226020812988281</v>
      </c>
      <c r="G1590">
        <f t="shared" si="147"/>
        <v>9.3519153144081793E-4</v>
      </c>
      <c r="H1590" s="38">
        <f>G1590*SUMIF('Manual Inputs'!$B$11:$B$22,'Expanded kW'!A1590,'Manual Inputs'!$C$11:$C$22)</f>
        <v>8868.8973051427802</v>
      </c>
    </row>
    <row r="1591" spans="1:8" x14ac:dyDescent="0.2">
      <c r="A1591">
        <f t="shared" si="144"/>
        <v>5</v>
      </c>
      <c r="B1591" t="b">
        <f t="shared" si="145"/>
        <v>0</v>
      </c>
      <c r="C1591" t="str">
        <f t="shared" si="146"/>
        <v>OFF</v>
      </c>
      <c r="D1591" s="4">
        <f t="shared" si="148"/>
        <v>42496.20833332948</v>
      </c>
      <c r="E1591" t="str">
        <f t="shared" si="149"/>
        <v>LRKPPS</v>
      </c>
      <c r="F1591" s="39">
        <v>63.556430816650391</v>
      </c>
      <c r="G1591">
        <f t="shared" si="147"/>
        <v>1.1833992601095198E-3</v>
      </c>
      <c r="H1591" s="38">
        <f>G1591*SUMIF('Manual Inputs'!$B$11:$B$22,'Expanded kW'!A1591,'Manual Inputs'!$C$11:$C$22)</f>
        <v>11222.777533841972</v>
      </c>
    </row>
    <row r="1592" spans="1:8" x14ac:dyDescent="0.2">
      <c r="A1592">
        <f t="shared" si="144"/>
        <v>5</v>
      </c>
      <c r="B1592" t="b">
        <f t="shared" si="145"/>
        <v>0</v>
      </c>
      <c r="C1592" t="str">
        <f t="shared" si="146"/>
        <v>OFF</v>
      </c>
      <c r="D1592" s="4">
        <f t="shared" si="148"/>
        <v>42496.249999996144</v>
      </c>
      <c r="E1592" t="str">
        <f t="shared" si="149"/>
        <v>LRKPPS</v>
      </c>
      <c r="F1592" s="39">
        <v>80.389671325683594</v>
      </c>
      <c r="G1592">
        <f t="shared" si="147"/>
        <v>1.4968285088523042E-3</v>
      </c>
      <c r="H1592" s="38">
        <f>G1592*SUMIF('Manual Inputs'!$B$11:$B$22,'Expanded kW'!A1592,'Manual Inputs'!$C$11:$C$22)</f>
        <v>14195.186635157406</v>
      </c>
    </row>
    <row r="1593" spans="1:8" x14ac:dyDescent="0.2">
      <c r="A1593">
        <f t="shared" si="144"/>
        <v>5</v>
      </c>
      <c r="B1593" t="b">
        <f t="shared" si="145"/>
        <v>0</v>
      </c>
      <c r="C1593" t="str">
        <f t="shared" si="146"/>
        <v>ON</v>
      </c>
      <c r="D1593" s="4">
        <f t="shared" si="148"/>
        <v>42496.291666662808</v>
      </c>
      <c r="E1593" t="str">
        <f t="shared" si="149"/>
        <v>LRKPPS</v>
      </c>
      <c r="F1593" s="39">
        <v>94.241897583007813</v>
      </c>
      <c r="G1593">
        <f t="shared" si="147"/>
        <v>1.754752279793397E-3</v>
      </c>
      <c r="H1593" s="38">
        <f>G1593*SUMIF('Manual Inputs'!$B$11:$B$22,'Expanded kW'!A1593,'Manual Inputs'!$C$11:$C$22)</f>
        <v>16641.209038191198</v>
      </c>
    </row>
    <row r="1594" spans="1:8" x14ac:dyDescent="0.2">
      <c r="A1594">
        <f t="shared" si="144"/>
        <v>5</v>
      </c>
      <c r="B1594" t="b">
        <f t="shared" si="145"/>
        <v>0</v>
      </c>
      <c r="C1594" t="str">
        <f t="shared" si="146"/>
        <v>ON</v>
      </c>
      <c r="D1594" s="4">
        <f t="shared" si="148"/>
        <v>42496.333333329472</v>
      </c>
      <c r="E1594" t="str">
        <f t="shared" si="149"/>
        <v>LRKPPS</v>
      </c>
      <c r="F1594" s="39">
        <v>120.17205047607422</v>
      </c>
      <c r="G1594">
        <f t="shared" si="147"/>
        <v>2.2375629624244693E-3</v>
      </c>
      <c r="H1594" s="38">
        <f>G1594*SUMIF('Manual Inputs'!$B$11:$B$22,'Expanded kW'!A1594,'Manual Inputs'!$C$11:$C$22)</f>
        <v>21219.948492219119</v>
      </c>
    </row>
    <row r="1595" spans="1:8" x14ac:dyDescent="0.2">
      <c r="A1595">
        <f t="shared" si="144"/>
        <v>5</v>
      </c>
      <c r="B1595" t="b">
        <f t="shared" si="145"/>
        <v>0</v>
      </c>
      <c r="C1595" t="str">
        <f t="shared" si="146"/>
        <v>ON</v>
      </c>
      <c r="D1595" s="4">
        <f t="shared" si="148"/>
        <v>42496.374999996136</v>
      </c>
      <c r="E1595" t="str">
        <f t="shared" si="149"/>
        <v>LRKPPS</v>
      </c>
      <c r="F1595" s="39">
        <v>123.66226959228516</v>
      </c>
      <c r="G1595">
        <f t="shared" si="147"/>
        <v>2.3025496626949645E-3</v>
      </c>
      <c r="H1595" s="38">
        <f>G1595*SUMIF('Manual Inputs'!$B$11:$B$22,'Expanded kW'!A1595,'Manual Inputs'!$C$11:$C$22)</f>
        <v>21836.250449114661</v>
      </c>
    </row>
    <row r="1596" spans="1:8" x14ac:dyDescent="0.2">
      <c r="A1596">
        <f t="shared" si="144"/>
        <v>5</v>
      </c>
      <c r="B1596" t="b">
        <f t="shared" si="145"/>
        <v>0</v>
      </c>
      <c r="C1596" t="str">
        <f t="shared" si="146"/>
        <v>ON</v>
      </c>
      <c r="D1596" s="4">
        <f t="shared" si="148"/>
        <v>42496.416666662801</v>
      </c>
      <c r="E1596" t="str">
        <f t="shared" si="149"/>
        <v>LRKPPS</v>
      </c>
      <c r="F1596" s="39">
        <v>124.65409088134766</v>
      </c>
      <c r="G1596">
        <f t="shared" si="147"/>
        <v>2.3210170398675978E-3</v>
      </c>
      <c r="H1596" s="38">
        <f>G1596*SUMIF('Manual Inputs'!$B$11:$B$22,'Expanded kW'!A1596,'Manual Inputs'!$C$11:$C$22)</f>
        <v>22011.385986737721</v>
      </c>
    </row>
    <row r="1597" spans="1:8" x14ac:dyDescent="0.2">
      <c r="A1597">
        <f t="shared" si="144"/>
        <v>5</v>
      </c>
      <c r="B1597" t="b">
        <f t="shared" si="145"/>
        <v>0</v>
      </c>
      <c r="C1597" t="str">
        <f t="shared" si="146"/>
        <v>ON</v>
      </c>
      <c r="D1597" s="4">
        <f t="shared" si="148"/>
        <v>42496.458333329465</v>
      </c>
      <c r="E1597" t="str">
        <f t="shared" si="149"/>
        <v>LRKPPS</v>
      </c>
      <c r="F1597" s="39">
        <v>127.11442565917969</v>
      </c>
      <c r="G1597">
        <f t="shared" si="147"/>
        <v>2.3668276418522733E-3</v>
      </c>
      <c r="H1597" s="38">
        <f>G1597*SUMIF('Manual Inputs'!$B$11:$B$22,'Expanded kW'!A1597,'Manual Inputs'!$C$11:$C$22)</f>
        <v>22445.83124295481</v>
      </c>
    </row>
    <row r="1598" spans="1:8" x14ac:dyDescent="0.2">
      <c r="A1598">
        <f t="shared" si="144"/>
        <v>5</v>
      </c>
      <c r="B1598" t="b">
        <f t="shared" si="145"/>
        <v>0</v>
      </c>
      <c r="C1598" t="str">
        <f t="shared" si="146"/>
        <v>ON</v>
      </c>
      <c r="D1598" s="4">
        <f t="shared" si="148"/>
        <v>42496.499999996129</v>
      </c>
      <c r="E1598" t="str">
        <f t="shared" si="149"/>
        <v>LRKPPS</v>
      </c>
      <c r="F1598" s="39">
        <v>122.64230346679687</v>
      </c>
      <c r="G1598">
        <f t="shared" si="147"/>
        <v>2.2835582381808715E-3</v>
      </c>
      <c r="H1598" s="38">
        <f>G1598*SUMIF('Manual Inputs'!$B$11:$B$22,'Expanded kW'!A1598,'Manual Inputs'!$C$11:$C$22)</f>
        <v>21656.14510381244</v>
      </c>
    </row>
    <row r="1599" spans="1:8" x14ac:dyDescent="0.2">
      <c r="A1599">
        <f t="shared" si="144"/>
        <v>5</v>
      </c>
      <c r="B1599" t="b">
        <f t="shared" si="145"/>
        <v>0</v>
      </c>
      <c r="C1599" t="str">
        <f t="shared" si="146"/>
        <v>ON</v>
      </c>
      <c r="D1599" s="4">
        <f t="shared" si="148"/>
        <v>42496.541666662793</v>
      </c>
      <c r="E1599" t="str">
        <f t="shared" si="149"/>
        <v>LRKPPS</v>
      </c>
      <c r="F1599" s="39">
        <v>112.12310028076172</v>
      </c>
      <c r="G1599">
        <f t="shared" si="147"/>
        <v>2.0876942302851592E-3</v>
      </c>
      <c r="H1599" s="38">
        <f>G1599*SUMIF('Manual Inputs'!$B$11:$B$22,'Expanded kW'!A1599,'Manual Inputs'!$C$11:$C$22)</f>
        <v>19798.66702215738</v>
      </c>
    </row>
    <row r="1600" spans="1:8" x14ac:dyDescent="0.2">
      <c r="A1600">
        <f t="shared" si="144"/>
        <v>5</v>
      </c>
      <c r="B1600" t="b">
        <f t="shared" si="145"/>
        <v>0</v>
      </c>
      <c r="C1600" t="str">
        <f t="shared" si="146"/>
        <v>ON</v>
      </c>
      <c r="D1600" s="4">
        <f t="shared" si="148"/>
        <v>42496.583333329458</v>
      </c>
      <c r="E1600" t="str">
        <f t="shared" si="149"/>
        <v>LRKPPS</v>
      </c>
      <c r="F1600" s="39">
        <v>106.03518676757812</v>
      </c>
      <c r="G1600">
        <f t="shared" si="147"/>
        <v>1.9743393383483262E-3</v>
      </c>
      <c r="H1600" s="38">
        <f>G1600*SUMIF('Manual Inputs'!$B$11:$B$22,'Expanded kW'!A1600,'Manual Inputs'!$C$11:$C$22)</f>
        <v>18723.664884280395</v>
      </c>
    </row>
    <row r="1601" spans="1:8" x14ac:dyDescent="0.2">
      <c r="A1601">
        <f t="shared" si="144"/>
        <v>5</v>
      </c>
      <c r="B1601" t="b">
        <f t="shared" si="145"/>
        <v>0</v>
      </c>
      <c r="C1601" t="str">
        <f t="shared" si="146"/>
        <v>ON</v>
      </c>
      <c r="D1601" s="4">
        <f t="shared" si="148"/>
        <v>42496.624999996122</v>
      </c>
      <c r="E1601" t="str">
        <f t="shared" si="149"/>
        <v>LRKPPS</v>
      </c>
      <c r="F1601" s="39">
        <v>89.756080627441406</v>
      </c>
      <c r="G1601">
        <f t="shared" si="147"/>
        <v>1.6712278842602654E-3</v>
      </c>
      <c r="H1601" s="38">
        <f>G1601*SUMIF('Manual Inputs'!$B$11:$B$22,'Expanded kW'!A1601,'Manual Inputs'!$C$11:$C$22)</f>
        <v>15849.104681433186</v>
      </c>
    </row>
    <row r="1602" spans="1:8" x14ac:dyDescent="0.2">
      <c r="A1602">
        <f t="shared" ref="A1602:A1665" si="150">MONTH(D1602)</f>
        <v>5</v>
      </c>
      <c r="B1602" t="b">
        <f t="shared" ref="B1602:B1665" si="151">IF(ISNA(VLOOKUP(DATE(YEAR(D1602),MONTH(D1602),DAY(D1602)),Holidays,1,FALSE)),FALSE,TRUE)</f>
        <v>0</v>
      </c>
      <c r="C1602" t="str">
        <f t="shared" ref="C1602:C1665" si="152">IF(OR(HOUR(D1602)&lt;PkStart,HOUR(D1602)&gt;OPkStart-1,WEEKDAY(D1602,2)&gt;5,B1602)=TRUE,"OFF","ON")</f>
        <v>ON</v>
      </c>
      <c r="D1602" s="4">
        <f t="shared" si="148"/>
        <v>42496.666666662786</v>
      </c>
      <c r="E1602" t="str">
        <f t="shared" si="149"/>
        <v>LRKPPS</v>
      </c>
      <c r="F1602" s="39">
        <v>76.865753173828125</v>
      </c>
      <c r="G1602">
        <f t="shared" ref="G1602:G1665" si="153">IF(SUMIF($A$2:$A$8761,A1602,$F$2:$F$8761)=0,0,F1602/SUMIF($A$2:$A$8761,A1602,$F$2:$F$8761))</f>
        <v>1.431214343928182E-3</v>
      </c>
      <c r="H1602" s="38">
        <f>G1602*SUMIF('Manual Inputs'!$B$11:$B$22,'Expanded kW'!A1602,'Manual Inputs'!$C$11:$C$22)</f>
        <v>13572.934111572009</v>
      </c>
    </row>
    <row r="1603" spans="1:8" x14ac:dyDescent="0.2">
      <c r="A1603">
        <f t="shared" si="150"/>
        <v>5</v>
      </c>
      <c r="B1603" t="b">
        <f t="shared" si="151"/>
        <v>0</v>
      </c>
      <c r="C1603" t="str">
        <f t="shared" si="152"/>
        <v>ON</v>
      </c>
      <c r="D1603" s="4">
        <f t="shared" si="148"/>
        <v>42496.70833332945</v>
      </c>
      <c r="E1603" t="str">
        <f t="shared" si="149"/>
        <v>LRKPPS</v>
      </c>
      <c r="F1603" s="39">
        <v>71.833564758300781</v>
      </c>
      <c r="G1603">
        <f t="shared" si="153"/>
        <v>1.3375166964808892E-3</v>
      </c>
      <c r="H1603" s="38">
        <f>G1603*SUMIF('Manual Inputs'!$B$11:$B$22,'Expanded kW'!A1603,'Manual Inputs'!$C$11:$C$22)</f>
        <v>12684.351628726781</v>
      </c>
    </row>
    <row r="1604" spans="1:8" x14ac:dyDescent="0.2">
      <c r="A1604">
        <f t="shared" si="150"/>
        <v>5</v>
      </c>
      <c r="B1604" t="b">
        <f t="shared" si="151"/>
        <v>0</v>
      </c>
      <c r="C1604" t="str">
        <f t="shared" si="152"/>
        <v>ON</v>
      </c>
      <c r="D1604" s="4">
        <f t="shared" ref="D1604:D1667" si="154">+D1603+1/24</f>
        <v>42496.749999996115</v>
      </c>
      <c r="E1604" t="str">
        <f t="shared" ref="E1604:E1667" si="155">+E1603</f>
        <v>LRKPPS</v>
      </c>
      <c r="F1604" s="39">
        <v>66.327964782714844</v>
      </c>
      <c r="G1604">
        <f t="shared" si="153"/>
        <v>1.235004285795604E-3</v>
      </c>
      <c r="H1604" s="38">
        <f>G1604*SUMIF('Manual Inputs'!$B$11:$B$22,'Expanded kW'!A1604,'Manual Inputs'!$C$11:$C$22)</f>
        <v>11712.174259381183</v>
      </c>
    </row>
    <row r="1605" spans="1:8" x14ac:dyDescent="0.2">
      <c r="A1605">
        <f t="shared" si="150"/>
        <v>5</v>
      </c>
      <c r="B1605" t="b">
        <f t="shared" si="151"/>
        <v>0</v>
      </c>
      <c r="C1605" t="str">
        <f t="shared" si="152"/>
        <v>ON</v>
      </c>
      <c r="D1605" s="4">
        <f t="shared" si="154"/>
        <v>42496.791666662779</v>
      </c>
      <c r="E1605" t="str">
        <f t="shared" si="155"/>
        <v>LRKPPS</v>
      </c>
      <c r="F1605" s="39">
        <v>61.912582397460938</v>
      </c>
      <c r="G1605">
        <f t="shared" si="153"/>
        <v>1.1527913581552242E-3</v>
      </c>
      <c r="H1605" s="38">
        <f>G1605*SUMIF('Manual Inputs'!$B$11:$B$22,'Expanded kW'!A1605,'Manual Inputs'!$C$11:$C$22)</f>
        <v>10932.507220187292</v>
      </c>
    </row>
    <row r="1606" spans="1:8" x14ac:dyDescent="0.2">
      <c r="A1606">
        <f t="shared" si="150"/>
        <v>5</v>
      </c>
      <c r="B1606" t="b">
        <f t="shared" si="151"/>
        <v>0</v>
      </c>
      <c r="C1606" t="str">
        <f t="shared" si="152"/>
        <v>ON</v>
      </c>
      <c r="D1606" s="4">
        <f t="shared" si="154"/>
        <v>42496.833333329443</v>
      </c>
      <c r="E1606" t="str">
        <f t="shared" si="155"/>
        <v>LRKPPS</v>
      </c>
      <c r="F1606" s="39">
        <v>60.833683013916016</v>
      </c>
      <c r="G1606">
        <f t="shared" si="153"/>
        <v>1.132702616295208E-3</v>
      </c>
      <c r="H1606" s="38">
        <f>G1606*SUMIF('Manual Inputs'!$B$11:$B$22,'Expanded kW'!A1606,'Manual Inputs'!$C$11:$C$22)</f>
        <v>10741.995455959152</v>
      </c>
    </row>
    <row r="1607" spans="1:8" x14ac:dyDescent="0.2">
      <c r="A1607">
        <f t="shared" si="150"/>
        <v>5</v>
      </c>
      <c r="B1607" t="b">
        <f t="shared" si="151"/>
        <v>0</v>
      </c>
      <c r="C1607" t="str">
        <f t="shared" si="152"/>
        <v>OFF</v>
      </c>
      <c r="D1607" s="4">
        <f t="shared" si="154"/>
        <v>42496.874999996107</v>
      </c>
      <c r="E1607" t="str">
        <f t="shared" si="155"/>
        <v>LRKPPS</v>
      </c>
      <c r="F1607" s="39">
        <v>55.183074951171875</v>
      </c>
      <c r="G1607">
        <f t="shared" si="153"/>
        <v>1.0274902040389099E-3</v>
      </c>
      <c r="H1607" s="38">
        <f>G1607*SUMIF('Manual Inputs'!$B$11:$B$22,'Expanded kW'!A1607,'Manual Inputs'!$C$11:$C$22)</f>
        <v>9744.2125974148385</v>
      </c>
    </row>
    <row r="1608" spans="1:8" x14ac:dyDescent="0.2">
      <c r="A1608">
        <f t="shared" si="150"/>
        <v>5</v>
      </c>
      <c r="B1608" t="b">
        <f t="shared" si="151"/>
        <v>0</v>
      </c>
      <c r="C1608" t="str">
        <f t="shared" si="152"/>
        <v>OFF</v>
      </c>
      <c r="D1608" s="4">
        <f t="shared" si="154"/>
        <v>42496.916666662772</v>
      </c>
      <c r="E1608" t="str">
        <f t="shared" si="155"/>
        <v>LRKPPS</v>
      </c>
      <c r="F1608" s="39">
        <v>51.924556732177734</v>
      </c>
      <c r="G1608">
        <f t="shared" si="153"/>
        <v>9.6681769616106296E-4</v>
      </c>
      <c r="H1608" s="38">
        <f>G1608*SUMIF('Manual Inputs'!$B$11:$B$22,'Expanded kW'!A1608,'Manual Inputs'!$C$11:$C$22)</f>
        <v>9168.8243229027066</v>
      </c>
    </row>
    <row r="1609" spans="1:8" x14ac:dyDescent="0.2">
      <c r="A1609">
        <f t="shared" si="150"/>
        <v>5</v>
      </c>
      <c r="B1609" t="b">
        <f t="shared" si="151"/>
        <v>0</v>
      </c>
      <c r="C1609" t="str">
        <f t="shared" si="152"/>
        <v>OFF</v>
      </c>
      <c r="D1609" s="4">
        <f t="shared" si="154"/>
        <v>42496.958333329436</v>
      </c>
      <c r="E1609" t="str">
        <f t="shared" si="155"/>
        <v>LRKPPS</v>
      </c>
      <c r="F1609" s="39">
        <v>50.376903533935547</v>
      </c>
      <c r="G1609">
        <f t="shared" si="153"/>
        <v>9.3800091670739156E-4</v>
      </c>
      <c r="H1609" s="38">
        <f>G1609*SUMIF('Manual Inputs'!$B$11:$B$22,'Expanded kW'!A1609,'Manual Inputs'!$C$11:$C$22)</f>
        <v>8895.5401356027978</v>
      </c>
    </row>
    <row r="1610" spans="1:8" x14ac:dyDescent="0.2">
      <c r="A1610">
        <f t="shared" si="150"/>
        <v>5</v>
      </c>
      <c r="B1610" t="b">
        <f t="shared" si="151"/>
        <v>0</v>
      </c>
      <c r="C1610" t="str">
        <f t="shared" si="152"/>
        <v>OFF</v>
      </c>
      <c r="D1610" s="4">
        <f t="shared" si="154"/>
        <v>42496.9999999961</v>
      </c>
      <c r="E1610" t="str">
        <f t="shared" si="155"/>
        <v>LRKPPS</v>
      </c>
      <c r="F1610" s="39">
        <v>47.267646789550781</v>
      </c>
      <c r="G1610">
        <f t="shared" si="153"/>
        <v>8.8010760703727839E-4</v>
      </c>
      <c r="H1610" s="38">
        <f>G1610*SUMIF('Manual Inputs'!$B$11:$B$22,'Expanded kW'!A1610,'Manual Inputs'!$C$11:$C$22)</f>
        <v>8346.5084123064935</v>
      </c>
    </row>
    <row r="1611" spans="1:8" x14ac:dyDescent="0.2">
      <c r="A1611">
        <f t="shared" si="150"/>
        <v>5</v>
      </c>
      <c r="B1611" t="b">
        <f t="shared" si="151"/>
        <v>0</v>
      </c>
      <c r="C1611" t="str">
        <f t="shared" si="152"/>
        <v>OFF</v>
      </c>
      <c r="D1611" s="4">
        <f t="shared" si="154"/>
        <v>42497.041666662764</v>
      </c>
      <c r="E1611" t="str">
        <f t="shared" si="155"/>
        <v>LRKPPS</v>
      </c>
      <c r="F1611" s="39">
        <v>47.317363739013672</v>
      </c>
      <c r="G1611">
        <f t="shared" si="153"/>
        <v>8.8103331983224351E-4</v>
      </c>
      <c r="H1611" s="38">
        <f>G1611*SUMIF('Manual Inputs'!$B$11:$B$22,'Expanded kW'!A1611,'Manual Inputs'!$C$11:$C$22)</f>
        <v>8355.2874179289593</v>
      </c>
    </row>
    <row r="1612" spans="1:8" x14ac:dyDescent="0.2">
      <c r="A1612">
        <f t="shared" si="150"/>
        <v>5</v>
      </c>
      <c r="B1612" t="b">
        <f t="shared" si="151"/>
        <v>0</v>
      </c>
      <c r="C1612" t="str">
        <f t="shared" si="152"/>
        <v>OFF</v>
      </c>
      <c r="D1612" s="4">
        <f t="shared" si="154"/>
        <v>42497.083333329429</v>
      </c>
      <c r="E1612" t="str">
        <f t="shared" si="155"/>
        <v>LRKPPS</v>
      </c>
      <c r="F1612" s="39">
        <v>46.511707305908203</v>
      </c>
      <c r="G1612">
        <f t="shared" si="153"/>
        <v>8.6603226935491379E-4</v>
      </c>
      <c r="H1612" s="38">
        <f>G1612*SUMIF('Manual Inputs'!$B$11:$B$22,'Expanded kW'!A1612,'Manual Inputs'!$C$11:$C$22)</f>
        <v>8213.0248207177483</v>
      </c>
    </row>
    <row r="1613" spans="1:8" x14ac:dyDescent="0.2">
      <c r="A1613">
        <f t="shared" si="150"/>
        <v>5</v>
      </c>
      <c r="B1613" t="b">
        <f t="shared" si="151"/>
        <v>0</v>
      </c>
      <c r="C1613" t="str">
        <f t="shared" si="152"/>
        <v>OFF</v>
      </c>
      <c r="D1613" s="4">
        <f t="shared" si="154"/>
        <v>42497.124999996093</v>
      </c>
      <c r="E1613" t="str">
        <f t="shared" si="155"/>
        <v>LRKPPS</v>
      </c>
      <c r="F1613" s="39">
        <v>46.361972808837891</v>
      </c>
      <c r="G1613">
        <f t="shared" si="153"/>
        <v>8.6324426362883609E-4</v>
      </c>
      <c r="H1613" s="38">
        <f>G1613*SUMIF('Manual Inputs'!$B$11:$B$22,'Expanded kW'!A1613,'Manual Inputs'!$C$11:$C$22)</f>
        <v>8186.5847433224399</v>
      </c>
    </row>
    <row r="1614" spans="1:8" x14ac:dyDescent="0.2">
      <c r="A1614">
        <f t="shared" si="150"/>
        <v>5</v>
      </c>
      <c r="B1614" t="b">
        <f t="shared" si="151"/>
        <v>0</v>
      </c>
      <c r="C1614" t="str">
        <f t="shared" si="152"/>
        <v>OFF</v>
      </c>
      <c r="D1614" s="4">
        <f t="shared" si="154"/>
        <v>42497.166666662757</v>
      </c>
      <c r="E1614" t="str">
        <f t="shared" si="155"/>
        <v>LRKPPS</v>
      </c>
      <c r="F1614" s="39">
        <v>46.548343658447266</v>
      </c>
      <c r="G1614">
        <f t="shared" si="153"/>
        <v>8.6671442585632133E-4</v>
      </c>
      <c r="H1614" s="38">
        <f>G1614*SUMIF('Manual Inputs'!$B$11:$B$22,'Expanded kW'!A1614,'Manual Inputs'!$C$11:$C$22)</f>
        <v>8219.4940580382554</v>
      </c>
    </row>
    <row r="1615" spans="1:8" x14ac:dyDescent="0.2">
      <c r="A1615">
        <f t="shared" si="150"/>
        <v>5</v>
      </c>
      <c r="B1615" t="b">
        <f t="shared" si="151"/>
        <v>0</v>
      </c>
      <c r="C1615" t="str">
        <f t="shared" si="152"/>
        <v>OFF</v>
      </c>
      <c r="D1615" s="4">
        <f t="shared" si="154"/>
        <v>42497.208333329421</v>
      </c>
      <c r="E1615" t="str">
        <f t="shared" si="155"/>
        <v>LRKPPS</v>
      </c>
      <c r="F1615" s="39">
        <v>46.036209106445313</v>
      </c>
      <c r="G1615">
        <f t="shared" si="153"/>
        <v>8.5717865359648487E-4</v>
      </c>
      <c r="H1615" s="38">
        <f>G1615*SUMIF('Manual Inputs'!$B$11:$B$22,'Expanded kW'!A1615,'Manual Inputs'!$C$11:$C$22)</f>
        <v>8129.0614759901464</v>
      </c>
    </row>
    <row r="1616" spans="1:8" x14ac:dyDescent="0.2">
      <c r="A1616">
        <f t="shared" si="150"/>
        <v>5</v>
      </c>
      <c r="B1616" t="b">
        <f t="shared" si="151"/>
        <v>0</v>
      </c>
      <c r="C1616" t="str">
        <f t="shared" si="152"/>
        <v>OFF</v>
      </c>
      <c r="D1616" s="4">
        <f t="shared" si="154"/>
        <v>42497.249999996086</v>
      </c>
      <c r="E1616" t="str">
        <f t="shared" si="155"/>
        <v>LRKPPS</v>
      </c>
      <c r="F1616" s="39">
        <v>45.634529113769531</v>
      </c>
      <c r="G1616">
        <f t="shared" si="153"/>
        <v>8.4969950789831594E-4</v>
      </c>
      <c r="H1616" s="38">
        <f>G1616*SUMIF('Manual Inputs'!$B$11:$B$22,'Expanded kW'!A1616,'Manual Inputs'!$C$11:$C$22)</f>
        <v>8058.1329304492501</v>
      </c>
    </row>
    <row r="1617" spans="1:8" x14ac:dyDescent="0.2">
      <c r="A1617">
        <f t="shared" si="150"/>
        <v>5</v>
      </c>
      <c r="B1617" t="b">
        <f t="shared" si="151"/>
        <v>0</v>
      </c>
      <c r="C1617" t="str">
        <f t="shared" si="152"/>
        <v>OFF</v>
      </c>
      <c r="D1617" s="4">
        <f t="shared" si="154"/>
        <v>42497.29166666275</v>
      </c>
      <c r="E1617" t="str">
        <f t="shared" si="155"/>
        <v>LRKPPS</v>
      </c>
      <c r="F1617" s="39">
        <v>46.218276977539063</v>
      </c>
      <c r="G1617">
        <f t="shared" si="153"/>
        <v>8.6056869581839035E-4</v>
      </c>
      <c r="H1617" s="38">
        <f>G1617*SUMIF('Manual Inputs'!$B$11:$B$22,'Expanded kW'!A1617,'Manual Inputs'!$C$11:$C$22)</f>
        <v>8161.2109719119671</v>
      </c>
    </row>
    <row r="1618" spans="1:8" x14ac:dyDescent="0.2">
      <c r="A1618">
        <f t="shared" si="150"/>
        <v>5</v>
      </c>
      <c r="B1618" t="b">
        <f t="shared" si="151"/>
        <v>0</v>
      </c>
      <c r="C1618" t="str">
        <f t="shared" si="152"/>
        <v>OFF</v>
      </c>
      <c r="D1618" s="4">
        <f t="shared" si="154"/>
        <v>42497.333333329414</v>
      </c>
      <c r="E1618" t="str">
        <f t="shared" si="155"/>
        <v>LRKPPS</v>
      </c>
      <c r="F1618" s="39">
        <v>47.258712768554687</v>
      </c>
      <c r="G1618">
        <f t="shared" si="153"/>
        <v>8.7994125858597725E-4</v>
      </c>
      <c r="H1618" s="38">
        <f>G1618*SUMIF('Manual Inputs'!$B$11:$B$22,'Expanded kW'!A1618,'Manual Inputs'!$C$11:$C$22)</f>
        <v>8344.9308452714431</v>
      </c>
    </row>
    <row r="1619" spans="1:8" x14ac:dyDescent="0.2">
      <c r="A1619">
        <f t="shared" si="150"/>
        <v>5</v>
      </c>
      <c r="B1619" t="b">
        <f t="shared" si="151"/>
        <v>0</v>
      </c>
      <c r="C1619" t="str">
        <f t="shared" si="152"/>
        <v>OFF</v>
      </c>
      <c r="D1619" s="4">
        <f t="shared" si="154"/>
        <v>42497.374999996078</v>
      </c>
      <c r="E1619" t="str">
        <f t="shared" si="155"/>
        <v>LRKPPS</v>
      </c>
      <c r="F1619" s="39">
        <v>49.614337921142578</v>
      </c>
      <c r="G1619">
        <f t="shared" si="153"/>
        <v>9.2380220273983907E-4</v>
      </c>
      <c r="H1619" s="38">
        <f>G1619*SUMIF('Manual Inputs'!$B$11:$B$22,'Expanded kW'!A1619,'Manual Inputs'!$C$11:$C$22)</f>
        <v>8760.8865039030879</v>
      </c>
    </row>
    <row r="1620" spans="1:8" x14ac:dyDescent="0.2">
      <c r="A1620">
        <f t="shared" si="150"/>
        <v>5</v>
      </c>
      <c r="B1620" t="b">
        <f t="shared" si="151"/>
        <v>0</v>
      </c>
      <c r="C1620" t="str">
        <f t="shared" si="152"/>
        <v>OFF</v>
      </c>
      <c r="D1620" s="4">
        <f t="shared" si="154"/>
        <v>42497.416666662743</v>
      </c>
      <c r="E1620" t="str">
        <f t="shared" si="155"/>
        <v>LRKPPS</v>
      </c>
      <c r="F1620" s="39">
        <v>50.224460601806641</v>
      </c>
      <c r="G1620">
        <f t="shared" si="153"/>
        <v>9.3516248083595787E-4</v>
      </c>
      <c r="H1620" s="38">
        <f>G1620*SUMIF('Manual Inputs'!$B$11:$B$22,'Expanded kW'!A1620,'Manual Inputs'!$C$11:$C$22)</f>
        <v>8868.6218034701342</v>
      </c>
    </row>
    <row r="1621" spans="1:8" x14ac:dyDescent="0.2">
      <c r="A1621">
        <f t="shared" si="150"/>
        <v>5</v>
      </c>
      <c r="B1621" t="b">
        <f t="shared" si="151"/>
        <v>0</v>
      </c>
      <c r="C1621" t="str">
        <f t="shared" si="152"/>
        <v>OFF</v>
      </c>
      <c r="D1621" s="4">
        <f t="shared" si="154"/>
        <v>42497.458333329407</v>
      </c>
      <c r="E1621" t="str">
        <f t="shared" si="155"/>
        <v>LRKPPS</v>
      </c>
      <c r="F1621" s="39">
        <v>50.312046051025391</v>
      </c>
      <c r="G1621">
        <f t="shared" si="153"/>
        <v>9.3679329229704887E-4</v>
      </c>
      <c r="H1621" s="38">
        <f>G1621*SUMIF('Manual Inputs'!$B$11:$B$22,'Expanded kW'!A1621,'Manual Inputs'!$C$11:$C$22)</f>
        <v>8884.087618638694</v>
      </c>
    </row>
    <row r="1622" spans="1:8" x14ac:dyDescent="0.2">
      <c r="A1622">
        <f t="shared" si="150"/>
        <v>5</v>
      </c>
      <c r="B1622" t="b">
        <f t="shared" si="151"/>
        <v>0</v>
      </c>
      <c r="C1622" t="str">
        <f t="shared" si="152"/>
        <v>OFF</v>
      </c>
      <c r="D1622" s="4">
        <f t="shared" si="154"/>
        <v>42497.499999996071</v>
      </c>
      <c r="E1622" t="str">
        <f t="shared" si="155"/>
        <v>LRKPPS</v>
      </c>
      <c r="F1622" s="39">
        <v>50.186336517333984</v>
      </c>
      <c r="G1622">
        <f t="shared" si="153"/>
        <v>9.344526232687914E-4</v>
      </c>
      <c r="H1622" s="38">
        <f>G1622*SUMIF('Manual Inputs'!$B$11:$B$22,'Expanded kW'!A1622,'Manual Inputs'!$C$11:$C$22)</f>
        <v>8861.8898628431925</v>
      </c>
    </row>
    <row r="1623" spans="1:8" x14ac:dyDescent="0.2">
      <c r="A1623">
        <f t="shared" si="150"/>
        <v>5</v>
      </c>
      <c r="B1623" t="b">
        <f t="shared" si="151"/>
        <v>0</v>
      </c>
      <c r="C1623" t="str">
        <f t="shared" si="152"/>
        <v>OFF</v>
      </c>
      <c r="D1623" s="4">
        <f t="shared" si="154"/>
        <v>42497.541666662735</v>
      </c>
      <c r="E1623" t="str">
        <f t="shared" si="155"/>
        <v>LRKPPS</v>
      </c>
      <c r="F1623" s="39">
        <v>48.856468200683594</v>
      </c>
      <c r="G1623">
        <f t="shared" si="153"/>
        <v>9.0969092470036153E-4</v>
      </c>
      <c r="H1623" s="38">
        <f>G1623*SUMIF('Manual Inputs'!$B$11:$B$22,'Expanded kW'!A1623,'Manual Inputs'!$C$11:$C$22)</f>
        <v>8627.0620716142002</v>
      </c>
    </row>
    <row r="1624" spans="1:8" x14ac:dyDescent="0.2">
      <c r="A1624">
        <f t="shared" si="150"/>
        <v>5</v>
      </c>
      <c r="B1624" t="b">
        <f t="shared" si="151"/>
        <v>0</v>
      </c>
      <c r="C1624" t="str">
        <f t="shared" si="152"/>
        <v>OFF</v>
      </c>
      <c r="D1624" s="4">
        <f t="shared" si="154"/>
        <v>42497.583333329399</v>
      </c>
      <c r="E1624" t="str">
        <f t="shared" si="155"/>
        <v>LRKPPS</v>
      </c>
      <c r="F1624" s="39">
        <v>49.896537780761719</v>
      </c>
      <c r="G1624">
        <f t="shared" si="153"/>
        <v>9.2905666874406928E-4</v>
      </c>
      <c r="H1624" s="38">
        <f>G1624*SUMIF('Manual Inputs'!$B$11:$B$22,'Expanded kW'!A1624,'Manual Inputs'!$C$11:$C$22)</f>
        <v>8810.7172795444003</v>
      </c>
    </row>
    <row r="1625" spans="1:8" x14ac:dyDescent="0.2">
      <c r="A1625">
        <f t="shared" si="150"/>
        <v>5</v>
      </c>
      <c r="B1625" t="b">
        <f t="shared" si="151"/>
        <v>0</v>
      </c>
      <c r="C1625" t="str">
        <f t="shared" si="152"/>
        <v>OFF</v>
      </c>
      <c r="D1625" s="4">
        <f t="shared" si="154"/>
        <v>42497.624999996064</v>
      </c>
      <c r="E1625" t="str">
        <f t="shared" si="155"/>
        <v>LRKPPS</v>
      </c>
      <c r="F1625" s="39">
        <v>50.558807373046875</v>
      </c>
      <c r="G1625">
        <f t="shared" si="153"/>
        <v>9.4138790470922617E-4</v>
      </c>
      <c r="H1625" s="38">
        <f>G1625*SUMIF('Manual Inputs'!$B$11:$B$22,'Expanded kW'!A1625,'Manual Inputs'!$C$11:$C$22)</f>
        <v>8927.6606668010882</v>
      </c>
    </row>
    <row r="1626" spans="1:8" x14ac:dyDescent="0.2">
      <c r="A1626">
        <f t="shared" si="150"/>
        <v>5</v>
      </c>
      <c r="B1626" t="b">
        <f t="shared" si="151"/>
        <v>0</v>
      </c>
      <c r="C1626" t="str">
        <f t="shared" si="152"/>
        <v>OFF</v>
      </c>
      <c r="D1626" s="4">
        <f t="shared" si="154"/>
        <v>42497.666666662728</v>
      </c>
      <c r="E1626" t="str">
        <f t="shared" si="155"/>
        <v>LRKPPS</v>
      </c>
      <c r="F1626" s="39">
        <v>50.430370330810547</v>
      </c>
      <c r="G1626">
        <f t="shared" si="153"/>
        <v>9.3899645039374399E-4</v>
      </c>
      <c r="H1626" s="38">
        <f>G1626*SUMIF('Manual Inputs'!$B$11:$B$22,'Expanded kW'!A1626,'Manual Inputs'!$C$11:$C$22)</f>
        <v>8904.9812882771239</v>
      </c>
    </row>
    <row r="1627" spans="1:8" x14ac:dyDescent="0.2">
      <c r="A1627">
        <f t="shared" si="150"/>
        <v>5</v>
      </c>
      <c r="B1627" t="b">
        <f t="shared" si="151"/>
        <v>0</v>
      </c>
      <c r="C1627" t="str">
        <f t="shared" si="152"/>
        <v>OFF</v>
      </c>
      <c r="D1627" s="4">
        <f t="shared" si="154"/>
        <v>42497.708333329392</v>
      </c>
      <c r="E1627" t="str">
        <f t="shared" si="155"/>
        <v>LRKPPS</v>
      </c>
      <c r="F1627" s="39">
        <v>51.750808715820313</v>
      </c>
      <c r="G1627">
        <f t="shared" si="153"/>
        <v>9.6358256682228631E-4</v>
      </c>
      <c r="H1627" s="38">
        <f>G1627*SUMIF('Manual Inputs'!$B$11:$B$22,'Expanded kW'!A1627,'Manual Inputs'!$C$11:$C$22)</f>
        <v>9138.1439447022531</v>
      </c>
    </row>
    <row r="1628" spans="1:8" x14ac:dyDescent="0.2">
      <c r="A1628">
        <f t="shared" si="150"/>
        <v>5</v>
      </c>
      <c r="B1628" t="b">
        <f t="shared" si="151"/>
        <v>0</v>
      </c>
      <c r="C1628" t="str">
        <f t="shared" si="152"/>
        <v>OFF</v>
      </c>
      <c r="D1628" s="4">
        <f t="shared" si="154"/>
        <v>42497.749999996056</v>
      </c>
      <c r="E1628" t="str">
        <f t="shared" si="155"/>
        <v>LRKPPS</v>
      </c>
      <c r="F1628" s="39">
        <v>50.985397338867188</v>
      </c>
      <c r="G1628">
        <f t="shared" si="153"/>
        <v>9.4933086568792311E-4</v>
      </c>
      <c r="H1628" s="38">
        <f>G1628*SUMIF('Manual Inputs'!$B$11:$B$22,'Expanded kW'!A1628,'Manual Inputs'!$C$11:$C$22)</f>
        <v>9002.9878087292109</v>
      </c>
    </row>
    <row r="1629" spans="1:8" x14ac:dyDescent="0.2">
      <c r="A1629">
        <f t="shared" si="150"/>
        <v>5</v>
      </c>
      <c r="B1629" t="b">
        <f t="shared" si="151"/>
        <v>0</v>
      </c>
      <c r="C1629" t="str">
        <f t="shared" si="152"/>
        <v>OFF</v>
      </c>
      <c r="D1629" s="4">
        <f t="shared" si="154"/>
        <v>42497.791666662721</v>
      </c>
      <c r="E1629" t="str">
        <f t="shared" si="155"/>
        <v>LRKPPS</v>
      </c>
      <c r="F1629" s="39">
        <v>52.869766235351563</v>
      </c>
      <c r="G1629">
        <f t="shared" si="153"/>
        <v>9.8441717763495581E-4</v>
      </c>
      <c r="H1629" s="38">
        <f>G1629*SUMIF('Manual Inputs'!$B$11:$B$22,'Expanded kW'!A1629,'Manual Inputs'!$C$11:$C$22)</f>
        <v>9335.7291638557017</v>
      </c>
    </row>
    <row r="1630" spans="1:8" x14ac:dyDescent="0.2">
      <c r="A1630">
        <f t="shared" si="150"/>
        <v>5</v>
      </c>
      <c r="B1630" t="b">
        <f t="shared" si="151"/>
        <v>0</v>
      </c>
      <c r="C1630" t="str">
        <f t="shared" si="152"/>
        <v>OFF</v>
      </c>
      <c r="D1630" s="4">
        <f t="shared" si="154"/>
        <v>42497.833333329385</v>
      </c>
      <c r="E1630" t="str">
        <f t="shared" si="155"/>
        <v>LRKPPS</v>
      </c>
      <c r="F1630" s="39">
        <v>54.062244415283203</v>
      </c>
      <c r="G1630">
        <f t="shared" si="153"/>
        <v>1.0066207182947335E-3</v>
      </c>
      <c r="H1630" s="38">
        <f>G1630*SUMIF('Manual Inputs'!$B$11:$B$22,'Expanded kW'!A1630,'Manual Inputs'!$C$11:$C$22)</f>
        <v>9546.2966415345709</v>
      </c>
    </row>
    <row r="1631" spans="1:8" x14ac:dyDescent="0.2">
      <c r="A1631">
        <f t="shared" si="150"/>
        <v>5</v>
      </c>
      <c r="B1631" t="b">
        <f t="shared" si="151"/>
        <v>0</v>
      </c>
      <c r="C1631" t="str">
        <f t="shared" si="152"/>
        <v>OFF</v>
      </c>
      <c r="D1631" s="4">
        <f t="shared" si="154"/>
        <v>42497.874999996049</v>
      </c>
      <c r="E1631" t="str">
        <f t="shared" si="155"/>
        <v>LRKPPS</v>
      </c>
      <c r="F1631" s="39">
        <v>51.065078735351562</v>
      </c>
      <c r="G1631">
        <f t="shared" si="153"/>
        <v>9.5081450635862291E-4</v>
      </c>
      <c r="H1631" s="38">
        <f>G1631*SUMIF('Manual Inputs'!$B$11:$B$22,'Expanded kW'!A1631,'Manual Inputs'!$C$11:$C$22)</f>
        <v>9017.0579283825573</v>
      </c>
    </row>
    <row r="1632" spans="1:8" x14ac:dyDescent="0.2">
      <c r="A1632">
        <f t="shared" si="150"/>
        <v>5</v>
      </c>
      <c r="B1632" t="b">
        <f t="shared" si="151"/>
        <v>0</v>
      </c>
      <c r="C1632" t="str">
        <f t="shared" si="152"/>
        <v>OFF</v>
      </c>
      <c r="D1632" s="4">
        <f t="shared" si="154"/>
        <v>42497.916666662713</v>
      </c>
      <c r="E1632" t="str">
        <f t="shared" si="155"/>
        <v>LRKPPS</v>
      </c>
      <c r="F1632" s="39">
        <v>50.241653442382813</v>
      </c>
      <c r="G1632">
        <f t="shared" si="153"/>
        <v>9.3548260571640809E-4</v>
      </c>
      <c r="H1632" s="38">
        <f>G1632*SUMIF('Manual Inputs'!$B$11:$B$22,'Expanded kW'!A1632,'Manual Inputs'!$C$11:$C$22)</f>
        <v>8871.6577106550067</v>
      </c>
    </row>
    <row r="1633" spans="1:8" x14ac:dyDescent="0.2">
      <c r="A1633">
        <f t="shared" si="150"/>
        <v>5</v>
      </c>
      <c r="B1633" t="b">
        <f t="shared" si="151"/>
        <v>0</v>
      </c>
      <c r="C1633" t="str">
        <f t="shared" si="152"/>
        <v>OFF</v>
      </c>
      <c r="D1633" s="4">
        <f t="shared" si="154"/>
        <v>42497.958333329378</v>
      </c>
      <c r="E1633" t="str">
        <f t="shared" si="155"/>
        <v>LRKPPS</v>
      </c>
      <c r="F1633" s="39">
        <v>49.044300079345703</v>
      </c>
      <c r="G1633">
        <f t="shared" si="153"/>
        <v>9.1318829079498943E-4</v>
      </c>
      <c r="H1633" s="38">
        <f>G1633*SUMIF('Manual Inputs'!$B$11:$B$22,'Expanded kW'!A1633,'Manual Inputs'!$C$11:$C$22)</f>
        <v>8660.2293744488998</v>
      </c>
    </row>
    <row r="1634" spans="1:8" x14ac:dyDescent="0.2">
      <c r="A1634">
        <f t="shared" si="150"/>
        <v>5</v>
      </c>
      <c r="B1634" t="b">
        <f t="shared" si="151"/>
        <v>0</v>
      </c>
      <c r="C1634" t="str">
        <f t="shared" si="152"/>
        <v>OFF</v>
      </c>
      <c r="D1634" s="4">
        <f t="shared" si="154"/>
        <v>42497.999999996042</v>
      </c>
      <c r="E1634" t="str">
        <f t="shared" si="155"/>
        <v>LRKPPS</v>
      </c>
      <c r="F1634" s="39">
        <v>48.037723541259766</v>
      </c>
      <c r="G1634">
        <f t="shared" si="153"/>
        <v>8.9444617587272678E-4</v>
      </c>
      <c r="H1634" s="38">
        <f>G1634*SUMIF('Manual Inputs'!$B$11:$B$22,'Expanded kW'!A1634,'Manual Inputs'!$C$11:$C$22)</f>
        <v>8482.4883589045876</v>
      </c>
    </row>
    <row r="1635" spans="1:8" x14ac:dyDescent="0.2">
      <c r="A1635">
        <f t="shared" si="150"/>
        <v>5</v>
      </c>
      <c r="B1635" t="b">
        <f t="shared" si="151"/>
        <v>0</v>
      </c>
      <c r="C1635" t="str">
        <f t="shared" si="152"/>
        <v>OFF</v>
      </c>
      <c r="D1635" s="4">
        <f t="shared" si="154"/>
        <v>42498.041666662706</v>
      </c>
      <c r="E1635" t="str">
        <f t="shared" si="155"/>
        <v>LRKPPS</v>
      </c>
      <c r="F1635" s="39">
        <v>46.535026550292969</v>
      </c>
      <c r="G1635">
        <f t="shared" si="153"/>
        <v>8.6646646580359186E-4</v>
      </c>
      <c r="H1635" s="38">
        <f>G1635*SUMIF('Manual Inputs'!$B$11:$B$22,'Expanded kW'!A1635,'Manual Inputs'!$C$11:$C$22)</f>
        <v>8217.1425266465558</v>
      </c>
    </row>
    <row r="1636" spans="1:8" x14ac:dyDescent="0.2">
      <c r="A1636">
        <f t="shared" si="150"/>
        <v>5</v>
      </c>
      <c r="B1636" t="b">
        <f t="shared" si="151"/>
        <v>0</v>
      </c>
      <c r="C1636" t="str">
        <f t="shared" si="152"/>
        <v>OFF</v>
      </c>
      <c r="D1636" s="4">
        <f t="shared" si="154"/>
        <v>42498.08333332937</v>
      </c>
      <c r="E1636" t="str">
        <f t="shared" si="155"/>
        <v>LRKPPS</v>
      </c>
      <c r="F1636" s="39">
        <v>46.930385589599609</v>
      </c>
      <c r="G1636">
        <f t="shared" si="153"/>
        <v>8.7382791748647208E-4</v>
      </c>
      <c r="H1636" s="38">
        <f>G1636*SUMIF('Manual Inputs'!$B$11:$B$22,'Expanded kW'!A1636,'Manual Inputs'!$C$11:$C$22)</f>
        <v>8286.9549199342146</v>
      </c>
    </row>
    <row r="1637" spans="1:8" x14ac:dyDescent="0.2">
      <c r="A1637">
        <f t="shared" si="150"/>
        <v>5</v>
      </c>
      <c r="B1637" t="b">
        <f t="shared" si="151"/>
        <v>0</v>
      </c>
      <c r="C1637" t="str">
        <f t="shared" si="152"/>
        <v>OFF</v>
      </c>
      <c r="D1637" s="4">
        <f t="shared" si="154"/>
        <v>42498.124999996035</v>
      </c>
      <c r="E1637" t="str">
        <f t="shared" si="155"/>
        <v>LRKPPS</v>
      </c>
      <c r="F1637" s="39">
        <v>46.98712158203125</v>
      </c>
      <c r="G1637">
        <f t="shared" si="153"/>
        <v>8.748843224891204E-4</v>
      </c>
      <c r="H1637" s="38">
        <f>G1637*SUMIF('Manual Inputs'!$B$11:$B$22,'Expanded kW'!A1637,'Manual Inputs'!$C$11:$C$22)</f>
        <v>8296.9733462844761</v>
      </c>
    </row>
    <row r="1638" spans="1:8" x14ac:dyDescent="0.2">
      <c r="A1638">
        <f t="shared" si="150"/>
        <v>5</v>
      </c>
      <c r="B1638" t="b">
        <f t="shared" si="151"/>
        <v>0</v>
      </c>
      <c r="C1638" t="str">
        <f t="shared" si="152"/>
        <v>OFF</v>
      </c>
      <c r="D1638" s="4">
        <f t="shared" si="154"/>
        <v>42498.166666662699</v>
      </c>
      <c r="E1638" t="str">
        <f t="shared" si="155"/>
        <v>LRKPPS</v>
      </c>
      <c r="F1638" s="39">
        <v>46.397106170654297</v>
      </c>
      <c r="G1638">
        <f t="shared" si="153"/>
        <v>8.6389843495098982E-4</v>
      </c>
      <c r="H1638" s="38">
        <f>G1638*SUMIF('Manual Inputs'!$B$11:$B$22,'Expanded kW'!A1638,'Manual Inputs'!$C$11:$C$22)</f>
        <v>8192.7885829436273</v>
      </c>
    </row>
    <row r="1639" spans="1:8" x14ac:dyDescent="0.2">
      <c r="A1639">
        <f t="shared" si="150"/>
        <v>5</v>
      </c>
      <c r="B1639" t="b">
        <f t="shared" si="151"/>
        <v>0</v>
      </c>
      <c r="C1639" t="str">
        <f t="shared" si="152"/>
        <v>OFF</v>
      </c>
      <c r="D1639" s="4">
        <f t="shared" si="154"/>
        <v>42498.208333329363</v>
      </c>
      <c r="E1639" t="str">
        <f t="shared" si="155"/>
        <v>LRKPPS</v>
      </c>
      <c r="F1639" s="39">
        <v>46.582107543945313</v>
      </c>
      <c r="G1639">
        <f t="shared" si="153"/>
        <v>8.6734309799230201E-4</v>
      </c>
      <c r="H1639" s="38">
        <f>G1639*SUMIF('Manual Inputs'!$B$11:$B$22,'Expanded kW'!A1639,'Manual Inputs'!$C$11:$C$22)</f>
        <v>8225.4560758978787</v>
      </c>
    </row>
    <row r="1640" spans="1:8" x14ac:dyDescent="0.2">
      <c r="A1640">
        <f t="shared" si="150"/>
        <v>5</v>
      </c>
      <c r="B1640" t="b">
        <f t="shared" si="151"/>
        <v>0</v>
      </c>
      <c r="C1640" t="str">
        <f t="shared" si="152"/>
        <v>OFF</v>
      </c>
      <c r="D1640" s="4">
        <f t="shared" si="154"/>
        <v>42498.249999996027</v>
      </c>
      <c r="E1640" t="str">
        <f t="shared" si="155"/>
        <v>LRKPPS</v>
      </c>
      <c r="F1640" s="39">
        <v>47.194198608398437</v>
      </c>
      <c r="G1640">
        <f t="shared" si="153"/>
        <v>8.7874002672927117E-4</v>
      </c>
      <c r="H1640" s="38">
        <f>G1640*SUMIF('Manual Inputs'!$B$11:$B$22,'Expanded kW'!A1640,'Manual Inputs'!$C$11:$C$22)</f>
        <v>8333.5389521472844</v>
      </c>
    </row>
    <row r="1641" spans="1:8" x14ac:dyDescent="0.2">
      <c r="A1641">
        <f t="shared" si="150"/>
        <v>5</v>
      </c>
      <c r="B1641" t="b">
        <f t="shared" si="151"/>
        <v>0</v>
      </c>
      <c r="C1641" t="str">
        <f t="shared" si="152"/>
        <v>OFF</v>
      </c>
      <c r="D1641" s="4">
        <f t="shared" si="154"/>
        <v>42498.291666662692</v>
      </c>
      <c r="E1641" t="str">
        <f t="shared" si="155"/>
        <v>LRKPPS</v>
      </c>
      <c r="F1641" s="39">
        <v>47.847469329833984</v>
      </c>
      <c r="G1641">
        <f t="shared" si="153"/>
        <v>8.9090370676077335E-4</v>
      </c>
      <c r="H1641" s="38">
        <f>G1641*SUMIF('Manual Inputs'!$B$11:$B$22,'Expanded kW'!A1641,'Manual Inputs'!$C$11:$C$22)</f>
        <v>8448.8933211991553</v>
      </c>
    </row>
    <row r="1642" spans="1:8" x14ac:dyDescent="0.2">
      <c r="A1642">
        <f t="shared" si="150"/>
        <v>5</v>
      </c>
      <c r="B1642" t="b">
        <f t="shared" si="151"/>
        <v>0</v>
      </c>
      <c r="C1642" t="str">
        <f t="shared" si="152"/>
        <v>OFF</v>
      </c>
      <c r="D1642" s="4">
        <f t="shared" si="154"/>
        <v>42498.333333329356</v>
      </c>
      <c r="E1642" t="str">
        <f t="shared" si="155"/>
        <v>LRKPPS</v>
      </c>
      <c r="F1642" s="39">
        <v>46.48724365234375</v>
      </c>
      <c r="G1642">
        <f t="shared" si="153"/>
        <v>8.6557676439411339E-4</v>
      </c>
      <c r="H1642" s="38">
        <f>G1642*SUMIF('Manual Inputs'!$B$11:$B$22,'Expanded kW'!A1642,'Manual Inputs'!$C$11:$C$22)</f>
        <v>8208.7050353224531</v>
      </c>
    </row>
    <row r="1643" spans="1:8" x14ac:dyDescent="0.2">
      <c r="A1643">
        <f t="shared" si="150"/>
        <v>5</v>
      </c>
      <c r="B1643" t="b">
        <f t="shared" si="151"/>
        <v>0</v>
      </c>
      <c r="C1643" t="str">
        <f t="shared" si="152"/>
        <v>OFF</v>
      </c>
      <c r="D1643" s="4">
        <f t="shared" si="154"/>
        <v>42498.37499999602</v>
      </c>
      <c r="E1643" t="str">
        <f t="shared" si="155"/>
        <v>LRKPPS</v>
      </c>
      <c r="F1643" s="39">
        <v>46.544921875</v>
      </c>
      <c r="G1643">
        <f t="shared" si="153"/>
        <v>8.6665071340507574E-4</v>
      </c>
      <c r="H1643" s="38">
        <f>G1643*SUMIF('Manual Inputs'!$B$11:$B$22,'Expanded kW'!A1643,'Manual Inputs'!$C$11:$C$22)</f>
        <v>8218.8898404334559</v>
      </c>
    </row>
    <row r="1644" spans="1:8" x14ac:dyDescent="0.2">
      <c r="A1644">
        <f t="shared" si="150"/>
        <v>5</v>
      </c>
      <c r="B1644" t="b">
        <f t="shared" si="151"/>
        <v>0</v>
      </c>
      <c r="C1644" t="str">
        <f t="shared" si="152"/>
        <v>OFF</v>
      </c>
      <c r="D1644" s="4">
        <f t="shared" si="154"/>
        <v>42498.416666662684</v>
      </c>
      <c r="E1644" t="str">
        <f t="shared" si="155"/>
        <v>LRKPPS</v>
      </c>
      <c r="F1644" s="39">
        <v>47.065040588378906</v>
      </c>
      <c r="G1644">
        <f t="shared" si="153"/>
        <v>8.7633514805115196E-4</v>
      </c>
      <c r="H1644" s="38">
        <f>G1644*SUMIF('Manual Inputs'!$B$11:$B$22,'Expanded kW'!A1644,'Manual Inputs'!$C$11:$C$22)</f>
        <v>8310.7322635594319</v>
      </c>
    </row>
    <row r="1645" spans="1:8" x14ac:dyDescent="0.2">
      <c r="A1645">
        <f t="shared" si="150"/>
        <v>5</v>
      </c>
      <c r="B1645" t="b">
        <f t="shared" si="151"/>
        <v>0</v>
      </c>
      <c r="C1645" t="str">
        <f t="shared" si="152"/>
        <v>OFF</v>
      </c>
      <c r="D1645" s="4">
        <f t="shared" si="154"/>
        <v>42498.458333329349</v>
      </c>
      <c r="E1645" t="str">
        <f t="shared" si="155"/>
        <v>LRKPPS</v>
      </c>
      <c r="F1645" s="39">
        <v>48.949485778808594</v>
      </c>
      <c r="G1645">
        <f t="shared" si="153"/>
        <v>9.1142288056565951E-4</v>
      </c>
      <c r="H1645" s="38">
        <f>G1645*SUMIF('Manual Inputs'!$B$11:$B$22,'Expanded kW'!A1645,'Manual Inputs'!$C$11:$C$22)</f>
        <v>8643.4870906503565</v>
      </c>
    </row>
    <row r="1646" spans="1:8" x14ac:dyDescent="0.2">
      <c r="A1646">
        <f t="shared" si="150"/>
        <v>5</v>
      </c>
      <c r="B1646" t="b">
        <f t="shared" si="151"/>
        <v>0</v>
      </c>
      <c r="C1646" t="str">
        <f t="shared" si="152"/>
        <v>OFF</v>
      </c>
      <c r="D1646" s="4">
        <f t="shared" si="154"/>
        <v>42498.499999996013</v>
      </c>
      <c r="E1646" t="str">
        <f t="shared" si="155"/>
        <v>LRKPPS</v>
      </c>
      <c r="F1646" s="39">
        <v>47.413501739501953</v>
      </c>
      <c r="G1646">
        <f t="shared" si="153"/>
        <v>8.8282337690726151E-4</v>
      </c>
      <c r="H1646" s="38">
        <f>G1646*SUMIF('Manual Inputs'!$B$11:$B$22,'Expanded kW'!A1646,'Manual Inputs'!$C$11:$C$22)</f>
        <v>8372.2634403104075</v>
      </c>
    </row>
    <row r="1647" spans="1:8" x14ac:dyDescent="0.2">
      <c r="A1647">
        <f t="shared" si="150"/>
        <v>5</v>
      </c>
      <c r="B1647" t="b">
        <f t="shared" si="151"/>
        <v>0</v>
      </c>
      <c r="C1647" t="str">
        <f t="shared" si="152"/>
        <v>OFF</v>
      </c>
      <c r="D1647" s="4">
        <f t="shared" si="154"/>
        <v>42498.541666662677</v>
      </c>
      <c r="E1647" t="str">
        <f t="shared" si="155"/>
        <v>LRKPPS</v>
      </c>
      <c r="F1647" s="39">
        <v>48.358394622802734</v>
      </c>
      <c r="G1647">
        <f t="shared" si="153"/>
        <v>9.004169630261339E-4</v>
      </c>
      <c r="H1647" s="38">
        <f>G1647*SUMIF('Manual Inputs'!$B$11:$B$22,'Expanded kW'!A1647,'Manual Inputs'!$C$11:$C$22)</f>
        <v>8539.1123726110072</v>
      </c>
    </row>
    <row r="1648" spans="1:8" x14ac:dyDescent="0.2">
      <c r="A1648">
        <f t="shared" si="150"/>
        <v>5</v>
      </c>
      <c r="B1648" t="b">
        <f t="shared" si="151"/>
        <v>0</v>
      </c>
      <c r="C1648" t="str">
        <f t="shared" si="152"/>
        <v>OFF</v>
      </c>
      <c r="D1648" s="4">
        <f t="shared" si="154"/>
        <v>42498.583333329341</v>
      </c>
      <c r="E1648" t="str">
        <f t="shared" si="155"/>
        <v>LRKPPS</v>
      </c>
      <c r="F1648" s="39">
        <v>48.224945068359375</v>
      </c>
      <c r="G1648">
        <f t="shared" si="153"/>
        <v>8.979321774275562E-4</v>
      </c>
      <c r="H1648" s="38">
        <f>G1648*SUMIF('Manual Inputs'!$B$11:$B$22,'Expanded kW'!A1648,'Manual Inputs'!$C$11:$C$22)</f>
        <v>8515.5478860238254</v>
      </c>
    </row>
    <row r="1649" spans="1:8" x14ac:dyDescent="0.2">
      <c r="A1649">
        <f t="shared" si="150"/>
        <v>5</v>
      </c>
      <c r="B1649" t="b">
        <f t="shared" si="151"/>
        <v>0</v>
      </c>
      <c r="C1649" t="str">
        <f t="shared" si="152"/>
        <v>OFF</v>
      </c>
      <c r="D1649" s="4">
        <f t="shared" si="154"/>
        <v>42498.624999996005</v>
      </c>
      <c r="E1649" t="str">
        <f t="shared" si="155"/>
        <v>LRKPPS</v>
      </c>
      <c r="F1649" s="39">
        <v>47.331035614013672</v>
      </c>
      <c r="G1649">
        <f t="shared" si="153"/>
        <v>8.8128788552373086E-4</v>
      </c>
      <c r="H1649" s="38">
        <f>G1649*SUMIF('Manual Inputs'!$B$11:$B$22,'Expanded kW'!A1649,'Manual Inputs'!$C$11:$C$22)</f>
        <v>8357.7015939552712</v>
      </c>
    </row>
    <row r="1650" spans="1:8" x14ac:dyDescent="0.2">
      <c r="A1650">
        <f t="shared" si="150"/>
        <v>5</v>
      </c>
      <c r="B1650" t="b">
        <f t="shared" si="151"/>
        <v>0</v>
      </c>
      <c r="C1650" t="str">
        <f t="shared" si="152"/>
        <v>OFF</v>
      </c>
      <c r="D1650" s="4">
        <f t="shared" si="154"/>
        <v>42498.66666666267</v>
      </c>
      <c r="E1650" t="str">
        <f t="shared" si="155"/>
        <v>LRKPPS</v>
      </c>
      <c r="F1650" s="39">
        <v>46.039375305175781</v>
      </c>
      <c r="G1650">
        <f t="shared" si="153"/>
        <v>8.5723760714668975E-4</v>
      </c>
      <c r="H1650" s="38">
        <f>G1650*SUMIF('Manual Inputs'!$B$11:$B$22,'Expanded kW'!A1650,'Manual Inputs'!$C$11:$C$22)</f>
        <v>8129.6205625140965</v>
      </c>
    </row>
    <row r="1651" spans="1:8" x14ac:dyDescent="0.2">
      <c r="A1651">
        <f t="shared" si="150"/>
        <v>5</v>
      </c>
      <c r="B1651" t="b">
        <f t="shared" si="151"/>
        <v>0</v>
      </c>
      <c r="C1651" t="str">
        <f t="shared" si="152"/>
        <v>OFF</v>
      </c>
      <c r="D1651" s="4">
        <f t="shared" si="154"/>
        <v>42498.708333329334</v>
      </c>
      <c r="E1651" t="str">
        <f t="shared" si="155"/>
        <v>LRKPPS</v>
      </c>
      <c r="F1651" s="39">
        <v>46.181159973144531</v>
      </c>
      <c r="G1651">
        <f t="shared" si="153"/>
        <v>8.5987758974189138E-4</v>
      </c>
      <c r="H1651" s="38">
        <f>G1651*SUMIF('Manual Inputs'!$B$11:$B$22,'Expanded kW'!A1651,'Manual Inputs'!$C$11:$C$22)</f>
        <v>8154.6568612155343</v>
      </c>
    </row>
    <row r="1652" spans="1:8" x14ac:dyDescent="0.2">
      <c r="A1652">
        <f t="shared" si="150"/>
        <v>5</v>
      </c>
      <c r="B1652" t="b">
        <f t="shared" si="151"/>
        <v>0</v>
      </c>
      <c r="C1652" t="str">
        <f t="shared" si="152"/>
        <v>OFF</v>
      </c>
      <c r="D1652" s="4">
        <f t="shared" si="154"/>
        <v>42498.749999995998</v>
      </c>
      <c r="E1652" t="str">
        <f t="shared" si="155"/>
        <v>LRKPPS</v>
      </c>
      <c r="F1652" s="39">
        <v>47.214977264404297</v>
      </c>
      <c r="G1652">
        <f t="shared" si="153"/>
        <v>8.7912691828103784E-4</v>
      </c>
      <c r="H1652" s="38">
        <f>G1652*SUMIF('Manual Inputs'!$B$11:$B$22,'Expanded kW'!A1652,'Manual Inputs'!$C$11:$C$22)</f>
        <v>8337.2080416604877</v>
      </c>
    </row>
    <row r="1653" spans="1:8" x14ac:dyDescent="0.2">
      <c r="A1653">
        <f t="shared" si="150"/>
        <v>5</v>
      </c>
      <c r="B1653" t="b">
        <f t="shared" si="151"/>
        <v>0</v>
      </c>
      <c r="C1653" t="str">
        <f t="shared" si="152"/>
        <v>OFF</v>
      </c>
      <c r="D1653" s="4">
        <f t="shared" si="154"/>
        <v>42498.791666662662</v>
      </c>
      <c r="E1653" t="str">
        <f t="shared" si="155"/>
        <v>LRKPPS</v>
      </c>
      <c r="F1653" s="39">
        <v>48.494457244873047</v>
      </c>
      <c r="G1653">
        <f t="shared" si="153"/>
        <v>9.0295040306072425E-4</v>
      </c>
      <c r="H1653" s="38">
        <f>G1653*SUMIF('Manual Inputs'!$B$11:$B$22,'Expanded kW'!A1653,'Manual Inputs'!$C$11:$C$22)</f>
        <v>8563.1382739800065</v>
      </c>
    </row>
    <row r="1654" spans="1:8" x14ac:dyDescent="0.2">
      <c r="A1654">
        <f t="shared" si="150"/>
        <v>5</v>
      </c>
      <c r="B1654" t="b">
        <f t="shared" si="151"/>
        <v>0</v>
      </c>
      <c r="C1654" t="str">
        <f t="shared" si="152"/>
        <v>OFF</v>
      </c>
      <c r="D1654" s="4">
        <f t="shared" si="154"/>
        <v>42498.833333329327</v>
      </c>
      <c r="E1654" t="str">
        <f t="shared" si="155"/>
        <v>LRKPPS</v>
      </c>
      <c r="F1654" s="39">
        <v>48.583301544189453</v>
      </c>
      <c r="G1654">
        <f t="shared" si="153"/>
        <v>9.0460465388514974E-4</v>
      </c>
      <c r="H1654" s="38">
        <f>G1654*SUMIF('Manual Inputs'!$B$11:$B$22,'Expanded kW'!A1654,'Manual Inputs'!$C$11:$C$22)</f>
        <v>8578.826376561703</v>
      </c>
    </row>
    <row r="1655" spans="1:8" x14ac:dyDescent="0.2">
      <c r="A1655">
        <f t="shared" si="150"/>
        <v>5</v>
      </c>
      <c r="B1655" t="b">
        <f t="shared" si="151"/>
        <v>0</v>
      </c>
      <c r="C1655" t="str">
        <f t="shared" si="152"/>
        <v>OFF</v>
      </c>
      <c r="D1655" s="4">
        <f t="shared" si="154"/>
        <v>42498.874999995991</v>
      </c>
      <c r="E1655" t="str">
        <f t="shared" si="155"/>
        <v>LRKPPS</v>
      </c>
      <c r="F1655" s="39">
        <v>49.599445343017578</v>
      </c>
      <c r="G1655">
        <f t="shared" si="153"/>
        <v>9.2352490796875455E-4</v>
      </c>
      <c r="H1655" s="38">
        <f>G1655*SUMIF('Manual Inputs'!$B$11:$B$22,'Expanded kW'!A1655,'Manual Inputs'!$C$11:$C$22)</f>
        <v>8758.2567764458563</v>
      </c>
    </row>
    <row r="1656" spans="1:8" x14ac:dyDescent="0.2">
      <c r="A1656">
        <f t="shared" si="150"/>
        <v>5</v>
      </c>
      <c r="B1656" t="b">
        <f t="shared" si="151"/>
        <v>0</v>
      </c>
      <c r="C1656" t="str">
        <f t="shared" si="152"/>
        <v>OFF</v>
      </c>
      <c r="D1656" s="4">
        <f t="shared" si="154"/>
        <v>42498.916666662655</v>
      </c>
      <c r="E1656" t="str">
        <f t="shared" si="155"/>
        <v>LRKPPS</v>
      </c>
      <c r="F1656" s="39">
        <v>49.949771881103516</v>
      </c>
      <c r="G1656">
        <f t="shared" si="153"/>
        <v>9.3004786969962344E-4</v>
      </c>
      <c r="H1656" s="38">
        <f>G1656*SUMIF('Manual Inputs'!$B$11:$B$22,'Expanded kW'!A1656,'Manual Inputs'!$C$11:$C$22)</f>
        <v>8820.1173427272061</v>
      </c>
    </row>
    <row r="1657" spans="1:8" x14ac:dyDescent="0.2">
      <c r="A1657">
        <f t="shared" si="150"/>
        <v>5</v>
      </c>
      <c r="B1657" t="b">
        <f t="shared" si="151"/>
        <v>0</v>
      </c>
      <c r="C1657" t="str">
        <f t="shared" si="152"/>
        <v>OFF</v>
      </c>
      <c r="D1657" s="4">
        <f t="shared" si="154"/>
        <v>42498.958333329319</v>
      </c>
      <c r="E1657" t="str">
        <f t="shared" si="155"/>
        <v>LRKPPS</v>
      </c>
      <c r="F1657" s="39">
        <v>48.972110748291016</v>
      </c>
      <c r="G1657">
        <f t="shared" si="153"/>
        <v>9.118441498503167E-4</v>
      </c>
      <c r="H1657" s="38">
        <f>G1657*SUMIF('Manual Inputs'!$B$11:$B$22,'Expanded kW'!A1657,'Manual Inputs'!$C$11:$C$22)</f>
        <v>8647.4822017028273</v>
      </c>
    </row>
    <row r="1658" spans="1:8" x14ac:dyDescent="0.2">
      <c r="A1658">
        <f t="shared" si="150"/>
        <v>5</v>
      </c>
      <c r="B1658" t="b">
        <f t="shared" si="151"/>
        <v>0</v>
      </c>
      <c r="C1658" t="str">
        <f t="shared" si="152"/>
        <v>OFF</v>
      </c>
      <c r="D1658" s="4">
        <f t="shared" si="154"/>
        <v>42498.999999995984</v>
      </c>
      <c r="E1658" t="str">
        <f t="shared" si="155"/>
        <v>LRKPPS</v>
      </c>
      <c r="F1658" s="39">
        <v>47.428298950195313</v>
      </c>
      <c r="G1658">
        <f t="shared" si="153"/>
        <v>8.8309889596900246E-4</v>
      </c>
      <c r="H1658" s="38">
        <f>G1658*SUMIF('Manual Inputs'!$B$11:$B$22,'Expanded kW'!A1658,'Manual Inputs'!$C$11:$C$22)</f>
        <v>8374.8763278120987</v>
      </c>
    </row>
    <row r="1659" spans="1:8" x14ac:dyDescent="0.2">
      <c r="A1659">
        <f t="shared" si="150"/>
        <v>5</v>
      </c>
      <c r="B1659" t="b">
        <f t="shared" si="151"/>
        <v>0</v>
      </c>
      <c r="C1659" t="str">
        <f t="shared" si="152"/>
        <v>OFF</v>
      </c>
      <c r="D1659" s="4">
        <f t="shared" si="154"/>
        <v>42499.041666662648</v>
      </c>
      <c r="E1659" t="str">
        <f t="shared" si="155"/>
        <v>LRKPPS</v>
      </c>
      <c r="F1659" s="39">
        <v>47.537376403808594</v>
      </c>
      <c r="G1659">
        <f t="shared" si="153"/>
        <v>8.8512988128774961E-4</v>
      </c>
      <c r="H1659" s="38">
        <f>G1659*SUMIF('Manual Inputs'!$B$11:$B$22,'Expanded kW'!A1659,'Manual Inputs'!$C$11:$C$22)</f>
        <v>8394.1371953613052</v>
      </c>
    </row>
    <row r="1660" spans="1:8" x14ac:dyDescent="0.2">
      <c r="A1660">
        <f t="shared" si="150"/>
        <v>5</v>
      </c>
      <c r="B1660" t="b">
        <f t="shared" si="151"/>
        <v>0</v>
      </c>
      <c r="C1660" t="str">
        <f t="shared" si="152"/>
        <v>OFF</v>
      </c>
      <c r="D1660" s="4">
        <f t="shared" si="154"/>
        <v>42499.083333329312</v>
      </c>
      <c r="E1660" t="str">
        <f t="shared" si="155"/>
        <v>LRKPPS</v>
      </c>
      <c r="F1660" s="39">
        <v>47.021884918212891</v>
      </c>
      <c r="G1660">
        <f t="shared" si="153"/>
        <v>8.7553160405902115E-4</v>
      </c>
      <c r="H1660" s="38">
        <f>G1660*SUMIF('Manual Inputs'!$B$11:$B$22,'Expanded kW'!A1660,'Manual Inputs'!$C$11:$C$22)</f>
        <v>8303.1118468781642</v>
      </c>
    </row>
    <row r="1661" spans="1:8" x14ac:dyDescent="0.2">
      <c r="A1661">
        <f t="shared" si="150"/>
        <v>5</v>
      </c>
      <c r="B1661" t="b">
        <f t="shared" si="151"/>
        <v>0</v>
      </c>
      <c r="C1661" t="str">
        <f t="shared" si="152"/>
        <v>OFF</v>
      </c>
      <c r="D1661" s="4">
        <f t="shared" si="154"/>
        <v>42499.124999995976</v>
      </c>
      <c r="E1661" t="str">
        <f t="shared" si="155"/>
        <v>LRKPPS</v>
      </c>
      <c r="F1661" s="39">
        <v>49.097999572753906</v>
      </c>
      <c r="G1661">
        <f t="shared" si="153"/>
        <v>9.1418815721214003E-4</v>
      </c>
      <c r="H1661" s="38">
        <f>G1661*SUMIF('Manual Inputs'!$B$11:$B$22,'Expanded kW'!A1661,'Manual Inputs'!$C$11:$C$22)</f>
        <v>8669.7116166147443</v>
      </c>
    </row>
    <row r="1662" spans="1:8" x14ac:dyDescent="0.2">
      <c r="A1662">
        <f t="shared" si="150"/>
        <v>5</v>
      </c>
      <c r="B1662" t="b">
        <f t="shared" si="151"/>
        <v>0</v>
      </c>
      <c r="C1662" t="str">
        <f t="shared" si="152"/>
        <v>OFF</v>
      </c>
      <c r="D1662" s="4">
        <f t="shared" si="154"/>
        <v>42499.166666662641</v>
      </c>
      <c r="E1662" t="str">
        <f t="shared" si="155"/>
        <v>LRKPPS</v>
      </c>
      <c r="F1662" s="39">
        <v>49.795799255371094</v>
      </c>
      <c r="G1662">
        <f t="shared" si="153"/>
        <v>9.2718095145031968E-4</v>
      </c>
      <c r="H1662" s="38">
        <f>G1662*SUMIF('Manual Inputs'!$B$11:$B$22,'Expanded kW'!A1662,'Manual Inputs'!$C$11:$C$22)</f>
        <v>8792.9288977076703</v>
      </c>
    </row>
    <row r="1663" spans="1:8" x14ac:dyDescent="0.2">
      <c r="A1663">
        <f t="shared" si="150"/>
        <v>5</v>
      </c>
      <c r="B1663" t="b">
        <f t="shared" si="151"/>
        <v>0</v>
      </c>
      <c r="C1663" t="str">
        <f t="shared" si="152"/>
        <v>OFF</v>
      </c>
      <c r="D1663" s="4">
        <f t="shared" si="154"/>
        <v>42499.208333329305</v>
      </c>
      <c r="E1663" t="str">
        <f t="shared" si="155"/>
        <v>LRKPPS</v>
      </c>
      <c r="F1663" s="39">
        <v>61.334403991699219</v>
      </c>
      <c r="G1663">
        <f t="shared" si="153"/>
        <v>1.1420258716608115E-3</v>
      </c>
      <c r="H1663" s="38">
        <f>G1663*SUMIF('Manual Inputs'!$B$11:$B$22,'Expanded kW'!A1663,'Manual Inputs'!$C$11:$C$22)</f>
        <v>10830.412632128151</v>
      </c>
    </row>
    <row r="1664" spans="1:8" x14ac:dyDescent="0.2">
      <c r="A1664">
        <f t="shared" si="150"/>
        <v>5</v>
      </c>
      <c r="B1664" t="b">
        <f t="shared" si="151"/>
        <v>0</v>
      </c>
      <c r="C1664" t="str">
        <f t="shared" si="152"/>
        <v>OFF</v>
      </c>
      <c r="D1664" s="4">
        <f t="shared" si="154"/>
        <v>42499.249999995969</v>
      </c>
      <c r="E1664" t="str">
        <f t="shared" si="155"/>
        <v>LRKPPS</v>
      </c>
      <c r="F1664" s="39">
        <v>78.226226806640625</v>
      </c>
      <c r="G1664">
        <f t="shared" si="153"/>
        <v>1.4565459031391349E-3</v>
      </c>
      <c r="H1664" s="38">
        <f>G1664*SUMIF('Manual Inputs'!$B$11:$B$22,'Expanded kW'!A1664,'Manual Inputs'!$C$11:$C$22)</f>
        <v>13813.166181333114</v>
      </c>
    </row>
    <row r="1665" spans="1:8" x14ac:dyDescent="0.2">
      <c r="A1665">
        <f t="shared" si="150"/>
        <v>5</v>
      </c>
      <c r="B1665" t="b">
        <f t="shared" si="151"/>
        <v>0</v>
      </c>
      <c r="C1665" t="str">
        <f t="shared" si="152"/>
        <v>ON</v>
      </c>
      <c r="D1665" s="4">
        <f t="shared" si="154"/>
        <v>42499.291666662633</v>
      </c>
      <c r="E1665" t="str">
        <f t="shared" si="155"/>
        <v>LRKPPS</v>
      </c>
      <c r="F1665" s="39">
        <v>93.368141174316406</v>
      </c>
      <c r="G1665">
        <f t="shared" si="153"/>
        <v>1.7384832307880448E-3</v>
      </c>
      <c r="H1665" s="38">
        <f>G1665*SUMIF('Manual Inputs'!$B$11:$B$22,'Expanded kW'!A1665,'Manual Inputs'!$C$11:$C$22)</f>
        <v>16486.921365527502</v>
      </c>
    </row>
    <row r="1666" spans="1:8" x14ac:dyDescent="0.2">
      <c r="A1666">
        <f t="shared" ref="A1666:A1729" si="156">MONTH(D1666)</f>
        <v>5</v>
      </c>
      <c r="B1666" t="b">
        <f t="shared" ref="B1666:B1729" si="157">IF(ISNA(VLOOKUP(DATE(YEAR(D1666),MONTH(D1666),DAY(D1666)),Holidays,1,FALSE)),FALSE,TRUE)</f>
        <v>0</v>
      </c>
      <c r="C1666" t="str">
        <f t="shared" ref="C1666:C1729" si="158">IF(OR(HOUR(D1666)&lt;PkStart,HOUR(D1666)&gt;OPkStart-1,WEEKDAY(D1666,2)&gt;5,B1666)=TRUE,"OFF","ON")</f>
        <v>ON</v>
      </c>
      <c r="D1666" s="4">
        <f t="shared" si="154"/>
        <v>42499.333333329298</v>
      </c>
      <c r="E1666" t="str">
        <f t="shared" si="155"/>
        <v>LRKPPS</v>
      </c>
      <c r="F1666" s="39">
        <v>119.92204284667969</v>
      </c>
      <c r="G1666">
        <f t="shared" ref="G1666:G1729" si="159">IF(SUMIF($A$2:$A$8761,A1666,$F$2:$F$8761)=0,0,F1666/SUMIF($A$2:$A$8761,A1666,$F$2:$F$8761))</f>
        <v>2.2329079048662385E-3</v>
      </c>
      <c r="H1666" s="38">
        <f>G1666*SUMIF('Manual Inputs'!$B$11:$B$22,'Expanded kW'!A1666,'Manual Inputs'!$C$11:$C$22)</f>
        <v>21175.802211970116</v>
      </c>
    </row>
    <row r="1667" spans="1:8" x14ac:dyDescent="0.2">
      <c r="A1667">
        <f t="shared" si="156"/>
        <v>5</v>
      </c>
      <c r="B1667" t="b">
        <f t="shared" si="157"/>
        <v>0</v>
      </c>
      <c r="C1667" t="str">
        <f t="shared" si="158"/>
        <v>ON</v>
      </c>
      <c r="D1667" s="4">
        <f t="shared" si="154"/>
        <v>42499.374999995962</v>
      </c>
      <c r="E1667" t="str">
        <f t="shared" si="155"/>
        <v>LRKPPS</v>
      </c>
      <c r="F1667" s="39">
        <v>124.48258972167969</v>
      </c>
      <c r="G1667">
        <f t="shared" si="159"/>
        <v>2.3178237462409546E-3</v>
      </c>
      <c r="H1667" s="38">
        <f>G1667*SUMIF('Manual Inputs'!$B$11:$B$22,'Expanded kW'!A1667,'Manual Inputs'!$C$11:$C$22)</f>
        <v>21981.102357889809</v>
      </c>
    </row>
    <row r="1668" spans="1:8" x14ac:dyDescent="0.2">
      <c r="A1668">
        <f t="shared" si="156"/>
        <v>5</v>
      </c>
      <c r="B1668" t="b">
        <f t="shared" si="157"/>
        <v>0</v>
      </c>
      <c r="C1668" t="str">
        <f t="shared" si="158"/>
        <v>ON</v>
      </c>
      <c r="D1668" s="4">
        <f t="shared" ref="D1668:D1731" si="160">+D1667+1/24</f>
        <v>42499.416666662626</v>
      </c>
      <c r="E1668" t="str">
        <f t="shared" ref="E1668:E1731" si="161">+E1667</f>
        <v>LRKPPS</v>
      </c>
      <c r="F1668" s="39">
        <v>126.19327545166016</v>
      </c>
      <c r="G1668">
        <f t="shared" si="159"/>
        <v>2.3496761363315643E-3</v>
      </c>
      <c r="H1668" s="38">
        <f>G1668*SUMIF('Manual Inputs'!$B$11:$B$22,'Expanded kW'!A1668,'Manual Inputs'!$C$11:$C$22)</f>
        <v>22283.174785985619</v>
      </c>
    </row>
    <row r="1669" spans="1:8" x14ac:dyDescent="0.2">
      <c r="A1669">
        <f t="shared" si="156"/>
        <v>5</v>
      </c>
      <c r="B1669" t="b">
        <f t="shared" si="157"/>
        <v>0</v>
      </c>
      <c r="C1669" t="str">
        <f t="shared" si="158"/>
        <v>ON</v>
      </c>
      <c r="D1669" s="4">
        <f t="shared" si="160"/>
        <v>42499.45833332929</v>
      </c>
      <c r="E1669" t="str">
        <f t="shared" si="161"/>
        <v>LRKPPS</v>
      </c>
      <c r="F1669" s="39">
        <v>130.85685729980469</v>
      </c>
      <c r="G1669">
        <f t="shared" si="159"/>
        <v>2.4365104540810217E-3</v>
      </c>
      <c r="H1669" s="38">
        <f>G1669*SUMIF('Manual Inputs'!$B$11:$B$22,'Expanded kW'!A1669,'Manual Inputs'!$C$11:$C$22)</f>
        <v>23106.668819871455</v>
      </c>
    </row>
    <row r="1670" spans="1:8" x14ac:dyDescent="0.2">
      <c r="A1670">
        <f t="shared" si="156"/>
        <v>5</v>
      </c>
      <c r="B1670" t="b">
        <f t="shared" si="157"/>
        <v>0</v>
      </c>
      <c r="C1670" t="str">
        <f t="shared" si="158"/>
        <v>ON</v>
      </c>
      <c r="D1670" s="4">
        <f t="shared" si="160"/>
        <v>42499.499999995955</v>
      </c>
      <c r="E1670" t="str">
        <f t="shared" si="161"/>
        <v>LRKPPS</v>
      </c>
      <c r="F1670" s="39">
        <v>129.02085876464844</v>
      </c>
      <c r="G1670">
        <f t="shared" si="159"/>
        <v>2.4023247819130234E-3</v>
      </c>
      <c r="H1670" s="38">
        <f>G1670*SUMIF('Manual Inputs'!$B$11:$B$22,'Expanded kW'!A1670,'Manual Inputs'!$C$11:$C$22)</f>
        <v>22782.468690195194</v>
      </c>
    </row>
    <row r="1671" spans="1:8" x14ac:dyDescent="0.2">
      <c r="A1671">
        <f t="shared" si="156"/>
        <v>5</v>
      </c>
      <c r="B1671" t="b">
        <f t="shared" si="157"/>
        <v>0</v>
      </c>
      <c r="C1671" t="str">
        <f t="shared" si="158"/>
        <v>ON</v>
      </c>
      <c r="D1671" s="4">
        <f t="shared" si="160"/>
        <v>42499.541666662619</v>
      </c>
      <c r="E1671" t="str">
        <f t="shared" si="161"/>
        <v>LRKPPS</v>
      </c>
      <c r="F1671" s="39">
        <v>119.46604156494141</v>
      </c>
      <c r="G1671">
        <f t="shared" si="159"/>
        <v>2.2244173151259993E-3</v>
      </c>
      <c r="H1671" s="38">
        <f>G1671*SUMIF('Manual Inputs'!$B$11:$B$22,'Expanded kW'!A1671,'Manual Inputs'!$C$11:$C$22)</f>
        <v>21095.281627753251</v>
      </c>
    </row>
    <row r="1672" spans="1:8" x14ac:dyDescent="0.2">
      <c r="A1672">
        <f t="shared" si="156"/>
        <v>5</v>
      </c>
      <c r="B1672" t="b">
        <f t="shared" si="157"/>
        <v>0</v>
      </c>
      <c r="C1672" t="str">
        <f t="shared" si="158"/>
        <v>ON</v>
      </c>
      <c r="D1672" s="4">
        <f t="shared" si="160"/>
        <v>42499.583333329283</v>
      </c>
      <c r="E1672" t="str">
        <f t="shared" si="161"/>
        <v>LRKPPS</v>
      </c>
      <c r="F1672" s="39">
        <v>117.50155639648437</v>
      </c>
      <c r="G1672">
        <f t="shared" si="159"/>
        <v>2.1878392652736603E-3</v>
      </c>
      <c r="H1672" s="38">
        <f>G1672*SUMIF('Manual Inputs'!$B$11:$B$22,'Expanded kW'!A1672,'Manual Inputs'!$C$11:$C$22)</f>
        <v>20748.393362776143</v>
      </c>
    </row>
    <row r="1673" spans="1:8" x14ac:dyDescent="0.2">
      <c r="A1673">
        <f t="shared" si="156"/>
        <v>5</v>
      </c>
      <c r="B1673" t="b">
        <f t="shared" si="157"/>
        <v>0</v>
      </c>
      <c r="C1673" t="str">
        <f t="shared" si="158"/>
        <v>ON</v>
      </c>
      <c r="D1673" s="4">
        <f t="shared" si="160"/>
        <v>42499.624999995947</v>
      </c>
      <c r="E1673" t="str">
        <f t="shared" si="161"/>
        <v>LRKPPS</v>
      </c>
      <c r="F1673" s="39">
        <v>103.71623229980469</v>
      </c>
      <c r="G1673">
        <f t="shared" si="159"/>
        <v>1.9311611899512355E-3</v>
      </c>
      <c r="H1673" s="38">
        <f>G1673*SUMIF('Manual Inputs'!$B$11:$B$22,'Expanded kW'!A1673,'Manual Inputs'!$C$11:$C$22)</f>
        <v>18314.184525353252</v>
      </c>
    </row>
    <row r="1674" spans="1:8" x14ac:dyDescent="0.2">
      <c r="A1674">
        <f t="shared" si="156"/>
        <v>5</v>
      </c>
      <c r="B1674" t="b">
        <f t="shared" si="157"/>
        <v>0</v>
      </c>
      <c r="C1674" t="str">
        <f t="shared" si="158"/>
        <v>ON</v>
      </c>
      <c r="D1674" s="4">
        <f t="shared" si="160"/>
        <v>42499.666666662612</v>
      </c>
      <c r="E1674" t="str">
        <f t="shared" si="161"/>
        <v>LRKPPS</v>
      </c>
      <c r="F1674" s="39">
        <v>90.468292236328125</v>
      </c>
      <c r="G1674">
        <f t="shared" si="159"/>
        <v>1.6844890236944381E-3</v>
      </c>
      <c r="H1674" s="38">
        <f>G1674*SUMIF('Manual Inputs'!$B$11:$B$22,'Expanded kW'!A1674,'Manual Inputs'!$C$11:$C$22)</f>
        <v>15974.866816607417</v>
      </c>
    </row>
    <row r="1675" spans="1:8" x14ac:dyDescent="0.2">
      <c r="A1675">
        <f t="shared" si="156"/>
        <v>5</v>
      </c>
      <c r="B1675" t="b">
        <f t="shared" si="157"/>
        <v>0</v>
      </c>
      <c r="C1675" t="str">
        <f t="shared" si="158"/>
        <v>ON</v>
      </c>
      <c r="D1675" s="4">
        <f t="shared" si="160"/>
        <v>42499.708333329276</v>
      </c>
      <c r="E1675" t="str">
        <f t="shared" si="161"/>
        <v>LRKPPS</v>
      </c>
      <c r="F1675" s="39">
        <v>83.117317199707031</v>
      </c>
      <c r="G1675">
        <f t="shared" si="159"/>
        <v>1.5476163530984994E-3</v>
      </c>
      <c r="H1675" s="38">
        <f>G1675*SUMIF('Manual Inputs'!$B$11:$B$22,'Expanded kW'!A1675,'Manual Inputs'!$C$11:$C$22)</f>
        <v>14676.833613156796</v>
      </c>
    </row>
    <row r="1676" spans="1:8" x14ac:dyDescent="0.2">
      <c r="A1676">
        <f t="shared" si="156"/>
        <v>5</v>
      </c>
      <c r="B1676" t="b">
        <f t="shared" si="157"/>
        <v>0</v>
      </c>
      <c r="C1676" t="str">
        <f t="shared" si="158"/>
        <v>ON</v>
      </c>
      <c r="D1676" s="4">
        <f t="shared" si="160"/>
        <v>42499.74999999594</v>
      </c>
      <c r="E1676" t="str">
        <f t="shared" si="161"/>
        <v>LRKPPS</v>
      </c>
      <c r="F1676" s="39">
        <v>74.506027221679688</v>
      </c>
      <c r="G1676">
        <f t="shared" si="159"/>
        <v>1.3872770442725486E-3</v>
      </c>
      <c r="H1676" s="38">
        <f>G1676*SUMIF('Manual Inputs'!$B$11:$B$22,'Expanded kW'!A1676,'Manual Inputs'!$C$11:$C$22)</f>
        <v>13156.254334852114</v>
      </c>
    </row>
    <row r="1677" spans="1:8" x14ac:dyDescent="0.2">
      <c r="A1677">
        <f t="shared" si="156"/>
        <v>5</v>
      </c>
      <c r="B1677" t="b">
        <f t="shared" si="157"/>
        <v>0</v>
      </c>
      <c r="C1677" t="str">
        <f t="shared" si="158"/>
        <v>ON</v>
      </c>
      <c r="D1677" s="4">
        <f t="shared" si="160"/>
        <v>42499.791666662604</v>
      </c>
      <c r="E1677" t="str">
        <f t="shared" si="161"/>
        <v>LRKPPS</v>
      </c>
      <c r="F1677" s="39">
        <v>68.488243103027344</v>
      </c>
      <c r="G1677">
        <f t="shared" si="159"/>
        <v>1.2752279379585683E-3</v>
      </c>
      <c r="H1677" s="38">
        <f>G1677*SUMIF('Manual Inputs'!$B$11:$B$22,'Expanded kW'!A1677,'Manual Inputs'!$C$11:$C$22)</f>
        <v>12093.635626681524</v>
      </c>
    </row>
    <row r="1678" spans="1:8" x14ac:dyDescent="0.2">
      <c r="A1678">
        <f t="shared" si="156"/>
        <v>5</v>
      </c>
      <c r="B1678" t="b">
        <f t="shared" si="157"/>
        <v>0</v>
      </c>
      <c r="C1678" t="str">
        <f t="shared" si="158"/>
        <v>ON</v>
      </c>
      <c r="D1678" s="4">
        <f t="shared" si="160"/>
        <v>42499.833333329268</v>
      </c>
      <c r="E1678" t="str">
        <f t="shared" si="161"/>
        <v>LRKPPS</v>
      </c>
      <c r="F1678" s="39">
        <v>66.351493835449219</v>
      </c>
      <c r="G1678">
        <f t="shared" si="159"/>
        <v>1.2354423888048377E-3</v>
      </c>
      <c r="H1678" s="38">
        <f>G1678*SUMIF('Manual Inputs'!$B$11:$B$22,'Expanded kW'!A1678,'Manual Inputs'!$C$11:$C$22)</f>
        <v>11716.329013212178</v>
      </c>
    </row>
    <row r="1679" spans="1:8" x14ac:dyDescent="0.2">
      <c r="A1679">
        <f t="shared" si="156"/>
        <v>5</v>
      </c>
      <c r="B1679" t="b">
        <f t="shared" si="157"/>
        <v>0</v>
      </c>
      <c r="C1679" t="str">
        <f t="shared" si="158"/>
        <v>OFF</v>
      </c>
      <c r="D1679" s="4">
        <f t="shared" si="160"/>
        <v>42499.874999995933</v>
      </c>
      <c r="E1679" t="str">
        <f t="shared" si="161"/>
        <v>LRKPPS</v>
      </c>
      <c r="F1679" s="39">
        <v>62.521595001220703</v>
      </c>
      <c r="G1679">
        <f t="shared" si="159"/>
        <v>1.1641309669945844E-3</v>
      </c>
      <c r="H1679" s="38">
        <f>G1679*SUMIF('Manual Inputs'!$B$11:$B$22,'Expanded kW'!A1679,'Manual Inputs'!$C$11:$C$22)</f>
        <v>11040.046502671845</v>
      </c>
    </row>
    <row r="1680" spans="1:8" x14ac:dyDescent="0.2">
      <c r="A1680">
        <f t="shared" si="156"/>
        <v>5</v>
      </c>
      <c r="B1680" t="b">
        <f t="shared" si="157"/>
        <v>0</v>
      </c>
      <c r="C1680" t="str">
        <f t="shared" si="158"/>
        <v>OFF</v>
      </c>
      <c r="D1680" s="4">
        <f t="shared" si="160"/>
        <v>42499.916666662597</v>
      </c>
      <c r="E1680" t="str">
        <f t="shared" si="161"/>
        <v>LRKPPS</v>
      </c>
      <c r="F1680" s="39">
        <v>59.438838958740234</v>
      </c>
      <c r="G1680">
        <f t="shared" si="159"/>
        <v>1.1067310914368493E-3</v>
      </c>
      <c r="H1680" s="38">
        <f>G1680*SUMIF('Manual Inputs'!$B$11:$B$22,'Expanded kW'!A1680,'Manual Inputs'!$C$11:$C$22)</f>
        <v>10495.694266221184</v>
      </c>
    </row>
    <row r="1681" spans="1:8" x14ac:dyDescent="0.2">
      <c r="A1681">
        <f t="shared" si="156"/>
        <v>5</v>
      </c>
      <c r="B1681" t="b">
        <f t="shared" si="157"/>
        <v>0</v>
      </c>
      <c r="C1681" t="str">
        <f t="shared" si="158"/>
        <v>OFF</v>
      </c>
      <c r="D1681" s="4">
        <f t="shared" si="160"/>
        <v>42499.958333329261</v>
      </c>
      <c r="E1681" t="str">
        <f t="shared" si="161"/>
        <v>LRKPPS</v>
      </c>
      <c r="F1681" s="39">
        <v>56.994773864746094</v>
      </c>
      <c r="G1681">
        <f t="shared" si="159"/>
        <v>1.0612234254661786E-3</v>
      </c>
      <c r="H1681" s="38">
        <f>G1681*SUMIF('Manual Inputs'!$B$11:$B$22,'Expanded kW'!A1681,'Manual Inputs'!$C$11:$C$22)</f>
        <v>10064.121906419334</v>
      </c>
    </row>
    <row r="1682" spans="1:8" x14ac:dyDescent="0.2">
      <c r="A1682">
        <f t="shared" si="156"/>
        <v>5</v>
      </c>
      <c r="B1682" t="b">
        <f t="shared" si="157"/>
        <v>0</v>
      </c>
      <c r="C1682" t="str">
        <f t="shared" si="158"/>
        <v>OFF</v>
      </c>
      <c r="D1682" s="4">
        <f t="shared" si="160"/>
        <v>42499.999999995925</v>
      </c>
      <c r="E1682" t="str">
        <f t="shared" si="161"/>
        <v>LRKPPS</v>
      </c>
      <c r="F1682" s="39">
        <v>56.149002075195313</v>
      </c>
      <c r="G1682">
        <f t="shared" si="159"/>
        <v>1.0454754406105896E-3</v>
      </c>
      <c r="H1682" s="38">
        <f>G1682*SUMIF('Manual Inputs'!$B$11:$B$22,'Expanded kW'!A1682,'Manual Inputs'!$C$11:$C$22)</f>
        <v>9914.7757503094927</v>
      </c>
    </row>
    <row r="1683" spans="1:8" x14ac:dyDescent="0.2">
      <c r="A1683">
        <f t="shared" si="156"/>
        <v>5</v>
      </c>
      <c r="B1683" t="b">
        <f t="shared" si="157"/>
        <v>0</v>
      </c>
      <c r="C1683" t="str">
        <f t="shared" si="158"/>
        <v>OFF</v>
      </c>
      <c r="D1683" s="4">
        <f t="shared" si="160"/>
        <v>42500.04166666259</v>
      </c>
      <c r="E1683" t="str">
        <f t="shared" si="161"/>
        <v>LRKPPS</v>
      </c>
      <c r="F1683" s="39">
        <v>55.195865631103516</v>
      </c>
      <c r="G1683">
        <f t="shared" si="159"/>
        <v>1.0277283621760631E-3</v>
      </c>
      <c r="H1683" s="38">
        <f>G1683*SUMIF('Manual Inputs'!$B$11:$B$22,'Expanded kW'!A1683,'Manual Inputs'!$C$11:$C$22)</f>
        <v>9746.4711722519532</v>
      </c>
    </row>
    <row r="1684" spans="1:8" x14ac:dyDescent="0.2">
      <c r="A1684">
        <f t="shared" si="156"/>
        <v>5</v>
      </c>
      <c r="B1684" t="b">
        <f t="shared" si="157"/>
        <v>0</v>
      </c>
      <c r="C1684" t="str">
        <f t="shared" si="158"/>
        <v>OFF</v>
      </c>
      <c r="D1684" s="4">
        <f t="shared" si="160"/>
        <v>42500.083333329254</v>
      </c>
      <c r="E1684" t="str">
        <f t="shared" si="161"/>
        <v>LRKPPS</v>
      </c>
      <c r="F1684" s="39">
        <v>54.244159698486328</v>
      </c>
      <c r="G1684">
        <f t="shared" si="159"/>
        <v>1.0100079193816895E-3</v>
      </c>
      <c r="H1684" s="38">
        <f>G1684*SUMIF('Manual Inputs'!$B$11:$B$22,'Expanded kW'!A1684,'Manual Inputs'!$C$11:$C$22)</f>
        <v>9578.4191935275267</v>
      </c>
    </row>
    <row r="1685" spans="1:8" x14ac:dyDescent="0.2">
      <c r="A1685">
        <f t="shared" si="156"/>
        <v>5</v>
      </c>
      <c r="B1685" t="b">
        <f t="shared" si="157"/>
        <v>0</v>
      </c>
      <c r="C1685" t="str">
        <f t="shared" si="158"/>
        <v>OFF</v>
      </c>
      <c r="D1685" s="4">
        <f t="shared" si="160"/>
        <v>42500.124999995918</v>
      </c>
      <c r="E1685" t="str">
        <f t="shared" si="161"/>
        <v>LRKPPS</v>
      </c>
      <c r="F1685" s="39">
        <v>53.714214324951172</v>
      </c>
      <c r="G1685">
        <f t="shared" si="159"/>
        <v>1.0001405156448567E-3</v>
      </c>
      <c r="H1685" s="38">
        <f>G1685*SUMIF('Manual Inputs'!$B$11:$B$22,'Expanded kW'!A1685,'Manual Inputs'!$C$11:$C$22)</f>
        <v>9484.8415813826396</v>
      </c>
    </row>
    <row r="1686" spans="1:8" x14ac:dyDescent="0.2">
      <c r="A1686">
        <f t="shared" si="156"/>
        <v>5</v>
      </c>
      <c r="B1686" t="b">
        <f t="shared" si="157"/>
        <v>0</v>
      </c>
      <c r="C1686" t="str">
        <f t="shared" si="158"/>
        <v>OFF</v>
      </c>
      <c r="D1686" s="4">
        <f t="shared" si="160"/>
        <v>42500.166666662582</v>
      </c>
      <c r="E1686" t="str">
        <f t="shared" si="161"/>
        <v>LRKPPS</v>
      </c>
      <c r="F1686" s="39">
        <v>54.134998321533203</v>
      </c>
      <c r="G1686">
        <f t="shared" si="159"/>
        <v>1.00797537143872E-3</v>
      </c>
      <c r="H1686" s="38">
        <f>G1686*SUMIF('Manual Inputs'!$B$11:$B$22,'Expanded kW'!A1686,'Manual Inputs'!$C$11:$C$22)</f>
        <v>9559.1435068174433</v>
      </c>
    </row>
    <row r="1687" spans="1:8" x14ac:dyDescent="0.2">
      <c r="A1687">
        <f t="shared" si="156"/>
        <v>5</v>
      </c>
      <c r="B1687" t="b">
        <f t="shared" si="157"/>
        <v>0</v>
      </c>
      <c r="C1687" t="str">
        <f t="shared" si="158"/>
        <v>OFF</v>
      </c>
      <c r="D1687" s="4">
        <f t="shared" si="160"/>
        <v>42500.208333329247</v>
      </c>
      <c r="E1687" t="str">
        <f t="shared" si="161"/>
        <v>LRKPPS</v>
      </c>
      <c r="F1687" s="39">
        <v>66.436264038085938</v>
      </c>
      <c r="G1687">
        <f t="shared" si="159"/>
        <v>1.2370207813261079E-3</v>
      </c>
      <c r="H1687" s="38">
        <f>G1687*SUMIF('Manual Inputs'!$B$11:$B$22,'Expanded kW'!A1687,'Manual Inputs'!$C$11:$C$22)</f>
        <v>11731.297712893176</v>
      </c>
    </row>
    <row r="1688" spans="1:8" x14ac:dyDescent="0.2">
      <c r="A1688">
        <f t="shared" si="156"/>
        <v>5</v>
      </c>
      <c r="B1688" t="b">
        <f t="shared" si="157"/>
        <v>0</v>
      </c>
      <c r="C1688" t="str">
        <f t="shared" si="158"/>
        <v>OFF</v>
      </c>
      <c r="D1688" s="4">
        <f t="shared" si="160"/>
        <v>42500.249999995911</v>
      </c>
      <c r="E1688" t="str">
        <f t="shared" si="161"/>
        <v>LRKPPS</v>
      </c>
      <c r="F1688" s="39">
        <v>80.437911987304688</v>
      </c>
      <c r="G1688">
        <f t="shared" si="159"/>
        <v>1.4977267336666316E-3</v>
      </c>
      <c r="H1688" s="38">
        <f>G1688*SUMIF('Manual Inputs'!$B$11:$B$22,'Expanded kW'!A1688,'Manual Inputs'!$C$11:$C$22)</f>
        <v>14203.704958268103</v>
      </c>
    </row>
    <row r="1689" spans="1:8" x14ac:dyDescent="0.2">
      <c r="A1689">
        <f t="shared" si="156"/>
        <v>5</v>
      </c>
      <c r="B1689" t="b">
        <f t="shared" si="157"/>
        <v>0</v>
      </c>
      <c r="C1689" t="str">
        <f t="shared" si="158"/>
        <v>ON</v>
      </c>
      <c r="D1689" s="4">
        <f t="shared" si="160"/>
        <v>42500.291666662575</v>
      </c>
      <c r="E1689" t="str">
        <f t="shared" si="161"/>
        <v>LRKPPS</v>
      </c>
      <c r="F1689" s="39">
        <v>101.08539581298828</v>
      </c>
      <c r="G1689">
        <f t="shared" si="159"/>
        <v>1.8821759037738368E-3</v>
      </c>
      <c r="H1689" s="38">
        <f>G1689*SUMIF('Manual Inputs'!$B$11:$B$22,'Expanded kW'!A1689,'Manual Inputs'!$C$11:$C$22)</f>
        <v>17849.632123022315</v>
      </c>
    </row>
    <row r="1690" spans="1:8" x14ac:dyDescent="0.2">
      <c r="A1690">
        <f t="shared" si="156"/>
        <v>5</v>
      </c>
      <c r="B1690" t="b">
        <f t="shared" si="157"/>
        <v>0</v>
      </c>
      <c r="C1690" t="str">
        <f t="shared" si="158"/>
        <v>ON</v>
      </c>
      <c r="D1690" s="4">
        <f t="shared" si="160"/>
        <v>42500.333333329239</v>
      </c>
      <c r="E1690" t="str">
        <f t="shared" si="161"/>
        <v>LRKPPS</v>
      </c>
      <c r="F1690" s="39">
        <v>126.90350341796875</v>
      </c>
      <c r="G1690">
        <f t="shared" si="159"/>
        <v>2.3629003410113917E-3</v>
      </c>
      <c r="H1690" s="38">
        <f>G1690*SUMIF('Manual Inputs'!$B$11:$B$22,'Expanded kW'!A1690,'Manual Inputs'!$C$11:$C$22)</f>
        <v>22408.586650084602</v>
      </c>
    </row>
    <row r="1691" spans="1:8" x14ac:dyDescent="0.2">
      <c r="A1691">
        <f t="shared" si="156"/>
        <v>5</v>
      </c>
      <c r="B1691" t="b">
        <f t="shared" si="157"/>
        <v>0</v>
      </c>
      <c r="C1691" t="str">
        <f t="shared" si="158"/>
        <v>ON</v>
      </c>
      <c r="D1691" s="4">
        <f t="shared" si="160"/>
        <v>42500.374999995904</v>
      </c>
      <c r="E1691" t="str">
        <f t="shared" si="161"/>
        <v>LRKPPS</v>
      </c>
      <c r="F1691" s="39">
        <v>134.62602233886719</v>
      </c>
      <c r="G1691">
        <f t="shared" si="159"/>
        <v>2.5066910331529462E-3</v>
      </c>
      <c r="H1691" s="38">
        <f>G1691*SUMIF('Manual Inputs'!$B$11:$B$22,'Expanded kW'!A1691,'Manual Inputs'!$C$11:$C$22)</f>
        <v>23772.226973125264</v>
      </c>
    </row>
    <row r="1692" spans="1:8" x14ac:dyDescent="0.2">
      <c r="A1692">
        <f t="shared" si="156"/>
        <v>5</v>
      </c>
      <c r="B1692" t="b">
        <f t="shared" si="157"/>
        <v>0</v>
      </c>
      <c r="C1692" t="str">
        <f t="shared" si="158"/>
        <v>ON</v>
      </c>
      <c r="D1692" s="4">
        <f t="shared" si="160"/>
        <v>42500.416666662568</v>
      </c>
      <c r="E1692" t="str">
        <f t="shared" si="161"/>
        <v>LRKPPS</v>
      </c>
      <c r="F1692" s="39">
        <v>137.59175109863281</v>
      </c>
      <c r="G1692">
        <f t="shared" si="159"/>
        <v>2.561911900261058E-3</v>
      </c>
      <c r="H1692" s="38">
        <f>G1692*SUMIF('Manual Inputs'!$B$11:$B$22,'Expanded kW'!A1692,'Manual Inputs'!$C$11:$C$22)</f>
        <v>24295.914563332844</v>
      </c>
    </row>
    <row r="1693" spans="1:8" x14ac:dyDescent="0.2">
      <c r="A1693">
        <f t="shared" si="156"/>
        <v>5</v>
      </c>
      <c r="B1693" t="b">
        <f t="shared" si="157"/>
        <v>0</v>
      </c>
      <c r="C1693" t="str">
        <f t="shared" si="158"/>
        <v>ON</v>
      </c>
      <c r="D1693" s="4">
        <f t="shared" si="160"/>
        <v>42500.458333329232</v>
      </c>
      <c r="E1693" t="str">
        <f t="shared" si="161"/>
        <v>LRKPPS</v>
      </c>
      <c r="F1693" s="39">
        <v>142.73745727539062</v>
      </c>
      <c r="G1693">
        <f t="shared" si="159"/>
        <v>2.6577232100541324E-3</v>
      </c>
      <c r="H1693" s="38">
        <f>G1693*SUMIF('Manual Inputs'!$B$11:$B$22,'Expanded kW'!A1693,'Manual Inputs'!$C$11:$C$22)</f>
        <v>25204.541982057253</v>
      </c>
    </row>
    <row r="1694" spans="1:8" x14ac:dyDescent="0.2">
      <c r="A1694">
        <f t="shared" si="156"/>
        <v>5</v>
      </c>
      <c r="B1694" t="b">
        <f t="shared" si="157"/>
        <v>0</v>
      </c>
      <c r="C1694" t="str">
        <f t="shared" si="158"/>
        <v>ON</v>
      </c>
      <c r="D1694" s="4">
        <f t="shared" si="160"/>
        <v>42500.499999995896</v>
      </c>
      <c r="E1694" t="str">
        <f t="shared" si="161"/>
        <v>LRKPPS</v>
      </c>
      <c r="F1694" s="39">
        <v>138.47976684570312</v>
      </c>
      <c r="G1694">
        <f t="shared" si="159"/>
        <v>2.5784464533274536E-3</v>
      </c>
      <c r="H1694" s="38">
        <f>G1694*SUMIF('Manual Inputs'!$B$11:$B$22,'Expanded kW'!A1694,'Manual Inputs'!$C$11:$C$22)</f>
        <v>24452.720146148986</v>
      </c>
    </row>
    <row r="1695" spans="1:8" x14ac:dyDescent="0.2">
      <c r="A1695">
        <f t="shared" si="156"/>
        <v>5</v>
      </c>
      <c r="B1695" t="b">
        <f t="shared" si="157"/>
        <v>0</v>
      </c>
      <c r="C1695" t="str">
        <f t="shared" si="158"/>
        <v>ON</v>
      </c>
      <c r="D1695" s="4">
        <f t="shared" si="160"/>
        <v>42500.541666662561</v>
      </c>
      <c r="E1695" t="str">
        <f t="shared" si="161"/>
        <v>LRKPPS</v>
      </c>
      <c r="F1695" s="39">
        <v>128.27046203613281</v>
      </c>
      <c r="G1695">
        <f t="shared" si="159"/>
        <v>2.3883526484577045E-3</v>
      </c>
      <c r="H1695" s="38">
        <f>G1695*SUMIF('Manual Inputs'!$B$11:$B$22,'Expanded kW'!A1695,'Manual Inputs'!$C$11:$C$22)</f>
        <v>22649.963836822477</v>
      </c>
    </row>
    <row r="1696" spans="1:8" x14ac:dyDescent="0.2">
      <c r="A1696">
        <f t="shared" si="156"/>
        <v>5</v>
      </c>
      <c r="B1696" t="b">
        <f t="shared" si="157"/>
        <v>0</v>
      </c>
      <c r="C1696" t="str">
        <f t="shared" si="158"/>
        <v>ON</v>
      </c>
      <c r="D1696" s="4">
        <f t="shared" si="160"/>
        <v>42500.583333329225</v>
      </c>
      <c r="E1696" t="str">
        <f t="shared" si="161"/>
        <v>LRKPPS</v>
      </c>
      <c r="F1696" s="39">
        <v>121.28240203857422</v>
      </c>
      <c r="G1696">
        <f t="shared" si="159"/>
        <v>2.2582373332259795E-3</v>
      </c>
      <c r="H1696" s="38">
        <f>G1696*SUMIF('Manual Inputs'!$B$11:$B$22,'Expanded kW'!A1696,'Manual Inputs'!$C$11:$C$22)</f>
        <v>21416.014073784576</v>
      </c>
    </row>
    <row r="1697" spans="1:8" x14ac:dyDescent="0.2">
      <c r="A1697">
        <f t="shared" si="156"/>
        <v>5</v>
      </c>
      <c r="B1697" t="b">
        <f t="shared" si="157"/>
        <v>0</v>
      </c>
      <c r="C1697" t="str">
        <f t="shared" si="158"/>
        <v>ON</v>
      </c>
      <c r="D1697" s="4">
        <f t="shared" si="160"/>
        <v>42500.624999995889</v>
      </c>
      <c r="E1697" t="str">
        <f t="shared" si="161"/>
        <v>LRKPPS</v>
      </c>
      <c r="F1697" s="39">
        <v>107.96172332763672</v>
      </c>
      <c r="G1697">
        <f t="shared" si="159"/>
        <v>2.0102107979386905E-3</v>
      </c>
      <c r="H1697" s="38">
        <f>G1697*SUMIF('Manual Inputs'!$B$11:$B$22,'Expanded kW'!A1697,'Manual Inputs'!$C$11:$C$22)</f>
        <v>19063.852194148752</v>
      </c>
    </row>
    <row r="1698" spans="1:8" x14ac:dyDescent="0.2">
      <c r="A1698">
        <f t="shared" si="156"/>
        <v>5</v>
      </c>
      <c r="B1698" t="b">
        <f t="shared" si="157"/>
        <v>0</v>
      </c>
      <c r="C1698" t="str">
        <f t="shared" si="158"/>
        <v>ON</v>
      </c>
      <c r="D1698" s="4">
        <f t="shared" si="160"/>
        <v>42500.666666662553</v>
      </c>
      <c r="E1698" t="str">
        <f t="shared" si="161"/>
        <v>LRKPPS</v>
      </c>
      <c r="F1698" s="39">
        <v>96.128013610839844</v>
      </c>
      <c r="G1698">
        <f t="shared" si="159"/>
        <v>1.7898711227356031E-3</v>
      </c>
      <c r="H1698" s="38">
        <f>G1698*SUMIF('Manual Inputs'!$B$11:$B$22,'Expanded kW'!A1698,'Manual Inputs'!$C$11:$C$22)</f>
        <v>16974.258901303197</v>
      </c>
    </row>
    <row r="1699" spans="1:8" x14ac:dyDescent="0.2">
      <c r="A1699">
        <f t="shared" si="156"/>
        <v>5</v>
      </c>
      <c r="B1699" t="b">
        <f t="shared" si="157"/>
        <v>0</v>
      </c>
      <c r="C1699" t="str">
        <f t="shared" si="158"/>
        <v>ON</v>
      </c>
      <c r="D1699" s="4">
        <f t="shared" si="160"/>
        <v>42500.708333329218</v>
      </c>
      <c r="E1699" t="str">
        <f t="shared" si="161"/>
        <v>LRKPPS</v>
      </c>
      <c r="F1699" s="39">
        <v>89.203445434570313</v>
      </c>
      <c r="G1699">
        <f t="shared" si="159"/>
        <v>1.6609380037564219E-3</v>
      </c>
      <c r="H1699" s="38">
        <f>G1699*SUMIF('Manual Inputs'!$B$11:$B$22,'Expanded kW'!A1699,'Manual Inputs'!$C$11:$C$22)</f>
        <v>15751.520507066061</v>
      </c>
    </row>
    <row r="1700" spans="1:8" x14ac:dyDescent="0.2">
      <c r="A1700">
        <f t="shared" si="156"/>
        <v>5</v>
      </c>
      <c r="B1700" t="b">
        <f t="shared" si="157"/>
        <v>0</v>
      </c>
      <c r="C1700" t="str">
        <f t="shared" si="158"/>
        <v>ON</v>
      </c>
      <c r="D1700" s="4">
        <f t="shared" si="160"/>
        <v>42500.749999995882</v>
      </c>
      <c r="E1700" t="str">
        <f t="shared" si="161"/>
        <v>LRKPPS</v>
      </c>
      <c r="F1700" s="39">
        <v>82.660858154296875</v>
      </c>
      <c r="G1700">
        <f t="shared" si="159"/>
        <v>1.5391172399534113E-3</v>
      </c>
      <c r="H1700" s="38">
        <f>G1700*SUMIF('Manual Inputs'!$B$11:$B$22,'Expanded kW'!A1700,'Manual Inputs'!$C$11:$C$22)</f>
        <v>14596.232197153337</v>
      </c>
    </row>
    <row r="1701" spans="1:8" x14ac:dyDescent="0.2">
      <c r="A1701">
        <f t="shared" si="156"/>
        <v>5</v>
      </c>
      <c r="B1701" t="b">
        <f t="shared" si="157"/>
        <v>0</v>
      </c>
      <c r="C1701" t="str">
        <f t="shared" si="158"/>
        <v>ON</v>
      </c>
      <c r="D1701" s="4">
        <f t="shared" si="160"/>
        <v>42500.791666662546</v>
      </c>
      <c r="E1701" t="str">
        <f t="shared" si="161"/>
        <v>LRKPPS</v>
      </c>
      <c r="F1701" s="39">
        <v>73.828559875488281</v>
      </c>
      <c r="G1701">
        <f t="shared" si="159"/>
        <v>1.3746628312664079E-3</v>
      </c>
      <c r="H1701" s="38">
        <f>G1701*SUMIF('Manual Inputs'!$B$11:$B$22,'Expanded kW'!A1701,'Manual Inputs'!$C$11:$C$22)</f>
        <v>13036.627332280461</v>
      </c>
    </row>
    <row r="1702" spans="1:8" x14ac:dyDescent="0.2">
      <c r="A1702">
        <f t="shared" si="156"/>
        <v>5</v>
      </c>
      <c r="B1702" t="b">
        <f t="shared" si="157"/>
        <v>0</v>
      </c>
      <c r="C1702" t="str">
        <f t="shared" si="158"/>
        <v>ON</v>
      </c>
      <c r="D1702" s="4">
        <f t="shared" si="160"/>
        <v>42500.83333332921</v>
      </c>
      <c r="E1702" t="str">
        <f t="shared" si="161"/>
        <v>LRKPPS</v>
      </c>
      <c r="F1702" s="39">
        <v>68.131858825683594</v>
      </c>
      <c r="G1702">
        <f t="shared" si="159"/>
        <v>1.2685921831701989E-3</v>
      </c>
      <c r="H1702" s="38">
        <f>G1702*SUMIF('Manual Inputs'!$B$11:$B$22,'Expanded kW'!A1702,'Manual Inputs'!$C$11:$C$22)</f>
        <v>12030.70538642423</v>
      </c>
    </row>
    <row r="1703" spans="1:8" x14ac:dyDescent="0.2">
      <c r="A1703">
        <f t="shared" si="156"/>
        <v>5</v>
      </c>
      <c r="B1703" t="b">
        <f t="shared" si="157"/>
        <v>0</v>
      </c>
      <c r="C1703" t="str">
        <f t="shared" si="158"/>
        <v>OFF</v>
      </c>
      <c r="D1703" s="4">
        <f t="shared" si="160"/>
        <v>42500.874999995875</v>
      </c>
      <c r="E1703" t="str">
        <f t="shared" si="161"/>
        <v>LRKPPS</v>
      </c>
      <c r="F1703" s="39">
        <v>64.560012817382813</v>
      </c>
      <c r="G1703">
        <f t="shared" si="159"/>
        <v>1.202085617758396E-3</v>
      </c>
      <c r="H1703" s="38">
        <f>G1703*SUMIF('Manual Inputs'!$B$11:$B$22,'Expanded kW'!A1703,'Manual Inputs'!$C$11:$C$22)</f>
        <v>11399.989774782309</v>
      </c>
    </row>
    <row r="1704" spans="1:8" x14ac:dyDescent="0.2">
      <c r="A1704">
        <f t="shared" si="156"/>
        <v>5</v>
      </c>
      <c r="B1704" t="b">
        <f t="shared" si="157"/>
        <v>0</v>
      </c>
      <c r="C1704" t="str">
        <f t="shared" si="158"/>
        <v>OFF</v>
      </c>
      <c r="D1704" s="4">
        <f t="shared" si="160"/>
        <v>42500.916666662539</v>
      </c>
      <c r="E1704" t="str">
        <f t="shared" si="161"/>
        <v>LRKPPS</v>
      </c>
      <c r="F1704" s="39">
        <v>61.791046142578125</v>
      </c>
      <c r="G1704">
        <f t="shared" si="159"/>
        <v>1.1505283941678393E-3</v>
      </c>
      <c r="H1704" s="38">
        <f>G1704*SUMIF('Manual Inputs'!$B$11:$B$22,'Expanded kW'!A1704,'Manual Inputs'!$C$11:$C$22)</f>
        <v>10911.046380846252</v>
      </c>
    </row>
    <row r="1705" spans="1:8" x14ac:dyDescent="0.2">
      <c r="A1705">
        <f t="shared" si="156"/>
        <v>5</v>
      </c>
      <c r="B1705" t="b">
        <f t="shared" si="157"/>
        <v>0</v>
      </c>
      <c r="C1705" t="str">
        <f t="shared" si="158"/>
        <v>OFF</v>
      </c>
      <c r="D1705" s="4">
        <f t="shared" si="160"/>
        <v>42500.958333329203</v>
      </c>
      <c r="E1705" t="str">
        <f t="shared" si="161"/>
        <v>LRKPPS</v>
      </c>
      <c r="F1705" s="39">
        <v>57.957847595214844</v>
      </c>
      <c r="G1705">
        <f t="shared" si="159"/>
        <v>1.0791555328143001E-3</v>
      </c>
      <c r="H1705" s="38">
        <f>G1705*SUMIF('Manual Inputs'!$B$11:$B$22,'Expanded kW'!A1705,'Manual Inputs'!$C$11:$C$22)</f>
        <v>10234.181207844211</v>
      </c>
    </row>
    <row r="1706" spans="1:8" x14ac:dyDescent="0.2">
      <c r="A1706">
        <f t="shared" si="156"/>
        <v>5</v>
      </c>
      <c r="B1706" t="b">
        <f t="shared" si="157"/>
        <v>0</v>
      </c>
      <c r="C1706" t="str">
        <f t="shared" si="158"/>
        <v>OFF</v>
      </c>
      <c r="D1706" s="4">
        <f t="shared" si="160"/>
        <v>42500.999999995867</v>
      </c>
      <c r="E1706" t="str">
        <f t="shared" si="161"/>
        <v>LRKPPS</v>
      </c>
      <c r="F1706" s="39">
        <v>55.349437713623047</v>
      </c>
      <c r="G1706">
        <f t="shared" si="159"/>
        <v>1.0305878224461241E-3</v>
      </c>
      <c r="H1706" s="38">
        <f>G1706*SUMIF('Manual Inputs'!$B$11:$B$22,'Expanded kW'!A1706,'Manual Inputs'!$C$11:$C$22)</f>
        <v>9773.5888894582204</v>
      </c>
    </row>
    <row r="1707" spans="1:8" x14ac:dyDescent="0.2">
      <c r="A1707">
        <f t="shared" si="156"/>
        <v>5</v>
      </c>
      <c r="B1707" t="b">
        <f t="shared" si="157"/>
        <v>0</v>
      </c>
      <c r="C1707" t="str">
        <f t="shared" si="158"/>
        <v>OFF</v>
      </c>
      <c r="D1707" s="4">
        <f t="shared" si="160"/>
        <v>42501.041666662531</v>
      </c>
      <c r="E1707" t="str">
        <f t="shared" si="161"/>
        <v>LRKPPS</v>
      </c>
      <c r="F1707" s="39">
        <v>54.665042877197266</v>
      </c>
      <c r="G1707">
        <f t="shared" si="159"/>
        <v>1.01784462191327E-3</v>
      </c>
      <c r="H1707" s="38">
        <f>G1707*SUMIF('Manual Inputs'!$B$11:$B$22,'Expanded kW'!A1707,'Manual Inputs'!$C$11:$C$22)</f>
        <v>9652.7386325160933</v>
      </c>
    </row>
    <row r="1708" spans="1:8" x14ac:dyDescent="0.2">
      <c r="A1708">
        <f t="shared" si="156"/>
        <v>5</v>
      </c>
      <c r="B1708" t="b">
        <f t="shared" si="157"/>
        <v>0</v>
      </c>
      <c r="C1708" t="str">
        <f t="shared" si="158"/>
        <v>OFF</v>
      </c>
      <c r="D1708" s="4">
        <f t="shared" si="160"/>
        <v>42501.083333329196</v>
      </c>
      <c r="E1708" t="str">
        <f t="shared" si="161"/>
        <v>LRKPPS</v>
      </c>
      <c r="F1708" s="39">
        <v>52.764274597167969</v>
      </c>
      <c r="G1708">
        <f t="shared" si="159"/>
        <v>9.8245295898752522E-4</v>
      </c>
      <c r="H1708" s="38">
        <f>G1708*SUMIF('Manual Inputs'!$B$11:$B$22,'Expanded kW'!A1708,'Manual Inputs'!$C$11:$C$22)</f>
        <v>9317.101478634826</v>
      </c>
    </row>
    <row r="1709" spans="1:8" x14ac:dyDescent="0.2">
      <c r="A1709">
        <f t="shared" si="156"/>
        <v>5</v>
      </c>
      <c r="B1709" t="b">
        <f t="shared" si="157"/>
        <v>0</v>
      </c>
      <c r="C1709" t="str">
        <f t="shared" si="158"/>
        <v>OFF</v>
      </c>
      <c r="D1709" s="4">
        <f t="shared" si="160"/>
        <v>42501.12499999586</v>
      </c>
      <c r="E1709" t="str">
        <f t="shared" si="161"/>
        <v>LRKPPS</v>
      </c>
      <c r="F1709" s="39">
        <v>50.82525634765625</v>
      </c>
      <c r="G1709">
        <f t="shared" si="159"/>
        <v>9.4634909455828023E-4</v>
      </c>
      <c r="H1709" s="38">
        <f>G1709*SUMIF('Manual Inputs'!$B$11:$B$22,'Expanded kW'!A1709,'Manual Inputs'!$C$11:$C$22)</f>
        <v>8974.7101553853008</v>
      </c>
    </row>
    <row r="1710" spans="1:8" x14ac:dyDescent="0.2">
      <c r="A1710">
        <f t="shared" si="156"/>
        <v>5</v>
      </c>
      <c r="B1710" t="b">
        <f t="shared" si="157"/>
        <v>0</v>
      </c>
      <c r="C1710" t="str">
        <f t="shared" si="158"/>
        <v>OFF</v>
      </c>
      <c r="D1710" s="4">
        <f t="shared" si="160"/>
        <v>42501.166666662524</v>
      </c>
      <c r="E1710" t="str">
        <f t="shared" si="161"/>
        <v>LRKPPS</v>
      </c>
      <c r="F1710" s="39">
        <v>53.471023559570313</v>
      </c>
      <c r="G1710">
        <f t="shared" si="159"/>
        <v>9.9561238579050099E-4</v>
      </c>
      <c r="H1710" s="38">
        <f>G1710*SUMIF('Manual Inputs'!$B$11:$B$22,'Expanded kW'!A1710,'Manual Inputs'!$C$11:$C$22)</f>
        <v>9441.8990211556884</v>
      </c>
    </row>
    <row r="1711" spans="1:8" x14ac:dyDescent="0.2">
      <c r="A1711">
        <f t="shared" si="156"/>
        <v>5</v>
      </c>
      <c r="B1711" t="b">
        <f t="shared" si="157"/>
        <v>0</v>
      </c>
      <c r="C1711" t="str">
        <f t="shared" si="158"/>
        <v>OFF</v>
      </c>
      <c r="D1711" s="4">
        <f t="shared" si="160"/>
        <v>42501.208333329188</v>
      </c>
      <c r="E1711" t="str">
        <f t="shared" si="161"/>
        <v>LRKPPS</v>
      </c>
      <c r="F1711" s="39">
        <v>65.396682739257813</v>
      </c>
      <c r="G1711">
        <f t="shared" si="159"/>
        <v>1.2176641289142391E-3</v>
      </c>
      <c r="H1711" s="38">
        <f>G1711*SUMIF('Manual Inputs'!$B$11:$B$22,'Expanded kW'!A1711,'Manual Inputs'!$C$11:$C$22)</f>
        <v>11547.728725535348</v>
      </c>
    </row>
    <row r="1712" spans="1:8" x14ac:dyDescent="0.2">
      <c r="A1712">
        <f t="shared" si="156"/>
        <v>5</v>
      </c>
      <c r="B1712" t="b">
        <f t="shared" si="157"/>
        <v>0</v>
      </c>
      <c r="C1712" t="str">
        <f t="shared" si="158"/>
        <v>OFF</v>
      </c>
      <c r="D1712" s="4">
        <f t="shared" si="160"/>
        <v>42501.249999995853</v>
      </c>
      <c r="E1712" t="str">
        <f t="shared" si="161"/>
        <v>LRKPPS</v>
      </c>
      <c r="F1712" s="39">
        <v>81.676780700683594</v>
      </c>
      <c r="G1712">
        <f t="shared" si="159"/>
        <v>1.5207940503794725E-3</v>
      </c>
      <c r="H1712" s="38">
        <f>G1712*SUMIF('Manual Inputs'!$B$11:$B$22,'Expanded kW'!A1712,'Manual Inputs'!$C$11:$C$22)</f>
        <v>14422.464063920181</v>
      </c>
    </row>
    <row r="1713" spans="1:8" x14ac:dyDescent="0.2">
      <c r="A1713">
        <f t="shared" si="156"/>
        <v>5</v>
      </c>
      <c r="B1713" t="b">
        <f t="shared" si="157"/>
        <v>0</v>
      </c>
      <c r="C1713" t="str">
        <f t="shared" si="158"/>
        <v>ON</v>
      </c>
      <c r="D1713" s="4">
        <f t="shared" si="160"/>
        <v>42501.291666662517</v>
      </c>
      <c r="E1713" t="str">
        <f t="shared" si="161"/>
        <v>LRKPPS</v>
      </c>
      <c r="F1713" s="39">
        <v>100.77149963378906</v>
      </c>
      <c r="G1713">
        <f t="shared" si="159"/>
        <v>1.8763312630121934E-3</v>
      </c>
      <c r="H1713" s="38">
        <f>G1713*SUMIF('Manual Inputs'!$B$11:$B$22,'Expanded kW'!A1713,'Manual Inputs'!$C$11:$C$22)</f>
        <v>17794.204419757501</v>
      </c>
    </row>
    <row r="1714" spans="1:8" x14ac:dyDescent="0.2">
      <c r="A1714">
        <f t="shared" si="156"/>
        <v>5</v>
      </c>
      <c r="B1714" t="b">
        <f t="shared" si="157"/>
        <v>0</v>
      </c>
      <c r="C1714" t="str">
        <f t="shared" si="158"/>
        <v>ON</v>
      </c>
      <c r="D1714" s="4">
        <f t="shared" si="160"/>
        <v>42501.333333329181</v>
      </c>
      <c r="E1714" t="str">
        <f t="shared" si="161"/>
        <v>LRKPPS</v>
      </c>
      <c r="F1714" s="39">
        <v>127.23741912841797</v>
      </c>
      <c r="G1714">
        <f t="shared" si="159"/>
        <v>2.3691177386784275E-3</v>
      </c>
      <c r="H1714" s="38">
        <f>G1714*SUMIF('Manual Inputs'!$B$11:$B$22,'Expanded kW'!A1714,'Manual Inputs'!$C$11:$C$22)</f>
        <v>22467.549396816514</v>
      </c>
    </row>
    <row r="1715" spans="1:8" x14ac:dyDescent="0.2">
      <c r="A1715">
        <f t="shared" si="156"/>
        <v>5</v>
      </c>
      <c r="B1715" t="b">
        <f t="shared" si="157"/>
        <v>0</v>
      </c>
      <c r="C1715" t="str">
        <f t="shared" si="158"/>
        <v>ON</v>
      </c>
      <c r="D1715" s="4">
        <f t="shared" si="160"/>
        <v>42501.374999995845</v>
      </c>
      <c r="E1715" t="str">
        <f t="shared" si="161"/>
        <v>LRKPPS</v>
      </c>
      <c r="F1715" s="39">
        <v>133.22714233398438</v>
      </c>
      <c r="G1715">
        <f t="shared" si="159"/>
        <v>2.4806443602751697E-3</v>
      </c>
      <c r="H1715" s="38">
        <f>G1715*SUMIF('Manual Inputs'!$B$11:$B$22,'Expanded kW'!A1715,'Manual Inputs'!$C$11:$C$22)</f>
        <v>23525.213116468814</v>
      </c>
    </row>
    <row r="1716" spans="1:8" x14ac:dyDescent="0.2">
      <c r="A1716">
        <f t="shared" si="156"/>
        <v>5</v>
      </c>
      <c r="B1716" t="b">
        <f t="shared" si="157"/>
        <v>0</v>
      </c>
      <c r="C1716" t="str">
        <f t="shared" si="158"/>
        <v>ON</v>
      </c>
      <c r="D1716" s="4">
        <f t="shared" si="160"/>
        <v>42501.41666666251</v>
      </c>
      <c r="E1716" t="str">
        <f t="shared" si="161"/>
        <v>LRKPPS</v>
      </c>
      <c r="F1716" s="39">
        <v>138.42361450195312</v>
      </c>
      <c r="G1716">
        <f t="shared" si="159"/>
        <v>2.5774009156659876E-3</v>
      </c>
      <c r="H1716" s="38">
        <f>G1716*SUMIF('Manual Inputs'!$B$11:$B$22,'Expanded kW'!A1716,'Manual Inputs'!$C$11:$C$22)</f>
        <v>24442.804780326634</v>
      </c>
    </row>
    <row r="1717" spans="1:8" x14ac:dyDescent="0.2">
      <c r="A1717">
        <f t="shared" si="156"/>
        <v>5</v>
      </c>
      <c r="B1717" t="b">
        <f t="shared" si="157"/>
        <v>0</v>
      </c>
      <c r="C1717" t="str">
        <f t="shared" si="158"/>
        <v>ON</v>
      </c>
      <c r="D1717" s="4">
        <f t="shared" si="160"/>
        <v>42501.458333329174</v>
      </c>
      <c r="E1717" t="str">
        <f t="shared" si="161"/>
        <v>LRKPPS</v>
      </c>
      <c r="F1717" s="39">
        <v>144.47549438476562</v>
      </c>
      <c r="G1717">
        <f t="shared" si="159"/>
        <v>2.6900848735844645E-3</v>
      </c>
      <c r="H1717" s="38">
        <f>G1717*SUMIF('Manual Inputs'!$B$11:$B$22,'Expanded kW'!A1717,'Manual Inputs'!$C$11:$C$22)</f>
        <v>25511.444109402131</v>
      </c>
    </row>
    <row r="1718" spans="1:8" x14ac:dyDescent="0.2">
      <c r="A1718">
        <f t="shared" si="156"/>
        <v>5</v>
      </c>
      <c r="B1718" t="b">
        <f t="shared" si="157"/>
        <v>0</v>
      </c>
      <c r="C1718" t="str">
        <f t="shared" si="158"/>
        <v>ON</v>
      </c>
      <c r="D1718" s="4">
        <f t="shared" si="160"/>
        <v>42501.499999995838</v>
      </c>
      <c r="E1718" t="str">
        <f t="shared" si="161"/>
        <v>LRKPPS</v>
      </c>
      <c r="F1718" s="39">
        <v>139.65008544921875</v>
      </c>
      <c r="G1718">
        <f t="shared" si="159"/>
        <v>2.6002373901641705E-3</v>
      </c>
      <c r="H1718" s="38">
        <f>G1718*SUMIF('Manual Inputs'!$B$11:$B$22,'Expanded kW'!A1718,'Manual Inputs'!$C$11:$C$22)</f>
        <v>24659.374691758421</v>
      </c>
    </row>
    <row r="1719" spans="1:8" x14ac:dyDescent="0.2">
      <c r="A1719">
        <f t="shared" si="156"/>
        <v>5</v>
      </c>
      <c r="B1719" t="b">
        <f t="shared" si="157"/>
        <v>0</v>
      </c>
      <c r="C1719" t="str">
        <f t="shared" si="158"/>
        <v>ON</v>
      </c>
      <c r="D1719" s="4">
        <f t="shared" si="160"/>
        <v>42501.541666662502</v>
      </c>
      <c r="E1719" t="str">
        <f t="shared" si="161"/>
        <v>LRKPPS</v>
      </c>
      <c r="F1719" s="39">
        <v>132.43695068359375</v>
      </c>
      <c r="G1719">
        <f t="shared" si="159"/>
        <v>2.4659312588249855E-3</v>
      </c>
      <c r="H1719" s="38">
        <f>G1719*SUMIF('Manual Inputs'!$B$11:$B$22,'Expanded kW'!A1719,'Manual Inputs'!$C$11:$C$22)</f>
        <v>23385.681286448078</v>
      </c>
    </row>
    <row r="1720" spans="1:8" x14ac:dyDescent="0.2">
      <c r="A1720">
        <f t="shared" si="156"/>
        <v>5</v>
      </c>
      <c r="B1720" t="b">
        <f t="shared" si="157"/>
        <v>0</v>
      </c>
      <c r="C1720" t="str">
        <f t="shared" si="158"/>
        <v>ON</v>
      </c>
      <c r="D1720" s="4">
        <f t="shared" si="160"/>
        <v>42501.583333329167</v>
      </c>
      <c r="E1720" t="str">
        <f t="shared" si="161"/>
        <v>LRKPPS</v>
      </c>
      <c r="F1720" s="39">
        <v>130.55894470214844</v>
      </c>
      <c r="G1720">
        <f t="shared" si="159"/>
        <v>2.4309634222053527E-3</v>
      </c>
      <c r="H1720" s="38">
        <f>G1720*SUMIF('Manual Inputs'!$B$11:$B$22,'Expanded kW'!A1720,'Manual Inputs'!$C$11:$C$22)</f>
        <v>23054.063493155263</v>
      </c>
    </row>
    <row r="1721" spans="1:8" x14ac:dyDescent="0.2">
      <c r="A1721">
        <f t="shared" si="156"/>
        <v>5</v>
      </c>
      <c r="B1721" t="b">
        <f t="shared" si="157"/>
        <v>0</v>
      </c>
      <c r="C1721" t="str">
        <f t="shared" si="158"/>
        <v>ON</v>
      </c>
      <c r="D1721" s="4">
        <f t="shared" si="160"/>
        <v>42501.624999995831</v>
      </c>
      <c r="E1721" t="str">
        <f t="shared" si="161"/>
        <v>LRKPPS</v>
      </c>
      <c r="F1721" s="39">
        <v>114.60826873779297</v>
      </c>
      <c r="G1721">
        <f t="shared" si="159"/>
        <v>2.1339672269828878E-3</v>
      </c>
      <c r="H1721" s="38">
        <f>G1721*SUMIF('Manual Inputs'!$B$11:$B$22,'Expanded kW'!A1721,'Manual Inputs'!$C$11:$C$22)</f>
        <v>20237.49740279726</v>
      </c>
    </row>
    <row r="1722" spans="1:8" x14ac:dyDescent="0.2">
      <c r="A1722">
        <f t="shared" si="156"/>
        <v>5</v>
      </c>
      <c r="B1722" t="b">
        <f t="shared" si="157"/>
        <v>0</v>
      </c>
      <c r="C1722" t="str">
        <f t="shared" si="158"/>
        <v>ON</v>
      </c>
      <c r="D1722" s="4">
        <f t="shared" si="160"/>
        <v>42501.666666662495</v>
      </c>
      <c r="E1722" t="str">
        <f t="shared" si="161"/>
        <v>LRKPPS</v>
      </c>
      <c r="F1722" s="39">
        <v>101.08301544189453</v>
      </c>
      <c r="G1722">
        <f t="shared" si="159"/>
        <v>1.8821315820686225E-3</v>
      </c>
      <c r="H1722" s="38">
        <f>G1722*SUMIF('Manual Inputs'!$B$11:$B$22,'Expanded kW'!A1722,'Manual Inputs'!$C$11:$C$22)</f>
        <v>17849.211797732019</v>
      </c>
    </row>
    <row r="1723" spans="1:8" x14ac:dyDescent="0.2">
      <c r="A1723">
        <f t="shared" si="156"/>
        <v>5</v>
      </c>
      <c r="B1723" t="b">
        <f t="shared" si="157"/>
        <v>0</v>
      </c>
      <c r="C1723" t="str">
        <f t="shared" si="158"/>
        <v>ON</v>
      </c>
      <c r="D1723" s="4">
        <f t="shared" si="160"/>
        <v>42501.708333329159</v>
      </c>
      <c r="E1723" t="str">
        <f t="shared" si="161"/>
        <v>LRKPPS</v>
      </c>
      <c r="F1723" s="39">
        <v>93.823959350585938</v>
      </c>
      <c r="G1723">
        <f t="shared" si="159"/>
        <v>1.7469704111663445E-3</v>
      </c>
      <c r="H1723" s="38">
        <f>G1723*SUMIF('Manual Inputs'!$B$11:$B$22,'Expanded kW'!A1723,'Manual Inputs'!$C$11:$C$22)</f>
        <v>16567.409617029727</v>
      </c>
    </row>
    <row r="1724" spans="1:8" x14ac:dyDescent="0.2">
      <c r="A1724">
        <f t="shared" si="156"/>
        <v>5</v>
      </c>
      <c r="B1724" t="b">
        <f t="shared" si="157"/>
        <v>0</v>
      </c>
      <c r="C1724" t="str">
        <f t="shared" si="158"/>
        <v>ON</v>
      </c>
      <c r="D1724" s="4">
        <f t="shared" si="160"/>
        <v>42501.749999995824</v>
      </c>
      <c r="E1724" t="str">
        <f t="shared" si="161"/>
        <v>LRKPPS</v>
      </c>
      <c r="F1724" s="39">
        <v>89.873458862304688</v>
      </c>
      <c r="G1724">
        <f t="shared" si="159"/>
        <v>1.6734134273202728E-3</v>
      </c>
      <c r="H1724" s="38">
        <f>G1724*SUMIF('Manual Inputs'!$B$11:$B$22,'Expanded kW'!A1724,'Manual Inputs'!$C$11:$C$22)</f>
        <v>15869.831298712654</v>
      </c>
    </row>
    <row r="1725" spans="1:8" x14ac:dyDescent="0.2">
      <c r="A1725">
        <f t="shared" si="156"/>
        <v>5</v>
      </c>
      <c r="B1725" t="b">
        <f t="shared" si="157"/>
        <v>0</v>
      </c>
      <c r="C1725" t="str">
        <f t="shared" si="158"/>
        <v>ON</v>
      </c>
      <c r="D1725" s="4">
        <f t="shared" si="160"/>
        <v>42501.791666662488</v>
      </c>
      <c r="E1725" t="str">
        <f t="shared" si="161"/>
        <v>LRKPPS</v>
      </c>
      <c r="F1725" s="39">
        <v>81.385520935058594</v>
      </c>
      <c r="G1725">
        <f t="shared" si="159"/>
        <v>1.5153708919876075E-3</v>
      </c>
      <c r="H1725" s="38">
        <f>G1725*SUMIF('Manual Inputs'!$B$11:$B$22,'Expanded kW'!A1725,'Manual Inputs'!$C$11:$C$22)</f>
        <v>14371.033492502504</v>
      </c>
    </row>
    <row r="1726" spans="1:8" x14ac:dyDescent="0.2">
      <c r="A1726">
        <f t="shared" si="156"/>
        <v>5</v>
      </c>
      <c r="B1726" t="b">
        <f t="shared" si="157"/>
        <v>0</v>
      </c>
      <c r="C1726" t="str">
        <f t="shared" si="158"/>
        <v>ON</v>
      </c>
      <c r="D1726" s="4">
        <f t="shared" si="160"/>
        <v>42501.833333329152</v>
      </c>
      <c r="E1726" t="str">
        <f t="shared" si="161"/>
        <v>LRKPPS</v>
      </c>
      <c r="F1726" s="39">
        <v>75.6077880859375</v>
      </c>
      <c r="G1726">
        <f t="shared" si="159"/>
        <v>1.4077914591763942E-3</v>
      </c>
      <c r="H1726" s="38">
        <f>G1726*SUMIF('Manual Inputs'!$B$11:$B$22,'Expanded kW'!A1726,'Manual Inputs'!$C$11:$C$22)</f>
        <v>13350.802973222468</v>
      </c>
    </row>
    <row r="1727" spans="1:8" x14ac:dyDescent="0.2">
      <c r="A1727">
        <f t="shared" si="156"/>
        <v>5</v>
      </c>
      <c r="B1727" t="b">
        <f t="shared" si="157"/>
        <v>0</v>
      </c>
      <c r="C1727" t="str">
        <f t="shared" si="158"/>
        <v>OFF</v>
      </c>
      <c r="D1727" s="4">
        <f t="shared" si="160"/>
        <v>42501.874999995816</v>
      </c>
      <c r="E1727" t="str">
        <f t="shared" si="161"/>
        <v>LRKPPS</v>
      </c>
      <c r="F1727" s="39">
        <v>71.789871215820313</v>
      </c>
      <c r="G1727">
        <f t="shared" si="159"/>
        <v>1.3367031374880612E-3</v>
      </c>
      <c r="H1727" s="38">
        <f>G1727*SUMIF('Manual Inputs'!$B$11:$B$22,'Expanded kW'!A1727,'Manual Inputs'!$C$11:$C$22)</f>
        <v>12676.636234696265</v>
      </c>
    </row>
    <row r="1728" spans="1:8" x14ac:dyDescent="0.2">
      <c r="A1728">
        <f t="shared" si="156"/>
        <v>5</v>
      </c>
      <c r="B1728" t="b">
        <f t="shared" si="157"/>
        <v>0</v>
      </c>
      <c r="C1728" t="str">
        <f t="shared" si="158"/>
        <v>OFF</v>
      </c>
      <c r="D1728" s="4">
        <f t="shared" si="160"/>
        <v>42501.916666662481</v>
      </c>
      <c r="E1728" t="str">
        <f t="shared" si="161"/>
        <v>LRKPPS</v>
      </c>
      <c r="F1728" s="39">
        <v>66.828300476074219</v>
      </c>
      <c r="G1728">
        <f t="shared" si="159"/>
        <v>1.2443203672954598E-3</v>
      </c>
      <c r="H1728" s="38">
        <f>G1728*SUMIF('Manual Inputs'!$B$11:$B$22,'Expanded kW'!A1728,'Manual Inputs'!$C$11:$C$22)</f>
        <v>11800.523402129798</v>
      </c>
    </row>
    <row r="1729" spans="1:8" x14ac:dyDescent="0.2">
      <c r="A1729">
        <f t="shared" si="156"/>
        <v>5</v>
      </c>
      <c r="B1729" t="b">
        <f t="shared" si="157"/>
        <v>0</v>
      </c>
      <c r="C1729" t="str">
        <f t="shared" si="158"/>
        <v>OFF</v>
      </c>
      <c r="D1729" s="4">
        <f t="shared" si="160"/>
        <v>42501.958333329145</v>
      </c>
      <c r="E1729" t="str">
        <f t="shared" si="161"/>
        <v>LRKPPS</v>
      </c>
      <c r="F1729" s="39">
        <v>61.389492034912109</v>
      </c>
      <c r="G1729">
        <f t="shared" si="159"/>
        <v>1.143051592406004E-3</v>
      </c>
      <c r="H1729" s="38">
        <f>G1729*SUMIF('Manual Inputs'!$B$11:$B$22,'Expanded kW'!A1729,'Manual Inputs'!$C$11:$C$22)</f>
        <v>10840.140064046671</v>
      </c>
    </row>
    <row r="1730" spans="1:8" x14ac:dyDescent="0.2">
      <c r="A1730">
        <f t="shared" ref="A1730:A1793" si="162">MONTH(D1730)</f>
        <v>5</v>
      </c>
      <c r="B1730" t="b">
        <f t="shared" ref="B1730:B1793" si="163">IF(ISNA(VLOOKUP(DATE(YEAR(D1730),MONTH(D1730),DAY(D1730)),Holidays,1,FALSE)),FALSE,TRUE)</f>
        <v>0</v>
      </c>
      <c r="C1730" t="str">
        <f t="shared" ref="C1730:C1793" si="164">IF(OR(HOUR(D1730)&lt;PkStart,HOUR(D1730)&gt;OPkStart-1,WEEKDAY(D1730,2)&gt;5,B1730)=TRUE,"OFF","ON")</f>
        <v>OFF</v>
      </c>
      <c r="D1730" s="4">
        <f t="shared" si="160"/>
        <v>42501.999999995809</v>
      </c>
      <c r="E1730" t="str">
        <f t="shared" si="161"/>
        <v>LRKPPS</v>
      </c>
      <c r="F1730" s="39">
        <v>56.639938354492188</v>
      </c>
      <c r="G1730">
        <f t="shared" ref="G1730:G1793" si="165">IF(SUMIF($A$2:$A$8761,A1730,$F$2:$F$8761)=0,0,F1730/SUMIF($A$2:$A$8761,A1730,$F$2:$F$8761))</f>
        <v>1.054616508197548E-3</v>
      </c>
      <c r="H1730" s="38">
        <f>G1730*SUMIF('Manual Inputs'!$B$11:$B$22,'Expanded kW'!A1730,'Manual Inputs'!$C$11:$C$22)</f>
        <v>10001.46514704002</v>
      </c>
    </row>
    <row r="1731" spans="1:8" x14ac:dyDescent="0.2">
      <c r="A1731">
        <f t="shared" si="162"/>
        <v>5</v>
      </c>
      <c r="B1731" t="b">
        <f t="shared" si="163"/>
        <v>0</v>
      </c>
      <c r="C1731" t="str">
        <f t="shared" si="164"/>
        <v>OFF</v>
      </c>
      <c r="D1731" s="4">
        <f t="shared" si="160"/>
        <v>42502.041666662473</v>
      </c>
      <c r="E1731" t="str">
        <f t="shared" si="161"/>
        <v>LRKPPS</v>
      </c>
      <c r="F1731" s="39">
        <v>55.862827301025391</v>
      </c>
      <c r="G1731">
        <f t="shared" si="165"/>
        <v>1.0401469630409214E-3</v>
      </c>
      <c r="H1731" s="38">
        <f>G1731*SUMIF('Manual Inputs'!$B$11:$B$22,'Expanded kW'!A1731,'Manual Inputs'!$C$11:$C$22)</f>
        <v>9864.2430853212445</v>
      </c>
    </row>
    <row r="1732" spans="1:8" x14ac:dyDescent="0.2">
      <c r="A1732">
        <f t="shared" si="162"/>
        <v>5</v>
      </c>
      <c r="B1732" t="b">
        <f t="shared" si="163"/>
        <v>0</v>
      </c>
      <c r="C1732" t="str">
        <f t="shared" si="164"/>
        <v>OFF</v>
      </c>
      <c r="D1732" s="4">
        <f t="shared" ref="D1732:D1795" si="166">+D1731+1/24</f>
        <v>42502.083333329138</v>
      </c>
      <c r="E1732" t="str">
        <f t="shared" ref="E1732:E1795" si="167">+E1731</f>
        <v>LRKPPS</v>
      </c>
      <c r="F1732" s="39">
        <v>55.202568054199219</v>
      </c>
      <c r="G1732">
        <f t="shared" si="165"/>
        <v>1.027853159028726E-3</v>
      </c>
      <c r="H1732" s="38">
        <f>G1732*SUMIF('Manual Inputs'!$B$11:$B$22,'Expanded kW'!A1732,'Manual Inputs'!$C$11:$C$22)</f>
        <v>9747.6546843273536</v>
      </c>
    </row>
    <row r="1733" spans="1:8" x14ac:dyDescent="0.2">
      <c r="A1733">
        <f t="shared" si="162"/>
        <v>5</v>
      </c>
      <c r="B1733" t="b">
        <f t="shared" si="163"/>
        <v>0</v>
      </c>
      <c r="C1733" t="str">
        <f t="shared" si="164"/>
        <v>OFF</v>
      </c>
      <c r="D1733" s="4">
        <f t="shared" si="166"/>
        <v>42502.124999995802</v>
      </c>
      <c r="E1733" t="str">
        <f t="shared" si="167"/>
        <v>LRKPPS</v>
      </c>
      <c r="F1733" s="39">
        <v>54.449867248535156</v>
      </c>
      <c r="G1733">
        <f t="shared" si="165"/>
        <v>1.0138381244356673E-3</v>
      </c>
      <c r="H1733" s="38">
        <f>G1733*SUMIF('Manual Inputs'!$B$11:$B$22,'Expanded kW'!A1733,'Manual Inputs'!$C$11:$C$22)</f>
        <v>9614.7429776287699</v>
      </c>
    </row>
    <row r="1734" spans="1:8" x14ac:dyDescent="0.2">
      <c r="A1734">
        <f t="shared" si="162"/>
        <v>5</v>
      </c>
      <c r="B1734" t="b">
        <f t="shared" si="163"/>
        <v>0</v>
      </c>
      <c r="C1734" t="str">
        <f t="shared" si="164"/>
        <v>OFF</v>
      </c>
      <c r="D1734" s="4">
        <f t="shared" si="166"/>
        <v>42502.166666662466</v>
      </c>
      <c r="E1734" t="str">
        <f t="shared" si="167"/>
        <v>LRKPPS</v>
      </c>
      <c r="F1734" s="39">
        <v>56.837249755859375</v>
      </c>
      <c r="G1734">
        <f t="shared" si="165"/>
        <v>1.058290379800922E-3</v>
      </c>
      <c r="H1734" s="38">
        <f>G1734*SUMIF('Manual Inputs'!$B$11:$B$22,'Expanded kW'!A1734,'Manual Inputs'!$C$11:$C$22)</f>
        <v>10036.306341455462</v>
      </c>
    </row>
    <row r="1735" spans="1:8" x14ac:dyDescent="0.2">
      <c r="A1735">
        <f t="shared" si="162"/>
        <v>5</v>
      </c>
      <c r="B1735" t="b">
        <f t="shared" si="163"/>
        <v>0</v>
      </c>
      <c r="C1735" t="str">
        <f t="shared" si="164"/>
        <v>OFF</v>
      </c>
      <c r="D1735" s="4">
        <f t="shared" si="166"/>
        <v>42502.20833332913</v>
      </c>
      <c r="E1735" t="str">
        <f t="shared" si="167"/>
        <v>LRKPPS</v>
      </c>
      <c r="F1735" s="39">
        <v>67.869651794433594</v>
      </c>
      <c r="G1735">
        <f t="shared" si="165"/>
        <v>1.2637099768727446E-3</v>
      </c>
      <c r="H1735" s="38">
        <f>G1735*SUMIF('Manual Inputs'!$B$11:$B$22,'Expanded kW'!A1735,'Manual Inputs'!$C$11:$C$22)</f>
        <v>11984.404939062466</v>
      </c>
    </row>
    <row r="1736" spans="1:8" x14ac:dyDescent="0.2">
      <c r="A1736">
        <f t="shared" si="162"/>
        <v>5</v>
      </c>
      <c r="B1736" t="b">
        <f t="shared" si="163"/>
        <v>0</v>
      </c>
      <c r="C1736" t="str">
        <f t="shared" si="164"/>
        <v>OFF</v>
      </c>
      <c r="D1736" s="4">
        <f t="shared" si="166"/>
        <v>42502.249999995794</v>
      </c>
      <c r="E1736" t="str">
        <f t="shared" si="167"/>
        <v>LRKPPS</v>
      </c>
      <c r="F1736" s="39">
        <v>83.094436645507813</v>
      </c>
      <c r="G1736">
        <f t="shared" si="165"/>
        <v>1.5471903249128015E-3</v>
      </c>
      <c r="H1736" s="38">
        <f>G1736*SUMIF('Manual Inputs'!$B$11:$B$22,'Expanded kW'!A1736,'Manual Inputs'!$C$11:$C$22)</f>
        <v>14672.793371023477</v>
      </c>
    </row>
    <row r="1737" spans="1:8" x14ac:dyDescent="0.2">
      <c r="A1737">
        <f t="shared" si="162"/>
        <v>5</v>
      </c>
      <c r="B1737" t="b">
        <f t="shared" si="163"/>
        <v>0</v>
      </c>
      <c r="C1737" t="str">
        <f t="shared" si="164"/>
        <v>ON</v>
      </c>
      <c r="D1737" s="4">
        <f t="shared" si="166"/>
        <v>42502.291666662459</v>
      </c>
      <c r="E1737" t="str">
        <f t="shared" si="167"/>
        <v>LRKPPS</v>
      </c>
      <c r="F1737" s="39">
        <v>104.79972076416016</v>
      </c>
      <c r="G1737">
        <f t="shared" si="165"/>
        <v>1.9513353789448623E-3</v>
      </c>
      <c r="H1737" s="38">
        <f>G1737*SUMIF('Manual Inputs'!$B$11:$B$22,'Expanded kW'!A1737,'Manual Inputs'!$C$11:$C$22)</f>
        <v>18505.506628242012</v>
      </c>
    </row>
    <row r="1738" spans="1:8" x14ac:dyDescent="0.2">
      <c r="A1738">
        <f t="shared" si="162"/>
        <v>5</v>
      </c>
      <c r="B1738" t="b">
        <f t="shared" si="163"/>
        <v>0</v>
      </c>
      <c r="C1738" t="str">
        <f t="shared" si="164"/>
        <v>ON</v>
      </c>
      <c r="D1738" s="4">
        <f t="shared" si="166"/>
        <v>42502.333333329123</v>
      </c>
      <c r="E1738" t="str">
        <f t="shared" si="167"/>
        <v>LRKPPS</v>
      </c>
      <c r="F1738" s="39">
        <v>136.89750671386719</v>
      </c>
      <c r="G1738">
        <f t="shared" si="165"/>
        <v>2.5489853044672051E-3</v>
      </c>
      <c r="H1738" s="38">
        <f>G1738*SUMIF('Manual Inputs'!$B$11:$B$22,'Expanded kW'!A1738,'Manual Inputs'!$C$11:$C$22)</f>
        <v>24173.325075782479</v>
      </c>
    </row>
    <row r="1739" spans="1:8" x14ac:dyDescent="0.2">
      <c r="A1739">
        <f t="shared" si="162"/>
        <v>5</v>
      </c>
      <c r="B1739" t="b">
        <f t="shared" si="163"/>
        <v>0</v>
      </c>
      <c r="C1739" t="str">
        <f t="shared" si="164"/>
        <v>ON</v>
      </c>
      <c r="D1739" s="4">
        <f t="shared" si="166"/>
        <v>42502.374999995787</v>
      </c>
      <c r="E1739" t="str">
        <f t="shared" si="167"/>
        <v>LRKPPS</v>
      </c>
      <c r="F1739" s="39">
        <v>144.40277099609375</v>
      </c>
      <c r="G1739">
        <f t="shared" si="165"/>
        <v>2.688730788667468E-3</v>
      </c>
      <c r="H1739" s="38">
        <f>G1739*SUMIF('Manual Inputs'!$B$11:$B$22,'Expanded kW'!A1739,'Manual Inputs'!$C$11:$C$22)</f>
        <v>25498.602632905029</v>
      </c>
    </row>
    <row r="1740" spans="1:8" x14ac:dyDescent="0.2">
      <c r="A1740">
        <f t="shared" si="162"/>
        <v>5</v>
      </c>
      <c r="B1740" t="b">
        <f t="shared" si="163"/>
        <v>0</v>
      </c>
      <c r="C1740" t="str">
        <f t="shared" si="164"/>
        <v>ON</v>
      </c>
      <c r="D1740" s="4">
        <f t="shared" si="166"/>
        <v>42502.416666662451</v>
      </c>
      <c r="E1740" t="str">
        <f t="shared" si="167"/>
        <v>LRKPPS</v>
      </c>
      <c r="F1740" s="39">
        <v>147.72172546386719</v>
      </c>
      <c r="G1740">
        <f t="shared" si="165"/>
        <v>2.7505285990704919E-3</v>
      </c>
      <c r="H1740" s="38">
        <f>G1740*SUMIF('Manual Inputs'!$B$11:$B$22,'Expanded kW'!A1740,'Manual Inputs'!$C$11:$C$22)</f>
        <v>26084.662724042402</v>
      </c>
    </row>
    <row r="1741" spans="1:8" x14ac:dyDescent="0.2">
      <c r="A1741">
        <f t="shared" si="162"/>
        <v>5</v>
      </c>
      <c r="B1741" t="b">
        <f t="shared" si="163"/>
        <v>0</v>
      </c>
      <c r="C1741" t="str">
        <f t="shared" si="164"/>
        <v>ON</v>
      </c>
      <c r="D1741" s="4">
        <f t="shared" si="166"/>
        <v>42502.458333329116</v>
      </c>
      <c r="E1741" t="str">
        <f t="shared" si="167"/>
        <v>LRKPPS</v>
      </c>
      <c r="F1741" s="39">
        <v>154.04513549804687</v>
      </c>
      <c r="G1741">
        <f t="shared" si="165"/>
        <v>2.8682683566318454E-3</v>
      </c>
      <c r="H1741" s="38">
        <f>G1741*SUMIF('Manual Inputs'!$B$11:$B$22,'Expanded kW'!A1741,'Manual Inputs'!$C$11:$C$22)</f>
        <v>27201.248774533316</v>
      </c>
    </row>
    <row r="1742" spans="1:8" x14ac:dyDescent="0.2">
      <c r="A1742">
        <f t="shared" si="162"/>
        <v>5</v>
      </c>
      <c r="B1742" t="b">
        <f t="shared" si="163"/>
        <v>0</v>
      </c>
      <c r="C1742" t="str">
        <f t="shared" si="164"/>
        <v>ON</v>
      </c>
      <c r="D1742" s="4">
        <f t="shared" si="166"/>
        <v>42502.49999999578</v>
      </c>
      <c r="E1742" t="str">
        <f t="shared" si="167"/>
        <v>LRKPPS</v>
      </c>
      <c r="F1742" s="39">
        <v>152.23934936523437</v>
      </c>
      <c r="G1742">
        <f t="shared" si="165"/>
        <v>2.8346452291838752E-3</v>
      </c>
      <c r="H1742" s="38">
        <f>G1742*SUMIF('Manual Inputs'!$B$11:$B$22,'Expanded kW'!A1742,'Manual Inputs'!$C$11:$C$22)</f>
        <v>26882.383542772342</v>
      </c>
    </row>
    <row r="1743" spans="1:8" x14ac:dyDescent="0.2">
      <c r="A1743">
        <f t="shared" si="162"/>
        <v>5</v>
      </c>
      <c r="B1743" t="b">
        <f t="shared" si="163"/>
        <v>0</v>
      </c>
      <c r="C1743" t="str">
        <f t="shared" si="164"/>
        <v>ON</v>
      </c>
      <c r="D1743" s="4">
        <f t="shared" si="166"/>
        <v>42502.541666662444</v>
      </c>
      <c r="E1743" t="str">
        <f t="shared" si="167"/>
        <v>LRKPPS</v>
      </c>
      <c r="F1743" s="39">
        <v>144.54364013671875</v>
      </c>
      <c r="G1743">
        <f t="shared" si="165"/>
        <v>2.6913537244529716E-3</v>
      </c>
      <c r="H1743" s="38">
        <f>G1743*SUMIF('Manual Inputs'!$B$11:$B$22,'Expanded kW'!A1743,'Manual Inputs'!$C$11:$C$22)</f>
        <v>25523.477268033275</v>
      </c>
    </row>
    <row r="1744" spans="1:8" x14ac:dyDescent="0.2">
      <c r="A1744">
        <f t="shared" si="162"/>
        <v>5</v>
      </c>
      <c r="B1744" t="b">
        <f t="shared" si="163"/>
        <v>0</v>
      </c>
      <c r="C1744" t="str">
        <f t="shared" si="164"/>
        <v>ON</v>
      </c>
      <c r="D1744" s="4">
        <f t="shared" si="166"/>
        <v>42502.583333329108</v>
      </c>
      <c r="E1744" t="str">
        <f t="shared" si="167"/>
        <v>LRKPPS</v>
      </c>
      <c r="F1744" s="39">
        <v>139.07948303222656</v>
      </c>
      <c r="G1744">
        <f t="shared" si="165"/>
        <v>2.5896129660200073E-3</v>
      </c>
      <c r="H1744" s="38">
        <f>G1744*SUMIF('Manual Inputs'!$B$11:$B$22,'Expanded kW'!A1744,'Manual Inputs'!$C$11:$C$22)</f>
        <v>24558.617869767433</v>
      </c>
    </row>
    <row r="1745" spans="1:8" x14ac:dyDescent="0.2">
      <c r="A1745">
        <f t="shared" si="162"/>
        <v>5</v>
      </c>
      <c r="B1745" t="b">
        <f t="shared" si="163"/>
        <v>0</v>
      </c>
      <c r="C1745" t="str">
        <f t="shared" si="164"/>
        <v>ON</v>
      </c>
      <c r="D1745" s="4">
        <f t="shared" si="166"/>
        <v>42502.624999995773</v>
      </c>
      <c r="E1745" t="str">
        <f t="shared" si="167"/>
        <v>LRKPPS</v>
      </c>
      <c r="F1745" s="39">
        <v>121.78431701660156</v>
      </c>
      <c r="G1745">
        <f t="shared" si="165"/>
        <v>2.2675828204725642E-3</v>
      </c>
      <c r="H1745" s="38">
        <f>G1745*SUMIF('Manual Inputs'!$B$11:$B$22,'Expanded kW'!A1745,'Manual Inputs'!$C$11:$C$22)</f>
        <v>21504.642086196945</v>
      </c>
    </row>
    <row r="1746" spans="1:8" x14ac:dyDescent="0.2">
      <c r="A1746">
        <f t="shared" si="162"/>
        <v>5</v>
      </c>
      <c r="B1746" t="b">
        <f t="shared" si="163"/>
        <v>0</v>
      </c>
      <c r="C1746" t="str">
        <f t="shared" si="164"/>
        <v>ON</v>
      </c>
      <c r="D1746" s="4">
        <f t="shared" si="166"/>
        <v>42502.666666662437</v>
      </c>
      <c r="E1746" t="str">
        <f t="shared" si="167"/>
        <v>LRKPPS</v>
      </c>
      <c r="F1746" s="39">
        <v>107.35437774658203</v>
      </c>
      <c r="G1746">
        <f t="shared" si="165"/>
        <v>1.9989022284986552E-3</v>
      </c>
      <c r="H1746" s="38">
        <f>G1746*SUMIF('Manual Inputs'!$B$11:$B$22,'Expanded kW'!A1746,'Manual Inputs'!$C$11:$C$22)</f>
        <v>18956.607274087055</v>
      </c>
    </row>
    <row r="1747" spans="1:8" x14ac:dyDescent="0.2">
      <c r="A1747">
        <f t="shared" si="162"/>
        <v>5</v>
      </c>
      <c r="B1747" t="b">
        <f t="shared" si="163"/>
        <v>0</v>
      </c>
      <c r="C1747" t="str">
        <f t="shared" si="164"/>
        <v>ON</v>
      </c>
      <c r="D1747" s="4">
        <f t="shared" si="166"/>
        <v>42502.708333329101</v>
      </c>
      <c r="E1747" t="str">
        <f t="shared" si="167"/>
        <v>LRKPPS</v>
      </c>
      <c r="F1747" s="39">
        <v>99.232307434082031</v>
      </c>
      <c r="G1747">
        <f t="shared" si="165"/>
        <v>1.8476720244914794E-3</v>
      </c>
      <c r="H1747" s="38">
        <f>G1747*SUMIF('Manual Inputs'!$B$11:$B$22,'Expanded kW'!A1747,'Manual Inputs'!$C$11:$C$22)</f>
        <v>17522.414273313167</v>
      </c>
    </row>
    <row r="1748" spans="1:8" x14ac:dyDescent="0.2">
      <c r="A1748">
        <f t="shared" si="162"/>
        <v>5</v>
      </c>
      <c r="B1748" t="b">
        <f t="shared" si="163"/>
        <v>0</v>
      </c>
      <c r="C1748" t="str">
        <f t="shared" si="164"/>
        <v>ON</v>
      </c>
      <c r="D1748" s="4">
        <f t="shared" si="166"/>
        <v>42502.749999995765</v>
      </c>
      <c r="E1748" t="str">
        <f t="shared" si="167"/>
        <v>LRKPPS</v>
      </c>
      <c r="F1748" s="39">
        <v>92.182937622070312</v>
      </c>
      <c r="G1748">
        <f t="shared" si="165"/>
        <v>1.7164151412369909E-3</v>
      </c>
      <c r="H1748" s="38">
        <f>G1748*SUMIF('Manual Inputs'!$B$11:$B$22,'Expanded kW'!A1748,'Manual Inputs'!$C$11:$C$22)</f>
        <v>16277.638439657274</v>
      </c>
    </row>
    <row r="1749" spans="1:8" x14ac:dyDescent="0.2">
      <c r="A1749">
        <f t="shared" si="162"/>
        <v>5</v>
      </c>
      <c r="B1749" t="b">
        <f t="shared" si="163"/>
        <v>0</v>
      </c>
      <c r="C1749" t="str">
        <f t="shared" si="164"/>
        <v>ON</v>
      </c>
      <c r="D1749" s="4">
        <f t="shared" si="166"/>
        <v>42502.79166666243</v>
      </c>
      <c r="E1749" t="str">
        <f t="shared" si="167"/>
        <v>LRKPPS</v>
      </c>
      <c r="F1749" s="39">
        <v>82.368614196777344</v>
      </c>
      <c r="G1749">
        <f t="shared" si="165"/>
        <v>1.5336757562411213E-3</v>
      </c>
      <c r="H1749" s="38">
        <f>G1749*SUMIF('Manual Inputs'!$B$11:$B$22,'Expanded kW'!A1749,'Manual Inputs'!$C$11:$C$22)</f>
        <v>14544.627837394481</v>
      </c>
    </row>
    <row r="1750" spans="1:8" x14ac:dyDescent="0.2">
      <c r="A1750">
        <f t="shared" si="162"/>
        <v>5</v>
      </c>
      <c r="B1750" t="b">
        <f t="shared" si="163"/>
        <v>0</v>
      </c>
      <c r="C1750" t="str">
        <f t="shared" si="164"/>
        <v>ON</v>
      </c>
      <c r="D1750" s="4">
        <f t="shared" si="166"/>
        <v>42502.833333329094</v>
      </c>
      <c r="E1750" t="str">
        <f t="shared" si="167"/>
        <v>LRKPPS</v>
      </c>
      <c r="F1750" s="39">
        <v>76.719268798828125</v>
      </c>
      <c r="G1750">
        <f t="shared" si="165"/>
        <v>1.4284868543765316E-3</v>
      </c>
      <c r="H1750" s="38">
        <f>G1750*SUMIF('Manual Inputs'!$B$11:$B$22,'Expanded kW'!A1750,'Manual Inputs'!$C$11:$C$22)</f>
        <v>13547.067939861527</v>
      </c>
    </row>
    <row r="1751" spans="1:8" x14ac:dyDescent="0.2">
      <c r="A1751">
        <f t="shared" si="162"/>
        <v>5</v>
      </c>
      <c r="B1751" t="b">
        <f t="shared" si="163"/>
        <v>0</v>
      </c>
      <c r="C1751" t="str">
        <f t="shared" si="164"/>
        <v>OFF</v>
      </c>
      <c r="D1751" s="4">
        <f t="shared" si="166"/>
        <v>42502.874999995758</v>
      </c>
      <c r="E1751" t="str">
        <f t="shared" si="167"/>
        <v>LRKPPS</v>
      </c>
      <c r="F1751" s="39">
        <v>71.252967834472656</v>
      </c>
      <c r="G1751">
        <f t="shared" si="165"/>
        <v>1.3267061779975249E-3</v>
      </c>
      <c r="H1751" s="38">
        <f>G1751*SUMIF('Manual Inputs'!$B$11:$B$22,'Expanded kW'!A1751,'Manual Inputs'!$C$11:$C$22)</f>
        <v>12581.82997939513</v>
      </c>
    </row>
    <row r="1752" spans="1:8" x14ac:dyDescent="0.2">
      <c r="A1752">
        <f t="shared" si="162"/>
        <v>5</v>
      </c>
      <c r="B1752" t="b">
        <f t="shared" si="163"/>
        <v>0</v>
      </c>
      <c r="C1752" t="str">
        <f t="shared" si="164"/>
        <v>OFF</v>
      </c>
      <c r="D1752" s="4">
        <f t="shared" si="166"/>
        <v>42502.916666662422</v>
      </c>
      <c r="E1752" t="str">
        <f t="shared" si="167"/>
        <v>LRKPPS</v>
      </c>
      <c r="F1752" s="39">
        <v>66.277572631835938</v>
      </c>
      <c r="G1752">
        <f t="shared" si="165"/>
        <v>1.2340660009784866E-3</v>
      </c>
      <c r="H1752" s="38">
        <f>G1752*SUMIF('Manual Inputs'!$B$11:$B$22,'Expanded kW'!A1752,'Manual Inputs'!$C$11:$C$22)</f>
        <v>11703.276026873487</v>
      </c>
    </row>
    <row r="1753" spans="1:8" x14ac:dyDescent="0.2">
      <c r="A1753">
        <f t="shared" si="162"/>
        <v>5</v>
      </c>
      <c r="B1753" t="b">
        <f t="shared" si="163"/>
        <v>0</v>
      </c>
      <c r="C1753" t="str">
        <f t="shared" si="164"/>
        <v>OFF</v>
      </c>
      <c r="D1753" s="4">
        <f t="shared" si="166"/>
        <v>42502.958333329087</v>
      </c>
      <c r="E1753" t="str">
        <f t="shared" si="167"/>
        <v>LRKPPS</v>
      </c>
      <c r="F1753" s="39">
        <v>61.461048126220703</v>
      </c>
      <c r="G1753">
        <f t="shared" si="165"/>
        <v>1.1443839426406356E-3</v>
      </c>
      <c r="H1753" s="38">
        <f>G1753*SUMIF('Manual Inputs'!$B$11:$B$22,'Expanded kW'!A1753,'Manual Inputs'!$C$11:$C$22)</f>
        <v>10852.775419487951</v>
      </c>
    </row>
    <row r="1754" spans="1:8" x14ac:dyDescent="0.2">
      <c r="A1754">
        <f t="shared" si="162"/>
        <v>5</v>
      </c>
      <c r="B1754" t="b">
        <f t="shared" si="163"/>
        <v>0</v>
      </c>
      <c r="C1754" t="str">
        <f t="shared" si="164"/>
        <v>OFF</v>
      </c>
      <c r="D1754" s="4">
        <f t="shared" si="166"/>
        <v>42502.999999995751</v>
      </c>
      <c r="E1754" t="str">
        <f t="shared" si="167"/>
        <v>LRKPPS</v>
      </c>
      <c r="F1754" s="39">
        <v>57.803371429443359</v>
      </c>
      <c r="G1754">
        <f t="shared" si="165"/>
        <v>1.0762792388196625E-3</v>
      </c>
      <c r="H1754" s="38">
        <f>G1754*SUMIF('Manual Inputs'!$B$11:$B$22,'Expanded kW'!A1754,'Manual Inputs'!$C$11:$C$22)</f>
        <v>10206.903847859419</v>
      </c>
    </row>
    <row r="1755" spans="1:8" x14ac:dyDescent="0.2">
      <c r="A1755">
        <f t="shared" si="162"/>
        <v>5</v>
      </c>
      <c r="B1755" t="b">
        <f t="shared" si="163"/>
        <v>0</v>
      </c>
      <c r="C1755" t="str">
        <f t="shared" si="164"/>
        <v>OFF</v>
      </c>
      <c r="D1755" s="4">
        <f t="shared" si="166"/>
        <v>42503.041666662415</v>
      </c>
      <c r="E1755" t="str">
        <f t="shared" si="167"/>
        <v>LRKPPS</v>
      </c>
      <c r="F1755" s="39">
        <v>58.381088256835937</v>
      </c>
      <c r="G1755">
        <f t="shared" si="165"/>
        <v>1.0870361308808526E-3</v>
      </c>
      <c r="H1755" s="38">
        <f>G1755*SUMIF('Manual Inputs'!$B$11:$B$22,'Expanded kW'!A1755,'Manual Inputs'!$C$11:$C$22)</f>
        <v>10308.916930533744</v>
      </c>
    </row>
    <row r="1756" spans="1:8" x14ac:dyDescent="0.2">
      <c r="A1756">
        <f t="shared" si="162"/>
        <v>5</v>
      </c>
      <c r="B1756" t="b">
        <f t="shared" si="163"/>
        <v>0</v>
      </c>
      <c r="C1756" t="str">
        <f t="shared" si="164"/>
        <v>OFF</v>
      </c>
      <c r="D1756" s="4">
        <f t="shared" si="166"/>
        <v>42503.083333329079</v>
      </c>
      <c r="E1756" t="str">
        <f t="shared" si="167"/>
        <v>LRKPPS</v>
      </c>
      <c r="F1756" s="39">
        <v>55.690250396728516</v>
      </c>
      <c r="G1756">
        <f t="shared" si="165"/>
        <v>1.0369336394128832E-3</v>
      </c>
      <c r="H1756" s="38">
        <f>G1756*SUMIF('Manual Inputs'!$B$11:$B$22,'Expanded kW'!A1756,'Manual Inputs'!$C$11:$C$22)</f>
        <v>9833.769501774832</v>
      </c>
    </row>
    <row r="1757" spans="1:8" x14ac:dyDescent="0.2">
      <c r="A1757">
        <f t="shared" si="162"/>
        <v>5</v>
      </c>
      <c r="B1757" t="b">
        <f t="shared" si="163"/>
        <v>0</v>
      </c>
      <c r="C1757" t="str">
        <f t="shared" si="164"/>
        <v>OFF</v>
      </c>
      <c r="D1757" s="4">
        <f t="shared" si="166"/>
        <v>42503.124999995744</v>
      </c>
      <c r="E1757" t="str">
        <f t="shared" si="167"/>
        <v>LRKPPS</v>
      </c>
      <c r="F1757" s="39">
        <v>54.143043518066406</v>
      </c>
      <c r="G1757">
        <f t="shared" si="165"/>
        <v>1.0081251702789395E-3</v>
      </c>
      <c r="H1757" s="38">
        <f>G1757*SUMIF('Manual Inputs'!$B$11:$B$22,'Expanded kW'!A1757,'Manual Inputs'!$C$11:$C$22)</f>
        <v>9560.5641254668553</v>
      </c>
    </row>
    <row r="1758" spans="1:8" x14ac:dyDescent="0.2">
      <c r="A1758">
        <f t="shared" si="162"/>
        <v>5</v>
      </c>
      <c r="B1758" t="b">
        <f t="shared" si="163"/>
        <v>0</v>
      </c>
      <c r="C1758" t="str">
        <f t="shared" si="164"/>
        <v>OFF</v>
      </c>
      <c r="D1758" s="4">
        <f t="shared" si="166"/>
        <v>42503.166666662408</v>
      </c>
      <c r="E1758" t="str">
        <f t="shared" si="167"/>
        <v>LRKPPS</v>
      </c>
      <c r="F1758" s="39">
        <v>56.341548919677734</v>
      </c>
      <c r="G1758">
        <f t="shared" si="165"/>
        <v>1.0490605977751613E-3</v>
      </c>
      <c r="H1758" s="38">
        <f>G1758*SUMIF('Manual Inputs'!$B$11:$B$22,'Expanded kW'!A1758,'Manual Inputs'!$C$11:$C$22)</f>
        <v>9948.7756205461228</v>
      </c>
    </row>
    <row r="1759" spans="1:8" x14ac:dyDescent="0.2">
      <c r="A1759">
        <f t="shared" si="162"/>
        <v>5</v>
      </c>
      <c r="B1759" t="b">
        <f t="shared" si="163"/>
        <v>0</v>
      </c>
      <c r="C1759" t="str">
        <f t="shared" si="164"/>
        <v>OFF</v>
      </c>
      <c r="D1759" s="4">
        <f t="shared" si="166"/>
        <v>42503.208333329072</v>
      </c>
      <c r="E1759" t="str">
        <f t="shared" si="167"/>
        <v>LRKPPS</v>
      </c>
      <c r="F1759" s="39">
        <v>67.132118225097656</v>
      </c>
      <c r="G1759">
        <f t="shared" si="165"/>
        <v>1.2499773510936797E-3</v>
      </c>
      <c r="H1759" s="38">
        <f>G1759*SUMIF('Manual Inputs'!$B$11:$B$22,'Expanded kW'!A1759,'Manual Inputs'!$C$11:$C$22)</f>
        <v>11854.171458893072</v>
      </c>
    </row>
    <row r="1760" spans="1:8" x14ac:dyDescent="0.2">
      <c r="A1760">
        <f t="shared" si="162"/>
        <v>5</v>
      </c>
      <c r="B1760" t="b">
        <f t="shared" si="163"/>
        <v>0</v>
      </c>
      <c r="C1760" t="str">
        <f t="shared" si="164"/>
        <v>OFF</v>
      </c>
      <c r="D1760" s="4">
        <f t="shared" si="166"/>
        <v>42503.249999995736</v>
      </c>
      <c r="E1760" t="str">
        <f t="shared" si="167"/>
        <v>LRKPPS</v>
      </c>
      <c r="F1760" s="39">
        <v>84.065093994140625</v>
      </c>
      <c r="G1760">
        <f t="shared" si="165"/>
        <v>1.5652636366679199E-3</v>
      </c>
      <c r="H1760" s="38">
        <f>G1760*SUMIF('Manual Inputs'!$B$11:$B$22,'Expanded kW'!A1760,'Manual Inputs'!$C$11:$C$22)</f>
        <v>14844.191785712948</v>
      </c>
    </row>
    <row r="1761" spans="1:8" x14ac:dyDescent="0.2">
      <c r="A1761">
        <f t="shared" si="162"/>
        <v>5</v>
      </c>
      <c r="B1761" t="b">
        <f t="shared" si="163"/>
        <v>0</v>
      </c>
      <c r="C1761" t="str">
        <f t="shared" si="164"/>
        <v>ON</v>
      </c>
      <c r="D1761" s="4">
        <f t="shared" si="166"/>
        <v>42503.291666662401</v>
      </c>
      <c r="E1761" t="str">
        <f t="shared" si="167"/>
        <v>LRKPPS</v>
      </c>
      <c r="F1761" s="39">
        <v>103.59339141845703</v>
      </c>
      <c r="G1761">
        <f t="shared" si="165"/>
        <v>1.9288739342600311E-3</v>
      </c>
      <c r="H1761" s="38">
        <f>G1761*SUMIF('Manual Inputs'!$B$11:$B$22,'Expanded kW'!A1761,'Manual Inputs'!$C$11:$C$22)</f>
        <v>18292.493315420412</v>
      </c>
    </row>
    <row r="1762" spans="1:8" x14ac:dyDescent="0.2">
      <c r="A1762">
        <f t="shared" si="162"/>
        <v>5</v>
      </c>
      <c r="B1762" t="b">
        <f t="shared" si="163"/>
        <v>0</v>
      </c>
      <c r="C1762" t="str">
        <f t="shared" si="164"/>
        <v>ON</v>
      </c>
      <c r="D1762" s="4">
        <f t="shared" si="166"/>
        <v>42503.333333329065</v>
      </c>
      <c r="E1762" t="str">
        <f t="shared" si="167"/>
        <v>LRKPPS</v>
      </c>
      <c r="F1762" s="39">
        <v>129.85610961914063</v>
      </c>
      <c r="G1762">
        <f t="shared" si="165"/>
        <v>2.4178768705138349E-3</v>
      </c>
      <c r="H1762" s="38">
        <f>G1762*SUMIF('Manual Inputs'!$B$11:$B$22,'Expanded kW'!A1762,'Manual Inputs'!$C$11:$C$22)</f>
        <v>22929.957062409787</v>
      </c>
    </row>
    <row r="1763" spans="1:8" x14ac:dyDescent="0.2">
      <c r="A1763">
        <f t="shared" si="162"/>
        <v>5</v>
      </c>
      <c r="B1763" t="b">
        <f t="shared" si="163"/>
        <v>0</v>
      </c>
      <c r="C1763" t="str">
        <f t="shared" si="164"/>
        <v>ON</v>
      </c>
      <c r="D1763" s="4">
        <f t="shared" si="166"/>
        <v>42503.374999995729</v>
      </c>
      <c r="E1763" t="str">
        <f t="shared" si="167"/>
        <v>LRKPPS</v>
      </c>
      <c r="F1763" s="39">
        <v>133.98577880859375</v>
      </c>
      <c r="G1763">
        <f t="shared" si="165"/>
        <v>2.494769915017769E-3</v>
      </c>
      <c r="H1763" s="38">
        <f>G1763*SUMIF('Manual Inputs'!$B$11:$B$22,'Expanded kW'!A1763,'Manual Inputs'!$C$11:$C$22)</f>
        <v>23659.172942000248</v>
      </c>
    </row>
    <row r="1764" spans="1:8" x14ac:dyDescent="0.2">
      <c r="A1764">
        <f t="shared" si="162"/>
        <v>5</v>
      </c>
      <c r="B1764" t="b">
        <f t="shared" si="163"/>
        <v>0</v>
      </c>
      <c r="C1764" t="str">
        <f t="shared" si="164"/>
        <v>ON</v>
      </c>
      <c r="D1764" s="4">
        <f t="shared" si="166"/>
        <v>42503.416666662393</v>
      </c>
      <c r="E1764" t="str">
        <f t="shared" si="167"/>
        <v>LRKPPS</v>
      </c>
      <c r="F1764" s="39">
        <v>134.08929443359375</v>
      </c>
      <c r="G1764">
        <f t="shared" si="165"/>
        <v>2.4966973409676022E-3</v>
      </c>
      <c r="H1764" s="38">
        <f>G1764*SUMIF('Manual Inputs'!$B$11:$B$22,'Expanded kW'!A1764,'Manual Inputs'!$C$11:$C$22)</f>
        <v>23677.451703342325</v>
      </c>
    </row>
    <row r="1765" spans="1:8" x14ac:dyDescent="0.2">
      <c r="A1765">
        <f t="shared" si="162"/>
        <v>5</v>
      </c>
      <c r="B1765" t="b">
        <f t="shared" si="163"/>
        <v>0</v>
      </c>
      <c r="C1765" t="str">
        <f t="shared" si="164"/>
        <v>ON</v>
      </c>
      <c r="D1765" s="4">
        <f t="shared" si="166"/>
        <v>42503.458333329057</v>
      </c>
      <c r="E1765" t="str">
        <f t="shared" si="167"/>
        <v>LRKPPS</v>
      </c>
      <c r="F1765" s="39">
        <v>138.61466979980469</v>
      </c>
      <c r="G1765">
        <f t="shared" si="165"/>
        <v>2.5809583007364266E-3</v>
      </c>
      <c r="H1765" s="38">
        <f>G1765*SUMIF('Manual Inputs'!$B$11:$B$22,'Expanded kW'!A1765,'Manual Inputs'!$C$11:$C$22)</f>
        <v>24476.541273658608</v>
      </c>
    </row>
    <row r="1766" spans="1:8" x14ac:dyDescent="0.2">
      <c r="A1766">
        <f t="shared" si="162"/>
        <v>5</v>
      </c>
      <c r="B1766" t="b">
        <f t="shared" si="163"/>
        <v>0</v>
      </c>
      <c r="C1766" t="str">
        <f t="shared" si="164"/>
        <v>ON</v>
      </c>
      <c r="D1766" s="4">
        <f t="shared" si="166"/>
        <v>42503.499999995722</v>
      </c>
      <c r="E1766" t="str">
        <f t="shared" si="167"/>
        <v>LRKPPS</v>
      </c>
      <c r="F1766" s="39">
        <v>134.20027160644531</v>
      </c>
      <c r="G1766">
        <f t="shared" si="165"/>
        <v>2.498763698416472E-3</v>
      </c>
      <c r="H1766" s="38">
        <f>G1766*SUMIF('Manual Inputs'!$B$11:$B$22,'Expanded kW'!A1766,'Manual Inputs'!$C$11:$C$22)</f>
        <v>23697.048022805899</v>
      </c>
    </row>
    <row r="1767" spans="1:8" x14ac:dyDescent="0.2">
      <c r="A1767">
        <f t="shared" si="162"/>
        <v>5</v>
      </c>
      <c r="B1767" t="b">
        <f t="shared" si="163"/>
        <v>0</v>
      </c>
      <c r="C1767" t="str">
        <f t="shared" si="164"/>
        <v>ON</v>
      </c>
      <c r="D1767" s="4">
        <f t="shared" si="166"/>
        <v>42503.541666662386</v>
      </c>
      <c r="E1767" t="str">
        <f t="shared" si="167"/>
        <v>LRKPPS</v>
      </c>
      <c r="F1767" s="39">
        <v>127.34360504150391</v>
      </c>
      <c r="G1767">
        <f t="shared" si="165"/>
        <v>2.3710948844898787E-3</v>
      </c>
      <c r="H1767" s="38">
        <f>G1767*SUMIF('Manual Inputs'!$B$11:$B$22,'Expanded kW'!A1767,'Manual Inputs'!$C$11:$C$22)</f>
        <v>22486.299676913724</v>
      </c>
    </row>
    <row r="1768" spans="1:8" x14ac:dyDescent="0.2">
      <c r="A1768">
        <f t="shared" si="162"/>
        <v>5</v>
      </c>
      <c r="B1768" t="b">
        <f t="shared" si="163"/>
        <v>0</v>
      </c>
      <c r="C1768" t="str">
        <f t="shared" si="164"/>
        <v>ON</v>
      </c>
      <c r="D1768" s="4">
        <f t="shared" si="166"/>
        <v>42503.58333332905</v>
      </c>
      <c r="E1768" t="str">
        <f t="shared" si="167"/>
        <v>LRKPPS</v>
      </c>
      <c r="F1768" s="39">
        <v>119.99353790283203</v>
      </c>
      <c r="G1768">
        <f t="shared" si="165"/>
        <v>2.2342391186468903E-3</v>
      </c>
      <c r="H1768" s="38">
        <f>G1768*SUMIF('Manual Inputs'!$B$11:$B$22,'Expanded kW'!A1768,'Manual Inputs'!$C$11:$C$22)</f>
        <v>21188.426789839854</v>
      </c>
    </row>
    <row r="1769" spans="1:8" x14ac:dyDescent="0.2">
      <c r="A1769">
        <f t="shared" si="162"/>
        <v>5</v>
      </c>
      <c r="B1769" t="b">
        <f t="shared" si="163"/>
        <v>0</v>
      </c>
      <c r="C1769" t="str">
        <f t="shared" si="164"/>
        <v>ON</v>
      </c>
      <c r="D1769" s="4">
        <f t="shared" si="166"/>
        <v>42503.624999995714</v>
      </c>
      <c r="E1769" t="str">
        <f t="shared" si="167"/>
        <v>LRKPPS</v>
      </c>
      <c r="F1769" s="39">
        <v>104.45014190673828</v>
      </c>
      <c r="G1769">
        <f t="shared" si="165"/>
        <v>1.9448263387752465E-3</v>
      </c>
      <c r="H1769" s="38">
        <f>G1769*SUMIF('Manual Inputs'!$B$11:$B$22,'Expanded kW'!A1769,'Manual Inputs'!$C$11:$C$22)</f>
        <v>18443.7780872121</v>
      </c>
    </row>
    <row r="1770" spans="1:8" x14ac:dyDescent="0.2">
      <c r="A1770">
        <f t="shared" si="162"/>
        <v>5</v>
      </c>
      <c r="B1770" t="b">
        <f t="shared" si="163"/>
        <v>0</v>
      </c>
      <c r="C1770" t="str">
        <f t="shared" si="164"/>
        <v>ON</v>
      </c>
      <c r="D1770" s="4">
        <f t="shared" si="166"/>
        <v>42503.666666662379</v>
      </c>
      <c r="E1770" t="str">
        <f t="shared" si="167"/>
        <v>LRKPPS</v>
      </c>
      <c r="F1770" s="39">
        <v>89.412147521972656</v>
      </c>
      <c r="G1770">
        <f t="shared" si="165"/>
        <v>1.6648239660837863E-3</v>
      </c>
      <c r="H1770" s="38">
        <f>G1770*SUMIF('Manual Inputs'!$B$11:$B$22,'Expanded kW'!A1770,'Manual Inputs'!$C$11:$C$22)</f>
        <v>15788.373065771282</v>
      </c>
    </row>
    <row r="1771" spans="1:8" x14ac:dyDescent="0.2">
      <c r="A1771">
        <f t="shared" si="162"/>
        <v>5</v>
      </c>
      <c r="B1771" t="b">
        <f t="shared" si="163"/>
        <v>0</v>
      </c>
      <c r="C1771" t="str">
        <f t="shared" si="164"/>
        <v>ON</v>
      </c>
      <c r="D1771" s="4">
        <f t="shared" si="166"/>
        <v>42503.708333329043</v>
      </c>
      <c r="E1771" t="str">
        <f t="shared" si="167"/>
        <v>LRKPPS</v>
      </c>
      <c r="F1771" s="39">
        <v>81.755859375</v>
      </c>
      <c r="G1771">
        <f t="shared" si="165"/>
        <v>1.5222664685671213E-3</v>
      </c>
      <c r="H1771" s="38">
        <f>G1771*SUMIF('Manual Inputs'!$B$11:$B$22,'Expanded kW'!A1771,'Manual Inputs'!$C$11:$C$22)</f>
        <v>14436.427755054512</v>
      </c>
    </row>
    <row r="1772" spans="1:8" x14ac:dyDescent="0.2">
      <c r="A1772">
        <f t="shared" si="162"/>
        <v>5</v>
      </c>
      <c r="B1772" t="b">
        <f t="shared" si="163"/>
        <v>0</v>
      </c>
      <c r="C1772" t="str">
        <f t="shared" si="164"/>
        <v>ON</v>
      </c>
      <c r="D1772" s="4">
        <f t="shared" si="166"/>
        <v>42503.749999995707</v>
      </c>
      <c r="E1772" t="str">
        <f t="shared" si="167"/>
        <v>LRKPPS</v>
      </c>
      <c r="F1772" s="39">
        <v>77.556838989257813</v>
      </c>
      <c r="G1772">
        <f t="shared" si="165"/>
        <v>1.4440821282285777E-3</v>
      </c>
      <c r="H1772" s="38">
        <f>G1772*SUMIF('Manual Inputs'!$B$11:$B$22,'Expanded kW'!A1772,'Manual Inputs'!$C$11:$C$22)</f>
        <v>13694.965859794871</v>
      </c>
    </row>
    <row r="1773" spans="1:8" x14ac:dyDescent="0.2">
      <c r="A1773">
        <f t="shared" si="162"/>
        <v>5</v>
      </c>
      <c r="B1773" t="b">
        <f t="shared" si="163"/>
        <v>0</v>
      </c>
      <c r="C1773" t="str">
        <f t="shared" si="164"/>
        <v>ON</v>
      </c>
      <c r="D1773" s="4">
        <f t="shared" si="166"/>
        <v>42503.791666662371</v>
      </c>
      <c r="E1773" t="str">
        <f t="shared" si="167"/>
        <v>LRKPPS</v>
      </c>
      <c r="F1773" s="39">
        <v>71.279777526855469</v>
      </c>
      <c r="G1773">
        <f t="shared" si="165"/>
        <v>1.3272053654081759E-3</v>
      </c>
      <c r="H1773" s="38">
        <f>G1773*SUMIF('Manual Inputs'!$B$11:$B$22,'Expanded kW'!A1773,'Manual Inputs'!$C$11:$C$22)</f>
        <v>12586.564027696724</v>
      </c>
    </row>
    <row r="1774" spans="1:8" x14ac:dyDescent="0.2">
      <c r="A1774">
        <f t="shared" si="162"/>
        <v>5</v>
      </c>
      <c r="B1774" t="b">
        <f t="shared" si="163"/>
        <v>0</v>
      </c>
      <c r="C1774" t="str">
        <f t="shared" si="164"/>
        <v>ON</v>
      </c>
      <c r="D1774" s="4">
        <f t="shared" si="166"/>
        <v>42503.833333329036</v>
      </c>
      <c r="E1774" t="str">
        <f t="shared" si="167"/>
        <v>LRKPPS</v>
      </c>
      <c r="F1774" s="39">
        <v>65.658546447753906</v>
      </c>
      <c r="G1774">
        <f t="shared" si="165"/>
        <v>1.2225399426580566E-3</v>
      </c>
      <c r="H1774" s="38">
        <f>G1774*SUMIF('Manual Inputs'!$B$11:$B$22,'Expanded kW'!A1774,'Manual Inputs'!$C$11:$C$22)</f>
        <v>11593.968549057163</v>
      </c>
    </row>
    <row r="1775" spans="1:8" x14ac:dyDescent="0.2">
      <c r="A1775">
        <f t="shared" si="162"/>
        <v>5</v>
      </c>
      <c r="B1775" t="b">
        <f t="shared" si="163"/>
        <v>0</v>
      </c>
      <c r="C1775" t="str">
        <f t="shared" si="164"/>
        <v>OFF</v>
      </c>
      <c r="D1775" s="4">
        <f t="shared" si="166"/>
        <v>42503.8749999957</v>
      </c>
      <c r="E1775" t="str">
        <f t="shared" si="167"/>
        <v>LRKPPS</v>
      </c>
      <c r="F1775" s="39">
        <v>60.761966705322266</v>
      </c>
      <c r="G1775">
        <f t="shared" si="165"/>
        <v>1.131367282868879E-3</v>
      </c>
      <c r="H1775" s="38">
        <f>G1775*SUMIF('Manual Inputs'!$B$11:$B$22,'Expanded kW'!A1775,'Manual Inputs'!$C$11:$C$22)</f>
        <v>10729.331809392561</v>
      </c>
    </row>
    <row r="1776" spans="1:8" x14ac:dyDescent="0.2">
      <c r="A1776">
        <f t="shared" si="162"/>
        <v>5</v>
      </c>
      <c r="B1776" t="b">
        <f t="shared" si="163"/>
        <v>0</v>
      </c>
      <c r="C1776" t="str">
        <f t="shared" si="164"/>
        <v>OFF</v>
      </c>
      <c r="D1776" s="4">
        <f t="shared" si="166"/>
        <v>42503.916666662364</v>
      </c>
      <c r="E1776" t="str">
        <f t="shared" si="167"/>
        <v>LRKPPS</v>
      </c>
      <c r="F1776" s="39">
        <v>55.793094635009766</v>
      </c>
      <c r="G1776">
        <f t="shared" si="165"/>
        <v>1.0388485643689379E-3</v>
      </c>
      <c r="H1776" s="38">
        <f>G1776*SUMIF('Manual Inputs'!$B$11:$B$22,'Expanded kW'!A1776,'Manual Inputs'!$C$11:$C$22)</f>
        <v>9851.9297098299012</v>
      </c>
    </row>
    <row r="1777" spans="1:8" x14ac:dyDescent="0.2">
      <c r="A1777">
        <f t="shared" si="162"/>
        <v>5</v>
      </c>
      <c r="B1777" t="b">
        <f t="shared" si="163"/>
        <v>0</v>
      </c>
      <c r="C1777" t="str">
        <f t="shared" si="164"/>
        <v>OFF</v>
      </c>
      <c r="D1777" s="4">
        <f t="shared" si="166"/>
        <v>42503.958333329028</v>
      </c>
      <c r="E1777" t="str">
        <f t="shared" si="167"/>
        <v>LRKPPS</v>
      </c>
      <c r="F1777" s="39">
        <v>53.095714569091797</v>
      </c>
      <c r="G1777">
        <f t="shared" si="165"/>
        <v>9.8862425924000274E-4</v>
      </c>
      <c r="H1777" s="38">
        <f>G1777*SUMIF('Manual Inputs'!$B$11:$B$22,'Expanded kW'!A1777,'Manual Inputs'!$C$11:$C$22)</f>
        <v>9375.6270601208998</v>
      </c>
    </row>
    <row r="1778" spans="1:8" x14ac:dyDescent="0.2">
      <c r="A1778">
        <f t="shared" si="162"/>
        <v>5</v>
      </c>
      <c r="B1778" t="b">
        <f t="shared" si="163"/>
        <v>0</v>
      </c>
      <c r="C1778" t="str">
        <f t="shared" si="164"/>
        <v>OFF</v>
      </c>
      <c r="D1778" s="4">
        <f t="shared" si="166"/>
        <v>42503.999999995693</v>
      </c>
      <c r="E1778" t="str">
        <f t="shared" si="167"/>
        <v>LRKPPS</v>
      </c>
      <c r="F1778" s="39">
        <v>51.592239379882813</v>
      </c>
      <c r="G1778">
        <f t="shared" si="165"/>
        <v>9.6063005938262476E-4</v>
      </c>
      <c r="H1778" s="38">
        <f>G1778*SUMIF('Manual Inputs'!$B$11:$B$22,'Expanded kW'!A1778,'Manual Inputs'!$C$11:$C$22)</f>
        <v>9110.1438138256563</v>
      </c>
    </row>
    <row r="1779" spans="1:8" x14ac:dyDescent="0.2">
      <c r="A1779">
        <f t="shared" si="162"/>
        <v>5</v>
      </c>
      <c r="B1779" t="b">
        <f t="shared" si="163"/>
        <v>0</v>
      </c>
      <c r="C1779" t="str">
        <f t="shared" si="164"/>
        <v>OFF</v>
      </c>
      <c r="D1779" s="4">
        <f t="shared" si="166"/>
        <v>42504.041666662357</v>
      </c>
      <c r="E1779" t="str">
        <f t="shared" si="167"/>
        <v>LRKPPS</v>
      </c>
      <c r="F1779" s="39">
        <v>50.989803314208984</v>
      </c>
      <c r="G1779">
        <f t="shared" si="165"/>
        <v>9.4941290345959388E-4</v>
      </c>
      <c r="H1779" s="38">
        <f>G1779*SUMIF('Manual Inputs'!$B$11:$B$22,'Expanded kW'!A1779,'Manual Inputs'!$C$11:$C$22)</f>
        <v>9003.7658146751892</v>
      </c>
    </row>
    <row r="1780" spans="1:8" x14ac:dyDescent="0.2">
      <c r="A1780">
        <f t="shared" si="162"/>
        <v>5</v>
      </c>
      <c r="B1780" t="b">
        <f t="shared" si="163"/>
        <v>0</v>
      </c>
      <c r="C1780" t="str">
        <f t="shared" si="164"/>
        <v>OFF</v>
      </c>
      <c r="D1780" s="4">
        <f t="shared" si="166"/>
        <v>42504.083333329021</v>
      </c>
      <c r="E1780" t="str">
        <f t="shared" si="167"/>
        <v>LRKPPS</v>
      </c>
      <c r="F1780" s="39">
        <v>50.706489562988281</v>
      </c>
      <c r="G1780">
        <f t="shared" si="165"/>
        <v>9.4413769717023122E-4</v>
      </c>
      <c r="H1780" s="38">
        <f>G1780*SUMIF('Manual Inputs'!$B$11:$B$22,'Expanded kW'!A1780,'Manual Inputs'!$C$11:$C$22)</f>
        <v>8953.738348353163</v>
      </c>
    </row>
    <row r="1781" spans="1:8" x14ac:dyDescent="0.2">
      <c r="A1781">
        <f t="shared" si="162"/>
        <v>5</v>
      </c>
      <c r="B1781" t="b">
        <f t="shared" si="163"/>
        <v>0</v>
      </c>
      <c r="C1781" t="str">
        <f t="shared" si="164"/>
        <v>OFF</v>
      </c>
      <c r="D1781" s="4">
        <f t="shared" si="166"/>
        <v>42504.124999995685</v>
      </c>
      <c r="E1781" t="str">
        <f t="shared" si="167"/>
        <v>LRKPPS</v>
      </c>
      <c r="F1781" s="39">
        <v>50.390220642089844</v>
      </c>
      <c r="G1781">
        <f t="shared" si="165"/>
        <v>9.3824887676012103E-4</v>
      </c>
      <c r="H1781" s="38">
        <f>G1781*SUMIF('Manual Inputs'!$B$11:$B$22,'Expanded kW'!A1781,'Manual Inputs'!$C$11:$C$22)</f>
        <v>8897.8916669944992</v>
      </c>
    </row>
    <row r="1782" spans="1:8" x14ac:dyDescent="0.2">
      <c r="A1782">
        <f t="shared" si="162"/>
        <v>5</v>
      </c>
      <c r="B1782" t="b">
        <f t="shared" si="163"/>
        <v>0</v>
      </c>
      <c r="C1782" t="str">
        <f t="shared" si="164"/>
        <v>OFF</v>
      </c>
      <c r="D1782" s="4">
        <f t="shared" si="166"/>
        <v>42504.16666666235</v>
      </c>
      <c r="E1782" t="str">
        <f t="shared" si="167"/>
        <v>LRKPPS</v>
      </c>
      <c r="F1782" s="39">
        <v>49.213714599609375</v>
      </c>
      <c r="G1782">
        <f t="shared" si="165"/>
        <v>9.1634273190119644E-4</v>
      </c>
      <c r="H1782" s="38">
        <f>G1782*SUMIF('Manual Inputs'!$B$11:$B$22,'Expanded kW'!A1782,'Manual Inputs'!$C$11:$C$22)</f>
        <v>8690.1445450695828</v>
      </c>
    </row>
    <row r="1783" spans="1:8" x14ac:dyDescent="0.2">
      <c r="A1783">
        <f t="shared" si="162"/>
        <v>5</v>
      </c>
      <c r="B1783" t="b">
        <f t="shared" si="163"/>
        <v>0</v>
      </c>
      <c r="C1783" t="str">
        <f t="shared" si="164"/>
        <v>OFF</v>
      </c>
      <c r="D1783" s="4">
        <f t="shared" si="166"/>
        <v>42504.208333329014</v>
      </c>
      <c r="E1783" t="str">
        <f t="shared" si="167"/>
        <v>LRKPPS</v>
      </c>
      <c r="F1783" s="39">
        <v>48.696849822998047</v>
      </c>
      <c r="G1783">
        <f t="shared" si="165"/>
        <v>9.0671888445792122E-4</v>
      </c>
      <c r="H1783" s="38">
        <f>G1783*SUMIF('Manual Inputs'!$B$11:$B$22,'Expanded kW'!A1783,'Manual Inputs'!$C$11:$C$22)</f>
        <v>8598.8767012266562</v>
      </c>
    </row>
    <row r="1784" spans="1:8" x14ac:dyDescent="0.2">
      <c r="A1784">
        <f t="shared" si="162"/>
        <v>5</v>
      </c>
      <c r="B1784" t="b">
        <f t="shared" si="163"/>
        <v>0</v>
      </c>
      <c r="C1784" t="str">
        <f t="shared" si="164"/>
        <v>OFF</v>
      </c>
      <c r="D1784" s="4">
        <f t="shared" si="166"/>
        <v>42504.249999995678</v>
      </c>
      <c r="E1784" t="str">
        <f t="shared" si="167"/>
        <v>LRKPPS</v>
      </c>
      <c r="F1784" s="39">
        <v>47.415802001953125</v>
      </c>
      <c r="G1784">
        <f t="shared" si="165"/>
        <v>8.8286620701662731E-4</v>
      </c>
      <c r="H1784" s="38">
        <f>G1784*SUMIF('Manual Inputs'!$B$11:$B$22,'Expanded kW'!A1784,'Manual Inputs'!$C$11:$C$22)</f>
        <v>8372.6696200380484</v>
      </c>
    </row>
    <row r="1785" spans="1:8" x14ac:dyDescent="0.2">
      <c r="A1785">
        <f t="shared" si="162"/>
        <v>5</v>
      </c>
      <c r="B1785" t="b">
        <f t="shared" si="163"/>
        <v>0</v>
      </c>
      <c r="C1785" t="str">
        <f t="shared" si="164"/>
        <v>OFF</v>
      </c>
      <c r="D1785" s="4">
        <f t="shared" si="166"/>
        <v>42504.291666662342</v>
      </c>
      <c r="E1785" t="str">
        <f t="shared" si="167"/>
        <v>LRKPPS</v>
      </c>
      <c r="F1785" s="39">
        <v>46.677234649658203</v>
      </c>
      <c r="G1785">
        <f t="shared" si="165"/>
        <v>8.6911433254827867E-4</v>
      </c>
      <c r="H1785" s="38">
        <f>G1785*SUMIF('Manual Inputs'!$B$11:$B$22,'Expanded kW'!A1785,'Manual Inputs'!$C$11:$C$22)</f>
        <v>8242.253594750593</v>
      </c>
    </row>
    <row r="1786" spans="1:8" x14ac:dyDescent="0.2">
      <c r="A1786">
        <f t="shared" si="162"/>
        <v>5</v>
      </c>
      <c r="B1786" t="b">
        <f t="shared" si="163"/>
        <v>0</v>
      </c>
      <c r="C1786" t="str">
        <f t="shared" si="164"/>
        <v>OFF</v>
      </c>
      <c r="D1786" s="4">
        <f t="shared" si="166"/>
        <v>42504.333333329007</v>
      </c>
      <c r="E1786" t="str">
        <f t="shared" si="167"/>
        <v>LRKPPS</v>
      </c>
      <c r="F1786" s="39">
        <v>47.586128234863281</v>
      </c>
      <c r="G1786">
        <f t="shared" si="165"/>
        <v>8.8603762390415826E-4</v>
      </c>
      <c r="H1786" s="38">
        <f>G1786*SUMIF('Manual Inputs'!$B$11:$B$22,'Expanded kW'!A1786,'Manual Inputs'!$C$11:$C$22)</f>
        <v>8402.7457806337006</v>
      </c>
    </row>
    <row r="1787" spans="1:8" x14ac:dyDescent="0.2">
      <c r="A1787">
        <f t="shared" si="162"/>
        <v>5</v>
      </c>
      <c r="B1787" t="b">
        <f t="shared" si="163"/>
        <v>0</v>
      </c>
      <c r="C1787" t="str">
        <f t="shared" si="164"/>
        <v>OFF</v>
      </c>
      <c r="D1787" s="4">
        <f t="shared" si="166"/>
        <v>42504.374999995671</v>
      </c>
      <c r="E1787" t="str">
        <f t="shared" si="167"/>
        <v>LRKPPS</v>
      </c>
      <c r="F1787" s="39">
        <v>47.700332641601563</v>
      </c>
      <c r="G1787">
        <f t="shared" si="165"/>
        <v>8.881640713572132E-4</v>
      </c>
      <c r="H1787" s="38">
        <f>G1787*SUMIF('Manual Inputs'!$B$11:$B$22,'Expanded kW'!A1787,'Manual Inputs'!$C$11:$C$22)</f>
        <v>8422.9119641927737</v>
      </c>
    </row>
    <row r="1788" spans="1:8" x14ac:dyDescent="0.2">
      <c r="A1788">
        <f t="shared" si="162"/>
        <v>5</v>
      </c>
      <c r="B1788" t="b">
        <f t="shared" si="163"/>
        <v>0</v>
      </c>
      <c r="C1788" t="str">
        <f t="shared" si="164"/>
        <v>OFF</v>
      </c>
      <c r="D1788" s="4">
        <f t="shared" si="166"/>
        <v>42504.416666662335</v>
      </c>
      <c r="E1788" t="str">
        <f t="shared" si="167"/>
        <v>LRKPPS</v>
      </c>
      <c r="F1788" s="39">
        <v>47.885238647460938</v>
      </c>
      <c r="G1788">
        <f t="shared" si="165"/>
        <v>8.9160695868918194E-4</v>
      </c>
      <c r="H1788" s="38">
        <f>G1788*SUMIF('Manual Inputs'!$B$11:$B$22,'Expanded kW'!A1788,'Manual Inputs'!$C$11:$C$22)</f>
        <v>8455.5626171914846</v>
      </c>
    </row>
    <row r="1789" spans="1:8" x14ac:dyDescent="0.2">
      <c r="A1789">
        <f t="shared" si="162"/>
        <v>5</v>
      </c>
      <c r="B1789" t="b">
        <f t="shared" si="163"/>
        <v>0</v>
      </c>
      <c r="C1789" t="str">
        <f t="shared" si="164"/>
        <v>OFF</v>
      </c>
      <c r="D1789" s="4">
        <f t="shared" si="166"/>
        <v>42504.458333328999</v>
      </c>
      <c r="E1789" t="str">
        <f t="shared" si="167"/>
        <v>LRKPPS</v>
      </c>
      <c r="F1789" s="39">
        <v>47.726352691650391</v>
      </c>
      <c r="G1789">
        <f t="shared" si="165"/>
        <v>8.8864855589449983E-4</v>
      </c>
      <c r="H1789" s="38">
        <f>G1789*SUMIF('Manual Inputs'!$B$11:$B$22,'Expanded kW'!A1789,'Manual Inputs'!$C$11:$C$22)</f>
        <v>8427.5065776624924</v>
      </c>
    </row>
    <row r="1790" spans="1:8" x14ac:dyDescent="0.2">
      <c r="A1790">
        <f t="shared" si="162"/>
        <v>5</v>
      </c>
      <c r="B1790" t="b">
        <f t="shared" si="163"/>
        <v>0</v>
      </c>
      <c r="C1790" t="str">
        <f t="shared" si="164"/>
        <v>OFF</v>
      </c>
      <c r="D1790" s="4">
        <f t="shared" si="166"/>
        <v>42504.499999995664</v>
      </c>
      <c r="E1790" t="str">
        <f t="shared" si="167"/>
        <v>LRKPPS</v>
      </c>
      <c r="F1790" s="39">
        <v>47.758068084716797</v>
      </c>
      <c r="G1790">
        <f t="shared" si="165"/>
        <v>8.8923908579378169E-4</v>
      </c>
      <c r="H1790" s="38">
        <f>G1790*SUMIF('Manual Inputs'!$B$11:$B$22,'Expanded kW'!A1790,'Manual Inputs'!$C$11:$C$22)</f>
        <v>8433.1068732771</v>
      </c>
    </row>
    <row r="1791" spans="1:8" x14ac:dyDescent="0.2">
      <c r="A1791">
        <f t="shared" si="162"/>
        <v>5</v>
      </c>
      <c r="B1791" t="b">
        <f t="shared" si="163"/>
        <v>0</v>
      </c>
      <c r="C1791" t="str">
        <f t="shared" si="164"/>
        <v>OFF</v>
      </c>
      <c r="D1791" s="4">
        <f t="shared" si="166"/>
        <v>42504.541666662328</v>
      </c>
      <c r="E1791" t="str">
        <f t="shared" si="167"/>
        <v>LRKPPS</v>
      </c>
      <c r="F1791" s="39">
        <v>49.212425231933594</v>
      </c>
      <c r="G1791">
        <f t="shared" si="165"/>
        <v>9.1631872431087197E-4</v>
      </c>
      <c r="H1791" s="38">
        <f>G1791*SUMIF('Manual Inputs'!$B$11:$B$22,'Expanded kW'!A1791,'Manual Inputs'!$C$11:$C$22)</f>
        <v>8689.9168688706723</v>
      </c>
    </row>
    <row r="1792" spans="1:8" x14ac:dyDescent="0.2">
      <c r="A1792">
        <f t="shared" si="162"/>
        <v>5</v>
      </c>
      <c r="B1792" t="b">
        <f t="shared" si="163"/>
        <v>0</v>
      </c>
      <c r="C1792" t="str">
        <f t="shared" si="164"/>
        <v>OFF</v>
      </c>
      <c r="D1792" s="4">
        <f t="shared" si="166"/>
        <v>42504.583333328992</v>
      </c>
      <c r="E1792" t="str">
        <f t="shared" si="167"/>
        <v>LRKPPS</v>
      </c>
      <c r="F1792" s="39">
        <v>48.142391204833984</v>
      </c>
      <c r="G1792">
        <f t="shared" si="165"/>
        <v>8.9639505239142944E-4</v>
      </c>
      <c r="H1792" s="38">
        <f>G1792*SUMIF('Manual Inputs'!$B$11:$B$22,'Expanded kW'!A1792,'Manual Inputs'!$C$11:$C$22)</f>
        <v>8500.9705469095934</v>
      </c>
    </row>
    <row r="1793" spans="1:8" x14ac:dyDescent="0.2">
      <c r="A1793">
        <f t="shared" si="162"/>
        <v>5</v>
      </c>
      <c r="B1793" t="b">
        <f t="shared" si="163"/>
        <v>0</v>
      </c>
      <c r="C1793" t="str">
        <f t="shared" si="164"/>
        <v>OFF</v>
      </c>
      <c r="D1793" s="4">
        <f t="shared" si="166"/>
        <v>42504.624999995656</v>
      </c>
      <c r="E1793" t="str">
        <f t="shared" si="167"/>
        <v>LRKPPS</v>
      </c>
      <c r="F1793" s="39">
        <v>47.591682434082031</v>
      </c>
      <c r="G1793">
        <f t="shared" si="165"/>
        <v>8.8614104121632507E-4</v>
      </c>
      <c r="H1793" s="38">
        <f>G1793*SUMIF('Manual Inputs'!$B$11:$B$22,'Expanded kW'!A1793,'Manual Inputs'!$C$11:$C$22)</f>
        <v>8403.726539644389</v>
      </c>
    </row>
    <row r="1794" spans="1:8" x14ac:dyDescent="0.2">
      <c r="A1794">
        <f t="shared" ref="A1794:A1857" si="168">MONTH(D1794)</f>
        <v>5</v>
      </c>
      <c r="B1794" t="b">
        <f t="shared" ref="B1794:B1857" si="169">IF(ISNA(VLOOKUP(DATE(YEAR(D1794),MONTH(D1794),DAY(D1794)),Holidays,1,FALSE)),FALSE,TRUE)</f>
        <v>0</v>
      </c>
      <c r="C1794" t="str">
        <f t="shared" ref="C1794:C1857" si="170">IF(OR(HOUR(D1794)&lt;PkStart,HOUR(D1794)&gt;OPkStart-1,WEEKDAY(D1794,2)&gt;5,B1794)=TRUE,"OFF","ON")</f>
        <v>OFF</v>
      </c>
      <c r="D1794" s="4">
        <f t="shared" si="166"/>
        <v>42504.66666666232</v>
      </c>
      <c r="E1794" t="str">
        <f t="shared" si="167"/>
        <v>LRKPPS</v>
      </c>
      <c r="F1794" s="39">
        <v>47.724822998046875</v>
      </c>
      <c r="G1794">
        <f t="shared" ref="G1794:G1857" si="171">IF(SUMIF($A$2:$A$8761,A1794,$F$2:$F$8761)=0,0,F1794/SUMIF($A$2:$A$8761,A1794,$F$2:$F$8761))</f>
        <v>8.8862007351662975E-4</v>
      </c>
      <c r="H1794" s="38">
        <f>G1794*SUMIF('Manual Inputs'!$B$11:$B$22,'Expanded kW'!A1794,'Manual Inputs'!$C$11:$C$22)</f>
        <v>8427.2364647756203</v>
      </c>
    </row>
    <row r="1795" spans="1:8" x14ac:dyDescent="0.2">
      <c r="A1795">
        <f t="shared" si="168"/>
        <v>5</v>
      </c>
      <c r="B1795" t="b">
        <f t="shared" si="169"/>
        <v>0</v>
      </c>
      <c r="C1795" t="str">
        <f t="shared" si="170"/>
        <v>OFF</v>
      </c>
      <c r="D1795" s="4">
        <f t="shared" si="166"/>
        <v>42504.708333328985</v>
      </c>
      <c r="E1795" t="str">
        <f t="shared" si="167"/>
        <v>LRKPPS</v>
      </c>
      <c r="F1795" s="39">
        <v>47.750778198242188</v>
      </c>
      <c r="G1795">
        <f t="shared" si="171"/>
        <v>8.891033505715628E-4</v>
      </c>
      <c r="H1795" s="38">
        <f>G1795*SUMIF('Manual Inputs'!$B$11:$B$22,'Expanded kW'!A1795,'Manual Inputs'!$C$11:$C$22)</f>
        <v>8431.8196270755707</v>
      </c>
    </row>
    <row r="1796" spans="1:8" x14ac:dyDescent="0.2">
      <c r="A1796">
        <f t="shared" si="168"/>
        <v>5</v>
      </c>
      <c r="B1796" t="b">
        <f t="shared" si="169"/>
        <v>0</v>
      </c>
      <c r="C1796" t="str">
        <f t="shared" si="170"/>
        <v>OFF</v>
      </c>
      <c r="D1796" s="4">
        <f t="shared" ref="D1796:D1859" si="172">+D1795+1/24</f>
        <v>42504.749999995649</v>
      </c>
      <c r="E1796" t="str">
        <f t="shared" ref="E1796:E1859" si="173">+E1795</f>
        <v>LRKPPS</v>
      </c>
      <c r="F1796" s="39">
        <v>49.276035308837891</v>
      </c>
      <c r="G1796">
        <f t="shared" si="171"/>
        <v>9.1750312244300144E-4</v>
      </c>
      <c r="H1796" s="38">
        <f>G1796*SUMIF('Manual Inputs'!$B$11:$B$22,'Expanded kW'!A1796,'Manual Inputs'!$C$11:$C$22)</f>
        <v>8701.1491192163066</v>
      </c>
    </row>
    <row r="1797" spans="1:8" x14ac:dyDescent="0.2">
      <c r="A1797">
        <f t="shared" si="168"/>
        <v>5</v>
      </c>
      <c r="B1797" t="b">
        <f t="shared" si="169"/>
        <v>0</v>
      </c>
      <c r="C1797" t="str">
        <f t="shared" si="170"/>
        <v>OFF</v>
      </c>
      <c r="D1797" s="4">
        <f t="shared" si="172"/>
        <v>42504.791666662313</v>
      </c>
      <c r="E1797" t="str">
        <f t="shared" si="173"/>
        <v>LRKPPS</v>
      </c>
      <c r="F1797" s="39">
        <v>48.959178924560547</v>
      </c>
      <c r="G1797">
        <f t="shared" si="171"/>
        <v>9.116033636633351E-4</v>
      </c>
      <c r="H1797" s="38">
        <f>G1797*SUMIF('Manual Inputs'!$B$11:$B$22,'Expanded kW'!A1797,'Manual Inputs'!$C$11:$C$22)</f>
        <v>8645.1987037315121</v>
      </c>
    </row>
    <row r="1798" spans="1:8" x14ac:dyDescent="0.2">
      <c r="A1798">
        <f t="shared" si="168"/>
        <v>5</v>
      </c>
      <c r="B1798" t="b">
        <f t="shared" si="169"/>
        <v>0</v>
      </c>
      <c r="C1798" t="str">
        <f t="shared" si="170"/>
        <v>OFF</v>
      </c>
      <c r="D1798" s="4">
        <f t="shared" si="172"/>
        <v>42504.833333328977</v>
      </c>
      <c r="E1798" t="str">
        <f t="shared" si="173"/>
        <v>LRKPPS</v>
      </c>
      <c r="F1798" s="39">
        <v>49.336898803710938</v>
      </c>
      <c r="G1798">
        <f t="shared" si="171"/>
        <v>9.1863638014603739E-4</v>
      </c>
      <c r="H1798" s="38">
        <f>G1798*SUMIF('Manual Inputs'!$B$11:$B$22,'Expanded kW'!A1798,'Manual Inputs'!$C$11:$C$22)</f>
        <v>8711.8963788423662</v>
      </c>
    </row>
    <row r="1799" spans="1:8" x14ac:dyDescent="0.2">
      <c r="A1799">
        <f t="shared" si="168"/>
        <v>5</v>
      </c>
      <c r="B1799" t="b">
        <f t="shared" si="169"/>
        <v>0</v>
      </c>
      <c r="C1799" t="str">
        <f t="shared" si="170"/>
        <v>OFF</v>
      </c>
      <c r="D1799" s="4">
        <f t="shared" si="172"/>
        <v>42504.874999995642</v>
      </c>
      <c r="E1799" t="str">
        <f t="shared" si="173"/>
        <v>LRKPPS</v>
      </c>
      <c r="F1799" s="39">
        <v>50.483684539794922</v>
      </c>
      <c r="G1799">
        <f t="shared" si="171"/>
        <v>9.3998914294514673E-4</v>
      </c>
      <c r="H1799" s="38">
        <f>G1799*SUMIF('Manual Inputs'!$B$11:$B$22,'Expanded kW'!A1799,'Manual Inputs'!$C$11:$C$22)</f>
        <v>8914.3954970225859</v>
      </c>
    </row>
    <row r="1800" spans="1:8" x14ac:dyDescent="0.2">
      <c r="A1800">
        <f t="shared" si="168"/>
        <v>5</v>
      </c>
      <c r="B1800" t="b">
        <f t="shared" si="169"/>
        <v>0</v>
      </c>
      <c r="C1800" t="str">
        <f t="shared" si="170"/>
        <v>OFF</v>
      </c>
      <c r="D1800" s="4">
        <f t="shared" si="172"/>
        <v>42504.916666662306</v>
      </c>
      <c r="E1800" t="str">
        <f t="shared" si="173"/>
        <v>LRKPPS</v>
      </c>
      <c r="F1800" s="39">
        <v>50.343772888183594</v>
      </c>
      <c r="G1800">
        <f t="shared" si="171"/>
        <v>9.373840352814519E-4</v>
      </c>
      <c r="H1800" s="38">
        <f>G1800*SUMIF('Manual Inputs'!$B$11:$B$22,'Expanded kW'!A1800,'Manual Inputs'!$C$11:$C$22)</f>
        <v>8889.6899350479671</v>
      </c>
    </row>
    <row r="1801" spans="1:8" x14ac:dyDescent="0.2">
      <c r="A1801">
        <f t="shared" si="168"/>
        <v>5</v>
      </c>
      <c r="B1801" t="b">
        <f t="shared" si="169"/>
        <v>0</v>
      </c>
      <c r="C1801" t="str">
        <f t="shared" si="170"/>
        <v>OFF</v>
      </c>
      <c r="D1801" s="4">
        <f t="shared" si="172"/>
        <v>42504.95833332897</v>
      </c>
      <c r="E1801" t="str">
        <f t="shared" si="173"/>
        <v>LRKPPS</v>
      </c>
      <c r="F1801" s="39">
        <v>48.702770233154297</v>
      </c>
      <c r="G1801">
        <f t="shared" si="171"/>
        <v>9.0682912049396707E-4</v>
      </c>
      <c r="H1801" s="38">
        <f>G1801*SUMIF('Manual Inputs'!$B$11:$B$22,'Expanded kW'!A1801,'Manual Inputs'!$C$11:$C$22)</f>
        <v>8599.9221256666206</v>
      </c>
    </row>
    <row r="1802" spans="1:8" x14ac:dyDescent="0.2">
      <c r="A1802">
        <f t="shared" si="168"/>
        <v>5</v>
      </c>
      <c r="B1802" t="b">
        <f t="shared" si="169"/>
        <v>0</v>
      </c>
      <c r="C1802" t="str">
        <f t="shared" si="170"/>
        <v>OFF</v>
      </c>
      <c r="D1802" s="4">
        <f t="shared" si="172"/>
        <v>42504.999999995634</v>
      </c>
      <c r="E1802" t="str">
        <f t="shared" si="173"/>
        <v>LRKPPS</v>
      </c>
      <c r="F1802" s="39">
        <v>48.154441833496094</v>
      </c>
      <c r="G1802">
        <f t="shared" si="171"/>
        <v>8.9661943102407697E-4</v>
      </c>
      <c r="H1802" s="38">
        <f>G1802*SUMIF('Manual Inputs'!$B$11:$B$22,'Expanded kW'!A1802,'Manual Inputs'!$C$11:$C$22)</f>
        <v>8503.0984436917133</v>
      </c>
    </row>
    <row r="1803" spans="1:8" x14ac:dyDescent="0.2">
      <c r="A1803">
        <f t="shared" si="168"/>
        <v>5</v>
      </c>
      <c r="B1803" t="b">
        <f t="shared" si="169"/>
        <v>0</v>
      </c>
      <c r="C1803" t="str">
        <f t="shared" si="170"/>
        <v>OFF</v>
      </c>
      <c r="D1803" s="4">
        <f t="shared" si="172"/>
        <v>42505.041666662299</v>
      </c>
      <c r="E1803" t="str">
        <f t="shared" si="173"/>
        <v>LRKPPS</v>
      </c>
      <c r="F1803" s="39">
        <v>47.361713409423828</v>
      </c>
      <c r="G1803">
        <f t="shared" si="171"/>
        <v>8.8185909570535513E-4</v>
      </c>
      <c r="H1803" s="38">
        <f>G1803*SUMIF('Manual Inputs'!$B$11:$B$22,'Expanded kW'!A1803,'Manual Inputs'!$C$11:$C$22)</f>
        <v>8363.118670853597</v>
      </c>
    </row>
    <row r="1804" spans="1:8" x14ac:dyDescent="0.2">
      <c r="A1804">
        <f t="shared" si="168"/>
        <v>5</v>
      </c>
      <c r="B1804" t="b">
        <f t="shared" si="169"/>
        <v>0</v>
      </c>
      <c r="C1804" t="str">
        <f t="shared" si="170"/>
        <v>OFF</v>
      </c>
      <c r="D1804" s="4">
        <f t="shared" si="172"/>
        <v>42505.083333328963</v>
      </c>
      <c r="E1804" t="str">
        <f t="shared" si="173"/>
        <v>LRKPPS</v>
      </c>
      <c r="F1804" s="39">
        <v>46.309833526611328</v>
      </c>
      <c r="G1804">
        <f t="shared" si="171"/>
        <v>8.6227344781654555E-4</v>
      </c>
      <c r="H1804" s="38">
        <f>G1804*SUMIF('Manual Inputs'!$B$11:$B$22,'Expanded kW'!A1804,'Manual Inputs'!$C$11:$C$22)</f>
        <v>8177.3780028292404</v>
      </c>
    </row>
    <row r="1805" spans="1:8" x14ac:dyDescent="0.2">
      <c r="A1805">
        <f t="shared" si="168"/>
        <v>5</v>
      </c>
      <c r="B1805" t="b">
        <f t="shared" si="169"/>
        <v>0</v>
      </c>
      <c r="C1805" t="str">
        <f t="shared" si="170"/>
        <v>OFF</v>
      </c>
      <c r="D1805" s="4">
        <f t="shared" si="172"/>
        <v>42505.124999995627</v>
      </c>
      <c r="E1805" t="str">
        <f t="shared" si="173"/>
        <v>LRKPPS</v>
      </c>
      <c r="F1805" s="39">
        <v>46.335758209228516</v>
      </c>
      <c r="G1805">
        <f t="shared" si="171"/>
        <v>8.6275615664448873E-4</v>
      </c>
      <c r="H1805" s="38">
        <f>G1805*SUMIF('Manual Inputs'!$B$11:$B$22,'Expanded kW'!A1805,'Manual Inputs'!$C$11:$C$22)</f>
        <v>8181.9557763434186</v>
      </c>
    </row>
    <row r="1806" spans="1:8" x14ac:dyDescent="0.2">
      <c r="A1806">
        <f t="shared" si="168"/>
        <v>5</v>
      </c>
      <c r="B1806" t="b">
        <f t="shared" si="169"/>
        <v>0</v>
      </c>
      <c r="C1806" t="str">
        <f t="shared" si="170"/>
        <v>OFF</v>
      </c>
      <c r="D1806" s="4">
        <f t="shared" si="172"/>
        <v>42505.166666662291</v>
      </c>
      <c r="E1806" t="str">
        <f t="shared" si="173"/>
        <v>LRKPPS</v>
      </c>
      <c r="F1806" s="39">
        <v>46.462646484375</v>
      </c>
      <c r="G1806">
        <f t="shared" si="171"/>
        <v>8.6511877344023211E-4</v>
      </c>
      <c r="H1806" s="38">
        <f>G1806*SUMIF('Manual Inputs'!$B$11:$B$22,'Expanded kW'!A1806,'Manual Inputs'!$C$11:$C$22)</f>
        <v>8204.3616739894023</v>
      </c>
    </row>
    <row r="1807" spans="1:8" x14ac:dyDescent="0.2">
      <c r="A1807">
        <f t="shared" si="168"/>
        <v>5</v>
      </c>
      <c r="B1807" t="b">
        <f t="shared" si="169"/>
        <v>0</v>
      </c>
      <c r="C1807" t="str">
        <f t="shared" si="170"/>
        <v>OFF</v>
      </c>
      <c r="D1807" s="4">
        <f t="shared" si="172"/>
        <v>42505.208333328956</v>
      </c>
      <c r="E1807" t="str">
        <f t="shared" si="173"/>
        <v>LRKPPS</v>
      </c>
      <c r="F1807" s="39">
        <v>46.223613739013672</v>
      </c>
      <c r="G1807">
        <f t="shared" si="171"/>
        <v>8.6066806451325388E-4</v>
      </c>
      <c r="H1807" s="38">
        <f>G1807*SUMIF('Manual Inputs'!$B$11:$B$22,'Expanded kW'!A1807,'Manual Inputs'!$C$11:$C$22)</f>
        <v>8162.153335824024</v>
      </c>
    </row>
    <row r="1808" spans="1:8" x14ac:dyDescent="0.2">
      <c r="A1808">
        <f t="shared" si="168"/>
        <v>5</v>
      </c>
      <c r="B1808" t="b">
        <f t="shared" si="169"/>
        <v>0</v>
      </c>
      <c r="C1808" t="str">
        <f t="shared" si="170"/>
        <v>OFF</v>
      </c>
      <c r="D1808" s="4">
        <f t="shared" si="172"/>
        <v>42505.24999999562</v>
      </c>
      <c r="E1808" t="str">
        <f t="shared" si="173"/>
        <v>LRKPPS</v>
      </c>
      <c r="F1808" s="39">
        <v>46.523399353027344</v>
      </c>
      <c r="G1808">
        <f t="shared" si="171"/>
        <v>8.6624997132042961E-4</v>
      </c>
      <c r="H1808" s="38">
        <f>G1808*SUMIF('Manual Inputs'!$B$11:$B$22,'Expanded kW'!A1808,'Manual Inputs'!$C$11:$C$22)</f>
        <v>8215.0893992670353</v>
      </c>
    </row>
    <row r="1809" spans="1:8" x14ac:dyDescent="0.2">
      <c r="A1809">
        <f t="shared" si="168"/>
        <v>5</v>
      </c>
      <c r="B1809" t="b">
        <f t="shared" si="169"/>
        <v>0</v>
      </c>
      <c r="C1809" t="str">
        <f t="shared" si="170"/>
        <v>OFF</v>
      </c>
      <c r="D1809" s="4">
        <f t="shared" si="172"/>
        <v>42505.291666662284</v>
      </c>
      <c r="E1809" t="str">
        <f t="shared" si="173"/>
        <v>LRKPPS</v>
      </c>
      <c r="F1809" s="39">
        <v>46.157615661621094</v>
      </c>
      <c r="G1809">
        <f t="shared" si="171"/>
        <v>8.5943920261916259E-4</v>
      </c>
      <c r="H1809" s="38">
        <f>G1809*SUMIF('Manual Inputs'!$B$11:$B$22,'Expanded kW'!A1809,'Manual Inputs'!$C$11:$C$22)</f>
        <v>8150.4994129916522</v>
      </c>
    </row>
    <row r="1810" spans="1:8" x14ac:dyDescent="0.2">
      <c r="A1810">
        <f t="shared" si="168"/>
        <v>5</v>
      </c>
      <c r="B1810" t="b">
        <f t="shared" si="169"/>
        <v>0</v>
      </c>
      <c r="C1810" t="str">
        <f t="shared" si="170"/>
        <v>OFF</v>
      </c>
      <c r="D1810" s="4">
        <f t="shared" si="172"/>
        <v>42505.333333328948</v>
      </c>
      <c r="E1810" t="str">
        <f t="shared" si="173"/>
        <v>LRKPPS</v>
      </c>
      <c r="F1810" s="39">
        <v>45.486221313476562</v>
      </c>
      <c r="G1810">
        <f t="shared" si="171"/>
        <v>8.4693806678401743E-4</v>
      </c>
      <c r="H1810" s="38">
        <f>G1810*SUMIF('Manual Inputs'!$B$11:$B$22,'Expanded kW'!A1810,'Manual Inputs'!$C$11:$C$22)</f>
        <v>8031.9447787888303</v>
      </c>
    </row>
    <row r="1811" spans="1:8" x14ac:dyDescent="0.2">
      <c r="A1811">
        <f t="shared" si="168"/>
        <v>5</v>
      </c>
      <c r="B1811" t="b">
        <f t="shared" si="169"/>
        <v>0</v>
      </c>
      <c r="C1811" t="str">
        <f t="shared" si="170"/>
        <v>OFF</v>
      </c>
      <c r="D1811" s="4">
        <f t="shared" si="172"/>
        <v>42505.374999995613</v>
      </c>
      <c r="E1811" t="str">
        <f t="shared" si="173"/>
        <v>LRKPPS</v>
      </c>
      <c r="F1811" s="39">
        <v>45.716484069824219</v>
      </c>
      <c r="G1811">
        <f t="shared" si="171"/>
        <v>8.512254814797654E-4</v>
      </c>
      <c r="H1811" s="38">
        <f>G1811*SUMIF('Manual Inputs'!$B$11:$B$22,'Expanded kW'!A1811,'Manual Inputs'!$C$11:$C$22)</f>
        <v>8072.6045146426886</v>
      </c>
    </row>
    <row r="1812" spans="1:8" x14ac:dyDescent="0.2">
      <c r="A1812">
        <f t="shared" si="168"/>
        <v>5</v>
      </c>
      <c r="B1812" t="b">
        <f t="shared" si="169"/>
        <v>0</v>
      </c>
      <c r="C1812" t="str">
        <f t="shared" si="170"/>
        <v>OFF</v>
      </c>
      <c r="D1812" s="4">
        <f t="shared" si="172"/>
        <v>42505.416666662277</v>
      </c>
      <c r="E1812" t="str">
        <f t="shared" si="173"/>
        <v>LRKPPS</v>
      </c>
      <c r="F1812" s="39">
        <v>46.734657287597656</v>
      </c>
      <c r="G1812">
        <f t="shared" si="171"/>
        <v>8.7018352265820042E-4</v>
      </c>
      <c r="H1812" s="38">
        <f>G1812*SUMIF('Manual Inputs'!$B$11:$B$22,'Expanded kW'!A1812,'Manual Inputs'!$C$11:$C$22)</f>
        <v>8252.3932687807483</v>
      </c>
    </row>
    <row r="1813" spans="1:8" x14ac:dyDescent="0.2">
      <c r="A1813">
        <f t="shared" si="168"/>
        <v>5</v>
      </c>
      <c r="B1813" t="b">
        <f t="shared" si="169"/>
        <v>0</v>
      </c>
      <c r="C1813" t="str">
        <f t="shared" si="170"/>
        <v>OFF</v>
      </c>
      <c r="D1813" s="4">
        <f t="shared" si="172"/>
        <v>42505.458333328941</v>
      </c>
      <c r="E1813" t="str">
        <f t="shared" si="173"/>
        <v>LRKPPS</v>
      </c>
      <c r="F1813" s="39">
        <v>45.915618896484375</v>
      </c>
      <c r="G1813">
        <f t="shared" si="171"/>
        <v>8.5493330464578765E-4</v>
      </c>
      <c r="H1813" s="38">
        <f>G1813*SUMIF('Manual Inputs'!$B$11:$B$22,'Expanded kW'!A1813,'Manual Inputs'!$C$11:$C$22)</f>
        <v>8107.7676890080693</v>
      </c>
    </row>
    <row r="1814" spans="1:8" x14ac:dyDescent="0.2">
      <c r="A1814">
        <f t="shared" si="168"/>
        <v>5</v>
      </c>
      <c r="B1814" t="b">
        <f t="shared" si="169"/>
        <v>0</v>
      </c>
      <c r="C1814" t="str">
        <f t="shared" si="170"/>
        <v>OFF</v>
      </c>
      <c r="D1814" s="4">
        <f t="shared" si="172"/>
        <v>42505.499999995605</v>
      </c>
      <c r="E1814" t="str">
        <f t="shared" si="173"/>
        <v>LRKPPS</v>
      </c>
      <c r="F1814" s="39">
        <v>45.958835601806641</v>
      </c>
      <c r="G1814">
        <f t="shared" si="171"/>
        <v>8.5573798509189821E-4</v>
      </c>
      <c r="H1814" s="38">
        <f>G1814*SUMIF('Manual Inputs'!$B$11:$B$22,'Expanded kW'!A1814,'Manual Inputs'!$C$11:$C$22)</f>
        <v>8115.3988832608829</v>
      </c>
    </row>
    <row r="1815" spans="1:8" x14ac:dyDescent="0.2">
      <c r="A1815">
        <f t="shared" si="168"/>
        <v>5</v>
      </c>
      <c r="B1815" t="b">
        <f t="shared" si="169"/>
        <v>0</v>
      </c>
      <c r="C1815" t="str">
        <f t="shared" si="170"/>
        <v>OFF</v>
      </c>
      <c r="D1815" s="4">
        <f t="shared" si="172"/>
        <v>42505.54166666227</v>
      </c>
      <c r="E1815" t="str">
        <f t="shared" si="173"/>
        <v>LRKPPS</v>
      </c>
      <c r="F1815" s="39">
        <v>46.708446502685547</v>
      </c>
      <c r="G1815">
        <f t="shared" si="171"/>
        <v>8.6969548670222667E-4</v>
      </c>
      <c r="H1815" s="38">
        <f>G1815*SUMIF('Manual Inputs'!$B$11:$B$22,'Expanded kW'!A1815,'Manual Inputs'!$C$11:$C$22)</f>
        <v>8247.7649753999467</v>
      </c>
    </row>
    <row r="1816" spans="1:8" x14ac:dyDescent="0.2">
      <c r="A1816">
        <f t="shared" si="168"/>
        <v>5</v>
      </c>
      <c r="B1816" t="b">
        <f t="shared" si="169"/>
        <v>0</v>
      </c>
      <c r="C1816" t="str">
        <f t="shared" si="170"/>
        <v>OFF</v>
      </c>
      <c r="D1816" s="4">
        <f t="shared" si="172"/>
        <v>42505.583333328934</v>
      </c>
      <c r="E1816" t="str">
        <f t="shared" si="173"/>
        <v>LRKPPS</v>
      </c>
      <c r="F1816" s="39">
        <v>46.707454681396484</v>
      </c>
      <c r="G1816">
        <f t="shared" si="171"/>
        <v>8.6967701932505405E-4</v>
      </c>
      <c r="H1816" s="38">
        <f>G1816*SUMIF('Manual Inputs'!$B$11:$B$22,'Expanded kW'!A1816,'Manual Inputs'!$C$11:$C$22)</f>
        <v>8247.5898398623249</v>
      </c>
    </row>
    <row r="1817" spans="1:8" x14ac:dyDescent="0.2">
      <c r="A1817">
        <f t="shared" si="168"/>
        <v>5</v>
      </c>
      <c r="B1817" t="b">
        <f t="shared" si="169"/>
        <v>0</v>
      </c>
      <c r="C1817" t="str">
        <f t="shared" si="170"/>
        <v>OFF</v>
      </c>
      <c r="D1817" s="4">
        <f t="shared" si="172"/>
        <v>42505.624999995598</v>
      </c>
      <c r="E1817" t="str">
        <f t="shared" si="173"/>
        <v>LRKPPS</v>
      </c>
      <c r="F1817" s="39">
        <v>46.041873931884766</v>
      </c>
      <c r="G1817">
        <f t="shared" si="171"/>
        <v>8.5728413073149002E-4</v>
      </c>
      <c r="H1817" s="38">
        <f>G1817*SUMIF('Manual Inputs'!$B$11:$B$22,'Expanded kW'!A1817,'Manual Inputs'!$C$11:$C$22)</f>
        <v>8130.0617693492622</v>
      </c>
    </row>
    <row r="1818" spans="1:8" x14ac:dyDescent="0.2">
      <c r="A1818">
        <f t="shared" si="168"/>
        <v>5</v>
      </c>
      <c r="B1818" t="b">
        <f t="shared" si="169"/>
        <v>0</v>
      </c>
      <c r="C1818" t="str">
        <f t="shared" si="170"/>
        <v>OFF</v>
      </c>
      <c r="D1818" s="4">
        <f t="shared" si="172"/>
        <v>42505.666666662262</v>
      </c>
      <c r="E1818" t="str">
        <f t="shared" si="173"/>
        <v>LRKPPS</v>
      </c>
      <c r="F1818" s="39">
        <v>47.166664123535156</v>
      </c>
      <c r="G1818">
        <f t="shared" si="171"/>
        <v>8.7822734392760935E-4</v>
      </c>
      <c r="H1818" s="38">
        <f>G1818*SUMIF('Manual Inputs'!$B$11:$B$22,'Expanded kW'!A1818,'Manual Inputs'!$C$11:$C$22)</f>
        <v>8328.6769201835777</v>
      </c>
    </row>
    <row r="1819" spans="1:8" x14ac:dyDescent="0.2">
      <c r="A1819">
        <f t="shared" si="168"/>
        <v>5</v>
      </c>
      <c r="B1819" t="b">
        <f t="shared" si="169"/>
        <v>0</v>
      </c>
      <c r="C1819" t="str">
        <f t="shared" si="170"/>
        <v>OFF</v>
      </c>
      <c r="D1819" s="4">
        <f t="shared" si="172"/>
        <v>42505.708333328927</v>
      </c>
      <c r="E1819" t="str">
        <f t="shared" si="173"/>
        <v>LRKPPS</v>
      </c>
      <c r="F1819" s="39">
        <v>46.132553100585938</v>
      </c>
      <c r="G1819">
        <f t="shared" si="171"/>
        <v>8.5897254620368488E-4</v>
      </c>
      <c r="H1819" s="38">
        <f>G1819*SUMIF('Manual Inputs'!$B$11:$B$22,'Expanded kW'!A1819,'Manual Inputs'!$C$11:$C$22)</f>
        <v>8146.0738726755617</v>
      </c>
    </row>
    <row r="1820" spans="1:8" x14ac:dyDescent="0.2">
      <c r="A1820">
        <f t="shared" si="168"/>
        <v>5</v>
      </c>
      <c r="B1820" t="b">
        <f t="shared" si="169"/>
        <v>0</v>
      </c>
      <c r="C1820" t="str">
        <f t="shared" si="170"/>
        <v>OFF</v>
      </c>
      <c r="D1820" s="4">
        <f t="shared" si="172"/>
        <v>42505.749999995591</v>
      </c>
      <c r="E1820" t="str">
        <f t="shared" si="173"/>
        <v>LRKPPS</v>
      </c>
      <c r="F1820" s="39">
        <v>46.383121490478516</v>
      </c>
      <c r="G1820">
        <f t="shared" si="171"/>
        <v>8.6363804493285563E-4</v>
      </c>
      <c r="H1820" s="38">
        <f>G1820*SUMIF('Manual Inputs'!$B$11:$B$22,'Expanded kW'!A1820,'Manual Inputs'!$C$11:$C$22)</f>
        <v>8190.3191718631406</v>
      </c>
    </row>
    <row r="1821" spans="1:8" x14ac:dyDescent="0.2">
      <c r="A1821">
        <f t="shared" si="168"/>
        <v>5</v>
      </c>
      <c r="B1821" t="b">
        <f t="shared" si="169"/>
        <v>0</v>
      </c>
      <c r="C1821" t="str">
        <f t="shared" si="170"/>
        <v>OFF</v>
      </c>
      <c r="D1821" s="4">
        <f t="shared" si="172"/>
        <v>42505.791666662255</v>
      </c>
      <c r="E1821" t="str">
        <f t="shared" si="173"/>
        <v>LRKPPS</v>
      </c>
      <c r="F1821" s="39">
        <v>46.534732818603516</v>
      </c>
      <c r="G1821">
        <f t="shared" si="171"/>
        <v>8.6646099661881384E-4</v>
      </c>
      <c r="H1821" s="38">
        <f>G1821*SUMIF('Manual Inputs'!$B$11:$B$22,'Expanded kW'!A1821,'Manual Inputs'!$C$11:$C$22)</f>
        <v>8217.0906595834913</v>
      </c>
    </row>
    <row r="1822" spans="1:8" x14ac:dyDescent="0.2">
      <c r="A1822">
        <f t="shared" si="168"/>
        <v>5</v>
      </c>
      <c r="B1822" t="b">
        <f t="shared" si="169"/>
        <v>0</v>
      </c>
      <c r="C1822" t="str">
        <f t="shared" si="170"/>
        <v>OFF</v>
      </c>
      <c r="D1822" s="4">
        <f t="shared" si="172"/>
        <v>42505.833333328919</v>
      </c>
      <c r="E1822" t="str">
        <f t="shared" si="173"/>
        <v>LRKPPS</v>
      </c>
      <c r="F1822" s="39">
        <v>47.606681823730469</v>
      </c>
      <c r="G1822">
        <f t="shared" si="171"/>
        <v>8.8642032478187421E-4</v>
      </c>
      <c r="H1822" s="38">
        <f>G1822*SUMIF('Manual Inputs'!$B$11:$B$22,'Expanded kW'!A1822,'Manual Inputs'!$C$11:$C$22)</f>
        <v>8406.3751278518266</v>
      </c>
    </row>
    <row r="1823" spans="1:8" x14ac:dyDescent="0.2">
      <c r="A1823">
        <f t="shared" si="168"/>
        <v>5</v>
      </c>
      <c r="B1823" t="b">
        <f t="shared" si="169"/>
        <v>0</v>
      </c>
      <c r="C1823" t="str">
        <f t="shared" si="170"/>
        <v>OFF</v>
      </c>
      <c r="D1823" s="4">
        <f t="shared" si="172"/>
        <v>42505.874999995583</v>
      </c>
      <c r="E1823" t="str">
        <f t="shared" si="173"/>
        <v>LRKPPS</v>
      </c>
      <c r="F1823" s="39">
        <v>49.442863464355469</v>
      </c>
      <c r="G1823">
        <f t="shared" si="171"/>
        <v>9.2060940631181196E-4</v>
      </c>
      <c r="H1823" s="38">
        <f>G1823*SUMIF('Manual Inputs'!$B$11:$B$22,'Expanded kW'!A1823,'Manual Inputs'!$C$11:$C$22)</f>
        <v>8730.6075902427256</v>
      </c>
    </row>
    <row r="1824" spans="1:8" x14ac:dyDescent="0.2">
      <c r="A1824">
        <f t="shared" si="168"/>
        <v>5</v>
      </c>
      <c r="B1824" t="b">
        <f t="shared" si="169"/>
        <v>0</v>
      </c>
      <c r="C1824" t="str">
        <f t="shared" si="170"/>
        <v>OFF</v>
      </c>
      <c r="D1824" s="4">
        <f t="shared" si="172"/>
        <v>42505.916666662248</v>
      </c>
      <c r="E1824" t="str">
        <f t="shared" si="173"/>
        <v>LRKPPS</v>
      </c>
      <c r="F1824" s="39">
        <v>50.455741882324219</v>
      </c>
      <c r="G1824">
        <f t="shared" si="171"/>
        <v>9.3946886010749472E-4</v>
      </c>
      <c r="H1824" s="38">
        <f>G1824*SUMIF('Manual Inputs'!$B$11:$B$22,'Expanded kW'!A1824,'Manual Inputs'!$C$11:$C$22)</f>
        <v>8909.4613900491677</v>
      </c>
    </row>
    <row r="1825" spans="1:8" x14ac:dyDescent="0.2">
      <c r="A1825">
        <f t="shared" si="168"/>
        <v>5</v>
      </c>
      <c r="B1825" t="b">
        <f t="shared" si="169"/>
        <v>0</v>
      </c>
      <c r="C1825" t="str">
        <f t="shared" si="170"/>
        <v>OFF</v>
      </c>
      <c r="D1825" s="4">
        <f t="shared" si="172"/>
        <v>42505.958333328912</v>
      </c>
      <c r="E1825" t="str">
        <f t="shared" si="173"/>
        <v>LRKPPS</v>
      </c>
      <c r="F1825" s="39">
        <v>49.565975189208984</v>
      </c>
      <c r="G1825">
        <f t="shared" si="171"/>
        <v>9.2290170501755189E-4</v>
      </c>
      <c r="H1825" s="38">
        <f>G1825*SUMIF('Manual Inputs'!$B$11:$B$22,'Expanded kW'!A1825,'Manual Inputs'!$C$11:$C$22)</f>
        <v>8752.3466256492993</v>
      </c>
    </row>
    <row r="1826" spans="1:8" x14ac:dyDescent="0.2">
      <c r="A1826">
        <f t="shared" si="168"/>
        <v>5</v>
      </c>
      <c r="B1826" t="b">
        <f t="shared" si="169"/>
        <v>0</v>
      </c>
      <c r="C1826" t="str">
        <f t="shared" si="170"/>
        <v>OFF</v>
      </c>
      <c r="D1826" s="4">
        <f t="shared" si="172"/>
        <v>42505.999999995576</v>
      </c>
      <c r="E1826" t="str">
        <f t="shared" si="173"/>
        <v>LRKPPS</v>
      </c>
      <c r="F1826" s="39">
        <v>47.550312042236328</v>
      </c>
      <c r="G1826">
        <f t="shared" si="171"/>
        <v>8.8537073850310504E-4</v>
      </c>
      <c r="H1826" s="38">
        <f>G1826*SUMIF('Manual Inputs'!$B$11:$B$22,'Expanded kW'!A1826,'Manual Inputs'!$C$11:$C$22)</f>
        <v>8396.4213669308429</v>
      </c>
    </row>
    <row r="1827" spans="1:8" x14ac:dyDescent="0.2">
      <c r="A1827">
        <f t="shared" si="168"/>
        <v>5</v>
      </c>
      <c r="B1827" t="b">
        <f t="shared" si="169"/>
        <v>0</v>
      </c>
      <c r="C1827" t="str">
        <f t="shared" si="170"/>
        <v>OFF</v>
      </c>
      <c r="D1827" s="4">
        <f t="shared" si="172"/>
        <v>42506.04166666224</v>
      </c>
      <c r="E1827" t="str">
        <f t="shared" si="173"/>
        <v>LRKPPS</v>
      </c>
      <c r="F1827" s="39">
        <v>47.004142761230469</v>
      </c>
      <c r="G1827">
        <f t="shared" si="171"/>
        <v>8.7520125109275231E-4</v>
      </c>
      <c r="H1827" s="38">
        <f>G1827*SUMIF('Manual Inputs'!$B$11:$B$22,'Expanded kW'!A1827,'Manual Inputs'!$C$11:$C$22)</f>
        <v>8299.978941549376</v>
      </c>
    </row>
    <row r="1828" spans="1:8" x14ac:dyDescent="0.2">
      <c r="A1828">
        <f t="shared" si="168"/>
        <v>5</v>
      </c>
      <c r="B1828" t="b">
        <f t="shared" si="169"/>
        <v>0</v>
      </c>
      <c r="C1828" t="str">
        <f t="shared" si="170"/>
        <v>OFF</v>
      </c>
      <c r="D1828" s="4">
        <f t="shared" si="172"/>
        <v>42506.083333328905</v>
      </c>
      <c r="E1828" t="str">
        <f t="shared" si="173"/>
        <v>LRKPPS</v>
      </c>
      <c r="F1828" s="39">
        <v>46.718578338623047</v>
      </c>
      <c r="G1828">
        <f t="shared" si="171"/>
        <v>8.6988413806288255E-4</v>
      </c>
      <c r="H1828" s="38">
        <f>G1828*SUMIF('Manual Inputs'!$B$11:$B$22,'Expanded kW'!A1828,'Manual Inputs'!$C$11:$C$22)</f>
        <v>8249.5540522765896</v>
      </c>
    </row>
    <row r="1829" spans="1:8" x14ac:dyDescent="0.2">
      <c r="A1829">
        <f t="shared" si="168"/>
        <v>5</v>
      </c>
      <c r="B1829" t="b">
        <f t="shared" si="169"/>
        <v>0</v>
      </c>
      <c r="C1829" t="str">
        <f t="shared" si="170"/>
        <v>OFF</v>
      </c>
      <c r="D1829" s="4">
        <f t="shared" si="172"/>
        <v>42506.124999995569</v>
      </c>
      <c r="E1829" t="str">
        <f t="shared" si="173"/>
        <v>LRKPPS</v>
      </c>
      <c r="F1829" s="39">
        <v>51.593177795410156</v>
      </c>
      <c r="G1829">
        <f t="shared" si="171"/>
        <v>9.6064753236256508E-4</v>
      </c>
      <c r="H1829" s="38">
        <f>G1829*SUMIF('Manual Inputs'!$B$11:$B$22,'Expanded kW'!A1829,'Manual Inputs'!$C$11:$C$22)</f>
        <v>9110.3095189881769</v>
      </c>
    </row>
    <row r="1830" spans="1:8" x14ac:dyDescent="0.2">
      <c r="A1830">
        <f t="shared" si="168"/>
        <v>5</v>
      </c>
      <c r="B1830" t="b">
        <f t="shared" si="169"/>
        <v>0</v>
      </c>
      <c r="C1830" t="str">
        <f t="shared" si="170"/>
        <v>OFF</v>
      </c>
      <c r="D1830" s="4">
        <f t="shared" si="172"/>
        <v>42506.166666662233</v>
      </c>
      <c r="E1830" t="str">
        <f t="shared" si="173"/>
        <v>LRKPPS</v>
      </c>
      <c r="F1830" s="39">
        <v>56.248783111572266</v>
      </c>
      <c r="G1830">
        <f t="shared" si="171"/>
        <v>1.0473333297825302E-3</v>
      </c>
      <c r="H1830" s="38">
        <f>G1830*SUMIF('Manual Inputs'!$B$11:$B$22,'Expanded kW'!A1830,'Manual Inputs'!$C$11:$C$22)</f>
        <v>9932.3950589925935</v>
      </c>
    </row>
    <row r="1831" spans="1:8" x14ac:dyDescent="0.2">
      <c r="A1831">
        <f t="shared" si="168"/>
        <v>5</v>
      </c>
      <c r="B1831" t="b">
        <f t="shared" si="169"/>
        <v>0</v>
      </c>
      <c r="C1831" t="str">
        <f t="shared" si="170"/>
        <v>OFF</v>
      </c>
      <c r="D1831" s="4">
        <f t="shared" si="172"/>
        <v>42506.208333328897</v>
      </c>
      <c r="E1831" t="str">
        <f t="shared" si="173"/>
        <v>LRKPPS</v>
      </c>
      <c r="F1831" s="39">
        <v>64.130119323730469</v>
      </c>
      <c r="G1831">
        <f t="shared" si="171"/>
        <v>1.1940811462080394E-3</v>
      </c>
      <c r="H1831" s="38">
        <f>G1831*SUMIF('Manual Inputs'!$B$11:$B$22,'Expanded kW'!A1831,'Manual Inputs'!$C$11:$C$22)</f>
        <v>11324.079296794258</v>
      </c>
    </row>
    <row r="1832" spans="1:8" x14ac:dyDescent="0.2">
      <c r="A1832">
        <f t="shared" si="168"/>
        <v>5</v>
      </c>
      <c r="B1832" t="b">
        <f t="shared" si="169"/>
        <v>0</v>
      </c>
      <c r="C1832" t="str">
        <f t="shared" si="170"/>
        <v>OFF</v>
      </c>
      <c r="D1832" s="4">
        <f t="shared" si="172"/>
        <v>42506.249999995562</v>
      </c>
      <c r="E1832" t="str">
        <f t="shared" si="173"/>
        <v>LRKPPS</v>
      </c>
      <c r="F1832" s="39">
        <v>79.434349060058594</v>
      </c>
      <c r="G1832">
        <f t="shared" si="171"/>
        <v>1.4790407311596242E-3</v>
      </c>
      <c r="H1832" s="38">
        <f>G1832*SUMIF('Manual Inputs'!$B$11:$B$22,'Expanded kW'!A1832,'Manual Inputs'!$C$11:$C$22)</f>
        <v>14026.496085318877</v>
      </c>
    </row>
    <row r="1833" spans="1:8" x14ac:dyDescent="0.2">
      <c r="A1833">
        <f t="shared" si="168"/>
        <v>5</v>
      </c>
      <c r="B1833" t="b">
        <f t="shared" si="169"/>
        <v>0</v>
      </c>
      <c r="C1833" t="str">
        <f t="shared" si="170"/>
        <v>ON</v>
      </c>
      <c r="D1833" s="4">
        <f t="shared" si="172"/>
        <v>42506.291666662226</v>
      </c>
      <c r="E1833" t="str">
        <f t="shared" si="173"/>
        <v>LRKPPS</v>
      </c>
      <c r="F1833" s="39">
        <v>94.650054931640625</v>
      </c>
      <c r="G1833">
        <f t="shared" si="171"/>
        <v>1.7623520316701778E-3</v>
      </c>
      <c r="H1833" s="38">
        <f>G1833*SUMIF('Manual Inputs'!$B$11:$B$22,'Expanded kW'!A1833,'Manual Inputs'!$C$11:$C$22)</f>
        <v>16713.281353512415</v>
      </c>
    </row>
    <row r="1834" spans="1:8" x14ac:dyDescent="0.2">
      <c r="A1834">
        <f t="shared" si="168"/>
        <v>5</v>
      </c>
      <c r="B1834" t="b">
        <f t="shared" si="169"/>
        <v>0</v>
      </c>
      <c r="C1834" t="str">
        <f t="shared" si="170"/>
        <v>ON</v>
      </c>
      <c r="D1834" s="4">
        <f t="shared" si="172"/>
        <v>42506.33333332889</v>
      </c>
      <c r="E1834" t="str">
        <f t="shared" si="173"/>
        <v>LRKPPS</v>
      </c>
      <c r="F1834" s="39">
        <v>117.24067687988281</v>
      </c>
      <c r="G1834">
        <f t="shared" si="171"/>
        <v>2.1829817768502682E-3</v>
      </c>
      <c r="H1834" s="38">
        <f>G1834*SUMIF('Manual Inputs'!$B$11:$B$22,'Expanded kW'!A1834,'Manual Inputs'!$C$11:$C$22)</f>
        <v>20702.327327595511</v>
      </c>
    </row>
    <row r="1835" spans="1:8" x14ac:dyDescent="0.2">
      <c r="A1835">
        <f t="shared" si="168"/>
        <v>5</v>
      </c>
      <c r="B1835" t="b">
        <f t="shared" si="169"/>
        <v>0</v>
      </c>
      <c r="C1835" t="str">
        <f t="shared" si="170"/>
        <v>ON</v>
      </c>
      <c r="D1835" s="4">
        <f t="shared" si="172"/>
        <v>42506.374999995554</v>
      </c>
      <c r="E1835" t="str">
        <f t="shared" si="173"/>
        <v>LRKPPS</v>
      </c>
      <c r="F1835" s="39">
        <v>118.67296600341797</v>
      </c>
      <c r="G1835">
        <f t="shared" si="171"/>
        <v>2.209650516225267E-3</v>
      </c>
      <c r="H1835" s="38">
        <f>G1835*SUMIF('Manual Inputs'!$B$11:$B$22,'Expanded kW'!A1835,'Manual Inputs'!$C$11:$C$22)</f>
        <v>20955.240557476965</v>
      </c>
    </row>
    <row r="1836" spans="1:8" x14ac:dyDescent="0.2">
      <c r="A1836">
        <f t="shared" si="168"/>
        <v>5</v>
      </c>
      <c r="B1836" t="b">
        <f t="shared" si="169"/>
        <v>0</v>
      </c>
      <c r="C1836" t="str">
        <f t="shared" si="170"/>
        <v>ON</v>
      </c>
      <c r="D1836" s="4">
        <f t="shared" si="172"/>
        <v>42506.416666662219</v>
      </c>
      <c r="E1836" t="str">
        <f t="shared" si="173"/>
        <v>LRKPPS</v>
      </c>
      <c r="F1836" s="39">
        <v>120.69408416748047</v>
      </c>
      <c r="G1836">
        <f t="shared" si="171"/>
        <v>2.2472830533141635E-3</v>
      </c>
      <c r="H1836" s="38">
        <f>G1836*SUMIF('Manual Inputs'!$B$11:$B$22,'Expanded kW'!A1836,'Manual Inputs'!$C$11:$C$22)</f>
        <v>21312.129061652351</v>
      </c>
    </row>
    <row r="1837" spans="1:8" x14ac:dyDescent="0.2">
      <c r="A1837">
        <f t="shared" si="168"/>
        <v>5</v>
      </c>
      <c r="B1837" t="b">
        <f t="shared" si="169"/>
        <v>0</v>
      </c>
      <c r="C1837" t="str">
        <f t="shared" si="170"/>
        <v>ON</v>
      </c>
      <c r="D1837" s="4">
        <f t="shared" si="172"/>
        <v>42506.458333328883</v>
      </c>
      <c r="E1837" t="str">
        <f t="shared" si="173"/>
        <v>LRKPPS</v>
      </c>
      <c r="F1837" s="39">
        <v>122.07505035400391</v>
      </c>
      <c r="G1837">
        <f t="shared" si="171"/>
        <v>2.2729961769488529E-3</v>
      </c>
      <c r="H1837" s="38">
        <f>G1837*SUMIF('Manual Inputs'!$B$11:$B$22,'Expanded kW'!A1837,'Manual Inputs'!$C$11:$C$22)</f>
        <v>21555.979701060038</v>
      </c>
    </row>
    <row r="1838" spans="1:8" x14ac:dyDescent="0.2">
      <c r="A1838">
        <f t="shared" si="168"/>
        <v>5</v>
      </c>
      <c r="B1838" t="b">
        <f t="shared" si="169"/>
        <v>0</v>
      </c>
      <c r="C1838" t="str">
        <f t="shared" si="170"/>
        <v>ON</v>
      </c>
      <c r="D1838" s="4">
        <f t="shared" si="172"/>
        <v>42506.499999995547</v>
      </c>
      <c r="E1838" t="str">
        <f t="shared" si="173"/>
        <v>LRKPPS</v>
      </c>
      <c r="F1838" s="39">
        <v>114.15179443359375</v>
      </c>
      <c r="G1838">
        <f t="shared" si="171"/>
        <v>2.1254678297243051E-3</v>
      </c>
      <c r="H1838" s="38">
        <f>G1838*SUMIF('Manual Inputs'!$B$11:$B$22,'Expanded kW'!A1838,'Manual Inputs'!$C$11:$C$22)</f>
        <v>20156.893292400917</v>
      </c>
    </row>
    <row r="1839" spans="1:8" x14ac:dyDescent="0.2">
      <c r="A1839">
        <f t="shared" si="168"/>
        <v>5</v>
      </c>
      <c r="B1839" t="b">
        <f t="shared" si="169"/>
        <v>0</v>
      </c>
      <c r="C1839" t="str">
        <f t="shared" si="170"/>
        <v>ON</v>
      </c>
      <c r="D1839" s="4">
        <f t="shared" si="172"/>
        <v>42506.541666662211</v>
      </c>
      <c r="E1839" t="str">
        <f t="shared" si="173"/>
        <v>LRKPPS</v>
      </c>
      <c r="F1839" s="39">
        <v>104.40879058837891</v>
      </c>
      <c r="G1839">
        <f t="shared" si="171"/>
        <v>1.9440563912038952E-3</v>
      </c>
      <c r="H1839" s="38">
        <f>G1839*SUMIF('Manual Inputs'!$B$11:$B$22,'Expanded kW'!A1839,'Manual Inputs'!$C$11:$C$22)</f>
        <v>18436.476282489661</v>
      </c>
    </row>
    <row r="1840" spans="1:8" x14ac:dyDescent="0.2">
      <c r="A1840">
        <f t="shared" si="168"/>
        <v>5</v>
      </c>
      <c r="B1840" t="b">
        <f t="shared" si="169"/>
        <v>0</v>
      </c>
      <c r="C1840" t="str">
        <f t="shared" si="170"/>
        <v>ON</v>
      </c>
      <c r="D1840" s="4">
        <f t="shared" si="172"/>
        <v>42506.583333328876</v>
      </c>
      <c r="E1840" t="str">
        <f t="shared" si="173"/>
        <v>LRKPPS</v>
      </c>
      <c r="F1840" s="39">
        <v>99.889785766601563</v>
      </c>
      <c r="G1840">
        <f t="shared" si="171"/>
        <v>1.8599140488192178E-3</v>
      </c>
      <c r="H1840" s="38">
        <f>G1840*SUMIF('Manual Inputs'!$B$11:$B$22,'Expanded kW'!A1840,'Manual Inputs'!$C$11:$C$22)</f>
        <v>17638.511621203492</v>
      </c>
    </row>
    <row r="1841" spans="1:8" x14ac:dyDescent="0.2">
      <c r="A1841">
        <f t="shared" si="168"/>
        <v>5</v>
      </c>
      <c r="B1841" t="b">
        <f t="shared" si="169"/>
        <v>0</v>
      </c>
      <c r="C1841" t="str">
        <f t="shared" si="170"/>
        <v>ON</v>
      </c>
      <c r="D1841" s="4">
        <f t="shared" si="172"/>
        <v>42506.62499999554</v>
      </c>
      <c r="E1841" t="str">
        <f t="shared" si="173"/>
        <v>LRKPPS</v>
      </c>
      <c r="F1841" s="39">
        <v>86.035987854003906</v>
      </c>
      <c r="G1841">
        <f t="shared" si="171"/>
        <v>1.6019610141881438E-3</v>
      </c>
      <c r="H1841" s="38">
        <f>G1841*SUMIF('Manual Inputs'!$B$11:$B$22,'Expanded kW'!A1841,'Manual Inputs'!$C$11:$C$22)</f>
        <v>15192.21169570239</v>
      </c>
    </row>
    <row r="1842" spans="1:8" x14ac:dyDescent="0.2">
      <c r="A1842">
        <f t="shared" si="168"/>
        <v>5</v>
      </c>
      <c r="B1842" t="b">
        <f t="shared" si="169"/>
        <v>0</v>
      </c>
      <c r="C1842" t="str">
        <f t="shared" si="170"/>
        <v>ON</v>
      </c>
      <c r="D1842" s="4">
        <f t="shared" si="172"/>
        <v>42506.666666662204</v>
      </c>
      <c r="E1842" t="str">
        <f t="shared" si="173"/>
        <v>LRKPPS</v>
      </c>
      <c r="F1842" s="39">
        <v>72.913703918457031</v>
      </c>
      <c r="G1842">
        <f t="shared" si="171"/>
        <v>1.3576285225623715E-3</v>
      </c>
      <c r="H1842" s="38">
        <f>G1842*SUMIF('Manual Inputs'!$B$11:$B$22,'Expanded kW'!A1842,'Manual Inputs'!$C$11:$C$22)</f>
        <v>12875.082312376953</v>
      </c>
    </row>
    <row r="1843" spans="1:8" x14ac:dyDescent="0.2">
      <c r="A1843">
        <f t="shared" si="168"/>
        <v>5</v>
      </c>
      <c r="B1843" t="b">
        <f t="shared" si="169"/>
        <v>0</v>
      </c>
      <c r="C1843" t="str">
        <f t="shared" si="170"/>
        <v>ON</v>
      </c>
      <c r="D1843" s="4">
        <f t="shared" si="172"/>
        <v>42506.708333328868</v>
      </c>
      <c r="E1843" t="str">
        <f t="shared" si="173"/>
        <v>LRKPPS</v>
      </c>
      <c r="F1843" s="39">
        <v>68.350852966308594</v>
      </c>
      <c r="G1843">
        <f t="shared" si="171"/>
        <v>1.2726697800499161E-3</v>
      </c>
      <c r="H1843" s="38">
        <f>G1843*SUMIF('Manual Inputs'!$B$11:$B$22,'Expanded kW'!A1843,'Manual Inputs'!$C$11:$C$22)</f>
        <v>12069.375313131399</v>
      </c>
    </row>
    <row r="1844" spans="1:8" x14ac:dyDescent="0.2">
      <c r="A1844">
        <f t="shared" si="168"/>
        <v>5</v>
      </c>
      <c r="B1844" t="b">
        <f t="shared" si="169"/>
        <v>0</v>
      </c>
      <c r="C1844" t="str">
        <f t="shared" si="170"/>
        <v>ON</v>
      </c>
      <c r="D1844" s="4">
        <f t="shared" si="172"/>
        <v>42506.749999995533</v>
      </c>
      <c r="E1844" t="str">
        <f t="shared" si="173"/>
        <v>LRKPPS</v>
      </c>
      <c r="F1844" s="39">
        <v>63.676410675048828</v>
      </c>
      <c r="G1844">
        <f t="shared" si="171"/>
        <v>1.1856332445204184E-3</v>
      </c>
      <c r="H1844" s="38">
        <f>G1844*SUMIF('Manual Inputs'!$B$11:$B$22,'Expanded kW'!A1844,'Manual Inputs'!$C$11:$C$22)</f>
        <v>11243.963545108589</v>
      </c>
    </row>
    <row r="1845" spans="1:8" x14ac:dyDescent="0.2">
      <c r="A1845">
        <f t="shared" si="168"/>
        <v>5</v>
      </c>
      <c r="B1845" t="b">
        <f t="shared" si="169"/>
        <v>0</v>
      </c>
      <c r="C1845" t="str">
        <f t="shared" si="170"/>
        <v>ON</v>
      </c>
      <c r="D1845" s="4">
        <f t="shared" si="172"/>
        <v>42506.791666662197</v>
      </c>
      <c r="E1845" t="str">
        <f t="shared" si="173"/>
        <v>LRKPPS</v>
      </c>
      <c r="F1845" s="39">
        <v>60.347888946533203</v>
      </c>
      <c r="G1845">
        <f t="shared" si="171"/>
        <v>1.1236572949560523E-3</v>
      </c>
      <c r="H1845" s="38">
        <f>G1845*SUMIF('Manual Inputs'!$B$11:$B$22,'Expanded kW'!A1845,'Manual Inputs'!$C$11:$C$22)</f>
        <v>10656.214069631376</v>
      </c>
    </row>
    <row r="1846" spans="1:8" x14ac:dyDescent="0.2">
      <c r="A1846">
        <f t="shared" si="168"/>
        <v>5</v>
      </c>
      <c r="B1846" t="b">
        <f t="shared" si="169"/>
        <v>0</v>
      </c>
      <c r="C1846" t="str">
        <f t="shared" si="170"/>
        <v>ON</v>
      </c>
      <c r="D1846" s="4">
        <f t="shared" si="172"/>
        <v>42506.833333328861</v>
      </c>
      <c r="E1846" t="str">
        <f t="shared" si="173"/>
        <v>LRKPPS</v>
      </c>
      <c r="F1846" s="39">
        <v>56.856658935546875</v>
      </c>
      <c r="G1846">
        <f t="shared" si="171"/>
        <v>1.0586517721665157E-3</v>
      </c>
      <c r="H1846" s="38">
        <f>G1846*SUMIF('Manual Inputs'!$B$11:$B$22,'Expanded kW'!A1846,'Manual Inputs'!$C$11:$C$22)</f>
        <v>10039.733609207102</v>
      </c>
    </row>
    <row r="1847" spans="1:8" x14ac:dyDescent="0.2">
      <c r="A1847">
        <f t="shared" si="168"/>
        <v>5</v>
      </c>
      <c r="B1847" t="b">
        <f t="shared" si="169"/>
        <v>0</v>
      </c>
      <c r="C1847" t="str">
        <f t="shared" si="170"/>
        <v>OFF</v>
      </c>
      <c r="D1847" s="4">
        <f t="shared" si="172"/>
        <v>42506.874999995525</v>
      </c>
      <c r="E1847" t="str">
        <f t="shared" si="173"/>
        <v>LRKPPS</v>
      </c>
      <c r="F1847" s="39">
        <v>54.835918426513672</v>
      </c>
      <c r="G1847">
        <f t="shared" si="171"/>
        <v>1.0210262668866198E-3</v>
      </c>
      <c r="H1847" s="38">
        <f>G1847*SUMIF('Manual Inputs'!$B$11:$B$22,'Expanded kW'!A1847,'Manual Inputs'!$C$11:$C$22)</f>
        <v>9682.9117912556612</v>
      </c>
    </row>
    <row r="1848" spans="1:8" x14ac:dyDescent="0.2">
      <c r="A1848">
        <f t="shared" si="168"/>
        <v>5</v>
      </c>
      <c r="B1848" t="b">
        <f t="shared" si="169"/>
        <v>0</v>
      </c>
      <c r="C1848" t="str">
        <f t="shared" si="170"/>
        <v>OFF</v>
      </c>
      <c r="D1848" s="4">
        <f t="shared" si="172"/>
        <v>42506.91666666219</v>
      </c>
      <c r="E1848" t="str">
        <f t="shared" si="173"/>
        <v>LRKPPS</v>
      </c>
      <c r="F1848" s="39">
        <v>52.641258239746094</v>
      </c>
      <c r="G1848">
        <f t="shared" si="171"/>
        <v>9.8016243599112875E-4</v>
      </c>
      <c r="H1848" s="38">
        <f>G1848*SUMIF('Manual Inputs'!$B$11:$B$22,'Expanded kW'!A1848,'Manual Inputs'!$C$11:$C$22)</f>
        <v>9295.3792831837927</v>
      </c>
    </row>
    <row r="1849" spans="1:8" x14ac:dyDescent="0.2">
      <c r="A1849">
        <f t="shared" si="168"/>
        <v>5</v>
      </c>
      <c r="B1849" t="b">
        <f t="shared" si="169"/>
        <v>0</v>
      </c>
      <c r="C1849" t="str">
        <f t="shared" si="170"/>
        <v>OFF</v>
      </c>
      <c r="D1849" s="4">
        <f t="shared" si="172"/>
        <v>42506.958333328854</v>
      </c>
      <c r="E1849" t="str">
        <f t="shared" si="173"/>
        <v>LRKPPS</v>
      </c>
      <c r="F1849" s="39">
        <v>50.542881011962891</v>
      </c>
      <c r="G1849">
        <f t="shared" si="171"/>
        <v>9.41091361248858E-4</v>
      </c>
      <c r="H1849" s="38">
        <f>G1849*SUMIF('Manual Inputs'!$B$11:$B$22,'Expanded kW'!A1849,'Manual Inputs'!$C$11:$C$22)</f>
        <v>8924.8483942257953</v>
      </c>
    </row>
    <row r="1850" spans="1:8" x14ac:dyDescent="0.2">
      <c r="A1850">
        <f t="shared" si="168"/>
        <v>5</v>
      </c>
      <c r="B1850" t="b">
        <f t="shared" si="169"/>
        <v>0</v>
      </c>
      <c r="C1850" t="str">
        <f t="shared" si="170"/>
        <v>OFF</v>
      </c>
      <c r="D1850" s="4">
        <f t="shared" si="172"/>
        <v>42506.999999995518</v>
      </c>
      <c r="E1850" t="str">
        <f t="shared" si="173"/>
        <v>LRKPPS</v>
      </c>
      <c r="F1850" s="39">
        <v>48.708889007568359</v>
      </c>
      <c r="G1850">
        <f t="shared" si="171"/>
        <v>9.0694305000544749E-4</v>
      </c>
      <c r="H1850" s="38">
        <f>G1850*SUMIF('Manual Inputs'!$B$11:$B$22,'Expanded kW'!A1850,'Manual Inputs'!$C$11:$C$22)</f>
        <v>8601.0025772141107</v>
      </c>
    </row>
    <row r="1851" spans="1:8" x14ac:dyDescent="0.2">
      <c r="A1851">
        <f t="shared" si="168"/>
        <v>5</v>
      </c>
      <c r="B1851" t="b">
        <f t="shared" si="169"/>
        <v>0</v>
      </c>
      <c r="C1851" t="str">
        <f t="shared" si="170"/>
        <v>OFF</v>
      </c>
      <c r="D1851" s="4">
        <f t="shared" si="172"/>
        <v>42507.041666662182</v>
      </c>
      <c r="E1851" t="str">
        <f t="shared" si="173"/>
        <v>LRKPPS</v>
      </c>
      <c r="F1851" s="39">
        <v>48.696342468261719</v>
      </c>
      <c r="G1851">
        <f t="shared" si="171"/>
        <v>9.0670943768421364E-4</v>
      </c>
      <c r="H1851" s="38">
        <f>G1851*SUMIF('Manual Inputs'!$B$11:$B$22,'Expanded kW'!A1851,'Manual Inputs'!$C$11:$C$22)</f>
        <v>8598.7871126631799</v>
      </c>
    </row>
    <row r="1852" spans="1:8" x14ac:dyDescent="0.2">
      <c r="A1852">
        <f t="shared" si="168"/>
        <v>5</v>
      </c>
      <c r="B1852" t="b">
        <f t="shared" si="169"/>
        <v>0</v>
      </c>
      <c r="C1852" t="str">
        <f t="shared" si="170"/>
        <v>OFF</v>
      </c>
      <c r="D1852" s="4">
        <f t="shared" si="172"/>
        <v>42507.083333328846</v>
      </c>
      <c r="E1852" t="str">
        <f t="shared" si="173"/>
        <v>LRKPPS</v>
      </c>
      <c r="F1852" s="39">
        <v>47.476314544677734</v>
      </c>
      <c r="G1852">
        <f t="shared" si="171"/>
        <v>8.8399293010927909E-4</v>
      </c>
      <c r="H1852" s="38">
        <f>G1852*SUMIF('Manual Inputs'!$B$11:$B$22,'Expanded kW'!A1852,'Manual Inputs'!$C$11:$C$22)</f>
        <v>8383.3549086277199</v>
      </c>
    </row>
    <row r="1853" spans="1:8" x14ac:dyDescent="0.2">
      <c r="A1853">
        <f t="shared" si="168"/>
        <v>5</v>
      </c>
      <c r="B1853" t="b">
        <f t="shared" si="169"/>
        <v>0</v>
      </c>
      <c r="C1853" t="str">
        <f t="shared" si="170"/>
        <v>OFF</v>
      </c>
      <c r="D1853" s="4">
        <f t="shared" si="172"/>
        <v>42507.124999995511</v>
      </c>
      <c r="E1853" t="str">
        <f t="shared" si="173"/>
        <v>LRKPPS</v>
      </c>
      <c r="F1853" s="39">
        <v>51.578937530517578</v>
      </c>
      <c r="G1853">
        <f t="shared" si="171"/>
        <v>9.6038238344339029E-4</v>
      </c>
      <c r="H1853" s="38">
        <f>G1853*SUMIF('Manual Inputs'!$B$11:$B$22,'Expanded kW'!A1853,'Manual Inputs'!$C$11:$C$22)</f>
        <v>9107.7949768268427</v>
      </c>
    </row>
    <row r="1854" spans="1:8" x14ac:dyDescent="0.2">
      <c r="A1854">
        <f t="shared" si="168"/>
        <v>5</v>
      </c>
      <c r="B1854" t="b">
        <f t="shared" si="169"/>
        <v>0</v>
      </c>
      <c r="C1854" t="str">
        <f t="shared" si="170"/>
        <v>OFF</v>
      </c>
      <c r="D1854" s="4">
        <f t="shared" si="172"/>
        <v>42507.166666662175</v>
      </c>
      <c r="E1854" t="str">
        <f t="shared" si="173"/>
        <v>LRKPPS</v>
      </c>
      <c r="F1854" s="39">
        <v>48.979606628417969</v>
      </c>
      <c r="G1854">
        <f t="shared" si="171"/>
        <v>9.1198372060471761E-4</v>
      </c>
      <c r="H1854" s="38">
        <f>G1854*SUMIF('Manual Inputs'!$B$11:$B$22,'Expanded kW'!A1854,'Manual Inputs'!$C$11:$C$22)</f>
        <v>8648.8058222083255</v>
      </c>
    </row>
    <row r="1855" spans="1:8" x14ac:dyDescent="0.2">
      <c r="A1855">
        <f t="shared" si="168"/>
        <v>5</v>
      </c>
      <c r="B1855" t="b">
        <f t="shared" si="169"/>
        <v>0</v>
      </c>
      <c r="C1855" t="str">
        <f t="shared" si="170"/>
        <v>OFF</v>
      </c>
      <c r="D1855" s="4">
        <f t="shared" si="172"/>
        <v>42507.208333328839</v>
      </c>
      <c r="E1855" t="str">
        <f t="shared" si="173"/>
        <v>LRKPPS</v>
      </c>
      <c r="F1855" s="39">
        <v>52.278091430664063</v>
      </c>
      <c r="G1855">
        <f t="shared" si="171"/>
        <v>9.7340039275424799E-4</v>
      </c>
      <c r="H1855" s="38">
        <f>G1855*SUMIF('Manual Inputs'!$B$11:$B$22,'Expanded kW'!A1855,'Manual Inputs'!$C$11:$C$22)</f>
        <v>9231.2513852884458</v>
      </c>
    </row>
    <row r="1856" spans="1:8" x14ac:dyDescent="0.2">
      <c r="A1856">
        <f t="shared" si="168"/>
        <v>5</v>
      </c>
      <c r="B1856" t="b">
        <f t="shared" si="169"/>
        <v>0</v>
      </c>
      <c r="C1856" t="str">
        <f t="shared" si="170"/>
        <v>OFF</v>
      </c>
      <c r="D1856" s="4">
        <f t="shared" si="172"/>
        <v>42507.249999995503</v>
      </c>
      <c r="E1856" t="str">
        <f t="shared" si="173"/>
        <v>LRKPPS</v>
      </c>
      <c r="F1856" s="39">
        <v>55.755771636962891</v>
      </c>
      <c r="G1856">
        <f t="shared" si="171"/>
        <v>1.0381536227602568E-3</v>
      </c>
      <c r="H1856" s="38">
        <f>G1856*SUMIF('Manual Inputs'!$B$11:$B$22,'Expanded kW'!A1856,'Manual Inputs'!$C$11:$C$22)</f>
        <v>9845.3392248295004</v>
      </c>
    </row>
    <row r="1857" spans="1:8" x14ac:dyDescent="0.2">
      <c r="A1857">
        <f t="shared" si="168"/>
        <v>5</v>
      </c>
      <c r="B1857" t="b">
        <f t="shared" si="169"/>
        <v>0</v>
      </c>
      <c r="C1857" t="str">
        <f t="shared" si="170"/>
        <v>ON</v>
      </c>
      <c r="D1857" s="4">
        <f t="shared" si="172"/>
        <v>42507.291666662168</v>
      </c>
      <c r="E1857" t="str">
        <f t="shared" si="173"/>
        <v>LRKPPS</v>
      </c>
      <c r="F1857" s="39">
        <v>58.534183502197266</v>
      </c>
      <c r="G1857">
        <f t="shared" si="171"/>
        <v>1.0898867126041959E-3</v>
      </c>
      <c r="H1857" s="38">
        <f>G1857*SUMIF('Manual Inputs'!$B$11:$B$22,'Expanded kW'!A1857,'Manual Inputs'!$C$11:$C$22)</f>
        <v>10335.950447962305</v>
      </c>
    </row>
    <row r="1858" spans="1:8" x14ac:dyDescent="0.2">
      <c r="A1858">
        <f t="shared" ref="A1858:A1921" si="174">MONTH(D1858)</f>
        <v>5</v>
      </c>
      <c r="B1858" t="b">
        <f t="shared" ref="B1858:B1921" si="175">IF(ISNA(VLOOKUP(DATE(YEAR(D1858),MONTH(D1858),DAY(D1858)),Holidays,1,FALSE)),FALSE,TRUE)</f>
        <v>0</v>
      </c>
      <c r="C1858" t="str">
        <f t="shared" ref="C1858:C1921" si="176">IF(OR(HOUR(D1858)&lt;PkStart,HOUR(D1858)&gt;OPkStart-1,WEEKDAY(D1858,2)&gt;5,B1858)=TRUE,"OFF","ON")</f>
        <v>ON</v>
      </c>
      <c r="D1858" s="4">
        <f t="shared" si="172"/>
        <v>42507.333333328832</v>
      </c>
      <c r="E1858" t="str">
        <f t="shared" si="173"/>
        <v>LRKPPS</v>
      </c>
      <c r="F1858" s="39">
        <v>64.369163513183594</v>
      </c>
      <c r="G1858">
        <f t="shared" ref="G1858:G1921" si="177">IF(SUMIF($A$2:$A$8761,A1858,$F$2:$F$8761)=0,0,F1858/SUMIF($A$2:$A$8761,A1858,$F$2:$F$8761))</f>
        <v>1.1985320682201389E-3</v>
      </c>
      <c r="H1858" s="38">
        <f>G1858*SUMIF('Manual Inputs'!$B$11:$B$22,'Expanded kW'!A1858,'Manual Inputs'!$C$11:$C$22)</f>
        <v>11366.289655754301</v>
      </c>
    </row>
    <row r="1859" spans="1:8" x14ac:dyDescent="0.2">
      <c r="A1859">
        <f t="shared" si="174"/>
        <v>5</v>
      </c>
      <c r="B1859" t="b">
        <f t="shared" si="175"/>
        <v>0</v>
      </c>
      <c r="C1859" t="str">
        <f t="shared" si="176"/>
        <v>ON</v>
      </c>
      <c r="D1859" s="4">
        <f t="shared" si="172"/>
        <v>42507.374999995496</v>
      </c>
      <c r="E1859" t="str">
        <f t="shared" si="173"/>
        <v>LRKPPS</v>
      </c>
      <c r="F1859" s="39">
        <v>65.973121643066406</v>
      </c>
      <c r="G1859">
        <f t="shared" si="177"/>
        <v>1.2283972264702258E-3</v>
      </c>
      <c r="H1859" s="38">
        <f>G1859*SUMIF('Manual Inputs'!$B$11:$B$22,'Expanded kW'!A1859,'Manual Inputs'!$C$11:$C$22)</f>
        <v>11649.516152805425</v>
      </c>
    </row>
    <row r="1860" spans="1:8" x14ac:dyDescent="0.2">
      <c r="A1860">
        <f t="shared" si="174"/>
        <v>5</v>
      </c>
      <c r="B1860" t="b">
        <f t="shared" si="175"/>
        <v>0</v>
      </c>
      <c r="C1860" t="str">
        <f t="shared" si="176"/>
        <v>ON</v>
      </c>
      <c r="D1860" s="4">
        <f t="shared" ref="D1860:D1923" si="178">+D1859+1/24</f>
        <v>42507.41666666216</v>
      </c>
      <c r="E1860" t="str">
        <f t="shared" ref="E1860:E1923" si="179">+E1859</f>
        <v>LRKPPS</v>
      </c>
      <c r="F1860" s="39">
        <v>68.034774780273437</v>
      </c>
      <c r="G1860">
        <f t="shared" si="177"/>
        <v>1.266784511058493E-3</v>
      </c>
      <c r="H1860" s="38">
        <f>G1860*SUMIF('Manual Inputs'!$B$11:$B$22,'Expanded kW'!A1860,'Manual Inputs'!$C$11:$C$22)</f>
        <v>12013.562311683818</v>
      </c>
    </row>
    <row r="1861" spans="1:8" x14ac:dyDescent="0.2">
      <c r="A1861">
        <f t="shared" si="174"/>
        <v>5</v>
      </c>
      <c r="B1861" t="b">
        <f t="shared" si="175"/>
        <v>0</v>
      </c>
      <c r="C1861" t="str">
        <f t="shared" si="176"/>
        <v>ON</v>
      </c>
      <c r="D1861" s="4">
        <f t="shared" si="178"/>
        <v>42507.458333328825</v>
      </c>
      <c r="E1861" t="str">
        <f t="shared" si="179"/>
        <v>LRKPPS</v>
      </c>
      <c r="F1861" s="39">
        <v>67.395980834960937</v>
      </c>
      <c r="G1861">
        <f t="shared" si="177"/>
        <v>1.2548903837053375E-3</v>
      </c>
      <c r="H1861" s="38">
        <f>G1861*SUMIF('Manual Inputs'!$B$11:$B$22,'Expanded kW'!A1861,'Manual Inputs'!$C$11:$C$22)</f>
        <v>11900.764247883022</v>
      </c>
    </row>
    <row r="1862" spans="1:8" x14ac:dyDescent="0.2">
      <c r="A1862">
        <f t="shared" si="174"/>
        <v>5</v>
      </c>
      <c r="B1862" t="b">
        <f t="shared" si="175"/>
        <v>0</v>
      </c>
      <c r="C1862" t="str">
        <f t="shared" si="176"/>
        <v>ON</v>
      </c>
      <c r="D1862" s="4">
        <f t="shared" si="178"/>
        <v>42507.499999995489</v>
      </c>
      <c r="E1862" t="str">
        <f t="shared" si="179"/>
        <v>LRKPPS</v>
      </c>
      <c r="F1862" s="39">
        <v>65.251663208007812</v>
      </c>
      <c r="G1862">
        <f t="shared" si="177"/>
        <v>1.2149639142581051E-3</v>
      </c>
      <c r="H1862" s="38">
        <f>G1862*SUMIF('Manual Inputs'!$B$11:$B$22,'Expanded kW'!A1862,'Manual Inputs'!$C$11:$C$22)</f>
        <v>11522.121215541967</v>
      </c>
    </row>
    <row r="1863" spans="1:8" x14ac:dyDescent="0.2">
      <c r="A1863">
        <f t="shared" si="174"/>
        <v>5</v>
      </c>
      <c r="B1863" t="b">
        <f t="shared" si="175"/>
        <v>0</v>
      </c>
      <c r="C1863" t="str">
        <f t="shared" si="176"/>
        <v>ON</v>
      </c>
      <c r="D1863" s="4">
        <f t="shared" si="178"/>
        <v>42507.541666662153</v>
      </c>
      <c r="E1863" t="str">
        <f t="shared" si="179"/>
        <v>LRKPPS</v>
      </c>
      <c r="F1863" s="39">
        <v>66.749954223632813</v>
      </c>
      <c r="G1863">
        <f t="shared" si="177"/>
        <v>1.2428615865555694E-3</v>
      </c>
      <c r="H1863" s="38">
        <f>G1863*SUMIF('Manual Inputs'!$B$11:$B$22,'Expanded kW'!A1863,'Manual Inputs'!$C$11:$C$22)</f>
        <v>11786.689041854021</v>
      </c>
    </row>
    <row r="1864" spans="1:8" x14ac:dyDescent="0.2">
      <c r="A1864">
        <f t="shared" si="174"/>
        <v>5</v>
      </c>
      <c r="B1864" t="b">
        <f t="shared" si="175"/>
        <v>0</v>
      </c>
      <c r="C1864" t="str">
        <f t="shared" si="176"/>
        <v>ON</v>
      </c>
      <c r="D1864" s="4">
        <f t="shared" si="178"/>
        <v>42507.583333328817</v>
      </c>
      <c r="E1864" t="str">
        <f t="shared" si="179"/>
        <v>LRKPPS</v>
      </c>
      <c r="F1864" s="39">
        <v>68.111701965332031</v>
      </c>
      <c r="G1864">
        <f t="shared" si="177"/>
        <v>1.268216869243352E-3</v>
      </c>
      <c r="H1864" s="38">
        <f>G1864*SUMIF('Manual Inputs'!$B$11:$B$22,'Expanded kW'!A1864,'Manual Inputs'!$C$11:$C$22)</f>
        <v>12027.146093421152</v>
      </c>
    </row>
    <row r="1865" spans="1:8" x14ac:dyDescent="0.2">
      <c r="A1865">
        <f t="shared" si="174"/>
        <v>5</v>
      </c>
      <c r="B1865" t="b">
        <f t="shared" si="175"/>
        <v>0</v>
      </c>
      <c r="C1865" t="str">
        <f t="shared" si="176"/>
        <v>ON</v>
      </c>
      <c r="D1865" s="4">
        <f t="shared" si="178"/>
        <v>42507.624999995482</v>
      </c>
      <c r="E1865" t="str">
        <f t="shared" si="179"/>
        <v>LRKPPS</v>
      </c>
      <c r="F1865" s="39">
        <v>62.002708435058594</v>
      </c>
      <c r="G1865">
        <f t="shared" si="177"/>
        <v>1.1544694745132267E-3</v>
      </c>
      <c r="H1865" s="38">
        <f>G1865*SUMIF('Manual Inputs'!$B$11:$B$22,'Expanded kW'!A1865,'Manual Inputs'!$C$11:$C$22)</f>
        <v>10948.421651771456</v>
      </c>
    </row>
    <row r="1866" spans="1:8" x14ac:dyDescent="0.2">
      <c r="A1866">
        <f t="shared" si="174"/>
        <v>5</v>
      </c>
      <c r="B1866" t="b">
        <f t="shared" si="175"/>
        <v>0</v>
      </c>
      <c r="C1866" t="str">
        <f t="shared" si="176"/>
        <v>ON</v>
      </c>
      <c r="D1866" s="4">
        <f t="shared" si="178"/>
        <v>42507.666666662146</v>
      </c>
      <c r="E1866" t="str">
        <f t="shared" si="179"/>
        <v>LRKPPS</v>
      </c>
      <c r="F1866" s="39">
        <v>58.197311401367187</v>
      </c>
      <c r="G1866">
        <f t="shared" si="177"/>
        <v>1.0836142679475111E-3</v>
      </c>
      <c r="H1866" s="38">
        <f>G1866*SUMIF('Manual Inputs'!$B$11:$B$22,'Expanded kW'!A1866,'Manual Inputs'!$C$11:$C$22)</f>
        <v>10276.465662608633</v>
      </c>
    </row>
    <row r="1867" spans="1:8" x14ac:dyDescent="0.2">
      <c r="A1867">
        <f t="shared" si="174"/>
        <v>5</v>
      </c>
      <c r="B1867" t="b">
        <f t="shared" si="175"/>
        <v>0</v>
      </c>
      <c r="C1867" t="str">
        <f t="shared" si="176"/>
        <v>ON</v>
      </c>
      <c r="D1867" s="4">
        <f t="shared" si="178"/>
        <v>42507.70833332881</v>
      </c>
      <c r="E1867" t="str">
        <f t="shared" si="179"/>
        <v>LRKPPS</v>
      </c>
      <c r="F1867" s="39">
        <v>55.579093933105469</v>
      </c>
      <c r="G1867">
        <f t="shared" si="177"/>
        <v>1.0348639436304472E-3</v>
      </c>
      <c r="H1867" s="38">
        <f>G1867*SUMIF('Manual Inputs'!$B$11:$B$22,'Expanded kW'!A1867,'Manual Inputs'!$C$11:$C$22)</f>
        <v>9814.1415231948395</v>
      </c>
    </row>
    <row r="1868" spans="1:8" x14ac:dyDescent="0.2">
      <c r="A1868">
        <f t="shared" si="174"/>
        <v>5</v>
      </c>
      <c r="B1868" t="b">
        <f t="shared" si="175"/>
        <v>0</v>
      </c>
      <c r="C1868" t="str">
        <f t="shared" si="176"/>
        <v>ON</v>
      </c>
      <c r="D1868" s="4">
        <f t="shared" si="178"/>
        <v>42507.749999995474</v>
      </c>
      <c r="E1868" t="str">
        <f t="shared" si="179"/>
        <v>LRKPPS</v>
      </c>
      <c r="F1868" s="39">
        <v>55.532150268554688</v>
      </c>
      <c r="G1868">
        <f t="shared" si="177"/>
        <v>1.0339898684631919E-3</v>
      </c>
      <c r="H1868" s="38">
        <f>G1868*SUMIF('Manual Inputs'!$B$11:$B$22,'Expanded kW'!A1868,'Manual Inputs'!$C$11:$C$22)</f>
        <v>9805.8522234794964</v>
      </c>
    </row>
    <row r="1869" spans="1:8" x14ac:dyDescent="0.2">
      <c r="A1869">
        <f t="shared" si="174"/>
        <v>5</v>
      </c>
      <c r="B1869" t="b">
        <f t="shared" si="175"/>
        <v>0</v>
      </c>
      <c r="C1869" t="str">
        <f t="shared" si="176"/>
        <v>ON</v>
      </c>
      <c r="D1869" s="4">
        <f t="shared" si="178"/>
        <v>42507.791666662139</v>
      </c>
      <c r="E1869" t="str">
        <f t="shared" si="179"/>
        <v>LRKPPS</v>
      </c>
      <c r="F1869" s="39">
        <v>54.326126098632813</v>
      </c>
      <c r="G1869">
        <f t="shared" si="177"/>
        <v>1.0115341060482601E-3</v>
      </c>
      <c r="H1869" s="38">
        <f>G1869*SUMIF('Manual Inputs'!$B$11:$B$22,'Expanded kW'!A1869,'Manual Inputs'!$C$11:$C$22)</f>
        <v>9592.8927985156297</v>
      </c>
    </row>
    <row r="1870" spans="1:8" x14ac:dyDescent="0.2">
      <c r="A1870">
        <f t="shared" si="174"/>
        <v>5</v>
      </c>
      <c r="B1870" t="b">
        <f t="shared" si="175"/>
        <v>0</v>
      </c>
      <c r="C1870" t="str">
        <f t="shared" si="176"/>
        <v>ON</v>
      </c>
      <c r="D1870" s="4">
        <f t="shared" si="178"/>
        <v>42507.833333328803</v>
      </c>
      <c r="E1870" t="str">
        <f t="shared" si="179"/>
        <v>LRKPPS</v>
      </c>
      <c r="F1870" s="39">
        <v>52.585716247558594</v>
      </c>
      <c r="G1870">
        <f t="shared" si="177"/>
        <v>9.7912826286946134E-4</v>
      </c>
      <c r="H1870" s="38">
        <f>G1870*SUMIF('Manual Inputs'!$B$11:$B$22,'Expanded kW'!A1870,'Manual Inputs'!$C$11:$C$22)</f>
        <v>9285.5716930769031</v>
      </c>
    </row>
    <row r="1871" spans="1:8" x14ac:dyDescent="0.2">
      <c r="A1871">
        <f t="shared" si="174"/>
        <v>5</v>
      </c>
      <c r="B1871" t="b">
        <f t="shared" si="175"/>
        <v>0</v>
      </c>
      <c r="C1871" t="str">
        <f t="shared" si="176"/>
        <v>OFF</v>
      </c>
      <c r="D1871" s="4">
        <f t="shared" si="178"/>
        <v>42507.874999995467</v>
      </c>
      <c r="E1871" t="str">
        <f t="shared" si="179"/>
        <v>LRKPPS</v>
      </c>
      <c r="F1871" s="39">
        <v>51.905593872070313</v>
      </c>
      <c r="G1871">
        <f t="shared" si="177"/>
        <v>9.6646461411519695E-4</v>
      </c>
      <c r="H1871" s="38">
        <f>G1871*SUMIF('Manual Inputs'!$B$11:$B$22,'Expanded kW'!A1871,'Manual Inputs'!$C$11:$C$22)</f>
        <v>9165.4758661429969</v>
      </c>
    </row>
    <row r="1872" spans="1:8" x14ac:dyDescent="0.2">
      <c r="A1872">
        <f t="shared" si="174"/>
        <v>5</v>
      </c>
      <c r="B1872" t="b">
        <f t="shared" si="175"/>
        <v>0</v>
      </c>
      <c r="C1872" t="str">
        <f t="shared" si="176"/>
        <v>OFF</v>
      </c>
      <c r="D1872" s="4">
        <f t="shared" si="178"/>
        <v>42507.916666662131</v>
      </c>
      <c r="E1872" t="str">
        <f t="shared" si="179"/>
        <v>LRKPPS</v>
      </c>
      <c r="F1872" s="39">
        <v>52.407390594482422</v>
      </c>
      <c r="G1872">
        <f t="shared" si="177"/>
        <v>9.7580789948219563E-4</v>
      </c>
      <c r="H1872" s="38">
        <f>G1872*SUMIF('Manual Inputs'!$B$11:$B$22,'Expanded kW'!A1872,'Manual Inputs'!$C$11:$C$22)</f>
        <v>9254.0829970104969</v>
      </c>
    </row>
    <row r="1873" spans="1:8" x14ac:dyDescent="0.2">
      <c r="A1873">
        <f t="shared" si="174"/>
        <v>5</v>
      </c>
      <c r="B1873" t="b">
        <f t="shared" si="175"/>
        <v>0</v>
      </c>
      <c r="C1873" t="str">
        <f t="shared" si="176"/>
        <v>OFF</v>
      </c>
      <c r="D1873" s="4">
        <f t="shared" si="178"/>
        <v>42507.958333328796</v>
      </c>
      <c r="E1873" t="str">
        <f t="shared" si="179"/>
        <v>LRKPPS</v>
      </c>
      <c r="F1873" s="39">
        <v>51.408519744873047</v>
      </c>
      <c r="G1873">
        <f t="shared" si="177"/>
        <v>9.5720926187488949E-4</v>
      </c>
      <c r="H1873" s="38">
        <f>G1873*SUMIF('Manual Inputs'!$B$11:$B$22,'Expanded kW'!A1873,'Manual Inputs'!$C$11:$C$22)</f>
        <v>9077.7026498738705</v>
      </c>
    </row>
    <row r="1874" spans="1:8" x14ac:dyDescent="0.2">
      <c r="A1874">
        <f t="shared" si="174"/>
        <v>5</v>
      </c>
      <c r="B1874" t="b">
        <f t="shared" si="175"/>
        <v>0</v>
      </c>
      <c r="C1874" t="str">
        <f t="shared" si="176"/>
        <v>OFF</v>
      </c>
      <c r="D1874" s="4">
        <f t="shared" si="178"/>
        <v>42507.99999999546</v>
      </c>
      <c r="E1874" t="str">
        <f t="shared" si="179"/>
        <v>LRKPPS</v>
      </c>
      <c r="F1874" s="39">
        <v>50.977054595947266</v>
      </c>
      <c r="G1874">
        <f t="shared" si="177"/>
        <v>9.4917552663455174E-4</v>
      </c>
      <c r="H1874" s="38">
        <f>G1874*SUMIF('Manual Inputs'!$B$11:$B$22,'Expanded kW'!A1874,'Manual Inputs'!$C$11:$C$22)</f>
        <v>9001.5146494185119</v>
      </c>
    </row>
    <row r="1875" spans="1:8" x14ac:dyDescent="0.2">
      <c r="A1875">
        <f t="shared" si="174"/>
        <v>5</v>
      </c>
      <c r="B1875" t="b">
        <f t="shared" si="175"/>
        <v>0</v>
      </c>
      <c r="C1875" t="str">
        <f t="shared" si="176"/>
        <v>OFF</v>
      </c>
      <c r="D1875" s="4">
        <f t="shared" si="178"/>
        <v>42508.041666662124</v>
      </c>
      <c r="E1875" t="str">
        <f t="shared" si="179"/>
        <v>LRKPPS</v>
      </c>
      <c r="F1875" s="39">
        <v>49.573707580566406</v>
      </c>
      <c r="G1875">
        <f t="shared" si="177"/>
        <v>9.2304567953112478E-4</v>
      </c>
      <c r="H1875" s="38">
        <f>G1875*SUMIF('Manual Inputs'!$B$11:$B$22,'Expanded kW'!A1875,'Manual Inputs'!$C$11:$C$22)</f>
        <v>8753.7120092445384</v>
      </c>
    </row>
    <row r="1876" spans="1:8" x14ac:dyDescent="0.2">
      <c r="A1876">
        <f t="shared" si="174"/>
        <v>5</v>
      </c>
      <c r="B1876" t="b">
        <f t="shared" si="175"/>
        <v>0</v>
      </c>
      <c r="C1876" t="str">
        <f t="shared" si="176"/>
        <v>OFF</v>
      </c>
      <c r="D1876" s="4">
        <f t="shared" si="178"/>
        <v>42508.083333328788</v>
      </c>
      <c r="E1876" t="str">
        <f t="shared" si="179"/>
        <v>LRKPPS</v>
      </c>
      <c r="F1876" s="39">
        <v>48.128135681152344</v>
      </c>
      <c r="G1876">
        <f t="shared" si="177"/>
        <v>8.9612961935875977E-4</v>
      </c>
      <c r="H1876" s="38">
        <f>G1876*SUMIF('Manual Inputs'!$B$11:$B$22,'Expanded kW'!A1876,'Manual Inputs'!$C$11:$C$22)</f>
        <v>8498.4533103553731</v>
      </c>
    </row>
    <row r="1877" spans="1:8" x14ac:dyDescent="0.2">
      <c r="A1877">
        <f t="shared" si="174"/>
        <v>5</v>
      </c>
      <c r="B1877" t="b">
        <f t="shared" si="175"/>
        <v>0</v>
      </c>
      <c r="C1877" t="str">
        <f t="shared" si="176"/>
        <v>OFF</v>
      </c>
      <c r="D1877" s="4">
        <f t="shared" si="178"/>
        <v>42508.124999995453</v>
      </c>
      <c r="E1877" t="str">
        <f t="shared" si="179"/>
        <v>LRKPPS</v>
      </c>
      <c r="F1877" s="39">
        <v>51.237220764160156</v>
      </c>
      <c r="G1877">
        <f t="shared" si="177"/>
        <v>9.5401973275205463E-4</v>
      </c>
      <c r="H1877" s="38">
        <f>G1877*SUMIF('Manual Inputs'!$B$11:$B$22,'Expanded kW'!A1877,'Manual Inputs'!$C$11:$C$22)</f>
        <v>9047.4547217317049</v>
      </c>
    </row>
    <row r="1878" spans="1:8" x14ac:dyDescent="0.2">
      <c r="A1878">
        <f t="shared" si="174"/>
        <v>5</v>
      </c>
      <c r="B1878" t="b">
        <f t="shared" si="175"/>
        <v>0</v>
      </c>
      <c r="C1878" t="str">
        <f t="shared" si="176"/>
        <v>OFF</v>
      </c>
      <c r="D1878" s="4">
        <f t="shared" si="178"/>
        <v>42508.166666662117</v>
      </c>
      <c r="E1878" t="str">
        <f t="shared" si="179"/>
        <v>LRKPPS</v>
      </c>
      <c r="F1878" s="39">
        <v>50.200267791748047</v>
      </c>
      <c r="G1878">
        <f t="shared" si="177"/>
        <v>9.3471201888969317E-4</v>
      </c>
      <c r="H1878" s="38">
        <f>G1878*SUMIF('Manual Inputs'!$B$11:$B$22,'Expanded kW'!A1878,'Manual Inputs'!$C$11:$C$22)</f>
        <v>8864.3498435485744</v>
      </c>
    </row>
    <row r="1879" spans="1:8" x14ac:dyDescent="0.2">
      <c r="A1879">
        <f t="shared" si="174"/>
        <v>5</v>
      </c>
      <c r="B1879" t="b">
        <f t="shared" si="175"/>
        <v>0</v>
      </c>
      <c r="C1879" t="str">
        <f t="shared" si="176"/>
        <v>OFF</v>
      </c>
      <c r="D1879" s="4">
        <f t="shared" si="178"/>
        <v>42508.208333328781</v>
      </c>
      <c r="E1879" t="str">
        <f t="shared" si="179"/>
        <v>LRKPPS</v>
      </c>
      <c r="F1879" s="39">
        <v>62.009552001953125</v>
      </c>
      <c r="G1879">
        <f t="shared" si="177"/>
        <v>1.1545968994157178E-3</v>
      </c>
      <c r="H1879" s="38">
        <f>G1879*SUMIF('Manual Inputs'!$B$11:$B$22,'Expanded kW'!A1879,'Manual Inputs'!$C$11:$C$22)</f>
        <v>10949.630086981055</v>
      </c>
    </row>
    <row r="1880" spans="1:8" x14ac:dyDescent="0.2">
      <c r="A1880">
        <f t="shared" si="174"/>
        <v>5</v>
      </c>
      <c r="B1880" t="b">
        <f t="shared" si="175"/>
        <v>0</v>
      </c>
      <c r="C1880" t="str">
        <f t="shared" si="176"/>
        <v>OFF</v>
      </c>
      <c r="D1880" s="4">
        <f t="shared" si="178"/>
        <v>42508.249999995445</v>
      </c>
      <c r="E1880" t="str">
        <f t="shared" si="179"/>
        <v>LRKPPS</v>
      </c>
      <c r="F1880" s="39">
        <v>73.608062744140625</v>
      </c>
      <c r="G1880">
        <f t="shared" si="177"/>
        <v>1.3705572492074367E-3</v>
      </c>
      <c r="H1880" s="38">
        <f>G1880*SUMIF('Manual Inputs'!$B$11:$B$22,'Expanded kW'!A1880,'Manual Inputs'!$C$11:$C$22)</f>
        <v>12997.692007873969</v>
      </c>
    </row>
    <row r="1881" spans="1:8" x14ac:dyDescent="0.2">
      <c r="A1881">
        <f t="shared" si="174"/>
        <v>5</v>
      </c>
      <c r="B1881" t="b">
        <f t="shared" si="175"/>
        <v>0</v>
      </c>
      <c r="C1881" t="str">
        <f t="shared" si="176"/>
        <v>ON</v>
      </c>
      <c r="D1881" s="4">
        <f t="shared" si="178"/>
        <v>42508.291666662109</v>
      </c>
      <c r="E1881" t="str">
        <f t="shared" si="179"/>
        <v>LRKPPS</v>
      </c>
      <c r="F1881" s="39">
        <v>88.944709777832031</v>
      </c>
      <c r="G1881">
        <f t="shared" si="177"/>
        <v>1.6561204332790718E-3</v>
      </c>
      <c r="H1881" s="38">
        <f>G1881*SUMIF('Manual Inputs'!$B$11:$B$22,'Expanded kW'!A1881,'Manual Inputs'!$C$11:$C$22)</f>
        <v>15705.833034085977</v>
      </c>
    </row>
    <row r="1882" spans="1:8" x14ac:dyDescent="0.2">
      <c r="A1882">
        <f t="shared" si="174"/>
        <v>5</v>
      </c>
      <c r="B1882" t="b">
        <f t="shared" si="175"/>
        <v>0</v>
      </c>
      <c r="C1882" t="str">
        <f t="shared" si="176"/>
        <v>ON</v>
      </c>
      <c r="D1882" s="4">
        <f t="shared" si="178"/>
        <v>42508.333333328774</v>
      </c>
      <c r="E1882" t="str">
        <f t="shared" si="179"/>
        <v>LRKPPS</v>
      </c>
      <c r="F1882" s="39">
        <v>115.01578521728516</v>
      </c>
      <c r="G1882">
        <f t="shared" si="177"/>
        <v>2.1415550460928807E-3</v>
      </c>
      <c r="H1882" s="38">
        <f>G1882*SUMIF('Manual Inputs'!$B$11:$B$22,'Expanded kW'!A1882,'Manual Inputs'!$C$11:$C$22)</f>
        <v>20309.456553617249</v>
      </c>
    </row>
    <row r="1883" spans="1:8" x14ac:dyDescent="0.2">
      <c r="A1883">
        <f t="shared" si="174"/>
        <v>5</v>
      </c>
      <c r="B1883" t="b">
        <f t="shared" si="175"/>
        <v>0</v>
      </c>
      <c r="C1883" t="str">
        <f t="shared" si="176"/>
        <v>ON</v>
      </c>
      <c r="D1883" s="4">
        <f t="shared" si="178"/>
        <v>42508.374999995438</v>
      </c>
      <c r="E1883" t="str">
        <f t="shared" si="179"/>
        <v>LRKPPS</v>
      </c>
      <c r="F1883" s="39">
        <v>116.59036254882812</v>
      </c>
      <c r="G1883">
        <f t="shared" si="177"/>
        <v>2.1708731438084151E-3</v>
      </c>
      <c r="H1883" s="38">
        <f>G1883*SUMIF('Manual Inputs'!$B$11:$B$22,'Expanded kW'!A1883,'Manual Inputs'!$C$11:$C$22)</f>
        <v>20587.494997165399</v>
      </c>
    </row>
    <row r="1884" spans="1:8" x14ac:dyDescent="0.2">
      <c r="A1884">
        <f t="shared" si="174"/>
        <v>5</v>
      </c>
      <c r="B1884" t="b">
        <f t="shared" si="175"/>
        <v>0</v>
      </c>
      <c r="C1884" t="str">
        <f t="shared" si="176"/>
        <v>ON</v>
      </c>
      <c r="D1884" s="4">
        <f t="shared" si="178"/>
        <v>42508.416666662102</v>
      </c>
      <c r="E1884" t="str">
        <f t="shared" si="179"/>
        <v>LRKPPS</v>
      </c>
      <c r="F1884" s="39">
        <v>115.81102752685547</v>
      </c>
      <c r="G1884">
        <f t="shared" si="177"/>
        <v>2.1563621891098977E-3</v>
      </c>
      <c r="H1884" s="38">
        <f>G1884*SUMIF('Manual Inputs'!$B$11:$B$22,'Expanded kW'!A1884,'Manual Inputs'!$C$11:$C$22)</f>
        <v>20449.880227683418</v>
      </c>
    </row>
    <row r="1885" spans="1:8" x14ac:dyDescent="0.2">
      <c r="A1885">
        <f t="shared" si="174"/>
        <v>5</v>
      </c>
      <c r="B1885" t="b">
        <f t="shared" si="175"/>
        <v>0</v>
      </c>
      <c r="C1885" t="str">
        <f t="shared" si="176"/>
        <v>ON</v>
      </c>
      <c r="D1885" s="4">
        <f t="shared" si="178"/>
        <v>42508.458333328766</v>
      </c>
      <c r="E1885" t="str">
        <f t="shared" si="179"/>
        <v>LRKPPS</v>
      </c>
      <c r="F1885" s="39">
        <v>119.93476867675781</v>
      </c>
      <c r="G1885">
        <f t="shared" si="177"/>
        <v>2.2331448555210384E-3</v>
      </c>
      <c r="H1885" s="38">
        <f>G1885*SUMIF('Manual Inputs'!$B$11:$B$22,'Expanded kW'!A1885,'Manual Inputs'!$C$11:$C$22)</f>
        <v>21178.049335637468</v>
      </c>
    </row>
    <row r="1886" spans="1:8" x14ac:dyDescent="0.2">
      <c r="A1886">
        <f t="shared" si="174"/>
        <v>5</v>
      </c>
      <c r="B1886" t="b">
        <f t="shared" si="175"/>
        <v>0</v>
      </c>
      <c r="C1886" t="str">
        <f t="shared" si="176"/>
        <v>ON</v>
      </c>
      <c r="D1886" s="4">
        <f t="shared" si="178"/>
        <v>42508.499999995431</v>
      </c>
      <c r="E1886" t="str">
        <f t="shared" si="179"/>
        <v>LRKPPS</v>
      </c>
      <c r="F1886" s="39">
        <v>111.75496673583984</v>
      </c>
      <c r="G1886">
        <f t="shared" si="177"/>
        <v>2.0808397081056675E-3</v>
      </c>
      <c r="H1886" s="38">
        <f>G1886*SUMIF('Manual Inputs'!$B$11:$B$22,'Expanded kW'!A1886,'Manual Inputs'!$C$11:$C$22)</f>
        <v>19733.66209937747</v>
      </c>
    </row>
    <row r="1887" spans="1:8" x14ac:dyDescent="0.2">
      <c r="A1887">
        <f t="shared" si="174"/>
        <v>5</v>
      </c>
      <c r="B1887" t="b">
        <f t="shared" si="175"/>
        <v>0</v>
      </c>
      <c r="C1887" t="str">
        <f t="shared" si="176"/>
        <v>ON</v>
      </c>
      <c r="D1887" s="4">
        <f t="shared" si="178"/>
        <v>42508.541666662095</v>
      </c>
      <c r="E1887" t="str">
        <f t="shared" si="179"/>
        <v>LRKPPS</v>
      </c>
      <c r="F1887" s="39">
        <v>104.30709075927734</v>
      </c>
      <c r="G1887">
        <f t="shared" si="177"/>
        <v>1.9421627747599629E-3</v>
      </c>
      <c r="H1887" s="38">
        <f>G1887*SUMIF('Manual Inputs'!$B$11:$B$22,'Expanded kW'!A1887,'Manual Inputs'!$C$11:$C$22)</f>
        <v>18418.518153901081</v>
      </c>
    </row>
    <row r="1888" spans="1:8" x14ac:dyDescent="0.2">
      <c r="A1888">
        <f t="shared" si="174"/>
        <v>5</v>
      </c>
      <c r="B1888" t="b">
        <f t="shared" si="175"/>
        <v>0</v>
      </c>
      <c r="C1888" t="str">
        <f t="shared" si="176"/>
        <v>ON</v>
      </c>
      <c r="D1888" s="4">
        <f t="shared" si="178"/>
        <v>42508.583333328759</v>
      </c>
      <c r="E1888" t="str">
        <f t="shared" si="179"/>
        <v>LRKPPS</v>
      </c>
      <c r="F1888" s="39">
        <v>100.35912322998047</v>
      </c>
      <c r="G1888">
        <f t="shared" si="177"/>
        <v>1.8686529537540551E-3</v>
      </c>
      <c r="H1888" s="38">
        <f>G1888*SUMIF('Manual Inputs'!$B$11:$B$22,'Expanded kW'!A1888,'Manual Inputs'!$C$11:$C$22)</f>
        <v>17721.387104803165</v>
      </c>
    </row>
    <row r="1889" spans="1:8" x14ac:dyDescent="0.2">
      <c r="A1889">
        <f t="shared" si="174"/>
        <v>5</v>
      </c>
      <c r="B1889" t="b">
        <f t="shared" si="175"/>
        <v>0</v>
      </c>
      <c r="C1889" t="str">
        <f t="shared" si="176"/>
        <v>ON</v>
      </c>
      <c r="D1889" s="4">
        <f t="shared" si="178"/>
        <v>42508.624999995423</v>
      </c>
      <c r="E1889" t="str">
        <f t="shared" si="179"/>
        <v>LRKPPS</v>
      </c>
      <c r="F1889" s="39">
        <v>86.664352416992188</v>
      </c>
      <c r="G1889">
        <f t="shared" si="177"/>
        <v>1.6136609499674917E-3</v>
      </c>
      <c r="H1889" s="38">
        <f>G1889*SUMIF('Manual Inputs'!$B$11:$B$22,'Expanded kW'!A1889,'Manual Inputs'!$C$11:$C$22)</f>
        <v>15303.168141965256</v>
      </c>
    </row>
    <row r="1890" spans="1:8" x14ac:dyDescent="0.2">
      <c r="A1890">
        <f t="shared" si="174"/>
        <v>5</v>
      </c>
      <c r="B1890" t="b">
        <f t="shared" si="175"/>
        <v>0</v>
      </c>
      <c r="C1890" t="str">
        <f t="shared" si="176"/>
        <v>ON</v>
      </c>
      <c r="D1890" s="4">
        <f t="shared" si="178"/>
        <v>42508.666666662088</v>
      </c>
      <c r="E1890" t="str">
        <f t="shared" si="179"/>
        <v>LRKPPS</v>
      </c>
      <c r="F1890" s="39">
        <v>74.322189331054688</v>
      </c>
      <c r="G1890">
        <f t="shared" si="177"/>
        <v>1.3838540448852274E-3</v>
      </c>
      <c r="H1890" s="38">
        <f>G1890*SUMIF('Manual Inputs'!$B$11:$B$22,'Expanded kW'!A1890,'Manual Inputs'!$C$11:$C$22)</f>
        <v>13123.792289355459</v>
      </c>
    </row>
    <row r="1891" spans="1:8" x14ac:dyDescent="0.2">
      <c r="A1891">
        <f t="shared" si="174"/>
        <v>5</v>
      </c>
      <c r="B1891" t="b">
        <f t="shared" si="175"/>
        <v>0</v>
      </c>
      <c r="C1891" t="str">
        <f t="shared" si="176"/>
        <v>ON</v>
      </c>
      <c r="D1891" s="4">
        <f t="shared" si="178"/>
        <v>42508.708333328752</v>
      </c>
      <c r="E1891" t="str">
        <f t="shared" si="179"/>
        <v>LRKPPS</v>
      </c>
      <c r="F1891" s="39">
        <v>66.4139404296875</v>
      </c>
      <c r="G1891">
        <f t="shared" si="177"/>
        <v>1.2366051232829763E-3</v>
      </c>
      <c r="H1891" s="38">
        <f>G1891*SUMIF('Manual Inputs'!$B$11:$B$22,'Expanded kW'!A1891,'Manual Inputs'!$C$11:$C$22)</f>
        <v>11727.355816100215</v>
      </c>
    </row>
    <row r="1892" spans="1:8" x14ac:dyDescent="0.2">
      <c r="A1892">
        <f t="shared" si="174"/>
        <v>5</v>
      </c>
      <c r="B1892" t="b">
        <f t="shared" si="175"/>
        <v>0</v>
      </c>
      <c r="C1892" t="str">
        <f t="shared" si="176"/>
        <v>ON</v>
      </c>
      <c r="D1892" s="4">
        <f t="shared" si="178"/>
        <v>42508.749999995416</v>
      </c>
      <c r="E1892" t="str">
        <f t="shared" si="179"/>
        <v>LRKPPS</v>
      </c>
      <c r="F1892" s="39">
        <v>61.632968902587891</v>
      </c>
      <c r="G1892">
        <f t="shared" si="177"/>
        <v>1.1475850493883903E-3</v>
      </c>
      <c r="H1892" s="38">
        <f>G1892*SUMIF('Manual Inputs'!$B$11:$B$22,'Expanded kW'!A1892,'Manual Inputs'!$C$11:$C$22)</f>
        <v>10883.133144140244</v>
      </c>
    </row>
    <row r="1893" spans="1:8" x14ac:dyDescent="0.2">
      <c r="A1893">
        <f t="shared" si="174"/>
        <v>5</v>
      </c>
      <c r="B1893" t="b">
        <f t="shared" si="175"/>
        <v>0</v>
      </c>
      <c r="C1893" t="str">
        <f t="shared" si="176"/>
        <v>ON</v>
      </c>
      <c r="D1893" s="4">
        <f t="shared" si="178"/>
        <v>42508.79166666208</v>
      </c>
      <c r="E1893" t="str">
        <f t="shared" si="179"/>
        <v>LRKPPS</v>
      </c>
      <c r="F1893" s="39">
        <v>59.957061767578125</v>
      </c>
      <c r="G1893">
        <f t="shared" si="177"/>
        <v>1.1163802249811762E-3</v>
      </c>
      <c r="H1893" s="38">
        <f>G1893*SUMIF('Manual Inputs'!$B$11:$B$22,'Expanded kW'!A1893,'Manual Inputs'!$C$11:$C$22)</f>
        <v>10587.201911031008</v>
      </c>
    </row>
    <row r="1894" spans="1:8" x14ac:dyDescent="0.2">
      <c r="A1894">
        <f t="shared" si="174"/>
        <v>5</v>
      </c>
      <c r="B1894" t="b">
        <f t="shared" si="175"/>
        <v>0</v>
      </c>
      <c r="C1894" t="str">
        <f t="shared" si="176"/>
        <v>ON</v>
      </c>
      <c r="D1894" s="4">
        <f t="shared" si="178"/>
        <v>42508.833333328745</v>
      </c>
      <c r="E1894" t="str">
        <f t="shared" si="179"/>
        <v>LRKPPS</v>
      </c>
      <c r="F1894" s="39">
        <v>58.282073974609375</v>
      </c>
      <c r="G1894">
        <f t="shared" si="177"/>
        <v>1.0851925184120338E-3</v>
      </c>
      <c r="H1894" s="38">
        <f>G1894*SUMIF('Manual Inputs'!$B$11:$B$22,'Expanded kW'!A1894,'Manual Inputs'!$C$11:$C$22)</f>
        <v>10291.433015093189</v>
      </c>
    </row>
    <row r="1895" spans="1:8" x14ac:dyDescent="0.2">
      <c r="A1895">
        <f t="shared" si="174"/>
        <v>5</v>
      </c>
      <c r="B1895" t="b">
        <f t="shared" si="175"/>
        <v>0</v>
      </c>
      <c r="C1895" t="str">
        <f t="shared" si="176"/>
        <v>OFF</v>
      </c>
      <c r="D1895" s="4">
        <f t="shared" si="178"/>
        <v>42508.874999995409</v>
      </c>
      <c r="E1895" t="str">
        <f t="shared" si="179"/>
        <v>LRKPPS</v>
      </c>
      <c r="F1895" s="39">
        <v>57.206581115722656</v>
      </c>
      <c r="G1895">
        <f t="shared" si="177"/>
        <v>1.065167204889768E-3</v>
      </c>
      <c r="H1895" s="38">
        <f>G1895*SUMIF('Manual Inputs'!$B$11:$B$22,'Expanded kW'!A1895,'Manual Inputs'!$C$11:$C$22)</f>
        <v>10101.522774076959</v>
      </c>
    </row>
    <row r="1896" spans="1:8" x14ac:dyDescent="0.2">
      <c r="A1896">
        <f t="shared" si="174"/>
        <v>5</v>
      </c>
      <c r="B1896" t="b">
        <f t="shared" si="175"/>
        <v>0</v>
      </c>
      <c r="C1896" t="str">
        <f t="shared" si="176"/>
        <v>OFF</v>
      </c>
      <c r="D1896" s="4">
        <f t="shared" si="178"/>
        <v>42508.916666662073</v>
      </c>
      <c r="E1896" t="str">
        <f t="shared" si="179"/>
        <v>LRKPPS</v>
      </c>
      <c r="F1896" s="39">
        <v>52.991321563720703</v>
      </c>
      <c r="G1896">
        <f t="shared" si="177"/>
        <v>9.8668049676420939E-4</v>
      </c>
      <c r="H1896" s="38">
        <f>G1896*SUMIF('Manual Inputs'!$B$11:$B$22,'Expanded kW'!A1896,'Manual Inputs'!$C$11:$C$22)</f>
        <v>9357.1933711878501</v>
      </c>
    </row>
    <row r="1897" spans="1:8" x14ac:dyDescent="0.2">
      <c r="A1897">
        <f t="shared" si="174"/>
        <v>5</v>
      </c>
      <c r="B1897" t="b">
        <f t="shared" si="175"/>
        <v>0</v>
      </c>
      <c r="C1897" t="str">
        <f t="shared" si="176"/>
        <v>OFF</v>
      </c>
      <c r="D1897" s="4">
        <f t="shared" si="178"/>
        <v>42508.958333328737</v>
      </c>
      <c r="E1897" t="str">
        <f t="shared" si="179"/>
        <v>LRKPPS</v>
      </c>
      <c r="F1897" s="39">
        <v>51.275363922119141</v>
      </c>
      <c r="G1897">
        <f t="shared" si="177"/>
        <v>9.5472994546108982E-4</v>
      </c>
      <c r="H1897" s="38">
        <f>G1897*SUMIF('Manual Inputs'!$B$11:$B$22,'Expanded kW'!A1897,'Manual Inputs'!$C$11:$C$22)</f>
        <v>9054.190030349755</v>
      </c>
    </row>
    <row r="1898" spans="1:8" x14ac:dyDescent="0.2">
      <c r="A1898">
        <f t="shared" si="174"/>
        <v>5</v>
      </c>
      <c r="B1898" t="b">
        <f t="shared" si="175"/>
        <v>0</v>
      </c>
      <c r="C1898" t="str">
        <f t="shared" si="176"/>
        <v>OFF</v>
      </c>
      <c r="D1898" s="4">
        <f t="shared" si="178"/>
        <v>42508.999999995402</v>
      </c>
      <c r="E1898" t="str">
        <f t="shared" si="179"/>
        <v>LRKPPS</v>
      </c>
      <c r="F1898" s="39">
        <v>50.993568420410156</v>
      </c>
      <c r="G1898">
        <f t="shared" si="177"/>
        <v>9.4948300846447607E-4</v>
      </c>
      <c r="H1898" s="38">
        <f>G1898*SUMIF('Manual Inputs'!$B$11:$B$22,'Expanded kW'!A1898,'Manual Inputs'!$C$11:$C$22)</f>
        <v>9004.4306561199355</v>
      </c>
    </row>
    <row r="1899" spans="1:8" x14ac:dyDescent="0.2">
      <c r="A1899">
        <f t="shared" si="174"/>
        <v>5</v>
      </c>
      <c r="B1899" t="b">
        <f t="shared" si="175"/>
        <v>0</v>
      </c>
      <c r="C1899" t="str">
        <f t="shared" si="176"/>
        <v>OFF</v>
      </c>
      <c r="D1899" s="4">
        <f t="shared" si="178"/>
        <v>42509.041666662066</v>
      </c>
      <c r="E1899" t="str">
        <f t="shared" si="179"/>
        <v>LRKPPS</v>
      </c>
      <c r="F1899" s="39">
        <v>49.667186737060547</v>
      </c>
      <c r="G1899">
        <f t="shared" si="177"/>
        <v>9.2478622982964536E-4</v>
      </c>
      <c r="H1899" s="38">
        <f>G1899*SUMIF('Manual Inputs'!$B$11:$B$22,'Expanded kW'!A1899,'Manual Inputs'!$C$11:$C$22)</f>
        <v>8770.2185336655111</v>
      </c>
    </row>
    <row r="1900" spans="1:8" x14ac:dyDescent="0.2">
      <c r="A1900">
        <f t="shared" si="174"/>
        <v>5</v>
      </c>
      <c r="B1900" t="b">
        <f t="shared" si="175"/>
        <v>0</v>
      </c>
      <c r="C1900" t="str">
        <f t="shared" si="176"/>
        <v>OFF</v>
      </c>
      <c r="D1900" s="4">
        <f t="shared" si="178"/>
        <v>42509.08333332873</v>
      </c>
      <c r="E1900" t="str">
        <f t="shared" si="179"/>
        <v>LRKPPS</v>
      </c>
      <c r="F1900" s="39">
        <v>49.367057800292969</v>
      </c>
      <c r="G1900">
        <f t="shared" si="177"/>
        <v>9.1919793046883291E-4</v>
      </c>
      <c r="H1900" s="38">
        <f>G1900*SUMIF('Manual Inputs'!$B$11:$B$22,'Expanded kW'!A1900,'Manual Inputs'!$C$11:$C$22)</f>
        <v>8717.221846382552</v>
      </c>
    </row>
    <row r="1901" spans="1:8" x14ac:dyDescent="0.2">
      <c r="A1901">
        <f t="shared" si="174"/>
        <v>5</v>
      </c>
      <c r="B1901" t="b">
        <f t="shared" si="175"/>
        <v>0</v>
      </c>
      <c r="C1901" t="str">
        <f t="shared" si="176"/>
        <v>OFF</v>
      </c>
      <c r="D1901" s="4">
        <f t="shared" si="178"/>
        <v>42509.124999995394</v>
      </c>
      <c r="E1901" t="str">
        <f t="shared" si="179"/>
        <v>LRKPPS</v>
      </c>
      <c r="F1901" s="39">
        <v>52.177349090576172</v>
      </c>
      <c r="G1901">
        <f t="shared" si="177"/>
        <v>9.7152460443212466E-4</v>
      </c>
      <c r="H1901" s="38">
        <f>G1901*SUMIF('Manual Inputs'!$B$11:$B$22,'Expanded kW'!A1901,'Manual Inputs'!$C$11:$C$22)</f>
        <v>9213.4623298534934</v>
      </c>
    </row>
    <row r="1902" spans="1:8" x14ac:dyDescent="0.2">
      <c r="A1902">
        <f t="shared" si="174"/>
        <v>5</v>
      </c>
      <c r="B1902" t="b">
        <f t="shared" si="175"/>
        <v>0</v>
      </c>
      <c r="C1902" t="str">
        <f t="shared" si="176"/>
        <v>OFF</v>
      </c>
      <c r="D1902" s="4">
        <f t="shared" si="178"/>
        <v>42509.166666662059</v>
      </c>
      <c r="E1902" t="str">
        <f t="shared" si="179"/>
        <v>LRKPPS</v>
      </c>
      <c r="F1902" s="39">
        <v>51.326641082763672</v>
      </c>
      <c r="G1902">
        <f t="shared" si="177"/>
        <v>9.5568470886091489E-4</v>
      </c>
      <c r="H1902" s="38">
        <f>G1902*SUMIF('Manual Inputs'!$B$11:$B$22,'Expanded kW'!A1902,'Manual Inputs'!$C$11:$C$22)</f>
        <v>9063.2445376448668</v>
      </c>
    </row>
    <row r="1903" spans="1:8" x14ac:dyDescent="0.2">
      <c r="A1903">
        <f t="shared" si="174"/>
        <v>5</v>
      </c>
      <c r="B1903" t="b">
        <f t="shared" si="175"/>
        <v>0</v>
      </c>
      <c r="C1903" t="str">
        <f t="shared" si="176"/>
        <v>OFF</v>
      </c>
      <c r="D1903" s="4">
        <f t="shared" si="178"/>
        <v>42509.208333328723</v>
      </c>
      <c r="E1903" t="str">
        <f t="shared" si="179"/>
        <v>LRKPPS</v>
      </c>
      <c r="F1903" s="39">
        <v>61.112289428710938</v>
      </c>
      <c r="G1903">
        <f t="shared" si="177"/>
        <v>1.1378901735713742E-3</v>
      </c>
      <c r="H1903" s="38">
        <f>G1903*SUMIF('Manual Inputs'!$B$11:$B$22,'Expanded kW'!A1903,'Manual Inputs'!$C$11:$C$22)</f>
        <v>10791.19170207569</v>
      </c>
    </row>
    <row r="1904" spans="1:8" x14ac:dyDescent="0.2">
      <c r="A1904">
        <f t="shared" si="174"/>
        <v>5</v>
      </c>
      <c r="B1904" t="b">
        <f t="shared" si="175"/>
        <v>0</v>
      </c>
      <c r="C1904" t="str">
        <f t="shared" si="176"/>
        <v>OFF</v>
      </c>
      <c r="D1904" s="4">
        <f t="shared" si="178"/>
        <v>42509.249999995387</v>
      </c>
      <c r="E1904" t="str">
        <f t="shared" si="179"/>
        <v>LRKPPS</v>
      </c>
      <c r="F1904" s="39">
        <v>77.255073547363281</v>
      </c>
      <c r="G1904">
        <f t="shared" si="177"/>
        <v>1.4384633576954302E-3</v>
      </c>
      <c r="H1904" s="38">
        <f>G1904*SUMIF('Manual Inputs'!$B$11:$B$22,'Expanded kW'!A1904,'Manual Inputs'!$C$11:$C$22)</f>
        <v>13641.680198874832</v>
      </c>
    </row>
    <row r="1905" spans="1:8" x14ac:dyDescent="0.2">
      <c r="A1905">
        <f t="shared" si="174"/>
        <v>5</v>
      </c>
      <c r="B1905" t="b">
        <f t="shared" si="175"/>
        <v>0</v>
      </c>
      <c r="C1905" t="str">
        <f t="shared" si="176"/>
        <v>ON</v>
      </c>
      <c r="D1905" s="4">
        <f t="shared" si="178"/>
        <v>42509.291666662051</v>
      </c>
      <c r="E1905" t="str">
        <f t="shared" si="179"/>
        <v>LRKPPS</v>
      </c>
      <c r="F1905" s="39">
        <v>91.232139587402344</v>
      </c>
      <c r="G1905">
        <f t="shared" si="177"/>
        <v>1.6987116031955676E-3</v>
      </c>
      <c r="H1905" s="38">
        <f>G1905*SUMIF('Manual Inputs'!$B$11:$B$22,'Expanded kW'!A1905,'Manual Inputs'!$C$11:$C$22)</f>
        <v>16109.746777309594</v>
      </c>
    </row>
    <row r="1906" spans="1:8" x14ac:dyDescent="0.2">
      <c r="A1906">
        <f t="shared" si="174"/>
        <v>5</v>
      </c>
      <c r="B1906" t="b">
        <f t="shared" si="175"/>
        <v>0</v>
      </c>
      <c r="C1906" t="str">
        <f t="shared" si="176"/>
        <v>ON</v>
      </c>
      <c r="D1906" s="4">
        <f t="shared" si="178"/>
        <v>42509.333333328716</v>
      </c>
      <c r="E1906" t="str">
        <f t="shared" si="179"/>
        <v>LRKPPS</v>
      </c>
      <c r="F1906" s="39">
        <v>112.18061065673828</v>
      </c>
      <c r="G1906">
        <f t="shared" si="177"/>
        <v>2.0887650540476767E-3</v>
      </c>
      <c r="H1906" s="38">
        <f>G1906*SUMIF('Manual Inputs'!$B$11:$B$22,'Expanded kW'!A1906,'Manual Inputs'!$C$11:$C$22)</f>
        <v>19808.822188946629</v>
      </c>
    </row>
    <row r="1907" spans="1:8" x14ac:dyDescent="0.2">
      <c r="A1907">
        <f t="shared" si="174"/>
        <v>5</v>
      </c>
      <c r="B1907" t="b">
        <f t="shared" si="175"/>
        <v>0</v>
      </c>
      <c r="C1907" t="str">
        <f t="shared" si="176"/>
        <v>ON</v>
      </c>
      <c r="D1907" s="4">
        <f t="shared" si="178"/>
        <v>42509.37499999538</v>
      </c>
      <c r="E1907" t="str">
        <f t="shared" si="179"/>
        <v>LRKPPS</v>
      </c>
      <c r="F1907" s="39">
        <v>114.48744964599609</v>
      </c>
      <c r="G1907">
        <f t="shared" si="177"/>
        <v>2.1317176163297663E-3</v>
      </c>
      <c r="H1907" s="38">
        <f>G1907*SUMIF('Manual Inputs'!$B$11:$B$22,'Expanded kW'!A1907,'Manual Inputs'!$C$11:$C$22)</f>
        <v>20216.163199921884</v>
      </c>
    </row>
    <row r="1908" spans="1:8" x14ac:dyDescent="0.2">
      <c r="A1908">
        <f t="shared" si="174"/>
        <v>5</v>
      </c>
      <c r="B1908" t="b">
        <f t="shared" si="175"/>
        <v>0</v>
      </c>
      <c r="C1908" t="str">
        <f t="shared" si="176"/>
        <v>ON</v>
      </c>
      <c r="D1908" s="4">
        <f t="shared" si="178"/>
        <v>42509.416666662044</v>
      </c>
      <c r="E1908" t="str">
        <f t="shared" si="179"/>
        <v>LRKPPS</v>
      </c>
      <c r="F1908" s="39">
        <v>117.73683929443359</v>
      </c>
      <c r="G1908">
        <f t="shared" si="177"/>
        <v>2.1922201533092515E-3</v>
      </c>
      <c r="H1908" s="38">
        <f>G1908*SUMIF('Manual Inputs'!$B$11:$B$22,'Expanded kW'!A1908,'Manual Inputs'!$C$11:$C$22)</f>
        <v>20789.939553889668</v>
      </c>
    </row>
    <row r="1909" spans="1:8" x14ac:dyDescent="0.2">
      <c r="A1909">
        <f t="shared" si="174"/>
        <v>5</v>
      </c>
      <c r="B1909" t="b">
        <f t="shared" si="175"/>
        <v>0</v>
      </c>
      <c r="C1909" t="str">
        <f t="shared" si="176"/>
        <v>ON</v>
      </c>
      <c r="D1909" s="4">
        <f t="shared" si="178"/>
        <v>42509.458333328708</v>
      </c>
      <c r="E1909" t="str">
        <f t="shared" si="179"/>
        <v>LRKPPS</v>
      </c>
      <c r="F1909" s="39">
        <v>122.17372894287109</v>
      </c>
      <c r="G1909">
        <f t="shared" si="177"/>
        <v>2.2748335389207821E-3</v>
      </c>
      <c r="H1909" s="38">
        <f>G1909*SUMIF('Manual Inputs'!$B$11:$B$22,'Expanded kW'!A1909,'Manual Inputs'!$C$11:$C$22)</f>
        <v>21573.404339857087</v>
      </c>
    </row>
    <row r="1910" spans="1:8" x14ac:dyDescent="0.2">
      <c r="A1910">
        <f t="shared" si="174"/>
        <v>5</v>
      </c>
      <c r="B1910" t="b">
        <f t="shared" si="175"/>
        <v>0</v>
      </c>
      <c r="C1910" t="str">
        <f t="shared" si="176"/>
        <v>ON</v>
      </c>
      <c r="D1910" s="4">
        <f t="shared" si="178"/>
        <v>42509.499999995372</v>
      </c>
      <c r="E1910" t="str">
        <f t="shared" si="179"/>
        <v>LRKPPS</v>
      </c>
      <c r="F1910" s="39">
        <v>117.33934020996094</v>
      </c>
      <c r="G1910">
        <f t="shared" si="177"/>
        <v>2.1848188547087025E-3</v>
      </c>
      <c r="H1910" s="38">
        <f>G1910*SUMIF('Manual Inputs'!$B$11:$B$22,'Expanded kW'!A1910,'Manual Inputs'!$C$11:$C$22)</f>
        <v>20719.749271999674</v>
      </c>
    </row>
    <row r="1911" spans="1:8" x14ac:dyDescent="0.2">
      <c r="A1911">
        <f t="shared" si="174"/>
        <v>5</v>
      </c>
      <c r="B1911" t="b">
        <f t="shared" si="175"/>
        <v>0</v>
      </c>
      <c r="C1911" t="str">
        <f t="shared" si="176"/>
        <v>ON</v>
      </c>
      <c r="D1911" s="4">
        <f t="shared" si="178"/>
        <v>42509.541666662037</v>
      </c>
      <c r="E1911" t="str">
        <f t="shared" si="179"/>
        <v>LRKPPS</v>
      </c>
      <c r="F1911" s="39">
        <v>112.09947204589844</v>
      </c>
      <c r="G1911">
        <f t="shared" si="177"/>
        <v>2.0872542805382079E-3</v>
      </c>
      <c r="H1911" s="38">
        <f>G1911*SUMIF('Manual Inputs'!$B$11:$B$22,'Expanded kW'!A1911,'Manual Inputs'!$C$11:$C$22)</f>
        <v>19794.494754772619</v>
      </c>
    </row>
    <row r="1912" spans="1:8" x14ac:dyDescent="0.2">
      <c r="A1912">
        <f t="shared" si="174"/>
        <v>5</v>
      </c>
      <c r="B1912" t="b">
        <f t="shared" si="175"/>
        <v>0</v>
      </c>
      <c r="C1912" t="str">
        <f t="shared" si="176"/>
        <v>ON</v>
      </c>
      <c r="D1912" s="4">
        <f t="shared" si="178"/>
        <v>42509.583333328701</v>
      </c>
      <c r="E1912" t="str">
        <f t="shared" si="179"/>
        <v>LRKPPS</v>
      </c>
      <c r="F1912" s="39">
        <v>108.45609283447266</v>
      </c>
      <c r="G1912">
        <f t="shared" si="177"/>
        <v>2.0194157910620159E-3</v>
      </c>
      <c r="H1912" s="38">
        <f>G1912*SUMIF('Manual Inputs'!$B$11:$B$22,'Expanded kW'!A1912,'Manual Inputs'!$C$11:$C$22)</f>
        <v>19151.147829278747</v>
      </c>
    </row>
    <row r="1913" spans="1:8" x14ac:dyDescent="0.2">
      <c r="A1913">
        <f t="shared" si="174"/>
        <v>5</v>
      </c>
      <c r="B1913" t="b">
        <f t="shared" si="175"/>
        <v>0</v>
      </c>
      <c r="C1913" t="str">
        <f t="shared" si="176"/>
        <v>ON</v>
      </c>
      <c r="D1913" s="4">
        <f t="shared" si="178"/>
        <v>42509.624999995365</v>
      </c>
      <c r="E1913" t="str">
        <f t="shared" si="179"/>
        <v>LRKPPS</v>
      </c>
      <c r="F1913" s="39">
        <v>97.3284912109375</v>
      </c>
      <c r="G1913">
        <f t="shared" si="177"/>
        <v>1.8122236098951155E-3</v>
      </c>
      <c r="H1913" s="38">
        <f>G1913*SUMIF('Manual Inputs'!$B$11:$B$22,'Expanded kW'!A1913,'Manual Inputs'!$C$11:$C$22)</f>
        <v>17186.238914452817</v>
      </c>
    </row>
    <row r="1914" spans="1:8" x14ac:dyDescent="0.2">
      <c r="A1914">
        <f t="shared" si="174"/>
        <v>5</v>
      </c>
      <c r="B1914" t="b">
        <f t="shared" si="175"/>
        <v>0</v>
      </c>
      <c r="C1914" t="str">
        <f t="shared" si="176"/>
        <v>ON</v>
      </c>
      <c r="D1914" s="4">
        <f t="shared" si="178"/>
        <v>42509.666666662029</v>
      </c>
      <c r="E1914" t="str">
        <f t="shared" si="179"/>
        <v>LRKPPS</v>
      </c>
      <c r="F1914" s="39">
        <v>84.238670349121094</v>
      </c>
      <c r="G1914">
        <f t="shared" si="177"/>
        <v>1.5684955697298781E-3</v>
      </c>
      <c r="H1914" s="38">
        <f>G1914*SUMIF('Manual Inputs'!$B$11:$B$22,'Expanded kW'!A1914,'Manual Inputs'!$C$11:$C$22)</f>
        <v>14874.841851993428</v>
      </c>
    </row>
    <row r="1915" spans="1:8" x14ac:dyDescent="0.2">
      <c r="A1915">
        <f t="shared" si="174"/>
        <v>5</v>
      </c>
      <c r="B1915" t="b">
        <f t="shared" si="175"/>
        <v>0</v>
      </c>
      <c r="C1915" t="str">
        <f t="shared" si="176"/>
        <v>ON</v>
      </c>
      <c r="D1915" s="4">
        <f t="shared" si="178"/>
        <v>42509.708333328694</v>
      </c>
      <c r="E1915" t="str">
        <f t="shared" si="179"/>
        <v>LRKPPS</v>
      </c>
      <c r="F1915" s="39">
        <v>78.235832214355469</v>
      </c>
      <c r="G1915">
        <f t="shared" si="177"/>
        <v>1.4567247525842145E-3</v>
      </c>
      <c r="H1915" s="38">
        <f>G1915*SUMIF('Manual Inputs'!$B$11:$B$22,'Expanded kW'!A1915,'Manual Inputs'!$C$11:$C$22)</f>
        <v>13814.862301655172</v>
      </c>
    </row>
    <row r="1916" spans="1:8" x14ac:dyDescent="0.2">
      <c r="A1916">
        <f t="shared" si="174"/>
        <v>5</v>
      </c>
      <c r="B1916" t="b">
        <f t="shared" si="175"/>
        <v>0</v>
      </c>
      <c r="C1916" t="str">
        <f t="shared" si="176"/>
        <v>ON</v>
      </c>
      <c r="D1916" s="4">
        <f t="shared" si="178"/>
        <v>42509.749999995358</v>
      </c>
      <c r="E1916" t="str">
        <f t="shared" si="179"/>
        <v>LRKPPS</v>
      </c>
      <c r="F1916" s="39">
        <v>74.157051086425781</v>
      </c>
      <c r="G1916">
        <f t="shared" si="177"/>
        <v>1.3807792265859841E-3</v>
      </c>
      <c r="H1916" s="38">
        <f>G1916*SUMIF('Manual Inputs'!$B$11:$B$22,'Expanded kW'!A1916,'Manual Inputs'!$C$11:$C$22)</f>
        <v>13094.632222341219</v>
      </c>
    </row>
    <row r="1917" spans="1:8" x14ac:dyDescent="0.2">
      <c r="A1917">
        <f t="shared" si="174"/>
        <v>5</v>
      </c>
      <c r="B1917" t="b">
        <f t="shared" si="175"/>
        <v>0</v>
      </c>
      <c r="C1917" t="str">
        <f t="shared" si="176"/>
        <v>ON</v>
      </c>
      <c r="D1917" s="4">
        <f t="shared" si="178"/>
        <v>42509.791666662022</v>
      </c>
      <c r="E1917" t="str">
        <f t="shared" si="179"/>
        <v>LRKPPS</v>
      </c>
      <c r="F1917" s="39">
        <v>68.787643432617188</v>
      </c>
      <c r="G1917">
        <f t="shared" si="177"/>
        <v>1.2808026708999961E-3</v>
      </c>
      <c r="H1917" s="38">
        <f>G1917*SUMIF('Manual Inputs'!$B$11:$B$22,'Expanded kW'!A1917,'Manual Inputs'!$C$11:$C$22)</f>
        <v>12146.503656704152</v>
      </c>
    </row>
    <row r="1918" spans="1:8" x14ac:dyDescent="0.2">
      <c r="A1918">
        <f t="shared" si="174"/>
        <v>5</v>
      </c>
      <c r="B1918" t="b">
        <f t="shared" si="175"/>
        <v>0</v>
      </c>
      <c r="C1918" t="str">
        <f t="shared" si="176"/>
        <v>ON</v>
      </c>
      <c r="D1918" s="4">
        <f t="shared" si="178"/>
        <v>42509.833333328686</v>
      </c>
      <c r="E1918" t="str">
        <f t="shared" si="179"/>
        <v>LRKPPS</v>
      </c>
      <c r="F1918" s="39">
        <v>62.975738525390625</v>
      </c>
      <c r="G1918">
        <f t="shared" si="177"/>
        <v>1.1725869659168118E-3</v>
      </c>
      <c r="H1918" s="38">
        <f>G1918*SUMIF('Manual Inputs'!$B$11:$B$22,'Expanded kW'!A1918,'Manual Inputs'!$C$11:$C$22)</f>
        <v>11120.239044554777</v>
      </c>
    </row>
    <row r="1919" spans="1:8" x14ac:dyDescent="0.2">
      <c r="A1919">
        <f t="shared" si="174"/>
        <v>5</v>
      </c>
      <c r="B1919" t="b">
        <f t="shared" si="175"/>
        <v>0</v>
      </c>
      <c r="C1919" t="str">
        <f t="shared" si="176"/>
        <v>OFF</v>
      </c>
      <c r="D1919" s="4">
        <f t="shared" si="178"/>
        <v>42509.874999995351</v>
      </c>
      <c r="E1919" t="str">
        <f t="shared" si="179"/>
        <v>LRKPPS</v>
      </c>
      <c r="F1919" s="39">
        <v>60.371227264404297</v>
      </c>
      <c r="G1919">
        <f t="shared" si="177"/>
        <v>1.1240918465465991E-3</v>
      </c>
      <c r="H1919" s="38">
        <f>G1919*SUMIF('Manual Inputs'!$B$11:$B$22,'Expanded kW'!A1919,'Manual Inputs'!$C$11:$C$22)</f>
        <v>10660.335143551292</v>
      </c>
    </row>
    <row r="1920" spans="1:8" x14ac:dyDescent="0.2">
      <c r="A1920">
        <f t="shared" si="174"/>
        <v>5</v>
      </c>
      <c r="B1920" t="b">
        <f t="shared" si="175"/>
        <v>0</v>
      </c>
      <c r="C1920" t="str">
        <f t="shared" si="176"/>
        <v>OFF</v>
      </c>
      <c r="D1920" s="4">
        <f t="shared" si="178"/>
        <v>42509.916666662015</v>
      </c>
      <c r="E1920" t="str">
        <f t="shared" si="179"/>
        <v>LRKPPS</v>
      </c>
      <c r="F1920" s="39">
        <v>57.439495086669922</v>
      </c>
      <c r="G1920">
        <f t="shared" si="177"/>
        <v>1.0695039843052661E-3</v>
      </c>
      <c r="H1920" s="38">
        <f>G1920*SUMIF('Manual Inputs'!$B$11:$B$22,'Expanded kW'!A1920,'Manual Inputs'!$C$11:$C$22)</f>
        <v>10142.65066069485</v>
      </c>
    </row>
    <row r="1921" spans="1:8" x14ac:dyDescent="0.2">
      <c r="A1921">
        <f t="shared" si="174"/>
        <v>5</v>
      </c>
      <c r="B1921" t="b">
        <f t="shared" si="175"/>
        <v>0</v>
      </c>
      <c r="C1921" t="str">
        <f t="shared" si="176"/>
        <v>OFF</v>
      </c>
      <c r="D1921" s="4">
        <f t="shared" si="178"/>
        <v>42509.958333328679</v>
      </c>
      <c r="E1921" t="str">
        <f t="shared" si="179"/>
        <v>LRKPPS</v>
      </c>
      <c r="F1921" s="39">
        <v>53.905338287353516</v>
      </c>
      <c r="G1921">
        <f t="shared" si="177"/>
        <v>1.0036991792260232E-3</v>
      </c>
      <c r="H1921" s="38">
        <f>G1921*SUMIF('Manual Inputs'!$B$11:$B$22,'Expanded kW'!A1921,'Manual Inputs'!$C$11:$C$22)</f>
        <v>9518.5901994826036</v>
      </c>
    </row>
    <row r="1922" spans="1:8" x14ac:dyDescent="0.2">
      <c r="A1922">
        <f t="shared" ref="A1922:A1985" si="180">MONTH(D1922)</f>
        <v>5</v>
      </c>
      <c r="B1922" t="b">
        <f t="shared" ref="B1922:B1985" si="181">IF(ISNA(VLOOKUP(DATE(YEAR(D1922),MONTH(D1922),DAY(D1922)),Holidays,1,FALSE)),FALSE,TRUE)</f>
        <v>0</v>
      </c>
      <c r="C1922" t="str">
        <f t="shared" ref="C1922:C1985" si="182">IF(OR(HOUR(D1922)&lt;PkStart,HOUR(D1922)&gt;OPkStart-1,WEEKDAY(D1922,2)&gt;5,B1922)=TRUE,"OFF","ON")</f>
        <v>OFF</v>
      </c>
      <c r="D1922" s="4">
        <f t="shared" si="178"/>
        <v>42509.999999995343</v>
      </c>
      <c r="E1922" t="str">
        <f t="shared" si="179"/>
        <v>LRKPPS</v>
      </c>
      <c r="F1922" s="39">
        <v>51.990531921386719</v>
      </c>
      <c r="G1922">
        <f t="shared" ref="G1922:G1985" si="183">IF(SUMIF($A$2:$A$8761,A1922,$F$2:$F$8761)=0,0,F1922/SUMIF($A$2:$A$8761,A1922,$F$2:$F$8761))</f>
        <v>9.680461318849117E-4</v>
      </c>
      <c r="H1922" s="38">
        <f>G1922*SUMIF('Manual Inputs'!$B$11:$B$22,'Expanded kW'!A1922,'Manual Inputs'!$C$11:$C$22)</f>
        <v>9180.4742041457466</v>
      </c>
    </row>
    <row r="1923" spans="1:8" x14ac:dyDescent="0.2">
      <c r="A1923">
        <f t="shared" si="180"/>
        <v>5</v>
      </c>
      <c r="B1923" t="b">
        <f t="shared" si="181"/>
        <v>0</v>
      </c>
      <c r="C1923" t="str">
        <f t="shared" si="182"/>
        <v>OFF</v>
      </c>
      <c r="D1923" s="4">
        <f t="shared" si="178"/>
        <v>42510.041666662008</v>
      </c>
      <c r="E1923" t="str">
        <f t="shared" si="179"/>
        <v>LRKPPS</v>
      </c>
      <c r="F1923" s="39">
        <v>50.655132293701172</v>
      </c>
      <c r="G1923">
        <f t="shared" si="183"/>
        <v>9.4318144217455757E-4</v>
      </c>
      <c r="H1923" s="38">
        <f>G1923*SUMIF('Manual Inputs'!$B$11:$B$22,'Expanded kW'!A1923,'Manual Inputs'!$C$11:$C$22)</f>
        <v>8944.6696954953968</v>
      </c>
    </row>
    <row r="1924" spans="1:8" x14ac:dyDescent="0.2">
      <c r="A1924">
        <f t="shared" si="180"/>
        <v>5</v>
      </c>
      <c r="B1924" t="b">
        <f t="shared" si="181"/>
        <v>0</v>
      </c>
      <c r="C1924" t="str">
        <f t="shared" si="182"/>
        <v>OFF</v>
      </c>
      <c r="D1924" s="4">
        <f t="shared" ref="D1924:D1987" si="184">+D1923+1/24</f>
        <v>42510.083333328672</v>
      </c>
      <c r="E1924" t="str">
        <f t="shared" ref="E1924:E1987" si="185">+E1923</f>
        <v>LRKPPS</v>
      </c>
      <c r="F1924" s="39">
        <v>50.319149017333984</v>
      </c>
      <c r="G1924">
        <f t="shared" si="183"/>
        <v>9.3692554712895436E-4</v>
      </c>
      <c r="H1924" s="38">
        <f>G1924*SUMIF('Manual Inputs'!$B$11:$B$22,'Expanded kW'!A1924,'Manual Inputs'!$C$11:$C$22)</f>
        <v>8885.341858527363</v>
      </c>
    </row>
    <row r="1925" spans="1:8" x14ac:dyDescent="0.2">
      <c r="A1925">
        <f t="shared" si="180"/>
        <v>5</v>
      </c>
      <c r="B1925" t="b">
        <f t="shared" si="181"/>
        <v>0</v>
      </c>
      <c r="C1925" t="str">
        <f t="shared" si="182"/>
        <v>OFF</v>
      </c>
      <c r="D1925" s="4">
        <f t="shared" si="184"/>
        <v>42510.124999995336</v>
      </c>
      <c r="E1925" t="str">
        <f t="shared" si="185"/>
        <v>LRKPPS</v>
      </c>
      <c r="F1925" s="39">
        <v>53.781829833984375</v>
      </c>
      <c r="G1925">
        <f t="shared" si="183"/>
        <v>1.0013994935694141E-3</v>
      </c>
      <c r="H1925" s="38">
        <f>G1925*SUMIF('Manual Inputs'!$B$11:$B$22,'Expanded kW'!A1925,'Manual Inputs'!$C$11:$C$22)</f>
        <v>9496.78110986098</v>
      </c>
    </row>
    <row r="1926" spans="1:8" x14ac:dyDescent="0.2">
      <c r="A1926">
        <f t="shared" si="180"/>
        <v>5</v>
      </c>
      <c r="B1926" t="b">
        <f t="shared" si="181"/>
        <v>0</v>
      </c>
      <c r="C1926" t="str">
        <f t="shared" si="182"/>
        <v>OFF</v>
      </c>
      <c r="D1926" s="4">
        <f t="shared" si="184"/>
        <v>42510.166666662</v>
      </c>
      <c r="E1926" t="str">
        <f t="shared" si="185"/>
        <v>LRKPPS</v>
      </c>
      <c r="F1926" s="39">
        <v>53.816787719726563</v>
      </c>
      <c r="G1926">
        <f t="shared" si="183"/>
        <v>1.0020503975863757E-3</v>
      </c>
      <c r="H1926" s="38">
        <f>G1926*SUMIF('Manual Inputs'!$B$11:$B$22,'Expanded kW'!A1926,'Manual Inputs'!$C$11:$C$22)</f>
        <v>9502.9539639639715</v>
      </c>
    </row>
    <row r="1927" spans="1:8" x14ac:dyDescent="0.2">
      <c r="A1927">
        <f t="shared" si="180"/>
        <v>5</v>
      </c>
      <c r="B1927" t="b">
        <f t="shared" si="181"/>
        <v>0</v>
      </c>
      <c r="C1927" t="str">
        <f t="shared" si="182"/>
        <v>OFF</v>
      </c>
      <c r="D1927" s="4">
        <f t="shared" si="184"/>
        <v>42510.208333328665</v>
      </c>
      <c r="E1927" t="str">
        <f t="shared" si="185"/>
        <v>LRKPPS</v>
      </c>
      <c r="F1927" s="39">
        <v>62.892349243164062</v>
      </c>
      <c r="G1927">
        <f t="shared" si="183"/>
        <v>1.1710342856668359E-3</v>
      </c>
      <c r="H1927" s="38">
        <f>G1927*SUMIF('Manual Inputs'!$B$11:$B$22,'Expanded kW'!A1927,'Manual Inputs'!$C$11:$C$22)</f>
        <v>11105.51418743001</v>
      </c>
    </row>
    <row r="1928" spans="1:8" x14ac:dyDescent="0.2">
      <c r="A1928">
        <f t="shared" si="180"/>
        <v>5</v>
      </c>
      <c r="B1928" t="b">
        <f t="shared" si="181"/>
        <v>0</v>
      </c>
      <c r="C1928" t="str">
        <f t="shared" si="182"/>
        <v>OFF</v>
      </c>
      <c r="D1928" s="4">
        <f t="shared" si="184"/>
        <v>42510.249999995329</v>
      </c>
      <c r="E1928" t="str">
        <f t="shared" si="185"/>
        <v>LRKPPS</v>
      </c>
      <c r="F1928" s="39">
        <v>75.831581115722656</v>
      </c>
      <c r="G1928">
        <f t="shared" si="183"/>
        <v>1.4119584097502776E-3</v>
      </c>
      <c r="H1928" s="38">
        <f>G1928*SUMIF('Manual Inputs'!$B$11:$B$22,'Expanded kW'!A1928,'Manual Inputs'!$C$11:$C$22)</f>
        <v>13390.320286492446</v>
      </c>
    </row>
    <row r="1929" spans="1:8" x14ac:dyDescent="0.2">
      <c r="A1929">
        <f t="shared" si="180"/>
        <v>5</v>
      </c>
      <c r="B1929" t="b">
        <f t="shared" si="181"/>
        <v>0</v>
      </c>
      <c r="C1929" t="str">
        <f t="shared" si="182"/>
        <v>ON</v>
      </c>
      <c r="D1929" s="4">
        <f t="shared" si="184"/>
        <v>42510.291666661993</v>
      </c>
      <c r="E1929" t="str">
        <f t="shared" si="185"/>
        <v>LRKPPS</v>
      </c>
      <c r="F1929" s="39">
        <v>89.076530456542969</v>
      </c>
      <c r="G1929">
        <f t="shared" si="183"/>
        <v>1.6585748897620621E-3</v>
      </c>
      <c r="H1929" s="38">
        <f>G1929*SUMIF('Manual Inputs'!$B$11:$B$22,'Expanded kW'!A1929,'Manual Inputs'!$C$11:$C$22)</f>
        <v>15729.109894232524</v>
      </c>
    </row>
    <row r="1930" spans="1:8" x14ac:dyDescent="0.2">
      <c r="A1930">
        <f t="shared" si="180"/>
        <v>5</v>
      </c>
      <c r="B1930" t="b">
        <f t="shared" si="181"/>
        <v>0</v>
      </c>
      <c r="C1930" t="str">
        <f t="shared" si="182"/>
        <v>ON</v>
      </c>
      <c r="D1930" s="4">
        <f t="shared" si="184"/>
        <v>42510.333333328657</v>
      </c>
      <c r="E1930" t="str">
        <f t="shared" si="185"/>
        <v>LRKPPS</v>
      </c>
      <c r="F1930" s="39">
        <v>110.15000152587891</v>
      </c>
      <c r="G1930">
        <f t="shared" si="183"/>
        <v>2.0509557983649129E-3</v>
      </c>
      <c r="H1930" s="38">
        <f>G1930*SUMIF('Manual Inputs'!$B$11:$B$22,'Expanded kW'!A1930,'Manual Inputs'!$C$11:$C$22)</f>
        <v>19450.257772395838</v>
      </c>
    </row>
    <row r="1931" spans="1:8" x14ac:dyDescent="0.2">
      <c r="A1931">
        <f t="shared" si="180"/>
        <v>5</v>
      </c>
      <c r="B1931" t="b">
        <f t="shared" si="181"/>
        <v>0</v>
      </c>
      <c r="C1931" t="str">
        <f t="shared" si="182"/>
        <v>ON</v>
      </c>
      <c r="D1931" s="4">
        <f t="shared" si="184"/>
        <v>42510.374999995322</v>
      </c>
      <c r="E1931" t="str">
        <f t="shared" si="185"/>
        <v>LRKPPS</v>
      </c>
      <c r="F1931" s="39">
        <v>113.26823425292969</v>
      </c>
      <c r="G1931">
        <f t="shared" si="183"/>
        <v>2.1090162377984385E-3</v>
      </c>
      <c r="H1931" s="38">
        <f>G1931*SUMIF('Manual Inputs'!$B$11:$B$22,'Expanded kW'!A1931,'Manual Inputs'!$C$11:$C$22)</f>
        <v>20000.874472307631</v>
      </c>
    </row>
    <row r="1932" spans="1:8" x14ac:dyDescent="0.2">
      <c r="A1932">
        <f t="shared" si="180"/>
        <v>5</v>
      </c>
      <c r="B1932" t="b">
        <f t="shared" si="181"/>
        <v>0</v>
      </c>
      <c r="C1932" t="str">
        <f t="shared" si="182"/>
        <v>ON</v>
      </c>
      <c r="D1932" s="4">
        <f t="shared" si="184"/>
        <v>42510.416666661986</v>
      </c>
      <c r="E1932" t="str">
        <f t="shared" si="185"/>
        <v>LRKPPS</v>
      </c>
      <c r="F1932" s="39">
        <v>113.64013671875</v>
      </c>
      <c r="G1932">
        <f t="shared" si="183"/>
        <v>2.1159409360111863E-3</v>
      </c>
      <c r="H1932" s="38">
        <f>G1932*SUMIF('Manual Inputs'!$B$11:$B$22,'Expanded kW'!A1932,'Manual Inputs'!$C$11:$C$22)</f>
        <v>20066.544910130509</v>
      </c>
    </row>
    <row r="1933" spans="1:8" x14ac:dyDescent="0.2">
      <c r="A1933">
        <f t="shared" si="180"/>
        <v>5</v>
      </c>
      <c r="B1933" t="b">
        <f t="shared" si="181"/>
        <v>0</v>
      </c>
      <c r="C1933" t="str">
        <f t="shared" si="182"/>
        <v>ON</v>
      </c>
      <c r="D1933" s="4">
        <f t="shared" si="184"/>
        <v>42510.45833332865</v>
      </c>
      <c r="E1933" t="str">
        <f t="shared" si="185"/>
        <v>LRKPPS</v>
      </c>
      <c r="F1933" s="39">
        <v>119.653076171875</v>
      </c>
      <c r="G1933">
        <f t="shared" si="183"/>
        <v>2.2278998362905158E-3</v>
      </c>
      <c r="H1933" s="38">
        <f>G1933*SUMIF('Manual Inputs'!$B$11:$B$22,'Expanded kW'!A1933,'Manual Inputs'!$C$11:$C$22)</f>
        <v>21128.308148559634</v>
      </c>
    </row>
    <row r="1934" spans="1:8" x14ac:dyDescent="0.2">
      <c r="A1934">
        <f t="shared" si="180"/>
        <v>5</v>
      </c>
      <c r="B1934" t="b">
        <f t="shared" si="181"/>
        <v>0</v>
      </c>
      <c r="C1934" t="str">
        <f t="shared" si="182"/>
        <v>ON</v>
      </c>
      <c r="D1934" s="4">
        <f t="shared" si="184"/>
        <v>42510.499999995314</v>
      </c>
      <c r="E1934" t="str">
        <f t="shared" si="185"/>
        <v>LRKPPS</v>
      </c>
      <c r="F1934" s="39">
        <v>119.21128082275391</v>
      </c>
      <c r="G1934">
        <f t="shared" si="183"/>
        <v>2.2196737562140876E-3</v>
      </c>
      <c r="H1934" s="38">
        <f>G1934*SUMIF('Manual Inputs'!$B$11:$B$22,'Expanded kW'!A1934,'Manual Inputs'!$C$11:$C$22)</f>
        <v>21050.296044120107</v>
      </c>
    </row>
    <row r="1935" spans="1:8" x14ac:dyDescent="0.2">
      <c r="A1935">
        <f t="shared" si="180"/>
        <v>5</v>
      </c>
      <c r="B1935" t="b">
        <f t="shared" si="181"/>
        <v>0</v>
      </c>
      <c r="C1935" t="str">
        <f t="shared" si="182"/>
        <v>ON</v>
      </c>
      <c r="D1935" s="4">
        <f t="shared" si="184"/>
        <v>42510.541666661979</v>
      </c>
      <c r="E1935" t="str">
        <f t="shared" si="185"/>
        <v>LRKPPS</v>
      </c>
      <c r="F1935" s="39">
        <v>113.89131164550781</v>
      </c>
      <c r="G1935">
        <f t="shared" si="183"/>
        <v>2.1206177282517818E-3</v>
      </c>
      <c r="H1935" s="38">
        <f>G1935*SUMIF('Manual Inputs'!$B$11:$B$22,'Expanded kW'!A1935,'Manual Inputs'!$C$11:$C$22)</f>
        <v>20110.897311435328</v>
      </c>
    </row>
    <row r="1936" spans="1:8" x14ac:dyDescent="0.2">
      <c r="A1936">
        <f t="shared" si="180"/>
        <v>5</v>
      </c>
      <c r="B1936" t="b">
        <f t="shared" si="181"/>
        <v>0</v>
      </c>
      <c r="C1936" t="str">
        <f t="shared" si="182"/>
        <v>ON</v>
      </c>
      <c r="D1936" s="4">
        <f t="shared" si="184"/>
        <v>42510.583333328643</v>
      </c>
      <c r="E1936" t="str">
        <f t="shared" si="185"/>
        <v>LRKPPS</v>
      </c>
      <c r="F1936" s="39">
        <v>110.60652160644531</v>
      </c>
      <c r="G1936">
        <f t="shared" si="183"/>
        <v>2.0594560479639812E-3</v>
      </c>
      <c r="H1936" s="38">
        <f>G1936*SUMIF('Manual Inputs'!$B$11:$B$22,'Expanded kW'!A1936,'Manual Inputs'!$C$11:$C$22)</f>
        <v>19530.869965970847</v>
      </c>
    </row>
    <row r="1937" spans="1:8" x14ac:dyDescent="0.2">
      <c r="A1937">
        <f t="shared" si="180"/>
        <v>5</v>
      </c>
      <c r="B1937" t="b">
        <f t="shared" si="181"/>
        <v>0</v>
      </c>
      <c r="C1937" t="str">
        <f t="shared" si="182"/>
        <v>ON</v>
      </c>
      <c r="D1937" s="4">
        <f t="shared" si="184"/>
        <v>42510.624999995307</v>
      </c>
      <c r="E1937" t="str">
        <f t="shared" si="185"/>
        <v>LRKPPS</v>
      </c>
      <c r="F1937" s="39">
        <v>97.350044250488281</v>
      </c>
      <c r="G1937">
        <f t="shared" si="183"/>
        <v>1.8126249202067516E-3</v>
      </c>
      <c r="H1937" s="38">
        <f>G1937*SUMIF('Manual Inputs'!$B$11:$B$22,'Expanded kW'!A1937,'Manual Inputs'!$C$11:$C$22)</f>
        <v>17190.044744405011</v>
      </c>
    </row>
    <row r="1938" spans="1:8" x14ac:dyDescent="0.2">
      <c r="A1938">
        <f t="shared" si="180"/>
        <v>5</v>
      </c>
      <c r="B1938" t="b">
        <f t="shared" si="181"/>
        <v>0</v>
      </c>
      <c r="C1938" t="str">
        <f t="shared" si="182"/>
        <v>ON</v>
      </c>
      <c r="D1938" s="4">
        <f t="shared" si="184"/>
        <v>42510.666666661971</v>
      </c>
      <c r="E1938" t="str">
        <f t="shared" si="185"/>
        <v>LRKPPS</v>
      </c>
      <c r="F1938" s="39">
        <v>81.487037658691406</v>
      </c>
      <c r="G1938">
        <f t="shared" si="183"/>
        <v>1.5172610990696002E-3</v>
      </c>
      <c r="H1938" s="38">
        <f>G1938*SUMIF('Manual Inputs'!$B$11:$B$22,'Expanded kW'!A1938,'Manual Inputs'!$C$11:$C$22)</f>
        <v>14388.959288376445</v>
      </c>
    </row>
    <row r="1939" spans="1:8" x14ac:dyDescent="0.2">
      <c r="A1939">
        <f t="shared" si="180"/>
        <v>5</v>
      </c>
      <c r="B1939" t="b">
        <f t="shared" si="181"/>
        <v>0</v>
      </c>
      <c r="C1939" t="str">
        <f t="shared" si="182"/>
        <v>ON</v>
      </c>
      <c r="D1939" s="4">
        <f t="shared" si="184"/>
        <v>42510.708333328635</v>
      </c>
      <c r="E1939" t="str">
        <f t="shared" si="185"/>
        <v>LRKPPS</v>
      </c>
      <c r="F1939" s="39">
        <v>74.811988830566406</v>
      </c>
      <c r="G1939">
        <f t="shared" si="183"/>
        <v>1.3929739460168109E-3</v>
      </c>
      <c r="H1939" s="38">
        <f>G1939*SUMIF('Manual Inputs'!$B$11:$B$22,'Expanded kW'!A1939,'Manual Inputs'!$C$11:$C$22)</f>
        <v>13210.28095381594</v>
      </c>
    </row>
    <row r="1940" spans="1:8" x14ac:dyDescent="0.2">
      <c r="A1940">
        <f t="shared" si="180"/>
        <v>5</v>
      </c>
      <c r="B1940" t="b">
        <f t="shared" si="181"/>
        <v>0</v>
      </c>
      <c r="C1940" t="str">
        <f t="shared" si="182"/>
        <v>ON</v>
      </c>
      <c r="D1940" s="4">
        <f t="shared" si="184"/>
        <v>42510.7499999953</v>
      </c>
      <c r="E1940" t="str">
        <f t="shared" si="185"/>
        <v>LRKPPS</v>
      </c>
      <c r="F1940" s="39">
        <v>73.518478393554687</v>
      </c>
      <c r="G1940">
        <f t="shared" si="183"/>
        <v>1.3688892188785055E-3</v>
      </c>
      <c r="H1940" s="38">
        <f>G1940*SUMIF('Manual Inputs'!$B$11:$B$22,'Expanded kW'!A1940,'Manual Inputs'!$C$11:$C$22)</f>
        <v>12981.873227237276</v>
      </c>
    </row>
    <row r="1941" spans="1:8" x14ac:dyDescent="0.2">
      <c r="A1941">
        <f t="shared" si="180"/>
        <v>5</v>
      </c>
      <c r="B1941" t="b">
        <f t="shared" si="181"/>
        <v>0</v>
      </c>
      <c r="C1941" t="str">
        <f t="shared" si="182"/>
        <v>ON</v>
      </c>
      <c r="D1941" s="4">
        <f t="shared" si="184"/>
        <v>42510.791666661964</v>
      </c>
      <c r="E1941" t="str">
        <f t="shared" si="185"/>
        <v>LRKPPS</v>
      </c>
      <c r="F1941" s="39">
        <v>73.759681701660156</v>
      </c>
      <c r="G1941">
        <f t="shared" si="183"/>
        <v>1.3733803429501425E-3</v>
      </c>
      <c r="H1941" s="38">
        <f>G1941*SUMIF('Manual Inputs'!$B$11:$B$22,'Expanded kW'!A1941,'Manual Inputs'!$C$11:$C$22)</f>
        <v>13024.464842790763</v>
      </c>
    </row>
    <row r="1942" spans="1:8" x14ac:dyDescent="0.2">
      <c r="A1942">
        <f t="shared" si="180"/>
        <v>5</v>
      </c>
      <c r="B1942" t="b">
        <f t="shared" si="181"/>
        <v>0</v>
      </c>
      <c r="C1942" t="str">
        <f t="shared" si="182"/>
        <v>ON</v>
      </c>
      <c r="D1942" s="4">
        <f t="shared" si="184"/>
        <v>42510.833333328628</v>
      </c>
      <c r="E1942" t="str">
        <f t="shared" si="185"/>
        <v>LRKPPS</v>
      </c>
      <c r="F1942" s="39">
        <v>71.004165649414063</v>
      </c>
      <c r="G1942">
        <f t="shared" si="183"/>
        <v>1.3220735654053963E-3</v>
      </c>
      <c r="H1942" s="38">
        <f>G1942*SUMIF('Manual Inputs'!$B$11:$B$22,'Expanded kW'!A1942,'Manual Inputs'!$C$11:$C$22)</f>
        <v>12537.896556184165</v>
      </c>
    </row>
    <row r="1943" spans="1:8" x14ac:dyDescent="0.2">
      <c r="A1943">
        <f t="shared" si="180"/>
        <v>5</v>
      </c>
      <c r="B1943" t="b">
        <f t="shared" si="181"/>
        <v>0</v>
      </c>
      <c r="C1943" t="str">
        <f t="shared" si="182"/>
        <v>OFF</v>
      </c>
      <c r="D1943" s="4">
        <f t="shared" si="184"/>
        <v>42510.874999995292</v>
      </c>
      <c r="E1943" t="str">
        <f t="shared" si="185"/>
        <v>LRKPPS</v>
      </c>
      <c r="F1943" s="39">
        <v>65.233245849609375</v>
      </c>
      <c r="G1943">
        <f t="shared" si="183"/>
        <v>1.2146209892696842E-3</v>
      </c>
      <c r="H1943" s="38">
        <f>G1943*SUMIF('Manual Inputs'!$B$11:$B$22,'Expanded kW'!A1943,'Manual Inputs'!$C$11:$C$22)</f>
        <v>11518.869083327954</v>
      </c>
    </row>
    <row r="1944" spans="1:8" x14ac:dyDescent="0.2">
      <c r="A1944">
        <f t="shared" si="180"/>
        <v>5</v>
      </c>
      <c r="B1944" t="b">
        <f t="shared" si="181"/>
        <v>0</v>
      </c>
      <c r="C1944" t="str">
        <f t="shared" si="182"/>
        <v>OFF</v>
      </c>
      <c r="D1944" s="4">
        <f t="shared" si="184"/>
        <v>42510.916666661957</v>
      </c>
      <c r="E1944" t="str">
        <f t="shared" si="185"/>
        <v>LRKPPS</v>
      </c>
      <c r="F1944" s="39">
        <v>56.794925689697266</v>
      </c>
      <c r="G1944">
        <f t="shared" si="183"/>
        <v>1.0575023199942669E-3</v>
      </c>
      <c r="H1944" s="38">
        <f>G1944*SUMIF('Manual Inputs'!$B$11:$B$22,'Expanded kW'!A1944,'Manual Inputs'!$C$11:$C$22)</f>
        <v>10028.832769186509</v>
      </c>
    </row>
    <row r="1945" spans="1:8" x14ac:dyDescent="0.2">
      <c r="A1945">
        <f t="shared" si="180"/>
        <v>5</v>
      </c>
      <c r="B1945" t="b">
        <f t="shared" si="181"/>
        <v>0</v>
      </c>
      <c r="C1945" t="str">
        <f t="shared" si="182"/>
        <v>OFF</v>
      </c>
      <c r="D1945" s="4">
        <f t="shared" si="184"/>
        <v>42510.958333328621</v>
      </c>
      <c r="E1945" t="str">
        <f t="shared" si="185"/>
        <v>LRKPPS</v>
      </c>
      <c r="F1945" s="39">
        <v>52.167205810546875</v>
      </c>
      <c r="G1945">
        <f t="shared" si="183"/>
        <v>9.7133573998634763E-4</v>
      </c>
      <c r="H1945" s="38">
        <f>G1945*SUMIF('Manual Inputs'!$B$11:$B$22,'Expanded kW'!A1945,'Manual Inputs'!$C$11:$C$22)</f>
        <v>9211.6712321821869</v>
      </c>
    </row>
    <row r="1946" spans="1:8" x14ac:dyDescent="0.2">
      <c r="A1946">
        <f t="shared" si="180"/>
        <v>5</v>
      </c>
      <c r="B1946" t="b">
        <f t="shared" si="181"/>
        <v>0</v>
      </c>
      <c r="C1946" t="str">
        <f t="shared" si="182"/>
        <v>OFF</v>
      </c>
      <c r="D1946" s="4">
        <f t="shared" si="184"/>
        <v>42510.999999995285</v>
      </c>
      <c r="E1946" t="str">
        <f t="shared" si="185"/>
        <v>LRKPPS</v>
      </c>
      <c r="F1946" s="39">
        <v>49.752876281738281</v>
      </c>
      <c r="G1946">
        <f t="shared" si="183"/>
        <v>9.2638174018898714E-4</v>
      </c>
      <c r="H1946" s="38">
        <f>G1946*SUMIF('Manual Inputs'!$B$11:$B$22,'Expanded kW'!A1946,'Manual Inputs'!$C$11:$C$22)</f>
        <v>8785.3495705179212</v>
      </c>
    </row>
    <row r="1947" spans="1:8" x14ac:dyDescent="0.2">
      <c r="A1947">
        <f t="shared" si="180"/>
        <v>5</v>
      </c>
      <c r="B1947" t="b">
        <f t="shared" si="181"/>
        <v>0</v>
      </c>
      <c r="C1947" t="str">
        <f t="shared" si="182"/>
        <v>OFF</v>
      </c>
      <c r="D1947" s="4">
        <f t="shared" si="184"/>
        <v>42511.041666661949</v>
      </c>
      <c r="E1947" t="str">
        <f t="shared" si="185"/>
        <v>LRKPPS</v>
      </c>
      <c r="F1947" s="39">
        <v>48.384860992431641</v>
      </c>
      <c r="G1947">
        <f t="shared" si="183"/>
        <v>9.0090975788314825E-4</v>
      </c>
      <c r="H1947" s="38">
        <f>G1947*SUMIF('Manual Inputs'!$B$11:$B$22,'Expanded kW'!A1947,'Manual Inputs'!$C$11:$C$22)</f>
        <v>8543.7857970726582</v>
      </c>
    </row>
    <row r="1948" spans="1:8" x14ac:dyDescent="0.2">
      <c r="A1948">
        <f t="shared" si="180"/>
        <v>5</v>
      </c>
      <c r="B1948" t="b">
        <f t="shared" si="181"/>
        <v>0</v>
      </c>
      <c r="C1948" t="str">
        <f t="shared" si="182"/>
        <v>OFF</v>
      </c>
      <c r="D1948" s="4">
        <f t="shared" si="184"/>
        <v>42511.083333328614</v>
      </c>
      <c r="E1948" t="str">
        <f t="shared" si="185"/>
        <v>LRKPPS</v>
      </c>
      <c r="F1948" s="39">
        <v>48.635974884033203</v>
      </c>
      <c r="G1948">
        <f t="shared" si="183"/>
        <v>9.0558541366976401E-4</v>
      </c>
      <c r="H1948" s="38">
        <f>G1948*SUMIF('Manual Inputs'!$B$11:$B$22,'Expanded kW'!A1948,'Manual Inputs'!$C$11:$C$22)</f>
        <v>8588.1274208059294</v>
      </c>
    </row>
    <row r="1949" spans="1:8" x14ac:dyDescent="0.2">
      <c r="A1949">
        <f t="shared" si="180"/>
        <v>5</v>
      </c>
      <c r="B1949" t="b">
        <f t="shared" si="181"/>
        <v>0</v>
      </c>
      <c r="C1949" t="str">
        <f t="shared" si="182"/>
        <v>OFF</v>
      </c>
      <c r="D1949" s="4">
        <f t="shared" si="184"/>
        <v>42511.124999995278</v>
      </c>
      <c r="E1949" t="str">
        <f t="shared" si="185"/>
        <v>LRKPPS</v>
      </c>
      <c r="F1949" s="39">
        <v>48.627445220947266</v>
      </c>
      <c r="G1949">
        <f t="shared" si="183"/>
        <v>9.0542659422607934E-4</v>
      </c>
      <c r="H1949" s="38">
        <f>G1949*SUMIF('Manual Inputs'!$B$11:$B$22,'Expanded kW'!A1949,'Manual Inputs'!$C$11:$C$22)</f>
        <v>8586.6212551823719</v>
      </c>
    </row>
    <row r="1950" spans="1:8" x14ac:dyDescent="0.2">
      <c r="A1950">
        <f t="shared" si="180"/>
        <v>5</v>
      </c>
      <c r="B1950" t="b">
        <f t="shared" si="181"/>
        <v>0</v>
      </c>
      <c r="C1950" t="str">
        <f t="shared" si="182"/>
        <v>OFF</v>
      </c>
      <c r="D1950" s="4">
        <f t="shared" si="184"/>
        <v>42511.166666661942</v>
      </c>
      <c r="E1950" t="str">
        <f t="shared" si="185"/>
        <v>LRKPPS</v>
      </c>
      <c r="F1950" s="39">
        <v>47.461273193359375</v>
      </c>
      <c r="G1950">
        <f t="shared" si="183"/>
        <v>8.8371286523161881E-4</v>
      </c>
      <c r="H1950" s="38">
        <f>G1950*SUMIF('Manual Inputs'!$B$11:$B$22,'Expanded kW'!A1950,'Manual Inputs'!$C$11:$C$22)</f>
        <v>8380.6989108398448</v>
      </c>
    </row>
    <row r="1951" spans="1:8" x14ac:dyDescent="0.2">
      <c r="A1951">
        <f t="shared" si="180"/>
        <v>5</v>
      </c>
      <c r="B1951" t="b">
        <f t="shared" si="181"/>
        <v>0</v>
      </c>
      <c r="C1951" t="str">
        <f t="shared" si="182"/>
        <v>OFF</v>
      </c>
      <c r="D1951" s="4">
        <f t="shared" si="184"/>
        <v>42511.208333328606</v>
      </c>
      <c r="E1951" t="str">
        <f t="shared" si="185"/>
        <v>LRKPPS</v>
      </c>
      <c r="F1951" s="39">
        <v>47.647632598876953</v>
      </c>
      <c r="G1951">
        <f t="shared" si="183"/>
        <v>8.8718281437398278E-4</v>
      </c>
      <c r="H1951" s="38">
        <f>G1951*SUMIF('Manual Inputs'!$B$11:$B$22,'Expanded kW'!A1951,'Manual Inputs'!$C$11:$C$22)</f>
        <v>8413.6062047609958</v>
      </c>
    </row>
    <row r="1952" spans="1:8" x14ac:dyDescent="0.2">
      <c r="A1952">
        <f t="shared" si="180"/>
        <v>5</v>
      </c>
      <c r="B1952" t="b">
        <f t="shared" si="181"/>
        <v>0</v>
      </c>
      <c r="C1952" t="str">
        <f t="shared" si="182"/>
        <v>OFF</v>
      </c>
      <c r="D1952" s="4">
        <f t="shared" si="184"/>
        <v>42511.249999995271</v>
      </c>
      <c r="E1952" t="str">
        <f t="shared" si="185"/>
        <v>LRKPPS</v>
      </c>
      <c r="F1952" s="39">
        <v>46.813373565673828</v>
      </c>
      <c r="G1952">
        <f t="shared" si="183"/>
        <v>8.7164919315034376E-4</v>
      </c>
      <c r="H1952" s="38">
        <f>G1952*SUMIF('Manual Inputs'!$B$11:$B$22,'Expanded kW'!A1952,'Manual Inputs'!$C$11:$C$22)</f>
        <v>8266.2929680840225</v>
      </c>
    </row>
    <row r="1953" spans="1:8" x14ac:dyDescent="0.2">
      <c r="A1953">
        <f t="shared" si="180"/>
        <v>5</v>
      </c>
      <c r="B1953" t="b">
        <f t="shared" si="181"/>
        <v>0</v>
      </c>
      <c r="C1953" t="str">
        <f t="shared" si="182"/>
        <v>OFF</v>
      </c>
      <c r="D1953" s="4">
        <f t="shared" si="184"/>
        <v>42511.291666661935</v>
      </c>
      <c r="E1953" t="str">
        <f t="shared" si="185"/>
        <v>LRKPPS</v>
      </c>
      <c r="F1953" s="39">
        <v>46.949935913085938</v>
      </c>
      <c r="G1953">
        <f t="shared" si="183"/>
        <v>8.7419193790189414E-4</v>
      </c>
      <c r="H1953" s="38">
        <f>G1953*SUMIF('Manual Inputs'!$B$11:$B$22,'Expanded kW'!A1953,'Manual Inputs'!$C$11:$C$22)</f>
        <v>8290.4071108200533</v>
      </c>
    </row>
    <row r="1954" spans="1:8" x14ac:dyDescent="0.2">
      <c r="A1954">
        <f t="shared" si="180"/>
        <v>5</v>
      </c>
      <c r="B1954" t="b">
        <f t="shared" si="181"/>
        <v>0</v>
      </c>
      <c r="C1954" t="str">
        <f t="shared" si="182"/>
        <v>OFF</v>
      </c>
      <c r="D1954" s="4">
        <f t="shared" si="184"/>
        <v>42511.333333328599</v>
      </c>
      <c r="E1954" t="str">
        <f t="shared" si="185"/>
        <v>LRKPPS</v>
      </c>
      <c r="F1954" s="39">
        <v>46.894733428955078</v>
      </c>
      <c r="G1954">
        <f t="shared" si="183"/>
        <v>8.7316408630548961E-4</v>
      </c>
      <c r="H1954" s="38">
        <f>G1954*SUMIF('Manual Inputs'!$B$11:$B$22,'Expanded kW'!A1954,'Manual Inputs'!$C$11:$C$22)</f>
        <v>8280.6594709548881</v>
      </c>
    </row>
    <row r="1955" spans="1:8" x14ac:dyDescent="0.2">
      <c r="A1955">
        <f t="shared" si="180"/>
        <v>5</v>
      </c>
      <c r="B1955" t="b">
        <f t="shared" si="181"/>
        <v>0</v>
      </c>
      <c r="C1955" t="str">
        <f t="shared" si="182"/>
        <v>OFF</v>
      </c>
      <c r="D1955" s="4">
        <f t="shared" si="184"/>
        <v>42511.374999995263</v>
      </c>
      <c r="E1955" t="str">
        <f t="shared" si="185"/>
        <v>LRKPPS</v>
      </c>
      <c r="F1955" s="39">
        <v>48.053924560546875</v>
      </c>
      <c r="G1955">
        <f t="shared" si="183"/>
        <v>8.9474783337600437E-4</v>
      </c>
      <c r="H1955" s="38">
        <f>G1955*SUMIF('Manual Inputs'!$B$11:$B$22,'Expanded kW'!A1955,'Manual Inputs'!$C$11:$C$22)</f>
        <v>8485.3491305518382</v>
      </c>
    </row>
    <row r="1956" spans="1:8" x14ac:dyDescent="0.2">
      <c r="A1956">
        <f t="shared" si="180"/>
        <v>5</v>
      </c>
      <c r="B1956" t="b">
        <f t="shared" si="181"/>
        <v>0</v>
      </c>
      <c r="C1956" t="str">
        <f t="shared" si="182"/>
        <v>OFF</v>
      </c>
      <c r="D1956" s="4">
        <f t="shared" si="184"/>
        <v>42511.416666661928</v>
      </c>
      <c r="E1956" t="str">
        <f t="shared" si="185"/>
        <v>LRKPPS</v>
      </c>
      <c r="F1956" s="39">
        <v>48.011322021484375</v>
      </c>
      <c r="G1956">
        <f t="shared" si="183"/>
        <v>8.9395458849806601E-4</v>
      </c>
      <c r="H1956" s="38">
        <f>G1956*SUMIF('Manual Inputs'!$B$11:$B$22,'Expanded kW'!A1956,'Manual Inputs'!$C$11:$C$22)</f>
        <v>8477.8263856127051</v>
      </c>
    </row>
    <row r="1957" spans="1:8" x14ac:dyDescent="0.2">
      <c r="A1957">
        <f t="shared" si="180"/>
        <v>5</v>
      </c>
      <c r="B1957" t="b">
        <f t="shared" si="181"/>
        <v>0</v>
      </c>
      <c r="C1957" t="str">
        <f t="shared" si="182"/>
        <v>OFF</v>
      </c>
      <c r="D1957" s="4">
        <f t="shared" si="184"/>
        <v>42511.458333328592</v>
      </c>
      <c r="E1957" t="str">
        <f t="shared" si="185"/>
        <v>LRKPPS</v>
      </c>
      <c r="F1957" s="39">
        <v>48.004116058349609</v>
      </c>
      <c r="G1957">
        <f t="shared" si="183"/>
        <v>8.9382041590006951E-4</v>
      </c>
      <c r="H1957" s="38">
        <f>G1957*SUMIF('Manual Inputs'!$B$11:$B$22,'Expanded kW'!A1957,'Manual Inputs'!$C$11:$C$22)</f>
        <v>8476.5539585720526</v>
      </c>
    </row>
    <row r="1958" spans="1:8" x14ac:dyDescent="0.2">
      <c r="A1958">
        <f t="shared" si="180"/>
        <v>5</v>
      </c>
      <c r="B1958" t="b">
        <f t="shared" si="181"/>
        <v>0</v>
      </c>
      <c r="C1958" t="str">
        <f t="shared" si="182"/>
        <v>OFF</v>
      </c>
      <c r="D1958" s="4">
        <f t="shared" si="184"/>
        <v>42511.499999995256</v>
      </c>
      <c r="E1958" t="str">
        <f t="shared" si="185"/>
        <v>LRKPPS</v>
      </c>
      <c r="F1958" s="39">
        <v>49.087310791015625</v>
      </c>
      <c r="G1958">
        <f t="shared" si="183"/>
        <v>9.139891357089181E-4</v>
      </c>
      <c r="H1958" s="38">
        <f>G1958*SUMIF('Manual Inputs'!$B$11:$B$22,'Expanded kW'!A1958,'Manual Inputs'!$C$11:$C$22)</f>
        <v>8667.8241943977464</v>
      </c>
    </row>
    <row r="1959" spans="1:8" x14ac:dyDescent="0.2">
      <c r="A1959">
        <f t="shared" si="180"/>
        <v>5</v>
      </c>
      <c r="B1959" t="b">
        <f t="shared" si="181"/>
        <v>0</v>
      </c>
      <c r="C1959" t="str">
        <f t="shared" si="182"/>
        <v>OFF</v>
      </c>
      <c r="D1959" s="4">
        <f t="shared" si="184"/>
        <v>42511.54166666192</v>
      </c>
      <c r="E1959" t="str">
        <f t="shared" si="185"/>
        <v>LRKPPS</v>
      </c>
      <c r="F1959" s="39">
        <v>49.999721527099609</v>
      </c>
      <c r="G1959">
        <f t="shared" si="183"/>
        <v>9.3097791522538673E-4</v>
      </c>
      <c r="H1959" s="38">
        <f>G1959*SUMIF('Manual Inputs'!$B$11:$B$22,'Expanded kW'!A1959,'Manual Inputs'!$C$11:$C$22)</f>
        <v>8828.9374378411921</v>
      </c>
    </row>
    <row r="1960" spans="1:8" x14ac:dyDescent="0.2">
      <c r="A1960">
        <f t="shared" si="180"/>
        <v>5</v>
      </c>
      <c r="B1960" t="b">
        <f t="shared" si="181"/>
        <v>0</v>
      </c>
      <c r="C1960" t="str">
        <f t="shared" si="182"/>
        <v>OFF</v>
      </c>
      <c r="D1960" s="4">
        <f t="shared" si="184"/>
        <v>42511.583333328585</v>
      </c>
      <c r="E1960" t="str">
        <f t="shared" si="185"/>
        <v>LRKPPS</v>
      </c>
      <c r="F1960" s="39">
        <v>51.54168701171875</v>
      </c>
      <c r="G1960">
        <f t="shared" si="183"/>
        <v>9.5968879137381044E-4</v>
      </c>
      <c r="H1960" s="38">
        <f>G1960*SUMIF('Manual Inputs'!$B$11:$B$22,'Expanded kW'!A1960,'Manual Inputs'!$C$11:$C$22)</f>
        <v>9101.2172901926533</v>
      </c>
    </row>
    <row r="1961" spans="1:8" x14ac:dyDescent="0.2">
      <c r="A1961">
        <f t="shared" si="180"/>
        <v>5</v>
      </c>
      <c r="B1961" t="b">
        <f t="shared" si="181"/>
        <v>0</v>
      </c>
      <c r="C1961" t="str">
        <f t="shared" si="182"/>
        <v>OFF</v>
      </c>
      <c r="D1961" s="4">
        <f t="shared" si="184"/>
        <v>42511.624999995249</v>
      </c>
      <c r="E1961" t="str">
        <f t="shared" si="185"/>
        <v>LRKPPS</v>
      </c>
      <c r="F1961" s="39">
        <v>51.297119140625</v>
      </c>
      <c r="G1961">
        <f t="shared" si="183"/>
        <v>9.5513502027653411E-4</v>
      </c>
      <c r="H1961" s="38">
        <f>G1961*SUMIF('Manual Inputs'!$B$11:$B$22,'Expanded kW'!A1961,'Manual Inputs'!$C$11:$C$22)</f>
        <v>9058.0315610076941</v>
      </c>
    </row>
    <row r="1962" spans="1:8" x14ac:dyDescent="0.2">
      <c r="A1962">
        <f t="shared" si="180"/>
        <v>5</v>
      </c>
      <c r="B1962" t="b">
        <f t="shared" si="181"/>
        <v>0</v>
      </c>
      <c r="C1962" t="str">
        <f t="shared" si="182"/>
        <v>OFF</v>
      </c>
      <c r="D1962" s="4">
        <f t="shared" si="184"/>
        <v>42511.666666661913</v>
      </c>
      <c r="E1962" t="str">
        <f t="shared" si="185"/>
        <v>LRKPPS</v>
      </c>
      <c r="F1962" s="39">
        <v>50.603233337402344</v>
      </c>
      <c r="G1962">
        <f t="shared" si="183"/>
        <v>9.4221510114981264E-4</v>
      </c>
      <c r="H1962" s="38">
        <f>G1962*SUMIF('Manual Inputs'!$B$11:$B$22,'Expanded kW'!A1962,'Manual Inputs'!$C$11:$C$22)</f>
        <v>8935.5053916901579</v>
      </c>
    </row>
    <row r="1963" spans="1:8" x14ac:dyDescent="0.2">
      <c r="A1963">
        <f t="shared" si="180"/>
        <v>5</v>
      </c>
      <c r="B1963" t="b">
        <f t="shared" si="181"/>
        <v>0</v>
      </c>
      <c r="C1963" t="str">
        <f t="shared" si="182"/>
        <v>OFF</v>
      </c>
      <c r="D1963" s="4">
        <f t="shared" si="184"/>
        <v>42511.708333328577</v>
      </c>
      <c r="E1963" t="str">
        <f t="shared" si="185"/>
        <v>LRKPPS</v>
      </c>
      <c r="F1963" s="39">
        <v>50.463333129882813</v>
      </c>
      <c r="G1963">
        <f t="shared" si="183"/>
        <v>9.3961020657123908E-4</v>
      </c>
      <c r="H1963" s="38">
        <f>G1963*SUMIF('Manual Inputs'!$B$11:$B$22,'Expanded kW'!A1963,'Manual Inputs'!$C$11:$C$22)</f>
        <v>8910.8018505102045</v>
      </c>
    </row>
    <row r="1964" spans="1:8" x14ac:dyDescent="0.2">
      <c r="A1964">
        <f t="shared" si="180"/>
        <v>5</v>
      </c>
      <c r="B1964" t="b">
        <f t="shared" si="181"/>
        <v>0</v>
      </c>
      <c r="C1964" t="str">
        <f t="shared" si="182"/>
        <v>OFF</v>
      </c>
      <c r="D1964" s="4">
        <f t="shared" si="184"/>
        <v>42511.749999995242</v>
      </c>
      <c r="E1964" t="str">
        <f t="shared" si="185"/>
        <v>LRKPPS</v>
      </c>
      <c r="F1964" s="39">
        <v>52.097305297851563</v>
      </c>
      <c r="G1964">
        <f t="shared" si="183"/>
        <v>9.7003421606591943E-4</v>
      </c>
      <c r="H1964" s="38">
        <f>G1964*SUMIF('Manual Inputs'!$B$11:$B$22,'Expanded kW'!A1964,'Manual Inputs'!$C$11:$C$22)</f>
        <v>9199.3282183690917</v>
      </c>
    </row>
    <row r="1965" spans="1:8" x14ac:dyDescent="0.2">
      <c r="A1965">
        <f t="shared" si="180"/>
        <v>5</v>
      </c>
      <c r="B1965" t="b">
        <f t="shared" si="181"/>
        <v>0</v>
      </c>
      <c r="C1965" t="str">
        <f t="shared" si="182"/>
        <v>OFF</v>
      </c>
      <c r="D1965" s="4">
        <f t="shared" si="184"/>
        <v>42511.791666661906</v>
      </c>
      <c r="E1965" t="str">
        <f t="shared" si="185"/>
        <v>LRKPPS</v>
      </c>
      <c r="F1965" s="39">
        <v>51.333908081054687</v>
      </c>
      <c r="G1965">
        <f t="shared" si="183"/>
        <v>9.5582001791289135E-4</v>
      </c>
      <c r="H1965" s="38">
        <f>G1965*SUMIF('Manual Inputs'!$B$11:$B$22,'Expanded kW'!A1965,'Manual Inputs'!$C$11:$C$22)</f>
        <v>9064.5277422570671</v>
      </c>
    </row>
    <row r="1966" spans="1:8" x14ac:dyDescent="0.2">
      <c r="A1966">
        <f t="shared" si="180"/>
        <v>5</v>
      </c>
      <c r="B1966" t="b">
        <f t="shared" si="181"/>
        <v>0</v>
      </c>
      <c r="C1966" t="str">
        <f t="shared" si="182"/>
        <v>OFF</v>
      </c>
      <c r="D1966" s="4">
        <f t="shared" si="184"/>
        <v>42511.83333332857</v>
      </c>
      <c r="E1966" t="str">
        <f t="shared" si="185"/>
        <v>LRKPPS</v>
      </c>
      <c r="F1966" s="39">
        <v>50.329921722412109</v>
      </c>
      <c r="G1966">
        <f t="shared" si="183"/>
        <v>9.3712613125639869E-4</v>
      </c>
      <c r="H1966" s="38">
        <f>G1966*SUMIF('Manual Inputs'!$B$11:$B$22,'Expanded kW'!A1966,'Manual Inputs'!$C$11:$C$22)</f>
        <v>8887.2440999052378</v>
      </c>
    </row>
    <row r="1967" spans="1:8" x14ac:dyDescent="0.2">
      <c r="A1967">
        <f t="shared" si="180"/>
        <v>5</v>
      </c>
      <c r="B1967" t="b">
        <f t="shared" si="181"/>
        <v>0</v>
      </c>
      <c r="C1967" t="str">
        <f t="shared" si="182"/>
        <v>OFF</v>
      </c>
      <c r="D1967" s="4">
        <f t="shared" si="184"/>
        <v>42511.874999995234</v>
      </c>
      <c r="E1967" t="str">
        <f t="shared" si="185"/>
        <v>LRKPPS</v>
      </c>
      <c r="F1967" s="39">
        <v>49.869071960449219</v>
      </c>
      <c r="G1967">
        <f t="shared" si="183"/>
        <v>9.2854526445313487E-4</v>
      </c>
      <c r="H1967" s="38">
        <f>G1967*SUMIF('Manual Inputs'!$B$11:$B$22,'Expanded kW'!A1967,'Manual Inputs'!$C$11:$C$22)</f>
        <v>8805.8673723486845</v>
      </c>
    </row>
    <row r="1968" spans="1:8" x14ac:dyDescent="0.2">
      <c r="A1968">
        <f t="shared" si="180"/>
        <v>5</v>
      </c>
      <c r="B1968" t="b">
        <f t="shared" si="181"/>
        <v>0</v>
      </c>
      <c r="C1968" t="str">
        <f t="shared" si="182"/>
        <v>OFF</v>
      </c>
      <c r="D1968" s="4">
        <f t="shared" si="184"/>
        <v>42511.916666661898</v>
      </c>
      <c r="E1968" t="str">
        <f t="shared" si="185"/>
        <v>LRKPPS</v>
      </c>
      <c r="F1968" s="39">
        <v>49.696315765380859</v>
      </c>
      <c r="G1968">
        <f t="shared" si="183"/>
        <v>9.2532860249153084E-4</v>
      </c>
      <c r="H1968" s="38">
        <f>G1968*SUMIF('Manual Inputs'!$B$11:$B$22,'Expanded kW'!A1968,'Manual Inputs'!$C$11:$C$22)</f>
        <v>8775.3621296858546</v>
      </c>
    </row>
    <row r="1969" spans="1:8" x14ac:dyDescent="0.2">
      <c r="A1969">
        <f t="shared" si="180"/>
        <v>5</v>
      </c>
      <c r="B1969" t="b">
        <f t="shared" si="181"/>
        <v>0</v>
      </c>
      <c r="C1969" t="str">
        <f t="shared" si="182"/>
        <v>OFF</v>
      </c>
      <c r="D1969" s="4">
        <f t="shared" si="184"/>
        <v>42511.958333328563</v>
      </c>
      <c r="E1969" t="str">
        <f t="shared" si="185"/>
        <v>LRKPPS</v>
      </c>
      <c r="F1969" s="39">
        <v>48.094203948974609</v>
      </c>
      <c r="G1969">
        <f t="shared" si="183"/>
        <v>8.954978219743345E-4</v>
      </c>
      <c r="H1969" s="38">
        <f>G1969*SUMIF('Manual Inputs'!$B$11:$B$22,'Expanded kW'!A1969,'Manual Inputs'!$C$11:$C$22)</f>
        <v>8492.4616541739997</v>
      </c>
    </row>
    <row r="1970" spans="1:8" x14ac:dyDescent="0.2">
      <c r="A1970">
        <f t="shared" si="180"/>
        <v>5</v>
      </c>
      <c r="B1970" t="b">
        <f t="shared" si="181"/>
        <v>0</v>
      </c>
      <c r="C1970" t="str">
        <f t="shared" si="182"/>
        <v>OFF</v>
      </c>
      <c r="D1970" s="4">
        <f t="shared" si="184"/>
        <v>42511.999999995227</v>
      </c>
      <c r="E1970" t="str">
        <f t="shared" si="185"/>
        <v>LRKPPS</v>
      </c>
      <c r="F1970" s="39">
        <v>47.554637908935547</v>
      </c>
      <c r="G1970">
        <f t="shared" si="183"/>
        <v>8.8545128467892723E-4</v>
      </c>
      <c r="H1970" s="38">
        <f>G1970*SUMIF('Manual Inputs'!$B$11:$B$22,'Expanded kW'!A1970,'Manual Inputs'!$C$11:$C$22)</f>
        <v>8397.1852273141685</v>
      </c>
    </row>
    <row r="1971" spans="1:8" x14ac:dyDescent="0.2">
      <c r="A1971">
        <f t="shared" si="180"/>
        <v>5</v>
      </c>
      <c r="B1971" t="b">
        <f t="shared" si="181"/>
        <v>0</v>
      </c>
      <c r="C1971" t="str">
        <f t="shared" si="182"/>
        <v>OFF</v>
      </c>
      <c r="D1971" s="4">
        <f t="shared" si="184"/>
        <v>42512.041666661891</v>
      </c>
      <c r="E1971" t="str">
        <f t="shared" si="185"/>
        <v>LRKPPS</v>
      </c>
      <c r="F1971" s="39">
        <v>47.553977966308594</v>
      </c>
      <c r="G1971">
        <f t="shared" si="183"/>
        <v>8.8543899677027006E-4</v>
      </c>
      <c r="H1971" s="38">
        <f>G1971*SUMIF('Manual Inputs'!$B$11:$B$22,'Expanded kW'!A1971,'Manual Inputs'!$C$11:$C$22)</f>
        <v>8397.0686948218263</v>
      </c>
    </row>
    <row r="1972" spans="1:8" x14ac:dyDescent="0.2">
      <c r="A1972">
        <f t="shared" si="180"/>
        <v>5</v>
      </c>
      <c r="B1972" t="b">
        <f t="shared" si="181"/>
        <v>0</v>
      </c>
      <c r="C1972" t="str">
        <f t="shared" si="182"/>
        <v>OFF</v>
      </c>
      <c r="D1972" s="4">
        <f t="shared" si="184"/>
        <v>42512.083333328555</v>
      </c>
      <c r="E1972" t="str">
        <f t="shared" si="185"/>
        <v>LRKPPS</v>
      </c>
      <c r="F1972" s="39">
        <v>47.111534118652344</v>
      </c>
      <c r="G1972">
        <f t="shared" si="183"/>
        <v>8.7720084187030596E-4</v>
      </c>
      <c r="H1972" s="38">
        <f>G1972*SUMIF('Manual Inputs'!$B$11:$B$22,'Expanded kW'!A1972,'Manual Inputs'!$C$11:$C$22)</f>
        <v>8318.942078684624</v>
      </c>
    </row>
    <row r="1973" spans="1:8" x14ac:dyDescent="0.2">
      <c r="A1973">
        <f t="shared" si="180"/>
        <v>5</v>
      </c>
      <c r="B1973" t="b">
        <f t="shared" si="181"/>
        <v>0</v>
      </c>
      <c r="C1973" t="str">
        <f t="shared" si="182"/>
        <v>OFF</v>
      </c>
      <c r="D1973" s="4">
        <f t="shared" si="184"/>
        <v>42512.12499999522</v>
      </c>
      <c r="E1973" t="str">
        <f t="shared" si="185"/>
        <v>LRKPPS</v>
      </c>
      <c r="F1973" s="39">
        <v>46.982372283935547</v>
      </c>
      <c r="G1973">
        <f t="shared" si="183"/>
        <v>8.7479589216381292E-4</v>
      </c>
      <c r="H1973" s="38">
        <f>G1973*SUMIF('Manual Inputs'!$B$11:$B$22,'Expanded kW'!A1973,'Manual Inputs'!$C$11:$C$22)</f>
        <v>8296.1347164985491</v>
      </c>
    </row>
    <row r="1974" spans="1:8" x14ac:dyDescent="0.2">
      <c r="A1974">
        <f t="shared" si="180"/>
        <v>5</v>
      </c>
      <c r="B1974" t="b">
        <f t="shared" si="181"/>
        <v>0</v>
      </c>
      <c r="C1974" t="str">
        <f t="shared" si="182"/>
        <v>OFF</v>
      </c>
      <c r="D1974" s="4">
        <f t="shared" si="184"/>
        <v>42512.166666661884</v>
      </c>
      <c r="E1974" t="str">
        <f t="shared" si="185"/>
        <v>LRKPPS</v>
      </c>
      <c r="F1974" s="39">
        <v>46.553962707519531</v>
      </c>
      <c r="G1974">
        <f t="shared" si="183"/>
        <v>8.6681905065084171E-4</v>
      </c>
      <c r="H1974" s="38">
        <f>G1974*SUMIF('Manual Inputs'!$B$11:$B$22,'Expanded kW'!A1974,'Manual Inputs'!$C$11:$C$22)</f>
        <v>8220.486268218714</v>
      </c>
    </row>
    <row r="1975" spans="1:8" x14ac:dyDescent="0.2">
      <c r="A1975">
        <f t="shared" si="180"/>
        <v>5</v>
      </c>
      <c r="B1975" t="b">
        <f t="shared" si="181"/>
        <v>0</v>
      </c>
      <c r="C1975" t="str">
        <f t="shared" si="182"/>
        <v>OFF</v>
      </c>
      <c r="D1975" s="4">
        <f t="shared" si="184"/>
        <v>42512.208333328548</v>
      </c>
      <c r="E1975" t="str">
        <f t="shared" si="185"/>
        <v>LRKPPS</v>
      </c>
      <c r="F1975" s="39">
        <v>46.287601470947266</v>
      </c>
      <c r="G1975">
        <f t="shared" si="183"/>
        <v>8.6185949445438366E-4</v>
      </c>
      <c r="H1975" s="38">
        <f>G1975*SUMIF('Manual Inputs'!$B$11:$B$22,'Expanded kW'!A1975,'Manual Inputs'!$C$11:$C$22)</f>
        <v>8173.4522723935979</v>
      </c>
    </row>
    <row r="1976" spans="1:8" x14ac:dyDescent="0.2">
      <c r="A1976">
        <f t="shared" si="180"/>
        <v>5</v>
      </c>
      <c r="B1976" t="b">
        <f t="shared" si="181"/>
        <v>0</v>
      </c>
      <c r="C1976" t="str">
        <f t="shared" si="182"/>
        <v>OFF</v>
      </c>
      <c r="D1976" s="4">
        <f t="shared" si="184"/>
        <v>42512.249999995212</v>
      </c>
      <c r="E1976" t="str">
        <f t="shared" si="185"/>
        <v>LRKPPS</v>
      </c>
      <c r="F1976" s="39">
        <v>45.066936492919922</v>
      </c>
      <c r="G1976">
        <f t="shared" si="183"/>
        <v>8.3913112514103438E-4</v>
      </c>
      <c r="H1976" s="38">
        <f>G1976*SUMIF('Manual Inputs'!$B$11:$B$22,'Expanded kW'!A1976,'Manual Inputs'!$C$11:$C$22)</f>
        <v>7957.9075774551256</v>
      </c>
    </row>
    <row r="1977" spans="1:8" x14ac:dyDescent="0.2">
      <c r="A1977">
        <f t="shared" si="180"/>
        <v>5</v>
      </c>
      <c r="B1977" t="b">
        <f t="shared" si="181"/>
        <v>0</v>
      </c>
      <c r="C1977" t="str">
        <f t="shared" si="182"/>
        <v>OFF</v>
      </c>
      <c r="D1977" s="4">
        <f t="shared" si="184"/>
        <v>42512.291666661877</v>
      </c>
      <c r="E1977" t="str">
        <f t="shared" si="185"/>
        <v>LRKPPS</v>
      </c>
      <c r="F1977" s="39">
        <v>44.855964660644531</v>
      </c>
      <c r="G1977">
        <f t="shared" si="183"/>
        <v>8.3520290093129414E-4</v>
      </c>
      <c r="H1977" s="38">
        <f>G1977*SUMIF('Manual Inputs'!$B$11:$B$22,'Expanded kW'!A1977,'Manual Inputs'!$C$11:$C$22)</f>
        <v>7920.654227808036</v>
      </c>
    </row>
    <row r="1978" spans="1:8" x14ac:dyDescent="0.2">
      <c r="A1978">
        <f t="shared" si="180"/>
        <v>5</v>
      </c>
      <c r="B1978" t="b">
        <f t="shared" si="181"/>
        <v>0</v>
      </c>
      <c r="C1978" t="str">
        <f t="shared" si="182"/>
        <v>OFF</v>
      </c>
      <c r="D1978" s="4">
        <f t="shared" si="184"/>
        <v>42512.333333328541</v>
      </c>
      <c r="E1978" t="str">
        <f t="shared" si="185"/>
        <v>LRKPPS</v>
      </c>
      <c r="F1978" s="39">
        <v>44.253131866455078</v>
      </c>
      <c r="G1978">
        <f t="shared" si="183"/>
        <v>8.2397835805739412E-4</v>
      </c>
      <c r="H1978" s="38">
        <f>G1978*SUMIF('Manual Inputs'!$B$11:$B$22,'Expanded kW'!A1978,'Manual Inputs'!$C$11:$C$22)</f>
        <v>7814.20617444252</v>
      </c>
    </row>
    <row r="1979" spans="1:8" x14ac:dyDescent="0.2">
      <c r="A1979">
        <f t="shared" si="180"/>
        <v>5</v>
      </c>
      <c r="B1979" t="b">
        <f t="shared" si="181"/>
        <v>0</v>
      </c>
      <c r="C1979" t="str">
        <f t="shared" si="182"/>
        <v>OFF</v>
      </c>
      <c r="D1979" s="4">
        <f t="shared" si="184"/>
        <v>42512.374999995205</v>
      </c>
      <c r="E1979" t="str">
        <f t="shared" si="185"/>
        <v>LRKPPS</v>
      </c>
      <c r="F1979" s="39">
        <v>43.412746429443359</v>
      </c>
      <c r="G1979">
        <f t="shared" si="183"/>
        <v>8.0833066526552724E-4</v>
      </c>
      <c r="H1979" s="38">
        <f>G1979*SUMIF('Manual Inputs'!$B$11:$B$22,'Expanded kW'!A1979,'Manual Inputs'!$C$11:$C$22)</f>
        <v>7665.8111390216154</v>
      </c>
    </row>
    <row r="1980" spans="1:8" x14ac:dyDescent="0.2">
      <c r="A1980">
        <f t="shared" si="180"/>
        <v>5</v>
      </c>
      <c r="B1980" t="b">
        <f t="shared" si="181"/>
        <v>0</v>
      </c>
      <c r="C1980" t="str">
        <f t="shared" si="182"/>
        <v>OFF</v>
      </c>
      <c r="D1980" s="4">
        <f t="shared" si="184"/>
        <v>42512.416666661869</v>
      </c>
      <c r="E1980" t="str">
        <f t="shared" si="185"/>
        <v>LRKPPS</v>
      </c>
      <c r="F1980" s="39">
        <v>43.905811309814453</v>
      </c>
      <c r="G1980">
        <f t="shared" si="183"/>
        <v>8.1751136668503296E-4</v>
      </c>
      <c r="H1980" s="38">
        <f>G1980*SUMIF('Manual Inputs'!$B$11:$B$22,'Expanded kW'!A1980,'Manual Inputs'!$C$11:$C$22)</f>
        <v>7752.8764035598106</v>
      </c>
    </row>
    <row r="1981" spans="1:8" x14ac:dyDescent="0.2">
      <c r="A1981">
        <f t="shared" si="180"/>
        <v>5</v>
      </c>
      <c r="B1981" t="b">
        <f t="shared" si="181"/>
        <v>0</v>
      </c>
      <c r="C1981" t="str">
        <f t="shared" si="182"/>
        <v>OFF</v>
      </c>
      <c r="D1981" s="4">
        <f t="shared" si="184"/>
        <v>42512.458333328534</v>
      </c>
      <c r="E1981" t="str">
        <f t="shared" si="185"/>
        <v>LRKPPS</v>
      </c>
      <c r="F1981" s="39">
        <v>45.28643798828125</v>
      </c>
      <c r="G1981">
        <f t="shared" si="183"/>
        <v>8.4321816879445927E-4</v>
      </c>
      <c r="H1981" s="38">
        <f>G1981*SUMIF('Manual Inputs'!$B$11:$B$22,'Expanded kW'!A1981,'Manual Inputs'!$C$11:$C$22)</f>
        <v>7996.6670927257737</v>
      </c>
    </row>
    <row r="1982" spans="1:8" x14ac:dyDescent="0.2">
      <c r="A1982">
        <f t="shared" si="180"/>
        <v>5</v>
      </c>
      <c r="B1982" t="b">
        <f t="shared" si="181"/>
        <v>0</v>
      </c>
      <c r="C1982" t="str">
        <f t="shared" si="182"/>
        <v>OFF</v>
      </c>
      <c r="D1982" s="4">
        <f t="shared" si="184"/>
        <v>42512.499999995198</v>
      </c>
      <c r="E1982" t="str">
        <f t="shared" si="185"/>
        <v>LRKPPS</v>
      </c>
      <c r="F1982" s="39">
        <v>46.140846252441406</v>
      </c>
      <c r="G1982">
        <f t="shared" si="183"/>
        <v>8.5912696188819766E-4</v>
      </c>
      <c r="H1982" s="38">
        <f>G1982*SUMIF('Manual Inputs'!$B$11:$B$22,'Expanded kW'!A1982,'Manual Inputs'!$C$11:$C$22)</f>
        <v>8147.5382752093792</v>
      </c>
    </row>
    <row r="1983" spans="1:8" x14ac:dyDescent="0.2">
      <c r="A1983">
        <f t="shared" si="180"/>
        <v>5</v>
      </c>
      <c r="B1983" t="b">
        <f t="shared" si="181"/>
        <v>0</v>
      </c>
      <c r="C1983" t="str">
        <f t="shared" si="182"/>
        <v>OFF</v>
      </c>
      <c r="D1983" s="4">
        <f t="shared" si="184"/>
        <v>42512.541666661862</v>
      </c>
      <c r="E1983" t="str">
        <f t="shared" si="185"/>
        <v>LRKPPS</v>
      </c>
      <c r="F1983" s="39">
        <v>48.031166076660156</v>
      </c>
      <c r="G1983">
        <f t="shared" si="183"/>
        <v>8.9432407809826619E-4</v>
      </c>
      <c r="H1983" s="38">
        <f>G1983*SUMIF('Manual Inputs'!$B$11:$B$22,'Expanded kW'!A1983,'Manual Inputs'!$C$11:$C$22)</f>
        <v>8481.3304435616101</v>
      </c>
    </row>
    <row r="1984" spans="1:8" x14ac:dyDescent="0.2">
      <c r="A1984">
        <f t="shared" si="180"/>
        <v>5</v>
      </c>
      <c r="B1984" t="b">
        <f t="shared" si="181"/>
        <v>0</v>
      </c>
      <c r="C1984" t="str">
        <f t="shared" si="182"/>
        <v>OFF</v>
      </c>
      <c r="D1984" s="4">
        <f t="shared" si="184"/>
        <v>42512.583333328526</v>
      </c>
      <c r="E1984" t="str">
        <f t="shared" si="185"/>
        <v>LRKPPS</v>
      </c>
      <c r="F1984" s="39">
        <v>50.129505157470703</v>
      </c>
      <c r="G1984">
        <f t="shared" si="183"/>
        <v>9.3339444255679952E-4</v>
      </c>
      <c r="H1984" s="38">
        <f>G1984*SUMIF('Manual Inputs'!$B$11:$B$22,'Expanded kW'!A1984,'Manual Inputs'!$C$11:$C$22)</f>
        <v>8851.8545965373905</v>
      </c>
    </row>
    <row r="1985" spans="1:8" x14ac:dyDescent="0.2">
      <c r="A1985">
        <f t="shared" si="180"/>
        <v>5</v>
      </c>
      <c r="B1985" t="b">
        <f t="shared" si="181"/>
        <v>0</v>
      </c>
      <c r="C1985" t="str">
        <f t="shared" si="182"/>
        <v>OFF</v>
      </c>
      <c r="D1985" s="4">
        <f t="shared" si="184"/>
        <v>42512.624999995191</v>
      </c>
      <c r="E1985" t="str">
        <f t="shared" si="185"/>
        <v>LRKPPS</v>
      </c>
      <c r="F1985" s="39">
        <v>51.077484130859375</v>
      </c>
      <c r="G1985">
        <f t="shared" si="183"/>
        <v>9.5104549063002833E-4</v>
      </c>
      <c r="H1985" s="38">
        <f>G1985*SUMIF('Manual Inputs'!$B$11:$B$22,'Expanded kW'!A1985,'Manual Inputs'!$C$11:$C$22)</f>
        <v>9019.2484697992895</v>
      </c>
    </row>
    <row r="1986" spans="1:8" x14ac:dyDescent="0.2">
      <c r="A1986">
        <f t="shared" ref="A1986:A2049" si="186">MONTH(D1986)</f>
        <v>5</v>
      </c>
      <c r="B1986" t="b">
        <f t="shared" ref="B1986:B2049" si="187">IF(ISNA(VLOOKUP(DATE(YEAR(D1986),MONTH(D1986),DAY(D1986)),Holidays,1,FALSE)),FALSE,TRUE)</f>
        <v>0</v>
      </c>
      <c r="C1986" t="str">
        <f t="shared" ref="C1986:C2049" si="188">IF(OR(HOUR(D1986)&lt;PkStart,HOUR(D1986)&gt;OPkStart-1,WEEKDAY(D1986,2)&gt;5,B1986)=TRUE,"OFF","ON")</f>
        <v>OFF</v>
      </c>
      <c r="D1986" s="4">
        <f t="shared" si="184"/>
        <v>42512.666666661855</v>
      </c>
      <c r="E1986" t="str">
        <f t="shared" si="185"/>
        <v>LRKPPS</v>
      </c>
      <c r="F1986" s="39">
        <v>50.295993804931641</v>
      </c>
      <c r="G1986">
        <f t="shared" ref="G1986:G2049" si="189">IF(SUMIF($A$2:$A$8761,A1986,$F$2:$F$8761)=0,0,F1986/SUMIF($A$2:$A$8761,A1986,$F$2:$F$8761))</f>
        <v>9.3649440490034715E-4</v>
      </c>
      <c r="H1986" s="38">
        <f>G1986*SUMIF('Manual Inputs'!$B$11:$B$22,'Expanded kW'!A1986,'Manual Inputs'!$C$11:$C$22)</f>
        <v>8881.2531173220868</v>
      </c>
    </row>
    <row r="1987" spans="1:8" x14ac:dyDescent="0.2">
      <c r="A1987">
        <f t="shared" si="186"/>
        <v>5</v>
      </c>
      <c r="B1987" t="b">
        <f t="shared" si="187"/>
        <v>0</v>
      </c>
      <c r="C1987" t="str">
        <f t="shared" si="188"/>
        <v>OFF</v>
      </c>
      <c r="D1987" s="4">
        <f t="shared" si="184"/>
        <v>42512.708333328519</v>
      </c>
      <c r="E1987" t="str">
        <f t="shared" si="185"/>
        <v>LRKPPS</v>
      </c>
      <c r="F1987" s="39">
        <v>54.603336334228516</v>
      </c>
      <c r="G1987">
        <f t="shared" si="189"/>
        <v>1.0166956669396372E-3</v>
      </c>
      <c r="H1987" s="38">
        <f>G1987*SUMIF('Manual Inputs'!$B$11:$B$22,'Expanded kW'!A1987,'Manual Inputs'!$C$11:$C$22)</f>
        <v>9641.8425076830517</v>
      </c>
    </row>
    <row r="1988" spans="1:8" x14ac:dyDescent="0.2">
      <c r="A1988">
        <f t="shared" si="186"/>
        <v>5</v>
      </c>
      <c r="B1988" t="b">
        <f t="shared" si="187"/>
        <v>0</v>
      </c>
      <c r="C1988" t="str">
        <f t="shared" si="188"/>
        <v>OFF</v>
      </c>
      <c r="D1988" s="4">
        <f t="shared" ref="D1988:D2051" si="190">+D1987+1/24</f>
        <v>42512.749999995183</v>
      </c>
      <c r="E1988" t="str">
        <f t="shared" ref="E1988:E2051" si="191">+E1987</f>
        <v>LRKPPS</v>
      </c>
      <c r="F1988" s="39">
        <v>51.962093353271484</v>
      </c>
      <c r="G1988">
        <f t="shared" si="189"/>
        <v>9.6751661535867338E-4</v>
      </c>
      <c r="H1988" s="38">
        <f>G1988*SUMIF('Manual Inputs'!$B$11:$B$22,'Expanded kW'!A1988,'Manual Inputs'!$C$11:$C$22)</f>
        <v>9175.4525294035175</v>
      </c>
    </row>
    <row r="1989" spans="1:8" x14ac:dyDescent="0.2">
      <c r="A1989">
        <f t="shared" si="186"/>
        <v>5</v>
      </c>
      <c r="B1989" t="b">
        <f t="shared" si="187"/>
        <v>0</v>
      </c>
      <c r="C1989" t="str">
        <f t="shared" si="188"/>
        <v>OFF</v>
      </c>
      <c r="D1989" s="4">
        <f t="shared" si="190"/>
        <v>42512.791666661848</v>
      </c>
      <c r="E1989" t="str">
        <f t="shared" si="191"/>
        <v>LRKPPS</v>
      </c>
      <c r="F1989" s="39">
        <v>51.087287902832031</v>
      </c>
      <c r="G1989">
        <f t="shared" si="189"/>
        <v>9.5122803355054237E-4</v>
      </c>
      <c r="H1989" s="38">
        <f>G1989*SUMIF('Manual Inputs'!$B$11:$B$22,'Expanded kW'!A1989,'Manual Inputs'!$C$11:$C$22)</f>
        <v>9020.9796172288698</v>
      </c>
    </row>
    <row r="1990" spans="1:8" x14ac:dyDescent="0.2">
      <c r="A1990">
        <f t="shared" si="186"/>
        <v>5</v>
      </c>
      <c r="B1990" t="b">
        <f t="shared" si="187"/>
        <v>0</v>
      </c>
      <c r="C1990" t="str">
        <f t="shared" si="188"/>
        <v>OFF</v>
      </c>
      <c r="D1990" s="4">
        <f t="shared" si="190"/>
        <v>42512.833333328512</v>
      </c>
      <c r="E1990" t="str">
        <f t="shared" si="191"/>
        <v>LRKPPS</v>
      </c>
      <c r="F1990" s="39">
        <v>51.748001098632812</v>
      </c>
      <c r="G1990">
        <f t="shared" si="189"/>
        <v>9.6353028993921303E-4</v>
      </c>
      <c r="H1990" s="38">
        <f>G1990*SUMIF('Manual Inputs'!$B$11:$B$22,'Expanded kW'!A1990,'Manual Inputs'!$C$11:$C$22)</f>
        <v>9137.6481764111359</v>
      </c>
    </row>
    <row r="1991" spans="1:8" x14ac:dyDescent="0.2">
      <c r="A1991">
        <f t="shared" si="186"/>
        <v>5</v>
      </c>
      <c r="B1991" t="b">
        <f t="shared" si="187"/>
        <v>0</v>
      </c>
      <c r="C1991" t="str">
        <f t="shared" si="188"/>
        <v>OFF</v>
      </c>
      <c r="D1991" s="4">
        <f t="shared" si="190"/>
        <v>42512.874999995176</v>
      </c>
      <c r="E1991" t="str">
        <f t="shared" si="191"/>
        <v>LRKPPS</v>
      </c>
      <c r="F1991" s="39">
        <v>51.521213531494141</v>
      </c>
      <c r="G1991">
        <f t="shared" si="189"/>
        <v>9.5930758209194307E-4</v>
      </c>
      <c r="H1991" s="38">
        <f>G1991*SUMIF('Manual Inputs'!$B$11:$B$22,'Expanded kW'!A1991,'Manual Inputs'!$C$11:$C$22)</f>
        <v>9097.6020885371818</v>
      </c>
    </row>
    <row r="1992" spans="1:8" x14ac:dyDescent="0.2">
      <c r="A1992">
        <f t="shared" si="186"/>
        <v>5</v>
      </c>
      <c r="B1992" t="b">
        <f t="shared" si="187"/>
        <v>0</v>
      </c>
      <c r="C1992" t="str">
        <f t="shared" si="188"/>
        <v>OFF</v>
      </c>
      <c r="D1992" s="4">
        <f t="shared" si="190"/>
        <v>42512.91666666184</v>
      </c>
      <c r="E1992" t="str">
        <f t="shared" si="191"/>
        <v>LRKPPS</v>
      </c>
      <c r="F1992" s="39">
        <v>52.376140594482422</v>
      </c>
      <c r="G1992">
        <f t="shared" si="189"/>
        <v>9.752260350445102E-4</v>
      </c>
      <c r="H1992" s="38">
        <f>G1992*SUMIF('Manual Inputs'!$B$11:$B$22,'Expanded kW'!A1992,'Manual Inputs'!$C$11:$C$22)</f>
        <v>9248.5648803789281</v>
      </c>
    </row>
    <row r="1993" spans="1:8" x14ac:dyDescent="0.2">
      <c r="A1993">
        <f t="shared" si="186"/>
        <v>5</v>
      </c>
      <c r="B1993" t="b">
        <f t="shared" si="187"/>
        <v>0</v>
      </c>
      <c r="C1993" t="str">
        <f t="shared" si="188"/>
        <v>OFF</v>
      </c>
      <c r="D1993" s="4">
        <f t="shared" si="190"/>
        <v>42512.958333328505</v>
      </c>
      <c r="E1993" t="str">
        <f t="shared" si="191"/>
        <v>LRKPPS</v>
      </c>
      <c r="F1993" s="39">
        <v>50.823554992675781</v>
      </c>
      <c r="G1993">
        <f t="shared" si="189"/>
        <v>9.4631741590359185E-4</v>
      </c>
      <c r="H1993" s="38">
        <f>G1993*SUMIF('Manual Inputs'!$B$11:$B$22,'Expanded kW'!A1993,'Manual Inputs'!$C$11:$C$22)</f>
        <v>8974.4097305784562</v>
      </c>
    </row>
    <row r="1994" spans="1:8" x14ac:dyDescent="0.2">
      <c r="A1994">
        <f t="shared" si="186"/>
        <v>5</v>
      </c>
      <c r="B1994" t="b">
        <f t="shared" si="187"/>
        <v>0</v>
      </c>
      <c r="C1994" t="str">
        <f t="shared" si="188"/>
        <v>OFF</v>
      </c>
      <c r="D1994" s="4">
        <f t="shared" si="190"/>
        <v>42512.999999995169</v>
      </c>
      <c r="E1994" t="str">
        <f t="shared" si="191"/>
        <v>LRKPPS</v>
      </c>
      <c r="F1994" s="39">
        <v>49.153614044189453</v>
      </c>
      <c r="G1994">
        <f t="shared" si="189"/>
        <v>9.1522367987290857E-4</v>
      </c>
      <c r="H1994" s="38">
        <f>G1994*SUMIF('Manual Inputs'!$B$11:$B$22,'Expanded kW'!A1994,'Manual Inputs'!$C$11:$C$22)</f>
        <v>8679.5320050878472</v>
      </c>
    </row>
    <row r="1995" spans="1:8" x14ac:dyDescent="0.2">
      <c r="A1995">
        <f t="shared" si="186"/>
        <v>5</v>
      </c>
      <c r="B1995" t="b">
        <f t="shared" si="187"/>
        <v>0</v>
      </c>
      <c r="C1995" t="str">
        <f t="shared" si="188"/>
        <v>OFF</v>
      </c>
      <c r="D1995" s="4">
        <f t="shared" si="190"/>
        <v>42513.041666661833</v>
      </c>
      <c r="E1995" t="str">
        <f t="shared" si="191"/>
        <v>LRKPPS</v>
      </c>
      <c r="F1995" s="39">
        <v>48.490734100341797</v>
      </c>
      <c r="G1995">
        <f t="shared" si="189"/>
        <v>9.0288107936795309E-4</v>
      </c>
      <c r="H1995" s="38">
        <f>G1995*SUMIF('Manual Inputs'!$B$11:$B$22,'Expanded kW'!A1995,'Manual Inputs'!$C$11:$C$22)</f>
        <v>8562.4808421156977</v>
      </c>
    </row>
    <row r="1996" spans="1:8" x14ac:dyDescent="0.2">
      <c r="A1996">
        <f t="shared" si="186"/>
        <v>5</v>
      </c>
      <c r="B1996" t="b">
        <f t="shared" si="187"/>
        <v>0</v>
      </c>
      <c r="C1996" t="str">
        <f t="shared" si="188"/>
        <v>OFF</v>
      </c>
      <c r="D1996" s="4">
        <f t="shared" si="190"/>
        <v>42513.083333328497</v>
      </c>
      <c r="E1996" t="str">
        <f t="shared" si="191"/>
        <v>LRKPPS</v>
      </c>
      <c r="F1996" s="39">
        <v>47.970264434814453</v>
      </c>
      <c r="G1996">
        <f t="shared" si="189"/>
        <v>8.9319011011149282E-4</v>
      </c>
      <c r="H1996" s="38">
        <f>G1996*SUMIF('Manual Inputs'!$B$11:$B$22,'Expanded kW'!A1996,'Manual Inputs'!$C$11:$C$22)</f>
        <v>8470.5764479533336</v>
      </c>
    </row>
    <row r="1997" spans="1:8" x14ac:dyDescent="0.2">
      <c r="A1997">
        <f t="shared" si="186"/>
        <v>5</v>
      </c>
      <c r="B1997" t="b">
        <f t="shared" si="187"/>
        <v>0</v>
      </c>
      <c r="C1997" t="str">
        <f t="shared" si="188"/>
        <v>OFF</v>
      </c>
      <c r="D1997" s="4">
        <f t="shared" si="190"/>
        <v>42513.124999995161</v>
      </c>
      <c r="E1997" t="str">
        <f t="shared" si="191"/>
        <v>LRKPPS</v>
      </c>
      <c r="F1997" s="39">
        <v>50.682552337646484</v>
      </c>
      <c r="G1997">
        <f t="shared" si="189"/>
        <v>9.4369199412500712E-4</v>
      </c>
      <c r="H1997" s="38">
        <f>G1997*SUMIF('Manual Inputs'!$B$11:$B$22,'Expanded kW'!A1997,'Manual Inputs'!$C$11:$C$22)</f>
        <v>8949.5115195124527</v>
      </c>
    </row>
    <row r="1998" spans="1:8" x14ac:dyDescent="0.2">
      <c r="A1998">
        <f t="shared" si="186"/>
        <v>5</v>
      </c>
      <c r="B1998" t="b">
        <f t="shared" si="187"/>
        <v>0</v>
      </c>
      <c r="C1998" t="str">
        <f t="shared" si="188"/>
        <v>OFF</v>
      </c>
      <c r="D1998" s="4">
        <f t="shared" si="190"/>
        <v>42513.166666661826</v>
      </c>
      <c r="E1998" t="str">
        <f t="shared" si="191"/>
        <v>LRKPPS</v>
      </c>
      <c r="F1998" s="39">
        <v>53.106182098388672</v>
      </c>
      <c r="G1998">
        <f t="shared" si="189"/>
        <v>9.8881916109754778E-4</v>
      </c>
      <c r="H1998" s="38">
        <f>G1998*SUMIF('Manual Inputs'!$B$11:$B$22,'Expanded kW'!A1998,'Manual Inputs'!$C$11:$C$22)</f>
        <v>9377.4754136410447</v>
      </c>
    </row>
    <row r="1999" spans="1:8" x14ac:dyDescent="0.2">
      <c r="A1999">
        <f t="shared" si="186"/>
        <v>5</v>
      </c>
      <c r="B1999" t="b">
        <f t="shared" si="187"/>
        <v>0</v>
      </c>
      <c r="C1999" t="str">
        <f t="shared" si="188"/>
        <v>OFF</v>
      </c>
      <c r="D1999" s="4">
        <f t="shared" si="190"/>
        <v>42513.20833332849</v>
      </c>
      <c r="E1999" t="str">
        <f t="shared" si="191"/>
        <v>LRKPPS</v>
      </c>
      <c r="F1999" s="39">
        <v>60.656654357910156</v>
      </c>
      <c r="G1999">
        <f t="shared" si="189"/>
        <v>1.1294064025550142E-3</v>
      </c>
      <c r="H1999" s="38">
        <f>G1999*SUMIF('Manual Inputs'!$B$11:$B$22,'Expanded kW'!A1999,'Manual Inputs'!$C$11:$C$22)</f>
        <v>10710.735783288101</v>
      </c>
    </row>
    <row r="2000" spans="1:8" x14ac:dyDescent="0.2">
      <c r="A2000">
        <f t="shared" si="186"/>
        <v>5</v>
      </c>
      <c r="B2000" t="b">
        <f t="shared" si="187"/>
        <v>0</v>
      </c>
      <c r="C2000" t="str">
        <f t="shared" si="188"/>
        <v>OFF</v>
      </c>
      <c r="D2000" s="4">
        <f t="shared" si="190"/>
        <v>42513.249999995154</v>
      </c>
      <c r="E2000" t="str">
        <f t="shared" si="191"/>
        <v>LRKPPS</v>
      </c>
      <c r="F2000" s="39">
        <v>73.8526611328125</v>
      </c>
      <c r="G2000">
        <f t="shared" si="189"/>
        <v>1.375111588531703E-3</v>
      </c>
      <c r="H2000" s="38">
        <f>G2000*SUMIF('Manual Inputs'!$B$11:$B$22,'Expanded kW'!A2000,'Manual Inputs'!$C$11:$C$22)</f>
        <v>13040.883125844703</v>
      </c>
    </row>
    <row r="2001" spans="1:8" x14ac:dyDescent="0.2">
      <c r="A2001">
        <f t="shared" si="186"/>
        <v>5</v>
      </c>
      <c r="B2001" t="b">
        <f t="shared" si="187"/>
        <v>0</v>
      </c>
      <c r="C2001" t="str">
        <f t="shared" si="188"/>
        <v>ON</v>
      </c>
      <c r="D2001" s="4">
        <f t="shared" si="190"/>
        <v>42513.291666661818</v>
      </c>
      <c r="E2001" t="str">
        <f t="shared" si="191"/>
        <v>LRKPPS</v>
      </c>
      <c r="F2001" s="39">
        <v>87.098213195800781</v>
      </c>
      <c r="G2001">
        <f t="shared" si="189"/>
        <v>1.6217392910265387E-3</v>
      </c>
      <c r="H2001" s="38">
        <f>G2001*SUMIF('Manual Inputs'!$B$11:$B$22,'Expanded kW'!A2001,'Manual Inputs'!$C$11:$C$22)</f>
        <v>15379.7791621038</v>
      </c>
    </row>
    <row r="2002" spans="1:8" x14ac:dyDescent="0.2">
      <c r="A2002">
        <f t="shared" si="186"/>
        <v>5</v>
      </c>
      <c r="B2002" t="b">
        <f t="shared" si="187"/>
        <v>0</v>
      </c>
      <c r="C2002" t="str">
        <f t="shared" si="188"/>
        <v>ON</v>
      </c>
      <c r="D2002" s="4">
        <f t="shared" si="190"/>
        <v>42513.333333328483</v>
      </c>
      <c r="E2002" t="str">
        <f t="shared" si="191"/>
        <v>LRKPPS</v>
      </c>
      <c r="F2002" s="39">
        <v>109.09117126464844</v>
      </c>
      <c r="G2002">
        <f t="shared" si="189"/>
        <v>2.0312407367791478E-3</v>
      </c>
      <c r="H2002" s="38">
        <f>G2002*SUMIF('Manual Inputs'!$B$11:$B$22,'Expanded kW'!A2002,'Manual Inputs'!$C$11:$C$22)</f>
        <v>19263.289808411679</v>
      </c>
    </row>
    <row r="2003" spans="1:8" x14ac:dyDescent="0.2">
      <c r="A2003">
        <f t="shared" si="186"/>
        <v>5</v>
      </c>
      <c r="B2003" t="b">
        <f t="shared" si="187"/>
        <v>0</v>
      </c>
      <c r="C2003" t="str">
        <f t="shared" si="188"/>
        <v>ON</v>
      </c>
      <c r="D2003" s="4">
        <f t="shared" si="190"/>
        <v>42513.374999995147</v>
      </c>
      <c r="E2003" t="str">
        <f t="shared" si="191"/>
        <v>LRKPPS</v>
      </c>
      <c r="F2003" s="39">
        <v>114.76752471923828</v>
      </c>
      <c r="G2003">
        <f t="shared" si="189"/>
        <v>2.136932519529823E-3</v>
      </c>
      <c r="H2003" s="38">
        <f>G2003*SUMIF('Manual Inputs'!$B$11:$B$22,'Expanded kW'!A2003,'Manual Inputs'!$C$11:$C$22)</f>
        <v>20265.618781353754</v>
      </c>
    </row>
    <row r="2004" spans="1:8" x14ac:dyDescent="0.2">
      <c r="A2004">
        <f t="shared" si="186"/>
        <v>5</v>
      </c>
      <c r="B2004" t="b">
        <f t="shared" si="187"/>
        <v>0</v>
      </c>
      <c r="C2004" t="str">
        <f t="shared" si="188"/>
        <v>ON</v>
      </c>
      <c r="D2004" s="4">
        <f t="shared" si="190"/>
        <v>42513.416666661811</v>
      </c>
      <c r="E2004" t="str">
        <f t="shared" si="191"/>
        <v>LRKPPS</v>
      </c>
      <c r="F2004" s="39">
        <v>118.20349884033203</v>
      </c>
      <c r="G2004">
        <f t="shared" si="189"/>
        <v>2.2009091963257226E-3</v>
      </c>
      <c r="H2004" s="38">
        <f>G2004*SUMIF('Manual Inputs'!$B$11:$B$22,'Expanded kW'!A2004,'Manual Inputs'!$C$11:$C$22)</f>
        <v>20872.342171537759</v>
      </c>
    </row>
    <row r="2005" spans="1:8" x14ac:dyDescent="0.2">
      <c r="A2005">
        <f t="shared" si="186"/>
        <v>5</v>
      </c>
      <c r="B2005" t="b">
        <f t="shared" si="187"/>
        <v>0</v>
      </c>
      <c r="C2005" t="str">
        <f t="shared" si="188"/>
        <v>ON</v>
      </c>
      <c r="D2005" s="4">
        <f t="shared" si="190"/>
        <v>42513.458333328475</v>
      </c>
      <c r="E2005" t="str">
        <f t="shared" si="191"/>
        <v>LRKPPS</v>
      </c>
      <c r="F2005" s="39">
        <v>123.59157562255859</v>
      </c>
      <c r="G2005">
        <f t="shared" si="189"/>
        <v>2.3012333648727984E-3</v>
      </c>
      <c r="H2005" s="38">
        <f>G2005*SUMIF('Manual Inputs'!$B$11:$B$22,'Expanded kW'!A2005,'Manual Inputs'!$C$11:$C$22)</f>
        <v>21823.767326871468</v>
      </c>
    </row>
    <row r="2006" spans="1:8" x14ac:dyDescent="0.2">
      <c r="A2006">
        <f t="shared" si="186"/>
        <v>5</v>
      </c>
      <c r="B2006" t="b">
        <f t="shared" si="187"/>
        <v>0</v>
      </c>
      <c r="C2006" t="str">
        <f t="shared" si="188"/>
        <v>ON</v>
      </c>
      <c r="D2006" s="4">
        <f t="shared" si="190"/>
        <v>42513.49999999514</v>
      </c>
      <c r="E2006" t="str">
        <f t="shared" si="191"/>
        <v>LRKPPS</v>
      </c>
      <c r="F2006" s="39">
        <v>120.79388427734375</v>
      </c>
      <c r="G2006">
        <f t="shared" si="189"/>
        <v>2.2491412976279731E-3</v>
      </c>
      <c r="H2006" s="38">
        <f>G2006*SUMIF('Manual Inputs'!$B$11:$B$22,'Expanded kW'!A2006,'Manual Inputs'!$C$11:$C$22)</f>
        <v>21329.751738326562</v>
      </c>
    </row>
    <row r="2007" spans="1:8" x14ac:dyDescent="0.2">
      <c r="A2007">
        <f t="shared" si="186"/>
        <v>5</v>
      </c>
      <c r="B2007" t="b">
        <f t="shared" si="187"/>
        <v>0</v>
      </c>
      <c r="C2007" t="str">
        <f t="shared" si="188"/>
        <v>ON</v>
      </c>
      <c r="D2007" s="4">
        <f t="shared" si="190"/>
        <v>42513.541666661804</v>
      </c>
      <c r="E2007" t="str">
        <f t="shared" si="191"/>
        <v>LRKPPS</v>
      </c>
      <c r="F2007" s="39">
        <v>115.70069122314453</v>
      </c>
      <c r="G2007">
        <f t="shared" si="189"/>
        <v>2.154307764427816E-3</v>
      </c>
      <c r="H2007" s="38">
        <f>G2007*SUMIF('Manual Inputs'!$B$11:$B$22,'Expanded kW'!A2007,'Manual Inputs'!$C$11:$C$22)</f>
        <v>20430.397072721073</v>
      </c>
    </row>
    <row r="2008" spans="1:8" x14ac:dyDescent="0.2">
      <c r="A2008">
        <f t="shared" si="186"/>
        <v>5</v>
      </c>
      <c r="B2008" t="b">
        <f t="shared" si="187"/>
        <v>0</v>
      </c>
      <c r="C2008" t="str">
        <f t="shared" si="188"/>
        <v>ON</v>
      </c>
      <c r="D2008" s="4">
        <f t="shared" si="190"/>
        <v>42513.583333328468</v>
      </c>
      <c r="E2008" t="str">
        <f t="shared" si="191"/>
        <v>LRKPPS</v>
      </c>
      <c r="F2008" s="39">
        <v>111.29838562011719</v>
      </c>
      <c r="G2008">
        <f t="shared" si="189"/>
        <v>2.0723383220526198E-3</v>
      </c>
      <c r="H2008" s="38">
        <f>G2008*SUMIF('Manual Inputs'!$B$11:$B$22,'Expanded kW'!A2008,'Manual Inputs'!$C$11:$C$22)</f>
        <v>19653.039128230917</v>
      </c>
    </row>
    <row r="2009" spans="1:8" x14ac:dyDescent="0.2">
      <c r="A2009">
        <f t="shared" si="186"/>
        <v>5</v>
      </c>
      <c r="B2009" t="b">
        <f t="shared" si="187"/>
        <v>0</v>
      </c>
      <c r="C2009" t="str">
        <f t="shared" si="188"/>
        <v>ON</v>
      </c>
      <c r="D2009" s="4">
        <f t="shared" si="190"/>
        <v>42513.624999995132</v>
      </c>
      <c r="E2009" t="str">
        <f t="shared" si="191"/>
        <v>LRKPPS</v>
      </c>
      <c r="F2009" s="39">
        <v>100.62668609619141</v>
      </c>
      <c r="G2009">
        <f t="shared" si="189"/>
        <v>1.8736348838882416E-3</v>
      </c>
      <c r="H2009" s="38">
        <f>G2009*SUMIF('Manual Inputs'!$B$11:$B$22,'Expanded kW'!A2009,'Manual Inputs'!$C$11:$C$22)</f>
        <v>17768.633284068095</v>
      </c>
    </row>
    <row r="2010" spans="1:8" x14ac:dyDescent="0.2">
      <c r="A2010">
        <f t="shared" si="186"/>
        <v>5</v>
      </c>
      <c r="B2010" t="b">
        <f t="shared" si="187"/>
        <v>0</v>
      </c>
      <c r="C2010" t="str">
        <f t="shared" si="188"/>
        <v>ON</v>
      </c>
      <c r="D2010" s="4">
        <f t="shared" si="190"/>
        <v>42513.666666661797</v>
      </c>
      <c r="E2010" t="str">
        <f t="shared" si="191"/>
        <v>LRKPPS</v>
      </c>
      <c r="F2010" s="39">
        <v>84.063034057617188</v>
      </c>
      <c r="G2010">
        <f t="shared" si="189"/>
        <v>1.5652252813460998E-3</v>
      </c>
      <c r="H2010" s="38">
        <f>G2010*SUMIF('Manual Inputs'!$B$11:$B$22,'Expanded kW'!A2010,'Manual Inputs'!$C$11:$C$22)</f>
        <v>14843.828042673269</v>
      </c>
    </row>
    <row r="2011" spans="1:8" x14ac:dyDescent="0.2">
      <c r="A2011">
        <f t="shared" si="186"/>
        <v>5</v>
      </c>
      <c r="B2011" t="b">
        <f t="shared" si="187"/>
        <v>0</v>
      </c>
      <c r="C2011" t="str">
        <f t="shared" si="188"/>
        <v>ON</v>
      </c>
      <c r="D2011" s="4">
        <f t="shared" si="190"/>
        <v>42513.708333328461</v>
      </c>
      <c r="E2011" t="str">
        <f t="shared" si="191"/>
        <v>LRKPPS</v>
      </c>
      <c r="F2011" s="39">
        <v>76.527923583984375</v>
      </c>
      <c r="G2011">
        <f t="shared" si="189"/>
        <v>1.4249240711496883E-3</v>
      </c>
      <c r="H2011" s="38">
        <f>G2011*SUMIF('Manual Inputs'!$B$11:$B$22,'Expanded kW'!A2011,'Manual Inputs'!$C$11:$C$22)</f>
        <v>13513.28025306471</v>
      </c>
    </row>
    <row r="2012" spans="1:8" x14ac:dyDescent="0.2">
      <c r="A2012">
        <f t="shared" si="186"/>
        <v>5</v>
      </c>
      <c r="B2012" t="b">
        <f t="shared" si="187"/>
        <v>0</v>
      </c>
      <c r="C2012" t="str">
        <f t="shared" si="188"/>
        <v>ON</v>
      </c>
      <c r="D2012" s="4">
        <f t="shared" si="190"/>
        <v>42513.749999995125</v>
      </c>
      <c r="E2012" t="str">
        <f t="shared" si="191"/>
        <v>LRKPPS</v>
      </c>
      <c r="F2012" s="39">
        <v>70.984855651855469</v>
      </c>
      <c r="G2012">
        <f t="shared" si="189"/>
        <v>1.3217140197775198E-3</v>
      </c>
      <c r="H2012" s="38">
        <f>G2012*SUMIF('Manual Inputs'!$B$11:$B$22,'Expanded kW'!A2012,'Manual Inputs'!$C$11:$C$22)</f>
        <v>12534.486801986286</v>
      </c>
    </row>
    <row r="2013" spans="1:8" x14ac:dyDescent="0.2">
      <c r="A2013">
        <f t="shared" si="186"/>
        <v>5</v>
      </c>
      <c r="B2013" t="b">
        <f t="shared" si="187"/>
        <v>0</v>
      </c>
      <c r="C2013" t="str">
        <f t="shared" si="188"/>
        <v>ON</v>
      </c>
      <c r="D2013" s="4">
        <f t="shared" si="190"/>
        <v>42513.791666661789</v>
      </c>
      <c r="E2013" t="str">
        <f t="shared" si="191"/>
        <v>LRKPPS</v>
      </c>
      <c r="F2013" s="39">
        <v>65.188270568847656</v>
      </c>
      <c r="G2013">
        <f t="shared" si="189"/>
        <v>1.213783564743279E-3</v>
      </c>
      <c r="H2013" s="38">
        <f>G2013*SUMIF('Manual Inputs'!$B$11:$B$22,'Expanded kW'!A2013,'Manual Inputs'!$C$11:$C$22)</f>
        <v>11510.927360294969</v>
      </c>
    </row>
    <row r="2014" spans="1:8" x14ac:dyDescent="0.2">
      <c r="A2014">
        <f t="shared" si="186"/>
        <v>5</v>
      </c>
      <c r="B2014" t="b">
        <f t="shared" si="187"/>
        <v>0</v>
      </c>
      <c r="C2014" t="str">
        <f t="shared" si="188"/>
        <v>ON</v>
      </c>
      <c r="D2014" s="4">
        <f t="shared" si="190"/>
        <v>42513.833333328454</v>
      </c>
      <c r="E2014" t="str">
        <f t="shared" si="191"/>
        <v>LRKPPS</v>
      </c>
      <c r="F2014" s="39">
        <v>60.944969177246094</v>
      </c>
      <c r="G2014">
        <f t="shared" si="189"/>
        <v>1.1347747270423511E-3</v>
      </c>
      <c r="H2014" s="38">
        <f>G2014*SUMIF('Manual Inputs'!$B$11:$B$22,'Expanded kW'!A2014,'Manual Inputs'!$C$11:$C$22)</f>
        <v>10761.646336878681</v>
      </c>
    </row>
    <row r="2015" spans="1:8" x14ac:dyDescent="0.2">
      <c r="A2015">
        <f t="shared" si="186"/>
        <v>5</v>
      </c>
      <c r="B2015" t="b">
        <f t="shared" si="187"/>
        <v>0</v>
      </c>
      <c r="C2015" t="str">
        <f t="shared" si="188"/>
        <v>OFF</v>
      </c>
      <c r="D2015" s="4">
        <f t="shared" si="190"/>
        <v>42513.874999995118</v>
      </c>
      <c r="E2015" t="str">
        <f t="shared" si="191"/>
        <v>LRKPPS</v>
      </c>
      <c r="F2015" s="39">
        <v>57.455852508544922</v>
      </c>
      <c r="G2015">
        <f t="shared" si="189"/>
        <v>1.0698085539718669E-3</v>
      </c>
      <c r="H2015" s="38">
        <f>G2015*SUMIF('Manual Inputs'!$B$11:$B$22,'Expanded kW'!A2015,'Manual Inputs'!$C$11:$C$22)</f>
        <v>10145.539049869185</v>
      </c>
    </row>
    <row r="2016" spans="1:8" x14ac:dyDescent="0.2">
      <c r="A2016">
        <f t="shared" si="186"/>
        <v>5</v>
      </c>
      <c r="B2016" t="b">
        <f t="shared" si="187"/>
        <v>0</v>
      </c>
      <c r="C2016" t="str">
        <f t="shared" si="188"/>
        <v>OFF</v>
      </c>
      <c r="D2016" s="4">
        <f t="shared" si="190"/>
        <v>42513.916666661782</v>
      </c>
      <c r="E2016" t="str">
        <f t="shared" si="191"/>
        <v>LRKPPS</v>
      </c>
      <c r="F2016" s="39">
        <v>56.501110076904297</v>
      </c>
      <c r="G2016">
        <f t="shared" si="189"/>
        <v>1.0520315725919954E-3</v>
      </c>
      <c r="H2016" s="38">
        <f>G2016*SUMIF('Manual Inputs'!$B$11:$B$22,'Expanded kW'!A2016,'Manual Inputs'!$C$11:$C$22)</f>
        <v>9976.9508869603414</v>
      </c>
    </row>
    <row r="2017" spans="1:8" x14ac:dyDescent="0.2">
      <c r="A2017">
        <f t="shared" si="186"/>
        <v>5</v>
      </c>
      <c r="B2017" t="b">
        <f t="shared" si="187"/>
        <v>0</v>
      </c>
      <c r="C2017" t="str">
        <f t="shared" si="188"/>
        <v>OFF</v>
      </c>
      <c r="D2017" s="4">
        <f t="shared" si="190"/>
        <v>42513.958333328446</v>
      </c>
      <c r="E2017" t="str">
        <f t="shared" si="191"/>
        <v>LRKPPS</v>
      </c>
      <c r="F2017" s="39">
        <v>53.651599884033203</v>
      </c>
      <c r="G2017">
        <f t="shared" si="189"/>
        <v>9.989746559182736E-4</v>
      </c>
      <c r="H2017" s="38">
        <f>G2017*SUMIF('Manual Inputs'!$B$11:$B$22,'Expanded kW'!A2017,'Manual Inputs'!$C$11:$C$22)</f>
        <v>9473.7851401728512</v>
      </c>
    </row>
    <row r="2018" spans="1:8" x14ac:dyDescent="0.2">
      <c r="A2018">
        <f t="shared" si="186"/>
        <v>5</v>
      </c>
      <c r="B2018" t="b">
        <f t="shared" si="187"/>
        <v>0</v>
      </c>
      <c r="C2018" t="str">
        <f t="shared" si="188"/>
        <v>OFF</v>
      </c>
      <c r="D2018" s="4">
        <f t="shared" si="190"/>
        <v>42513.999999995111</v>
      </c>
      <c r="E2018" t="str">
        <f t="shared" si="191"/>
        <v>LRKPPS</v>
      </c>
      <c r="F2018" s="39">
        <v>51.875774383544922</v>
      </c>
      <c r="G2018">
        <f t="shared" si="189"/>
        <v>9.6590938531766432E-4</v>
      </c>
      <c r="H2018" s="38">
        <f>G2018*SUMIF('Manual Inputs'!$B$11:$B$22,'Expanded kW'!A2018,'Manual Inputs'!$C$11:$C$22)</f>
        <v>9160.2103488445373</v>
      </c>
    </row>
    <row r="2019" spans="1:8" x14ac:dyDescent="0.2">
      <c r="A2019">
        <f t="shared" si="186"/>
        <v>5</v>
      </c>
      <c r="B2019" t="b">
        <f t="shared" si="187"/>
        <v>0</v>
      </c>
      <c r="C2019" t="str">
        <f t="shared" si="188"/>
        <v>OFF</v>
      </c>
      <c r="D2019" s="4">
        <f t="shared" si="190"/>
        <v>42514.041666661775</v>
      </c>
      <c r="E2019" t="str">
        <f t="shared" si="191"/>
        <v>LRKPPS</v>
      </c>
      <c r="F2019" s="39">
        <v>50.337600708007813</v>
      </c>
      <c r="G2019">
        <f t="shared" si="189"/>
        <v>9.3726911137273917E-4</v>
      </c>
      <c r="H2019" s="38">
        <f>G2019*SUMIF('Manual Inputs'!$B$11:$B$22,'Expanded kW'!A2019,'Manual Inputs'!$C$11:$C$22)</f>
        <v>8888.600053125374</v>
      </c>
    </row>
    <row r="2020" spans="1:8" x14ac:dyDescent="0.2">
      <c r="A2020">
        <f t="shared" si="186"/>
        <v>5</v>
      </c>
      <c r="B2020" t="b">
        <f t="shared" si="187"/>
        <v>0</v>
      </c>
      <c r="C2020" t="str">
        <f t="shared" si="188"/>
        <v>OFF</v>
      </c>
      <c r="D2020" s="4">
        <f t="shared" si="190"/>
        <v>42514.083333328439</v>
      </c>
      <c r="E2020" t="str">
        <f t="shared" si="191"/>
        <v>LRKPPS</v>
      </c>
      <c r="F2020" s="39">
        <v>49.885807037353516</v>
      </c>
      <c r="G2020">
        <f t="shared" si="189"/>
        <v>9.2885686592873609E-4</v>
      </c>
      <c r="H2020" s="38">
        <f>G2020*SUMIF('Manual Inputs'!$B$11:$B$22,'Expanded kW'!A2020,'Manual Inputs'!$C$11:$C$22)</f>
        <v>8808.8224477469612</v>
      </c>
    </row>
    <row r="2021" spans="1:8" x14ac:dyDescent="0.2">
      <c r="A2021">
        <f t="shared" si="186"/>
        <v>5</v>
      </c>
      <c r="B2021" t="b">
        <f t="shared" si="187"/>
        <v>0</v>
      </c>
      <c r="C2021" t="str">
        <f t="shared" si="188"/>
        <v>OFF</v>
      </c>
      <c r="D2021" s="4">
        <f t="shared" si="190"/>
        <v>42514.124999995103</v>
      </c>
      <c r="E2021" t="str">
        <f t="shared" si="191"/>
        <v>LRKPPS</v>
      </c>
      <c r="F2021" s="39">
        <v>50.913425445556641</v>
      </c>
      <c r="G2021">
        <f t="shared" si="189"/>
        <v>9.4799077336055356E-4</v>
      </c>
      <c r="H2021" s="38">
        <f>G2021*SUMIF('Manual Inputs'!$B$11:$B$22,'Expanded kW'!A2021,'Manual Inputs'!$C$11:$C$22)</f>
        <v>8990.2790310817691</v>
      </c>
    </row>
    <row r="2022" spans="1:8" x14ac:dyDescent="0.2">
      <c r="A2022">
        <f t="shared" si="186"/>
        <v>5</v>
      </c>
      <c r="B2022" t="b">
        <f t="shared" si="187"/>
        <v>0</v>
      </c>
      <c r="C2022" t="str">
        <f t="shared" si="188"/>
        <v>OFF</v>
      </c>
      <c r="D2022" s="4">
        <f t="shared" si="190"/>
        <v>42514.166666661768</v>
      </c>
      <c r="E2022" t="str">
        <f t="shared" si="191"/>
        <v>LRKPPS</v>
      </c>
      <c r="F2022" s="39">
        <v>49.210655212402344</v>
      </c>
      <c r="G2022">
        <f t="shared" si="189"/>
        <v>9.1628576714545618E-4</v>
      </c>
      <c r="H2022" s="38">
        <f>G2022*SUMIF('Manual Inputs'!$B$11:$B$22,'Expanded kW'!A2022,'Manual Inputs'!$C$11:$C$22)</f>
        <v>8689.6043192958386</v>
      </c>
    </row>
    <row r="2023" spans="1:8" x14ac:dyDescent="0.2">
      <c r="A2023">
        <f t="shared" si="186"/>
        <v>5</v>
      </c>
      <c r="B2023" t="b">
        <f t="shared" si="187"/>
        <v>0</v>
      </c>
      <c r="C2023" t="str">
        <f t="shared" si="188"/>
        <v>OFF</v>
      </c>
      <c r="D2023" s="4">
        <f t="shared" si="190"/>
        <v>42514.208333328432</v>
      </c>
      <c r="E2023" t="str">
        <f t="shared" si="191"/>
        <v>LRKPPS</v>
      </c>
      <c r="F2023" s="39">
        <v>56.899078369140625</v>
      </c>
      <c r="G2023">
        <f t="shared" si="189"/>
        <v>1.0594416076825145E-3</v>
      </c>
      <c r="H2023" s="38">
        <f>G2023*SUMIF('Manual Inputs'!$B$11:$B$22,'Expanded kW'!A2023,'Manual Inputs'!$C$11:$C$22)</f>
        <v>10047.224021431595</v>
      </c>
    </row>
    <row r="2024" spans="1:8" x14ac:dyDescent="0.2">
      <c r="A2024">
        <f t="shared" si="186"/>
        <v>5</v>
      </c>
      <c r="B2024" t="b">
        <f t="shared" si="187"/>
        <v>0</v>
      </c>
      <c r="C2024" t="str">
        <f t="shared" si="188"/>
        <v>OFF</v>
      </c>
      <c r="D2024" s="4">
        <f t="shared" si="190"/>
        <v>42514.249999995096</v>
      </c>
      <c r="E2024" t="str">
        <f t="shared" si="191"/>
        <v>LRKPPS</v>
      </c>
      <c r="F2024" s="39">
        <v>67.8646240234375</v>
      </c>
      <c r="G2024">
        <f t="shared" si="189"/>
        <v>1.2636163614761541E-3</v>
      </c>
      <c r="H2024" s="38">
        <f>G2024*SUMIF('Manual Inputs'!$B$11:$B$22,'Expanded kW'!A2024,'Manual Inputs'!$C$11:$C$22)</f>
        <v>11983.517136606361</v>
      </c>
    </row>
    <row r="2025" spans="1:8" x14ac:dyDescent="0.2">
      <c r="A2025">
        <f t="shared" si="186"/>
        <v>5</v>
      </c>
      <c r="B2025" t="b">
        <f t="shared" si="187"/>
        <v>0</v>
      </c>
      <c r="C2025" t="str">
        <f t="shared" si="188"/>
        <v>ON</v>
      </c>
      <c r="D2025" s="4">
        <f t="shared" si="190"/>
        <v>42514.29166666176</v>
      </c>
      <c r="E2025" t="str">
        <f t="shared" si="191"/>
        <v>LRKPPS</v>
      </c>
      <c r="F2025" s="39">
        <v>84.57373046875</v>
      </c>
      <c r="G2025">
        <f t="shared" si="189"/>
        <v>1.574734275909036E-3</v>
      </c>
      <c r="H2025" s="38">
        <f>G2025*SUMIF('Manual Inputs'!$B$11:$B$22,'Expanded kW'!A2025,'Manual Inputs'!$C$11:$C$22)</f>
        <v>14934.006678191827</v>
      </c>
    </row>
    <row r="2026" spans="1:8" x14ac:dyDescent="0.2">
      <c r="A2026">
        <f t="shared" si="186"/>
        <v>5</v>
      </c>
      <c r="B2026" t="b">
        <f t="shared" si="187"/>
        <v>0</v>
      </c>
      <c r="C2026" t="str">
        <f t="shared" si="188"/>
        <v>ON</v>
      </c>
      <c r="D2026" s="4">
        <f t="shared" si="190"/>
        <v>42514.333333328424</v>
      </c>
      <c r="E2026" t="str">
        <f t="shared" si="191"/>
        <v>LRKPPS</v>
      </c>
      <c r="F2026" s="39">
        <v>105.41873168945312</v>
      </c>
      <c r="G2026">
        <f t="shared" si="189"/>
        <v>1.9628611531517974E-3</v>
      </c>
      <c r="H2026" s="38">
        <f>G2026*SUMIF('Manual Inputs'!$B$11:$B$22,'Expanded kW'!A2026,'Manual Inputs'!$C$11:$C$22)</f>
        <v>18614.811411665451</v>
      </c>
    </row>
    <row r="2027" spans="1:8" x14ac:dyDescent="0.2">
      <c r="A2027">
        <f t="shared" si="186"/>
        <v>5</v>
      </c>
      <c r="B2027" t="b">
        <f t="shared" si="187"/>
        <v>0</v>
      </c>
      <c r="C2027" t="str">
        <f t="shared" si="188"/>
        <v>ON</v>
      </c>
      <c r="D2027" s="4">
        <f t="shared" si="190"/>
        <v>42514.374999995089</v>
      </c>
      <c r="E2027" t="str">
        <f t="shared" si="191"/>
        <v>LRKPPS</v>
      </c>
      <c r="F2027" s="39">
        <v>116.19789886474609</v>
      </c>
      <c r="G2027">
        <f t="shared" si="189"/>
        <v>2.163565602661204E-3</v>
      </c>
      <c r="H2027" s="38">
        <f>G2027*SUMIF('Manual Inputs'!$B$11:$B$22,'Expanded kW'!A2027,'Manual Inputs'!$C$11:$C$22)</f>
        <v>20518.193864927951</v>
      </c>
    </row>
    <row r="2028" spans="1:8" x14ac:dyDescent="0.2">
      <c r="A2028">
        <f t="shared" si="186"/>
        <v>5</v>
      </c>
      <c r="B2028" t="b">
        <f t="shared" si="187"/>
        <v>0</v>
      </c>
      <c r="C2028" t="str">
        <f t="shared" si="188"/>
        <v>ON</v>
      </c>
      <c r="D2028" s="4">
        <f t="shared" si="190"/>
        <v>42514.416666661753</v>
      </c>
      <c r="E2028" t="str">
        <f t="shared" si="191"/>
        <v>LRKPPS</v>
      </c>
      <c r="F2028" s="39">
        <v>117.92747497558594</v>
      </c>
      <c r="G2028">
        <f t="shared" si="189"/>
        <v>2.1957697252585791E-3</v>
      </c>
      <c r="H2028" s="38">
        <f>G2028*SUMIF('Manual Inputs'!$B$11:$B$22,'Expanded kW'!A2028,'Manual Inputs'!$C$11:$C$22)</f>
        <v>20823.601951417262</v>
      </c>
    </row>
    <row r="2029" spans="1:8" x14ac:dyDescent="0.2">
      <c r="A2029">
        <f t="shared" si="186"/>
        <v>5</v>
      </c>
      <c r="B2029" t="b">
        <f t="shared" si="187"/>
        <v>0</v>
      </c>
      <c r="C2029" t="str">
        <f t="shared" si="188"/>
        <v>ON</v>
      </c>
      <c r="D2029" s="4">
        <f t="shared" si="190"/>
        <v>42514.458333328417</v>
      </c>
      <c r="E2029" t="str">
        <f t="shared" si="191"/>
        <v>LRKPPS</v>
      </c>
      <c r="F2029" s="39">
        <v>119.22389984130859</v>
      </c>
      <c r="G2029">
        <f t="shared" si="189"/>
        <v>2.2199087180744224E-3</v>
      </c>
      <c r="H2029" s="38">
        <f>G2029*SUMIF('Manual Inputs'!$B$11:$B$22,'Expanded kW'!A2029,'Manual Inputs'!$C$11:$C$22)</f>
        <v>21052.524307037249</v>
      </c>
    </row>
    <row r="2030" spans="1:8" x14ac:dyDescent="0.2">
      <c r="A2030">
        <f t="shared" si="186"/>
        <v>5</v>
      </c>
      <c r="B2030" t="b">
        <f t="shared" si="187"/>
        <v>0</v>
      </c>
      <c r="C2030" t="str">
        <f t="shared" si="188"/>
        <v>ON</v>
      </c>
      <c r="D2030" s="4">
        <f t="shared" si="190"/>
        <v>42514.499999995081</v>
      </c>
      <c r="E2030" t="str">
        <f t="shared" si="191"/>
        <v>LRKPPS</v>
      </c>
      <c r="F2030" s="39">
        <v>117.16327667236328</v>
      </c>
      <c r="G2030">
        <f t="shared" si="189"/>
        <v>2.1815406111470653E-3</v>
      </c>
      <c r="H2030" s="38">
        <f>G2030*SUMIF('Manual Inputs'!$B$11:$B$22,'Expanded kW'!A2030,'Manual Inputs'!$C$11:$C$22)</f>
        <v>20688.660019678693</v>
      </c>
    </row>
    <row r="2031" spans="1:8" x14ac:dyDescent="0.2">
      <c r="A2031">
        <f t="shared" si="186"/>
        <v>5</v>
      </c>
      <c r="B2031" t="b">
        <f t="shared" si="187"/>
        <v>0</v>
      </c>
      <c r="C2031" t="str">
        <f t="shared" si="188"/>
        <v>ON</v>
      </c>
      <c r="D2031" s="4">
        <f t="shared" si="190"/>
        <v>42514.541666661746</v>
      </c>
      <c r="E2031" t="str">
        <f t="shared" si="191"/>
        <v>LRKPPS</v>
      </c>
      <c r="F2031" s="39">
        <v>113.77154541015625</v>
      </c>
      <c r="G2031">
        <f t="shared" si="189"/>
        <v>2.1183877214298124E-3</v>
      </c>
      <c r="H2031" s="38">
        <f>G2031*SUMIF('Manual Inputs'!$B$11:$B$22,'Expanded kW'!A2031,'Manual Inputs'!$C$11:$C$22)</f>
        <v>20089.749021669119</v>
      </c>
    </row>
    <row r="2032" spans="1:8" x14ac:dyDescent="0.2">
      <c r="A2032">
        <f t="shared" si="186"/>
        <v>5</v>
      </c>
      <c r="B2032" t="b">
        <f t="shared" si="187"/>
        <v>0</v>
      </c>
      <c r="C2032" t="str">
        <f t="shared" si="188"/>
        <v>ON</v>
      </c>
      <c r="D2032" s="4">
        <f t="shared" si="190"/>
        <v>42514.58333332841</v>
      </c>
      <c r="E2032" t="str">
        <f t="shared" si="191"/>
        <v>LRKPPS</v>
      </c>
      <c r="F2032" s="39">
        <v>110.86679840087891</v>
      </c>
      <c r="G2032">
        <f t="shared" si="189"/>
        <v>2.0643023139043223E-3</v>
      </c>
      <c r="H2032" s="38">
        <f>G2032*SUMIF('Manual Inputs'!$B$11:$B$22,'Expanded kW'!A2032,'Manual Inputs'!$C$11:$C$22)</f>
        <v>19576.829572632465</v>
      </c>
    </row>
    <row r="2033" spans="1:8" x14ac:dyDescent="0.2">
      <c r="A2033">
        <f t="shared" si="186"/>
        <v>5</v>
      </c>
      <c r="B2033" t="b">
        <f t="shared" si="187"/>
        <v>0</v>
      </c>
      <c r="C2033" t="str">
        <f t="shared" si="188"/>
        <v>ON</v>
      </c>
      <c r="D2033" s="4">
        <f t="shared" si="190"/>
        <v>42514.624999995074</v>
      </c>
      <c r="E2033" t="str">
        <f t="shared" si="191"/>
        <v>LRKPPS</v>
      </c>
      <c r="F2033" s="39">
        <v>99.39923095703125</v>
      </c>
      <c r="G2033">
        <f t="shared" si="189"/>
        <v>1.8507800840696334E-3</v>
      </c>
      <c r="H2033" s="38">
        <f>G2033*SUMIF('Manual Inputs'!$B$11:$B$22,'Expanded kW'!A2033,'Manual Inputs'!$C$11:$C$22)</f>
        <v>17551.889584295124</v>
      </c>
    </row>
    <row r="2034" spans="1:8" x14ac:dyDescent="0.2">
      <c r="A2034">
        <f t="shared" si="186"/>
        <v>5</v>
      </c>
      <c r="B2034" t="b">
        <f t="shared" si="187"/>
        <v>0</v>
      </c>
      <c r="C2034" t="str">
        <f t="shared" si="188"/>
        <v>ON</v>
      </c>
      <c r="D2034" s="4">
        <f t="shared" si="190"/>
        <v>42514.666666661738</v>
      </c>
      <c r="E2034" t="str">
        <f t="shared" si="191"/>
        <v>LRKPPS</v>
      </c>
      <c r="F2034" s="39">
        <v>88.261199951171875</v>
      </c>
      <c r="G2034">
        <f t="shared" si="189"/>
        <v>1.6433937113289256E-3</v>
      </c>
      <c r="H2034" s="38">
        <f>G2034*SUMIF('Manual Inputs'!$B$11:$B$22,'Expanded kW'!A2034,'Manual Inputs'!$C$11:$C$22)</f>
        <v>15585.139051931268</v>
      </c>
    </row>
    <row r="2035" spans="1:8" x14ac:dyDescent="0.2">
      <c r="A2035">
        <f t="shared" si="186"/>
        <v>5</v>
      </c>
      <c r="B2035" t="b">
        <f t="shared" si="187"/>
        <v>0</v>
      </c>
      <c r="C2035" t="str">
        <f t="shared" si="188"/>
        <v>ON</v>
      </c>
      <c r="D2035" s="4">
        <f t="shared" si="190"/>
        <v>42514.708333328403</v>
      </c>
      <c r="E2035" t="str">
        <f t="shared" si="191"/>
        <v>LRKPPS</v>
      </c>
      <c r="F2035" s="39">
        <v>82.816757202148438</v>
      </c>
      <c r="G2035">
        <f t="shared" si="189"/>
        <v>1.5420200275314542E-3</v>
      </c>
      <c r="H2035" s="38">
        <f>G2035*SUMIF('Manual Inputs'!$B$11:$B$22,'Expanded kW'!A2035,'Manual Inputs'!$C$11:$C$22)</f>
        <v>14623.760809274794</v>
      </c>
    </row>
    <row r="2036" spans="1:8" x14ac:dyDescent="0.2">
      <c r="A2036">
        <f t="shared" si="186"/>
        <v>5</v>
      </c>
      <c r="B2036" t="b">
        <f t="shared" si="187"/>
        <v>0</v>
      </c>
      <c r="C2036" t="str">
        <f t="shared" si="188"/>
        <v>ON</v>
      </c>
      <c r="D2036" s="4">
        <f t="shared" si="190"/>
        <v>42514.749999995067</v>
      </c>
      <c r="E2036" t="str">
        <f t="shared" si="191"/>
        <v>LRKPPS</v>
      </c>
      <c r="F2036" s="39">
        <v>76.7144775390625</v>
      </c>
      <c r="G2036">
        <f t="shared" si="189"/>
        <v>1.4283976427391129E-3</v>
      </c>
      <c r="H2036" s="38">
        <f>G2036*SUMIF('Manual Inputs'!$B$11:$B$22,'Expanded kW'!A2036,'Manual Inputs'!$C$11:$C$22)</f>
        <v>13546.221900495162</v>
      </c>
    </row>
    <row r="2037" spans="1:8" x14ac:dyDescent="0.2">
      <c r="A2037">
        <f t="shared" si="186"/>
        <v>5</v>
      </c>
      <c r="B2037" t="b">
        <f t="shared" si="187"/>
        <v>0</v>
      </c>
      <c r="C2037" t="str">
        <f t="shared" si="188"/>
        <v>ON</v>
      </c>
      <c r="D2037" s="4">
        <f t="shared" si="190"/>
        <v>42514.791666661731</v>
      </c>
      <c r="E2037" t="str">
        <f t="shared" si="191"/>
        <v>LRKPPS</v>
      </c>
      <c r="F2037" s="39">
        <v>71.284904479980469</v>
      </c>
      <c r="G2037">
        <f t="shared" si="189"/>
        <v>1.3273008275424838E-3</v>
      </c>
      <c r="H2037" s="38">
        <f>G2037*SUMIF('Manual Inputs'!$B$11:$B$22,'Expanded kW'!A2037,'Manual Inputs'!$C$11:$C$22)</f>
        <v>12587.469343706593</v>
      </c>
    </row>
    <row r="2038" spans="1:8" x14ac:dyDescent="0.2">
      <c r="A2038">
        <f t="shared" si="186"/>
        <v>5</v>
      </c>
      <c r="B2038" t="b">
        <f t="shared" si="187"/>
        <v>0</v>
      </c>
      <c r="C2038" t="str">
        <f t="shared" si="188"/>
        <v>ON</v>
      </c>
      <c r="D2038" s="4">
        <f t="shared" si="190"/>
        <v>42514.833333328395</v>
      </c>
      <c r="E2038" t="str">
        <f t="shared" si="191"/>
        <v>LRKPPS</v>
      </c>
      <c r="F2038" s="39">
        <v>65.839866638183594</v>
      </c>
      <c r="G2038">
        <f t="shared" si="189"/>
        <v>1.2259160633187089E-3</v>
      </c>
      <c r="H2038" s="38">
        <f>G2038*SUMIF('Manual Inputs'!$B$11:$B$22,'Expanded kW'!A2038,'Manual Inputs'!$C$11:$C$22)</f>
        <v>11625.986019727545</v>
      </c>
    </row>
    <row r="2039" spans="1:8" x14ac:dyDescent="0.2">
      <c r="A2039">
        <f t="shared" si="186"/>
        <v>5</v>
      </c>
      <c r="B2039" t="b">
        <f t="shared" si="187"/>
        <v>0</v>
      </c>
      <c r="C2039" t="str">
        <f t="shared" si="188"/>
        <v>OFF</v>
      </c>
      <c r="D2039" s="4">
        <f t="shared" si="190"/>
        <v>42514.87499999506</v>
      </c>
      <c r="E2039" t="str">
        <f t="shared" si="191"/>
        <v>LRKPPS</v>
      </c>
      <c r="F2039" s="39">
        <v>61.892684936523438</v>
      </c>
      <c r="G2039">
        <f t="shared" si="189"/>
        <v>1.1524208741577916E-3</v>
      </c>
      <c r="H2039" s="38">
        <f>G2039*SUMIF('Manual Inputs'!$B$11:$B$22,'Expanded kW'!A2039,'Manual Inputs'!$C$11:$C$22)</f>
        <v>10928.993731863284</v>
      </c>
    </row>
    <row r="2040" spans="1:8" x14ac:dyDescent="0.2">
      <c r="A2040">
        <f t="shared" si="186"/>
        <v>5</v>
      </c>
      <c r="B2040" t="b">
        <f t="shared" si="187"/>
        <v>0</v>
      </c>
      <c r="C2040" t="str">
        <f t="shared" si="188"/>
        <v>OFF</v>
      </c>
      <c r="D2040" s="4">
        <f t="shared" si="190"/>
        <v>42514.916666661724</v>
      </c>
      <c r="E2040" t="str">
        <f t="shared" si="191"/>
        <v>LRKPPS</v>
      </c>
      <c r="F2040" s="39">
        <v>60.999885559082031</v>
      </c>
      <c r="G2040">
        <f t="shared" si="189"/>
        <v>1.135797251510725E-3</v>
      </c>
      <c r="H2040" s="38">
        <f>G2040*SUMIF('Manual Inputs'!$B$11:$B$22,'Expanded kW'!A2040,'Manual Inputs'!$C$11:$C$22)</f>
        <v>10771.343456877225</v>
      </c>
    </row>
    <row r="2041" spans="1:8" x14ac:dyDescent="0.2">
      <c r="A2041">
        <f t="shared" si="186"/>
        <v>5</v>
      </c>
      <c r="B2041" t="b">
        <f t="shared" si="187"/>
        <v>0</v>
      </c>
      <c r="C2041" t="str">
        <f t="shared" si="188"/>
        <v>OFF</v>
      </c>
      <c r="D2041" s="4">
        <f t="shared" si="190"/>
        <v>42514.958333328388</v>
      </c>
      <c r="E2041" t="str">
        <f t="shared" si="191"/>
        <v>LRKPPS</v>
      </c>
      <c r="F2041" s="39">
        <v>57.440914154052734</v>
      </c>
      <c r="G2041">
        <f t="shared" si="189"/>
        <v>1.0695304068602976E-3</v>
      </c>
      <c r="H2041" s="38">
        <f>G2041*SUMIF('Manual Inputs'!$B$11:$B$22,'Expanded kW'!A2041,'Manual Inputs'!$C$11:$C$22)</f>
        <v>10142.901239233293</v>
      </c>
    </row>
    <row r="2042" spans="1:8" x14ac:dyDescent="0.2">
      <c r="A2042">
        <f t="shared" si="186"/>
        <v>5</v>
      </c>
      <c r="B2042" t="b">
        <f t="shared" si="187"/>
        <v>0</v>
      </c>
      <c r="C2042" t="str">
        <f t="shared" si="188"/>
        <v>OFF</v>
      </c>
      <c r="D2042" s="4">
        <f t="shared" si="190"/>
        <v>42514.999999995052</v>
      </c>
      <c r="E2042" t="str">
        <f t="shared" si="191"/>
        <v>LRKPPS</v>
      </c>
      <c r="F2042" s="39">
        <v>54.158546447753906</v>
      </c>
      <c r="G2042">
        <f t="shared" si="189"/>
        <v>1.0084138295898225E-3</v>
      </c>
      <c r="H2042" s="38">
        <f>G2042*SUMIF('Manual Inputs'!$B$11:$B$22,'Expanded kW'!A2042,'Manual Inputs'!$C$11:$C$22)</f>
        <v>9563.3016286395487</v>
      </c>
    </row>
    <row r="2043" spans="1:8" x14ac:dyDescent="0.2">
      <c r="A2043">
        <f t="shared" si="186"/>
        <v>5</v>
      </c>
      <c r="B2043" t="b">
        <f t="shared" si="187"/>
        <v>0</v>
      </c>
      <c r="C2043" t="str">
        <f t="shared" si="188"/>
        <v>OFF</v>
      </c>
      <c r="D2043" s="4">
        <f t="shared" si="190"/>
        <v>42515.041666661717</v>
      </c>
      <c r="E2043" t="str">
        <f t="shared" si="191"/>
        <v>LRKPPS</v>
      </c>
      <c r="F2043" s="39">
        <v>52.867950439453125</v>
      </c>
      <c r="G2043">
        <f t="shared" si="189"/>
        <v>9.8438336812905515E-4</v>
      </c>
      <c r="H2043" s="38">
        <f>G2043*SUMIF('Manual Inputs'!$B$11:$B$22,'Expanded kW'!A2043,'Manual Inputs'!$C$11:$C$22)</f>
        <v>9335.4085311022081</v>
      </c>
    </row>
    <row r="2044" spans="1:8" x14ac:dyDescent="0.2">
      <c r="A2044">
        <f t="shared" si="186"/>
        <v>5</v>
      </c>
      <c r="B2044" t="b">
        <f t="shared" si="187"/>
        <v>0</v>
      </c>
      <c r="C2044" t="str">
        <f t="shared" si="188"/>
        <v>OFF</v>
      </c>
      <c r="D2044" s="4">
        <f t="shared" si="190"/>
        <v>42515.083333328381</v>
      </c>
      <c r="E2044" t="str">
        <f t="shared" si="191"/>
        <v>LRKPPS</v>
      </c>
      <c r="F2044" s="39">
        <v>52.916683197021484</v>
      </c>
      <c r="G2044">
        <f t="shared" si="189"/>
        <v>9.8529075560359509E-4</v>
      </c>
      <c r="H2044" s="38">
        <f>G2044*SUMIF('Manual Inputs'!$B$11:$B$22,'Expanded kW'!A2044,'Manual Inputs'!$C$11:$C$22)</f>
        <v>9344.0137483834951</v>
      </c>
    </row>
    <row r="2045" spans="1:8" x14ac:dyDescent="0.2">
      <c r="A2045">
        <f t="shared" si="186"/>
        <v>5</v>
      </c>
      <c r="B2045" t="b">
        <f t="shared" si="187"/>
        <v>0</v>
      </c>
      <c r="C2045" t="str">
        <f t="shared" si="188"/>
        <v>OFF</v>
      </c>
      <c r="D2045" s="4">
        <f t="shared" si="190"/>
        <v>42515.124999995045</v>
      </c>
      <c r="E2045" t="str">
        <f t="shared" si="191"/>
        <v>LRKPPS</v>
      </c>
      <c r="F2045" s="39">
        <v>52.562324523925781</v>
      </c>
      <c r="G2045">
        <f t="shared" si="189"/>
        <v>9.7869271688168203E-4</v>
      </c>
      <c r="H2045" s="38">
        <f>G2045*SUMIF('Manual Inputs'!$B$11:$B$22,'Expanded kW'!A2045,'Manual Inputs'!$C$11:$C$22)</f>
        <v>9281.4411887818842</v>
      </c>
    </row>
    <row r="2046" spans="1:8" x14ac:dyDescent="0.2">
      <c r="A2046">
        <f t="shared" si="186"/>
        <v>5</v>
      </c>
      <c r="B2046" t="b">
        <f t="shared" si="187"/>
        <v>0</v>
      </c>
      <c r="C2046" t="str">
        <f t="shared" si="188"/>
        <v>OFF</v>
      </c>
      <c r="D2046" s="4">
        <f t="shared" si="190"/>
        <v>42515.166666661709</v>
      </c>
      <c r="E2046" t="str">
        <f t="shared" si="191"/>
        <v>LRKPPS</v>
      </c>
      <c r="F2046" s="39">
        <v>51.342136383056641</v>
      </c>
      <c r="G2046">
        <f t="shared" si="189"/>
        <v>9.5597322611505045E-4</v>
      </c>
      <c r="H2046" s="38">
        <f>G2046*SUMIF('Manual Inputs'!$B$11:$B$22,'Expanded kW'!A2046,'Manual Inputs'!$C$11:$C$22)</f>
        <v>9065.9806936211153</v>
      </c>
    </row>
    <row r="2047" spans="1:8" x14ac:dyDescent="0.2">
      <c r="A2047">
        <f t="shared" si="186"/>
        <v>5</v>
      </c>
      <c r="B2047" t="b">
        <f t="shared" si="187"/>
        <v>0</v>
      </c>
      <c r="C2047" t="str">
        <f t="shared" si="188"/>
        <v>OFF</v>
      </c>
      <c r="D2047" s="4">
        <f t="shared" si="190"/>
        <v>42515.208333328374</v>
      </c>
      <c r="E2047" t="str">
        <f t="shared" si="191"/>
        <v>LRKPPS</v>
      </c>
      <c r="F2047" s="39">
        <v>59.969654083251953</v>
      </c>
      <c r="G2047">
        <f t="shared" si="189"/>
        <v>1.116614689642895E-3</v>
      </c>
      <c r="H2047" s="38">
        <f>G2047*SUMIF('Manual Inputs'!$B$11:$B$22,'Expanded kW'!A2047,'Manual Inputs'!$C$11:$C$22)</f>
        <v>10589.425458760601</v>
      </c>
    </row>
    <row r="2048" spans="1:8" x14ac:dyDescent="0.2">
      <c r="A2048">
        <f t="shared" si="186"/>
        <v>5</v>
      </c>
      <c r="B2048" t="b">
        <f t="shared" si="187"/>
        <v>0</v>
      </c>
      <c r="C2048" t="str">
        <f t="shared" si="188"/>
        <v>OFF</v>
      </c>
      <c r="D2048" s="4">
        <f t="shared" si="190"/>
        <v>42515.249999995038</v>
      </c>
      <c r="E2048" t="str">
        <f t="shared" si="191"/>
        <v>LRKPPS</v>
      </c>
      <c r="F2048" s="39">
        <v>68.2840576171875</v>
      </c>
      <c r="G2048">
        <f t="shared" si="189"/>
        <v>1.271426073225713E-3</v>
      </c>
      <c r="H2048" s="38">
        <f>G2048*SUMIF('Manual Inputs'!$B$11:$B$22,'Expanded kW'!A2048,'Manual Inputs'!$C$11:$C$22)</f>
        <v>12057.580608270708</v>
      </c>
    </row>
    <row r="2049" spans="1:8" x14ac:dyDescent="0.2">
      <c r="A2049">
        <f t="shared" si="186"/>
        <v>5</v>
      </c>
      <c r="B2049" t="b">
        <f t="shared" si="187"/>
        <v>0</v>
      </c>
      <c r="C2049" t="str">
        <f t="shared" si="188"/>
        <v>ON</v>
      </c>
      <c r="D2049" s="4">
        <f t="shared" si="190"/>
        <v>42515.291666661702</v>
      </c>
      <c r="E2049" t="str">
        <f t="shared" si="191"/>
        <v>LRKPPS</v>
      </c>
      <c r="F2049" s="39">
        <v>84.301422119140625</v>
      </c>
      <c r="G2049">
        <f t="shared" si="189"/>
        <v>1.5696639864779159E-3</v>
      </c>
      <c r="H2049" s="38">
        <f>G2049*SUMIF('Manual Inputs'!$B$11:$B$22,'Expanded kW'!A2049,'Manual Inputs'!$C$11:$C$22)</f>
        <v>14885.922542739194</v>
      </c>
    </row>
    <row r="2050" spans="1:8" x14ac:dyDescent="0.2">
      <c r="A2050">
        <f t="shared" ref="A2050:A2113" si="192">MONTH(D2050)</f>
        <v>5</v>
      </c>
      <c r="B2050" t="b">
        <f t="shared" ref="B2050:B2113" si="193">IF(ISNA(VLOOKUP(DATE(YEAR(D2050),MONTH(D2050),DAY(D2050)),Holidays,1,FALSE)),FALSE,TRUE)</f>
        <v>0</v>
      </c>
      <c r="C2050" t="str">
        <f t="shared" ref="C2050:C2113" si="194">IF(OR(HOUR(D2050)&lt;PkStart,HOUR(D2050)&gt;OPkStart-1,WEEKDAY(D2050,2)&gt;5,B2050)=TRUE,"OFF","ON")</f>
        <v>ON</v>
      </c>
      <c r="D2050" s="4">
        <f t="shared" si="190"/>
        <v>42515.333333328366</v>
      </c>
      <c r="E2050" t="str">
        <f t="shared" si="191"/>
        <v>LRKPPS</v>
      </c>
      <c r="F2050" s="39">
        <v>105.61446380615234</v>
      </c>
      <c r="G2050">
        <f t="shared" ref="G2050:G2113" si="195">IF(SUMIF($A$2:$A$8761,A2050,$F$2:$F$8761)=0,0,F2050/SUMIF($A$2:$A$8761,A2050,$F$2:$F$8761))</f>
        <v>1.9665056190084425E-3</v>
      </c>
      <c r="H2050" s="38">
        <f>G2050*SUMIF('Manual Inputs'!$B$11:$B$22,'Expanded kW'!A2050,'Manual Inputs'!$C$11:$C$22)</f>
        <v>18649.373736417136</v>
      </c>
    </row>
    <row r="2051" spans="1:8" x14ac:dyDescent="0.2">
      <c r="A2051">
        <f t="shared" si="192"/>
        <v>5</v>
      </c>
      <c r="B2051" t="b">
        <f t="shared" si="193"/>
        <v>0</v>
      </c>
      <c r="C2051" t="str">
        <f t="shared" si="194"/>
        <v>ON</v>
      </c>
      <c r="D2051" s="4">
        <f t="shared" si="190"/>
        <v>42515.374999995031</v>
      </c>
      <c r="E2051" t="str">
        <f t="shared" si="191"/>
        <v>LRKPPS</v>
      </c>
      <c r="F2051" s="39">
        <v>113.65444946289062</v>
      </c>
      <c r="G2051">
        <f t="shared" si="195"/>
        <v>2.1162074344694619E-3</v>
      </c>
      <c r="H2051" s="38">
        <f>G2051*SUMIF('Manual Inputs'!$B$11:$B$22,'Expanded kW'!A2051,'Manual Inputs'!$C$11:$C$22)</f>
        <v>20069.072250658053</v>
      </c>
    </row>
    <row r="2052" spans="1:8" x14ac:dyDescent="0.2">
      <c r="A2052">
        <f t="shared" si="192"/>
        <v>5</v>
      </c>
      <c r="B2052" t="b">
        <f t="shared" si="193"/>
        <v>0</v>
      </c>
      <c r="C2052" t="str">
        <f t="shared" si="194"/>
        <v>ON</v>
      </c>
      <c r="D2052" s="4">
        <f t="shared" ref="D2052:D2115" si="196">+D2051+1/24</f>
        <v>42515.416666661695</v>
      </c>
      <c r="E2052" t="str">
        <f t="shared" ref="E2052:E2115" si="197">+E2051</f>
        <v>LRKPPS</v>
      </c>
      <c r="F2052" s="39">
        <v>116.99508666992187</v>
      </c>
      <c r="G2052">
        <f t="shared" si="195"/>
        <v>2.1784089701488291E-3</v>
      </c>
      <c r="H2052" s="38">
        <f>G2052*SUMIF('Manual Inputs'!$B$11:$B$22,'Expanded kW'!A2052,'Manual Inputs'!$C$11:$C$22)</f>
        <v>20658.96107408715</v>
      </c>
    </row>
    <row r="2053" spans="1:8" x14ac:dyDescent="0.2">
      <c r="A2053">
        <f t="shared" si="192"/>
        <v>5</v>
      </c>
      <c r="B2053" t="b">
        <f t="shared" si="193"/>
        <v>0</v>
      </c>
      <c r="C2053" t="str">
        <f t="shared" si="194"/>
        <v>ON</v>
      </c>
      <c r="D2053" s="4">
        <f t="shared" si="196"/>
        <v>42515.458333328359</v>
      </c>
      <c r="E2053" t="str">
        <f t="shared" si="197"/>
        <v>LRKPPS</v>
      </c>
      <c r="F2053" s="39">
        <v>119.70252227783203</v>
      </c>
      <c r="G2053">
        <f t="shared" si="195"/>
        <v>2.228820506070945E-3</v>
      </c>
      <c r="H2053" s="38">
        <f>G2053*SUMIF('Manual Inputs'!$B$11:$B$22,'Expanded kW'!A2053,'Manual Inputs'!$C$11:$C$22)</f>
        <v>21137.039328708361</v>
      </c>
    </row>
    <row r="2054" spans="1:8" x14ac:dyDescent="0.2">
      <c r="A2054">
        <f t="shared" si="192"/>
        <v>5</v>
      </c>
      <c r="B2054" t="b">
        <f t="shared" si="193"/>
        <v>0</v>
      </c>
      <c r="C2054" t="str">
        <f t="shared" si="194"/>
        <v>ON</v>
      </c>
      <c r="D2054" s="4">
        <f t="shared" si="196"/>
        <v>42515.499999995023</v>
      </c>
      <c r="E2054" t="str">
        <f t="shared" si="197"/>
        <v>LRKPPS</v>
      </c>
      <c r="F2054" s="39">
        <v>115.93987274169922</v>
      </c>
      <c r="G2054">
        <f t="shared" si="195"/>
        <v>2.1587612434613699E-3</v>
      </c>
      <c r="H2054" s="38">
        <f>G2054*SUMIF('Manual Inputs'!$B$11:$B$22,'Expanded kW'!A2054,'Manual Inputs'!$C$11:$C$22)</f>
        <v>20472.631681217092</v>
      </c>
    </row>
    <row r="2055" spans="1:8" x14ac:dyDescent="0.2">
      <c r="A2055">
        <f t="shared" si="192"/>
        <v>5</v>
      </c>
      <c r="B2055" t="b">
        <f t="shared" si="193"/>
        <v>0</v>
      </c>
      <c r="C2055" t="str">
        <f t="shared" si="194"/>
        <v>ON</v>
      </c>
      <c r="D2055" s="4">
        <f t="shared" si="196"/>
        <v>42515.541666661687</v>
      </c>
      <c r="E2055" t="str">
        <f t="shared" si="197"/>
        <v>LRKPPS</v>
      </c>
      <c r="F2055" s="39">
        <v>114.25041198730469</v>
      </c>
      <c r="G2055">
        <f t="shared" si="195"/>
        <v>2.1273040552422548E-3</v>
      </c>
      <c r="H2055" s="38">
        <f>G2055*SUMIF('Manual Inputs'!$B$11:$B$22,'Expanded kW'!A2055,'Manual Inputs'!$C$11:$C$22)</f>
        <v>20174.307153626421</v>
      </c>
    </row>
    <row r="2056" spans="1:8" x14ac:dyDescent="0.2">
      <c r="A2056">
        <f t="shared" si="192"/>
        <v>5</v>
      </c>
      <c r="B2056" t="b">
        <f t="shared" si="193"/>
        <v>0</v>
      </c>
      <c r="C2056" t="str">
        <f t="shared" si="194"/>
        <v>ON</v>
      </c>
      <c r="D2056" s="4">
        <f t="shared" si="196"/>
        <v>42515.583333328352</v>
      </c>
      <c r="E2056" t="str">
        <f t="shared" si="197"/>
        <v>LRKPPS</v>
      </c>
      <c r="F2056" s="39">
        <v>112.79499816894531</v>
      </c>
      <c r="G2056">
        <f t="shared" si="195"/>
        <v>2.100204741865638E-3</v>
      </c>
      <c r="H2056" s="38">
        <f>G2056*SUMIF('Manual Inputs'!$B$11:$B$22,'Expanded kW'!A2056,'Manual Inputs'!$C$11:$C$22)</f>
        <v>19917.310571325455</v>
      </c>
    </row>
    <row r="2057" spans="1:8" x14ac:dyDescent="0.2">
      <c r="A2057">
        <f t="shared" si="192"/>
        <v>5</v>
      </c>
      <c r="B2057" t="b">
        <f t="shared" si="193"/>
        <v>0</v>
      </c>
      <c r="C2057" t="str">
        <f t="shared" si="194"/>
        <v>ON</v>
      </c>
      <c r="D2057" s="4">
        <f t="shared" si="196"/>
        <v>42515.624999995016</v>
      </c>
      <c r="E2057" t="str">
        <f t="shared" si="197"/>
        <v>LRKPPS</v>
      </c>
      <c r="F2057" s="39">
        <v>100.53476715087891</v>
      </c>
      <c r="G2057">
        <f t="shared" si="195"/>
        <v>1.8719233841945808E-3</v>
      </c>
      <c r="H2057" s="38">
        <f>G2057*SUMIF('Manual Inputs'!$B$11:$B$22,'Expanded kW'!A2057,'Manual Inputs'!$C$11:$C$22)</f>
        <v>17752.402261319767</v>
      </c>
    </row>
    <row r="2058" spans="1:8" x14ac:dyDescent="0.2">
      <c r="A2058">
        <f t="shared" si="192"/>
        <v>5</v>
      </c>
      <c r="B2058" t="b">
        <f t="shared" si="193"/>
        <v>0</v>
      </c>
      <c r="C2058" t="str">
        <f t="shared" si="194"/>
        <v>ON</v>
      </c>
      <c r="D2058" s="4">
        <f t="shared" si="196"/>
        <v>42515.66666666168</v>
      </c>
      <c r="E2058" t="str">
        <f t="shared" si="197"/>
        <v>LRKPPS</v>
      </c>
      <c r="F2058" s="39">
        <v>87.971519470214844</v>
      </c>
      <c r="G2058">
        <f t="shared" si="195"/>
        <v>1.6379999586837895E-3</v>
      </c>
      <c r="H2058" s="38">
        <f>G2058*SUMIF('Manual Inputs'!$B$11:$B$22,'Expanded kW'!A2058,'Manual Inputs'!$C$11:$C$22)</f>
        <v>15533.987350177345</v>
      </c>
    </row>
    <row r="2059" spans="1:8" x14ac:dyDescent="0.2">
      <c r="A2059">
        <f t="shared" si="192"/>
        <v>5</v>
      </c>
      <c r="B2059" t="b">
        <f t="shared" si="193"/>
        <v>0</v>
      </c>
      <c r="C2059" t="str">
        <f t="shared" si="194"/>
        <v>ON</v>
      </c>
      <c r="D2059" s="4">
        <f t="shared" si="196"/>
        <v>42515.708333328344</v>
      </c>
      <c r="E2059" t="str">
        <f t="shared" si="197"/>
        <v>LRKPPS</v>
      </c>
      <c r="F2059" s="39">
        <v>84.924545288085938</v>
      </c>
      <c r="G2059">
        <f t="shared" si="195"/>
        <v>1.5812663292717438E-3</v>
      </c>
      <c r="H2059" s="38">
        <f>G2059*SUMIF('Manual Inputs'!$B$11:$B$22,'Expanded kW'!A2059,'Manual Inputs'!$C$11:$C$22)</f>
        <v>14995.953465045546</v>
      </c>
    </row>
    <row r="2060" spans="1:8" x14ac:dyDescent="0.2">
      <c r="A2060">
        <f t="shared" si="192"/>
        <v>5</v>
      </c>
      <c r="B2060" t="b">
        <f t="shared" si="193"/>
        <v>0</v>
      </c>
      <c r="C2060" t="str">
        <f t="shared" si="194"/>
        <v>ON</v>
      </c>
      <c r="D2060" s="4">
        <f t="shared" si="196"/>
        <v>42515.749999995009</v>
      </c>
      <c r="E2060" t="str">
        <f t="shared" si="197"/>
        <v>LRKPPS</v>
      </c>
      <c r="F2060" s="39">
        <v>79.871253967285156</v>
      </c>
      <c r="G2060">
        <f t="shared" si="195"/>
        <v>1.4871757528609165E-3</v>
      </c>
      <c r="H2060" s="38">
        <f>G2060*SUMIF('Manual Inputs'!$B$11:$B$22,'Expanded kW'!A2060,'Manual Inputs'!$C$11:$C$22)</f>
        <v>14103.644636838277</v>
      </c>
    </row>
    <row r="2061" spans="1:8" x14ac:dyDescent="0.2">
      <c r="A2061">
        <f t="shared" si="192"/>
        <v>5</v>
      </c>
      <c r="B2061" t="b">
        <f t="shared" si="193"/>
        <v>0</v>
      </c>
      <c r="C2061" t="str">
        <f t="shared" si="194"/>
        <v>ON</v>
      </c>
      <c r="D2061" s="4">
        <f t="shared" si="196"/>
        <v>42515.791666661673</v>
      </c>
      <c r="E2061" t="str">
        <f t="shared" si="197"/>
        <v>LRKPPS</v>
      </c>
      <c r="F2061" s="39">
        <v>72.039077758789063</v>
      </c>
      <c r="G2061">
        <f t="shared" si="195"/>
        <v>1.3413432790878063E-3</v>
      </c>
      <c r="H2061" s="38">
        <f>G2061*SUMIF('Manual Inputs'!$B$11:$B$22,'Expanded kW'!A2061,'Manual Inputs'!$C$11:$C$22)</f>
        <v>12720.641059318723</v>
      </c>
    </row>
    <row r="2062" spans="1:8" x14ac:dyDescent="0.2">
      <c r="A2062">
        <f t="shared" si="192"/>
        <v>5</v>
      </c>
      <c r="B2062" t="b">
        <f t="shared" si="193"/>
        <v>0</v>
      </c>
      <c r="C2062" t="str">
        <f t="shared" si="194"/>
        <v>ON</v>
      </c>
      <c r="D2062" s="4">
        <f t="shared" si="196"/>
        <v>42515.833333328337</v>
      </c>
      <c r="E2062" t="str">
        <f t="shared" si="197"/>
        <v>LRKPPS</v>
      </c>
      <c r="F2062" s="39">
        <v>70.828704833984375</v>
      </c>
      <c r="G2062">
        <f t="shared" si="195"/>
        <v>1.31880654432681E-3</v>
      </c>
      <c r="H2062" s="38">
        <f>G2062*SUMIF('Manual Inputs'!$B$11:$B$22,'Expanded kW'!A2062,'Manual Inputs'!$C$11:$C$22)</f>
        <v>12506.913732382201</v>
      </c>
    </row>
    <row r="2063" spans="1:8" x14ac:dyDescent="0.2">
      <c r="A2063">
        <f t="shared" si="192"/>
        <v>5</v>
      </c>
      <c r="B2063" t="b">
        <f t="shared" si="193"/>
        <v>0</v>
      </c>
      <c r="C2063" t="str">
        <f t="shared" si="194"/>
        <v>OFF</v>
      </c>
      <c r="D2063" s="4">
        <f t="shared" si="196"/>
        <v>42515.874999995001</v>
      </c>
      <c r="E2063" t="str">
        <f t="shared" si="197"/>
        <v>LRKPPS</v>
      </c>
      <c r="F2063" s="39">
        <v>67.602645874023437</v>
      </c>
      <c r="G2063">
        <f t="shared" si="195"/>
        <v>1.2587384168811244E-3</v>
      </c>
      <c r="H2063" s="38">
        <f>G2063*SUMIF('Manual Inputs'!$B$11:$B$22,'Expanded kW'!A2063,'Manual Inputs'!$C$11:$C$22)</f>
        <v>11937.257105137895</v>
      </c>
    </row>
    <row r="2064" spans="1:8" x14ac:dyDescent="0.2">
      <c r="A2064">
        <f t="shared" si="192"/>
        <v>5</v>
      </c>
      <c r="B2064" t="b">
        <f t="shared" si="193"/>
        <v>0</v>
      </c>
      <c r="C2064" t="str">
        <f t="shared" si="194"/>
        <v>OFF</v>
      </c>
      <c r="D2064" s="4">
        <f t="shared" si="196"/>
        <v>42515.916666661666</v>
      </c>
      <c r="E2064" t="str">
        <f t="shared" si="197"/>
        <v>LRKPPS</v>
      </c>
      <c r="F2064" s="39">
        <v>64.334648132324219</v>
      </c>
      <c r="G2064">
        <f t="shared" si="195"/>
        <v>1.1978894034945311E-3</v>
      </c>
      <c r="H2064" s="38">
        <f>G2064*SUMIF('Manual Inputs'!$B$11:$B$22,'Expanded kW'!A2064,'Manual Inputs'!$C$11:$C$22)</f>
        <v>11360.194939045017</v>
      </c>
    </row>
    <row r="2065" spans="1:8" x14ac:dyDescent="0.2">
      <c r="A2065">
        <f t="shared" si="192"/>
        <v>5</v>
      </c>
      <c r="B2065" t="b">
        <f t="shared" si="193"/>
        <v>0</v>
      </c>
      <c r="C2065" t="str">
        <f t="shared" si="194"/>
        <v>OFF</v>
      </c>
      <c r="D2065" s="4">
        <f t="shared" si="196"/>
        <v>42515.95833332833</v>
      </c>
      <c r="E2065" t="str">
        <f t="shared" si="197"/>
        <v>LRKPPS</v>
      </c>
      <c r="F2065" s="39">
        <v>60.211063385009766</v>
      </c>
      <c r="G2065">
        <f t="shared" si="195"/>
        <v>1.1211096492467138E-3</v>
      </c>
      <c r="H2065" s="38">
        <f>G2065*SUMIF('Manual Inputs'!$B$11:$B$22,'Expanded kW'!A2065,'Manual Inputs'!$C$11:$C$22)</f>
        <v>10632.053448618053</v>
      </c>
    </row>
    <row r="2066" spans="1:8" x14ac:dyDescent="0.2">
      <c r="A2066">
        <f t="shared" si="192"/>
        <v>5</v>
      </c>
      <c r="B2066" t="b">
        <f t="shared" si="193"/>
        <v>0</v>
      </c>
      <c r="C2066" t="str">
        <f t="shared" si="194"/>
        <v>OFF</v>
      </c>
      <c r="D2066" s="4">
        <f t="shared" si="196"/>
        <v>42515.999999994994</v>
      </c>
      <c r="E2066" t="str">
        <f t="shared" si="197"/>
        <v>LRKPPS</v>
      </c>
      <c r="F2066" s="39">
        <v>56.893585205078125</v>
      </c>
      <c r="G2066">
        <f t="shared" si="195"/>
        <v>1.0593393268243277E-3</v>
      </c>
      <c r="H2066" s="38">
        <f>G2066*SUMIF('Manual Inputs'!$B$11:$B$22,'Expanded kW'!A2066,'Manual Inputs'!$C$11:$C$22)</f>
        <v>10046.254039992453</v>
      </c>
    </row>
    <row r="2067" spans="1:8" x14ac:dyDescent="0.2">
      <c r="A2067">
        <f t="shared" si="192"/>
        <v>5</v>
      </c>
      <c r="B2067" t="b">
        <f t="shared" si="193"/>
        <v>0</v>
      </c>
      <c r="C2067" t="str">
        <f t="shared" si="194"/>
        <v>OFF</v>
      </c>
      <c r="D2067" s="4">
        <f t="shared" si="196"/>
        <v>42516.041666661658</v>
      </c>
      <c r="E2067" t="str">
        <f t="shared" si="197"/>
        <v>LRKPPS</v>
      </c>
      <c r="F2067" s="39">
        <v>57.716747283935547</v>
      </c>
      <c r="G2067">
        <f t="shared" si="195"/>
        <v>1.0746663265087542E-3</v>
      </c>
      <c r="H2067" s="38">
        <f>G2067*SUMIF('Manual Inputs'!$B$11:$B$22,'Expanded kW'!A2067,'Manual Inputs'!$C$11:$C$22)</f>
        <v>10191.607779442709</v>
      </c>
    </row>
    <row r="2068" spans="1:8" x14ac:dyDescent="0.2">
      <c r="A2068">
        <f t="shared" si="192"/>
        <v>5</v>
      </c>
      <c r="B2068" t="b">
        <f t="shared" si="193"/>
        <v>0</v>
      </c>
      <c r="C2068" t="str">
        <f t="shared" si="194"/>
        <v>OFF</v>
      </c>
      <c r="D2068" s="4">
        <f t="shared" si="196"/>
        <v>42516.083333328323</v>
      </c>
      <c r="E2068" t="str">
        <f t="shared" si="197"/>
        <v>LRKPPS</v>
      </c>
      <c r="F2068" s="39">
        <v>56.625904083251953</v>
      </c>
      <c r="G2068">
        <f t="shared" si="195"/>
        <v>1.0543551948105551E-3</v>
      </c>
      <c r="H2068" s="38">
        <f>G2068*SUMIF('Manual Inputs'!$B$11:$B$22,'Expanded kW'!A2068,'Manual Inputs'!$C$11:$C$22)</f>
        <v>9998.9869791826532</v>
      </c>
    </row>
    <row r="2069" spans="1:8" x14ac:dyDescent="0.2">
      <c r="A2069">
        <f t="shared" si="192"/>
        <v>5</v>
      </c>
      <c r="B2069" t="b">
        <f t="shared" si="193"/>
        <v>0</v>
      </c>
      <c r="C2069" t="str">
        <f t="shared" si="194"/>
        <v>OFF</v>
      </c>
      <c r="D2069" s="4">
        <f t="shared" si="196"/>
        <v>42516.124999994987</v>
      </c>
      <c r="E2069" t="str">
        <f t="shared" si="197"/>
        <v>LRKPPS</v>
      </c>
      <c r="F2069" s="39">
        <v>56.962711334228516</v>
      </c>
      <c r="G2069">
        <f t="shared" si="195"/>
        <v>1.0606264319848863E-3</v>
      </c>
      <c r="H2069" s="38">
        <f>G2069*SUMIF('Manual Inputs'!$B$11:$B$22,'Expanded kW'!A2069,'Manual Inputs'!$C$11:$C$22)</f>
        <v>10058.460313366557</v>
      </c>
    </row>
    <row r="2070" spans="1:8" x14ac:dyDescent="0.2">
      <c r="A2070">
        <f t="shared" si="192"/>
        <v>5</v>
      </c>
      <c r="B2070" t="b">
        <f t="shared" si="193"/>
        <v>0</v>
      </c>
      <c r="C2070" t="str">
        <f t="shared" si="194"/>
        <v>OFF</v>
      </c>
      <c r="D2070" s="4">
        <f t="shared" si="196"/>
        <v>42516.166666661651</v>
      </c>
      <c r="E2070" t="str">
        <f t="shared" si="197"/>
        <v>LRKPPS</v>
      </c>
      <c r="F2070" s="39">
        <v>56.939197540283203</v>
      </c>
      <c r="G2070">
        <f t="shared" si="195"/>
        <v>1.0601886130891475E-3</v>
      </c>
      <c r="H2070" s="38">
        <f>G2070*SUMIF('Manual Inputs'!$B$11:$B$22,'Expanded kW'!A2070,'Manual Inputs'!$C$11:$C$22)</f>
        <v>10054.308253928448</v>
      </c>
    </row>
    <row r="2071" spans="1:8" x14ac:dyDescent="0.2">
      <c r="A2071">
        <f t="shared" si="192"/>
        <v>5</v>
      </c>
      <c r="B2071" t="b">
        <f t="shared" si="193"/>
        <v>0</v>
      </c>
      <c r="C2071" t="str">
        <f t="shared" si="194"/>
        <v>OFF</v>
      </c>
      <c r="D2071" s="4">
        <f t="shared" si="196"/>
        <v>42516.208333328315</v>
      </c>
      <c r="E2071" t="str">
        <f t="shared" si="197"/>
        <v>LRKPPS</v>
      </c>
      <c r="F2071" s="39">
        <v>63.441860198974609</v>
      </c>
      <c r="G2071">
        <f t="shared" si="195"/>
        <v>1.1812659939325857E-3</v>
      </c>
      <c r="H2071" s="38">
        <f>G2071*SUMIF('Manual Inputs'!$B$11:$B$22,'Expanded kW'!A2071,'Manual Inputs'!$C$11:$C$22)</f>
        <v>11202.546684853622</v>
      </c>
    </row>
    <row r="2072" spans="1:8" x14ac:dyDescent="0.2">
      <c r="A2072">
        <f t="shared" si="192"/>
        <v>5</v>
      </c>
      <c r="B2072" t="b">
        <f t="shared" si="193"/>
        <v>0</v>
      </c>
      <c r="C2072" t="str">
        <f t="shared" si="194"/>
        <v>OFF</v>
      </c>
      <c r="D2072" s="4">
        <f t="shared" si="196"/>
        <v>42516.24999999498</v>
      </c>
      <c r="E2072" t="str">
        <f t="shared" si="197"/>
        <v>LRKPPS</v>
      </c>
      <c r="F2072" s="39">
        <v>73.6954345703125</v>
      </c>
      <c r="G2072">
        <f t="shared" si="195"/>
        <v>1.3721840830795981E-3</v>
      </c>
      <c r="H2072" s="38">
        <f>G2072*SUMIF('Manual Inputs'!$B$11:$B$22,'Expanded kW'!A2072,'Manual Inputs'!$C$11:$C$22)</f>
        <v>13013.120101542117</v>
      </c>
    </row>
    <row r="2073" spans="1:8" x14ac:dyDescent="0.2">
      <c r="A2073">
        <f t="shared" si="192"/>
        <v>5</v>
      </c>
      <c r="B2073" t="b">
        <f t="shared" si="193"/>
        <v>0</v>
      </c>
      <c r="C2073" t="str">
        <f t="shared" si="194"/>
        <v>ON</v>
      </c>
      <c r="D2073" s="4">
        <f t="shared" si="196"/>
        <v>42516.291666661644</v>
      </c>
      <c r="E2073" t="str">
        <f t="shared" si="197"/>
        <v>LRKPPS</v>
      </c>
      <c r="F2073" s="39">
        <v>90.171134948730469</v>
      </c>
      <c r="G2073">
        <f t="shared" si="195"/>
        <v>1.6789560554367699E-3</v>
      </c>
      <c r="H2073" s="38">
        <f>G2073*SUMIF('Manual Inputs'!$B$11:$B$22,'Expanded kW'!A2073,'Manual Inputs'!$C$11:$C$22)</f>
        <v>15922.394862339106</v>
      </c>
    </row>
    <row r="2074" spans="1:8" x14ac:dyDescent="0.2">
      <c r="A2074">
        <f t="shared" si="192"/>
        <v>5</v>
      </c>
      <c r="B2074" t="b">
        <f t="shared" si="193"/>
        <v>0</v>
      </c>
      <c r="C2074" t="str">
        <f t="shared" si="194"/>
        <v>ON</v>
      </c>
      <c r="D2074" s="4">
        <f t="shared" si="196"/>
        <v>42516.333333328308</v>
      </c>
      <c r="E2074" t="str">
        <f t="shared" si="197"/>
        <v>LRKPPS</v>
      </c>
      <c r="F2074" s="39">
        <v>110.22107696533203</v>
      </c>
      <c r="G2074">
        <f t="shared" si="195"/>
        <v>2.0522791990244533E-3</v>
      </c>
      <c r="H2074" s="38">
        <f>G2074*SUMIF('Manual Inputs'!$B$11:$B$22,'Expanded kW'!A2074,'Manual Inputs'!$C$11:$C$22)</f>
        <v>19462.808254461193</v>
      </c>
    </row>
    <row r="2075" spans="1:8" x14ac:dyDescent="0.2">
      <c r="A2075">
        <f t="shared" si="192"/>
        <v>5</v>
      </c>
      <c r="B2075" t="b">
        <f t="shared" si="193"/>
        <v>0</v>
      </c>
      <c r="C2075" t="str">
        <f t="shared" si="194"/>
        <v>ON</v>
      </c>
      <c r="D2075" s="4">
        <f t="shared" si="196"/>
        <v>42516.374999994972</v>
      </c>
      <c r="E2075" t="str">
        <f t="shared" si="197"/>
        <v>LRKPPS</v>
      </c>
      <c r="F2075" s="39">
        <v>116.46355438232422</v>
      </c>
      <c r="G2075">
        <f t="shared" si="195"/>
        <v>2.1685120186085202E-3</v>
      </c>
      <c r="H2075" s="38">
        <f>G2075*SUMIF('Manual Inputs'!$B$11:$B$22,'Expanded kW'!A2075,'Manual Inputs'!$C$11:$C$22)</f>
        <v>20565.103245082068</v>
      </c>
    </row>
    <row r="2076" spans="1:8" x14ac:dyDescent="0.2">
      <c r="A2076">
        <f t="shared" si="192"/>
        <v>5</v>
      </c>
      <c r="B2076" t="b">
        <f t="shared" si="193"/>
        <v>0</v>
      </c>
      <c r="C2076" t="str">
        <f t="shared" si="194"/>
        <v>ON</v>
      </c>
      <c r="D2076" s="4">
        <f t="shared" si="196"/>
        <v>42516.416666661637</v>
      </c>
      <c r="E2076" t="str">
        <f t="shared" si="197"/>
        <v>LRKPPS</v>
      </c>
      <c r="F2076" s="39">
        <v>117.55354309082031</v>
      </c>
      <c r="G2076">
        <f t="shared" si="195"/>
        <v>2.1888072399510014E-3</v>
      </c>
      <c r="H2076" s="38">
        <f>G2076*SUMIF('Manual Inputs'!$B$11:$B$22,'Expanded kW'!A2076,'Manual Inputs'!$C$11:$C$22)</f>
        <v>20757.573159340482</v>
      </c>
    </row>
    <row r="2077" spans="1:8" x14ac:dyDescent="0.2">
      <c r="A2077">
        <f t="shared" si="192"/>
        <v>5</v>
      </c>
      <c r="B2077" t="b">
        <f t="shared" si="193"/>
        <v>0</v>
      </c>
      <c r="C2077" t="str">
        <f t="shared" si="194"/>
        <v>ON</v>
      </c>
      <c r="D2077" s="4">
        <f t="shared" si="196"/>
        <v>42516.458333328301</v>
      </c>
      <c r="E2077" t="str">
        <f t="shared" si="197"/>
        <v>LRKPPS</v>
      </c>
      <c r="F2077" s="39">
        <v>118.54468536376953</v>
      </c>
      <c r="G2077">
        <f t="shared" si="195"/>
        <v>2.2072619740731085E-3</v>
      </c>
      <c r="H2077" s="38">
        <f>G2077*SUMIF('Manual Inputs'!$B$11:$B$22,'Expanded kW'!A2077,'Manual Inputs'!$C$11:$C$22)</f>
        <v>20932.58879648009</v>
      </c>
    </row>
    <row r="2078" spans="1:8" x14ac:dyDescent="0.2">
      <c r="A2078">
        <f t="shared" si="192"/>
        <v>5</v>
      </c>
      <c r="B2078" t="b">
        <f t="shared" si="193"/>
        <v>0</v>
      </c>
      <c r="C2078" t="str">
        <f t="shared" si="194"/>
        <v>ON</v>
      </c>
      <c r="D2078" s="4">
        <f t="shared" si="196"/>
        <v>42516.499999994965</v>
      </c>
      <c r="E2078" t="str">
        <f t="shared" si="197"/>
        <v>LRKPPS</v>
      </c>
      <c r="F2078" s="39">
        <v>113.64175415039062</v>
      </c>
      <c r="G2078">
        <f t="shared" si="195"/>
        <v>2.1159710520416521E-3</v>
      </c>
      <c r="H2078" s="38">
        <f>G2078*SUMIF('Manual Inputs'!$B$11:$B$22,'Expanded kW'!A2078,'Manual Inputs'!$C$11:$C$22)</f>
        <v>20066.830515776477</v>
      </c>
    </row>
    <row r="2079" spans="1:8" x14ac:dyDescent="0.2">
      <c r="A2079">
        <f t="shared" si="192"/>
        <v>5</v>
      </c>
      <c r="B2079" t="b">
        <f t="shared" si="193"/>
        <v>0</v>
      </c>
      <c r="C2079" t="str">
        <f t="shared" si="194"/>
        <v>ON</v>
      </c>
      <c r="D2079" s="4">
        <f t="shared" si="196"/>
        <v>42516.541666661629</v>
      </c>
      <c r="E2079" t="str">
        <f t="shared" si="197"/>
        <v>LRKPPS</v>
      </c>
      <c r="F2079" s="39">
        <v>111.21421813964844</v>
      </c>
      <c r="G2079">
        <f t="shared" si="195"/>
        <v>2.070771152014401E-3</v>
      </c>
      <c r="H2079" s="38">
        <f>G2079*SUMIF('Manual Inputs'!$B$11:$B$22,'Expanded kW'!A2079,'Manual Inputs'!$C$11:$C$22)</f>
        <v>19638.176857068938</v>
      </c>
    </row>
    <row r="2080" spans="1:8" x14ac:dyDescent="0.2">
      <c r="A2080">
        <f t="shared" si="192"/>
        <v>5</v>
      </c>
      <c r="B2080" t="b">
        <f t="shared" si="193"/>
        <v>0</v>
      </c>
      <c r="C2080" t="str">
        <f t="shared" si="194"/>
        <v>ON</v>
      </c>
      <c r="D2080" s="4">
        <f t="shared" si="196"/>
        <v>42516.583333328294</v>
      </c>
      <c r="E2080" t="str">
        <f t="shared" si="197"/>
        <v>LRKPPS</v>
      </c>
      <c r="F2080" s="39">
        <v>109.05416107177734</v>
      </c>
      <c r="G2080">
        <f t="shared" si="195"/>
        <v>2.0305516194971136E-3</v>
      </c>
      <c r="H2080" s="38">
        <f>G2080*SUMIF('Manual Inputs'!$B$11:$B$22,'Expanded kW'!A2080,'Manual Inputs'!$C$11:$C$22)</f>
        <v>19256.754558465451</v>
      </c>
    </row>
    <row r="2081" spans="1:8" x14ac:dyDescent="0.2">
      <c r="A2081">
        <f t="shared" si="192"/>
        <v>5</v>
      </c>
      <c r="B2081" t="b">
        <f t="shared" si="193"/>
        <v>0</v>
      </c>
      <c r="C2081" t="str">
        <f t="shared" si="194"/>
        <v>ON</v>
      </c>
      <c r="D2081" s="4">
        <f t="shared" si="196"/>
        <v>42516.624999994958</v>
      </c>
      <c r="E2081" t="str">
        <f t="shared" si="197"/>
        <v>LRKPPS</v>
      </c>
      <c r="F2081" s="39">
        <v>100.28141021728516</v>
      </c>
      <c r="G2081">
        <f t="shared" si="195"/>
        <v>1.8672059637242055E-3</v>
      </c>
      <c r="H2081" s="38">
        <f>G2081*SUMIF('Manual Inputs'!$B$11:$B$22,'Expanded kW'!A2081,'Manual Inputs'!$C$11:$C$22)</f>
        <v>17707.664561832178</v>
      </c>
    </row>
    <row r="2082" spans="1:8" x14ac:dyDescent="0.2">
      <c r="A2082">
        <f t="shared" si="192"/>
        <v>5</v>
      </c>
      <c r="B2082" t="b">
        <f t="shared" si="193"/>
        <v>0</v>
      </c>
      <c r="C2082" t="str">
        <f t="shared" si="194"/>
        <v>ON</v>
      </c>
      <c r="D2082" s="4">
        <f t="shared" si="196"/>
        <v>42516.666666661622</v>
      </c>
      <c r="E2082" t="str">
        <f t="shared" si="197"/>
        <v>LRKPPS</v>
      </c>
      <c r="F2082" s="39">
        <v>87.508377075195313</v>
      </c>
      <c r="G2082">
        <f t="shared" si="195"/>
        <v>1.6293764038279072E-3</v>
      </c>
      <c r="H2082" s="38">
        <f>G2082*SUMIF('Manual Inputs'!$B$11:$B$22,'Expanded kW'!A2082,'Manual Inputs'!$C$11:$C$22)</f>
        <v>15452.205790089592</v>
      </c>
    </row>
    <row r="2083" spans="1:8" x14ac:dyDescent="0.2">
      <c r="A2083">
        <f t="shared" si="192"/>
        <v>5</v>
      </c>
      <c r="B2083" t="b">
        <f t="shared" si="193"/>
        <v>0</v>
      </c>
      <c r="C2083" t="str">
        <f t="shared" si="194"/>
        <v>ON</v>
      </c>
      <c r="D2083" s="4">
        <f t="shared" si="196"/>
        <v>42516.708333328286</v>
      </c>
      <c r="E2083" t="str">
        <f t="shared" si="197"/>
        <v>LRKPPS</v>
      </c>
      <c r="F2083" s="39">
        <v>84.238418579101563</v>
      </c>
      <c r="G2083">
        <f t="shared" si="195"/>
        <v>1.5684908818572112E-3</v>
      </c>
      <c r="H2083" s="38">
        <f>G2083*SUMIF('Manual Inputs'!$B$11:$B$22,'Expanded kW'!A2083,'Manual Inputs'!$C$11:$C$22)</f>
        <v>14874.797394510799</v>
      </c>
    </row>
    <row r="2084" spans="1:8" x14ac:dyDescent="0.2">
      <c r="A2084">
        <f t="shared" si="192"/>
        <v>5</v>
      </c>
      <c r="B2084" t="b">
        <f t="shared" si="193"/>
        <v>0</v>
      </c>
      <c r="C2084" t="str">
        <f t="shared" si="194"/>
        <v>ON</v>
      </c>
      <c r="D2084" s="4">
        <f t="shared" si="196"/>
        <v>42516.74999999495</v>
      </c>
      <c r="E2084" t="str">
        <f t="shared" si="197"/>
        <v>LRKPPS</v>
      </c>
      <c r="F2084" s="39">
        <v>83.5396728515625</v>
      </c>
      <c r="G2084">
        <f t="shared" si="195"/>
        <v>1.5554804725823438E-3</v>
      </c>
      <c r="H2084" s="38">
        <f>G2084*SUMIF('Manual Inputs'!$B$11:$B$22,'Expanded kW'!A2084,'Manual Inputs'!$C$11:$C$22)</f>
        <v>14751.413061058911</v>
      </c>
    </row>
    <row r="2085" spans="1:8" x14ac:dyDescent="0.2">
      <c r="A2085">
        <f t="shared" si="192"/>
        <v>5</v>
      </c>
      <c r="B2085" t="b">
        <f t="shared" si="193"/>
        <v>0</v>
      </c>
      <c r="C2085" t="str">
        <f t="shared" si="194"/>
        <v>ON</v>
      </c>
      <c r="D2085" s="4">
        <f t="shared" si="196"/>
        <v>42516.791666661615</v>
      </c>
      <c r="E2085" t="str">
        <f t="shared" si="197"/>
        <v>LRKPPS</v>
      </c>
      <c r="F2085" s="39">
        <v>77.442085266113281</v>
      </c>
      <c r="G2085">
        <f t="shared" si="195"/>
        <v>1.4419454526897039E-3</v>
      </c>
      <c r="H2085" s="38">
        <f>G2085*SUMIF('Manual Inputs'!$B$11:$B$22,'Expanded kW'!A2085,'Manual Inputs'!$C$11:$C$22)</f>
        <v>13674.70267809188</v>
      </c>
    </row>
    <row r="2086" spans="1:8" x14ac:dyDescent="0.2">
      <c r="A2086">
        <f t="shared" si="192"/>
        <v>5</v>
      </c>
      <c r="B2086" t="b">
        <f t="shared" si="193"/>
        <v>0</v>
      </c>
      <c r="C2086" t="str">
        <f t="shared" si="194"/>
        <v>ON</v>
      </c>
      <c r="D2086" s="4">
        <f t="shared" si="196"/>
        <v>42516.833333328279</v>
      </c>
      <c r="E2086" t="str">
        <f t="shared" si="197"/>
        <v>LRKPPS</v>
      </c>
      <c r="F2086" s="39">
        <v>71.901443481445312</v>
      </c>
      <c r="G2086">
        <f t="shared" si="195"/>
        <v>1.3387805753632348E-3</v>
      </c>
      <c r="H2086" s="38">
        <f>G2086*SUMIF('Manual Inputs'!$B$11:$B$22,'Expanded kW'!A2086,'Manual Inputs'!$C$11:$C$22)</f>
        <v>12696.337635482416</v>
      </c>
    </row>
    <row r="2087" spans="1:8" x14ac:dyDescent="0.2">
      <c r="A2087">
        <f t="shared" si="192"/>
        <v>5</v>
      </c>
      <c r="B2087" t="b">
        <f t="shared" si="193"/>
        <v>0</v>
      </c>
      <c r="C2087" t="str">
        <f t="shared" si="194"/>
        <v>OFF</v>
      </c>
      <c r="D2087" s="4">
        <f t="shared" si="196"/>
        <v>42516.874999994943</v>
      </c>
      <c r="E2087" t="str">
        <f t="shared" si="197"/>
        <v>LRKPPS</v>
      </c>
      <c r="F2087" s="39">
        <v>65.233772277832031</v>
      </c>
      <c r="G2087">
        <f t="shared" si="195"/>
        <v>1.2146307911852603E-3</v>
      </c>
      <c r="H2087" s="38">
        <f>G2087*SUMIF('Manual Inputs'!$B$11:$B$22,'Expanded kW'!A2087,'Manual Inputs'!$C$11:$C$22)</f>
        <v>11518.962039882537</v>
      </c>
    </row>
    <row r="2088" spans="1:8" x14ac:dyDescent="0.2">
      <c r="A2088">
        <f t="shared" si="192"/>
        <v>5</v>
      </c>
      <c r="B2088" t="b">
        <f t="shared" si="193"/>
        <v>0</v>
      </c>
      <c r="C2088" t="str">
        <f t="shared" si="194"/>
        <v>OFF</v>
      </c>
      <c r="D2088" s="4">
        <f t="shared" si="196"/>
        <v>42516.916666661607</v>
      </c>
      <c r="E2088" t="str">
        <f t="shared" si="197"/>
        <v>LRKPPS</v>
      </c>
      <c r="F2088" s="39">
        <v>61.99822998046875</v>
      </c>
      <c r="G2088">
        <f t="shared" si="195"/>
        <v>1.1543860872024548E-3</v>
      </c>
      <c r="H2088" s="38">
        <f>G2088*SUMIF('Manual Inputs'!$B$11:$B$22,'Expanded kW'!A2088,'Manual Inputs'!$C$11:$C$22)</f>
        <v>10947.630847459264</v>
      </c>
    </row>
    <row r="2089" spans="1:8" x14ac:dyDescent="0.2">
      <c r="A2089">
        <f t="shared" si="192"/>
        <v>5</v>
      </c>
      <c r="B2089" t="b">
        <f t="shared" si="193"/>
        <v>0</v>
      </c>
      <c r="C2089" t="str">
        <f t="shared" si="194"/>
        <v>OFF</v>
      </c>
      <c r="D2089" s="4">
        <f t="shared" si="196"/>
        <v>42516.958333328272</v>
      </c>
      <c r="E2089" t="str">
        <f t="shared" si="197"/>
        <v>LRKPPS</v>
      </c>
      <c r="F2089" s="39">
        <v>60.284408569335938</v>
      </c>
      <c r="G2089">
        <f t="shared" si="195"/>
        <v>1.12247531178863E-3</v>
      </c>
      <c r="H2089" s="38">
        <f>G2089*SUMIF('Manual Inputs'!$B$11:$B$22,'Expanded kW'!A2089,'Manual Inputs'!$C$11:$C$22)</f>
        <v>10645.004721625279</v>
      </c>
    </row>
    <row r="2090" spans="1:8" x14ac:dyDescent="0.2">
      <c r="A2090">
        <f t="shared" si="192"/>
        <v>5</v>
      </c>
      <c r="B2090" t="b">
        <f t="shared" si="193"/>
        <v>0</v>
      </c>
      <c r="C2090" t="str">
        <f t="shared" si="194"/>
        <v>OFF</v>
      </c>
      <c r="D2090" s="4">
        <f t="shared" si="196"/>
        <v>42516.999999994936</v>
      </c>
      <c r="E2090" t="str">
        <f t="shared" si="197"/>
        <v>LRKPPS</v>
      </c>
      <c r="F2090" s="39">
        <v>57.026729583740234</v>
      </c>
      <c r="G2090">
        <f t="shared" si="195"/>
        <v>1.0618184301530061E-3</v>
      </c>
      <c r="H2090" s="38">
        <f>G2090*SUMIF('Manual Inputs'!$B$11:$B$22,'Expanded kW'!A2090,'Manual Inputs'!$C$11:$C$22)</f>
        <v>10069.764638721905</v>
      </c>
    </row>
    <row r="2091" spans="1:8" x14ac:dyDescent="0.2">
      <c r="A2091">
        <f t="shared" si="192"/>
        <v>5</v>
      </c>
      <c r="B2091" t="b">
        <f t="shared" si="193"/>
        <v>0</v>
      </c>
      <c r="C2091" t="str">
        <f t="shared" si="194"/>
        <v>OFF</v>
      </c>
      <c r="D2091" s="4">
        <f t="shared" si="196"/>
        <v>42517.0416666616</v>
      </c>
      <c r="E2091" t="str">
        <f t="shared" si="197"/>
        <v>LRKPPS</v>
      </c>
      <c r="F2091" s="39">
        <v>55.679729461669922</v>
      </c>
      <c r="G2091">
        <f t="shared" si="195"/>
        <v>1.0367377431581058E-3</v>
      </c>
      <c r="H2091" s="38">
        <f>G2091*SUMIF('Manual Inputs'!$B$11:$B$22,'Expanded kW'!A2091,'Manual Inputs'!$C$11:$C$22)</f>
        <v>9831.9117178795859</v>
      </c>
    </row>
    <row r="2092" spans="1:8" x14ac:dyDescent="0.2">
      <c r="A2092">
        <f t="shared" si="192"/>
        <v>5</v>
      </c>
      <c r="B2092" t="b">
        <f t="shared" si="193"/>
        <v>0</v>
      </c>
      <c r="C2092" t="str">
        <f t="shared" si="194"/>
        <v>OFF</v>
      </c>
      <c r="D2092" s="4">
        <f t="shared" si="196"/>
        <v>42517.083333328264</v>
      </c>
      <c r="E2092" t="str">
        <f t="shared" si="197"/>
        <v>LRKPPS</v>
      </c>
      <c r="F2092" s="39">
        <v>58.190212249755859</v>
      </c>
      <c r="G2092">
        <f t="shared" si="195"/>
        <v>1.0834820841439793E-3</v>
      </c>
      <c r="H2092" s="38">
        <f>G2092*SUMIF('Manual Inputs'!$B$11:$B$22,'Expanded kW'!A2092,'Manual Inputs'!$C$11:$C$22)</f>
        <v>10275.212096318184</v>
      </c>
    </row>
    <row r="2093" spans="1:8" x14ac:dyDescent="0.2">
      <c r="A2093">
        <f t="shared" si="192"/>
        <v>5</v>
      </c>
      <c r="B2093" t="b">
        <f t="shared" si="193"/>
        <v>0</v>
      </c>
      <c r="C2093" t="str">
        <f t="shared" si="194"/>
        <v>OFF</v>
      </c>
      <c r="D2093" s="4">
        <f t="shared" si="196"/>
        <v>42517.124999994929</v>
      </c>
      <c r="E2093" t="str">
        <f t="shared" si="197"/>
        <v>LRKPPS</v>
      </c>
      <c r="F2093" s="39">
        <v>55.701152801513672</v>
      </c>
      <c r="G2093">
        <f t="shared" si="195"/>
        <v>1.0371366385050348E-3</v>
      </c>
      <c r="H2093" s="38">
        <f>G2093*SUMIF('Manual Inputs'!$B$11:$B$22,'Expanded kW'!A2093,'Manual Inputs'!$C$11:$C$22)</f>
        <v>9835.6946454922436</v>
      </c>
    </row>
    <row r="2094" spans="1:8" x14ac:dyDescent="0.2">
      <c r="A2094">
        <f t="shared" si="192"/>
        <v>5</v>
      </c>
      <c r="B2094" t="b">
        <f t="shared" si="193"/>
        <v>0</v>
      </c>
      <c r="C2094" t="str">
        <f t="shared" si="194"/>
        <v>OFF</v>
      </c>
      <c r="D2094" s="4">
        <f t="shared" si="196"/>
        <v>42517.166666661593</v>
      </c>
      <c r="E2094" t="str">
        <f t="shared" si="197"/>
        <v>LRKPPS</v>
      </c>
      <c r="F2094" s="39">
        <v>54.977363586425781</v>
      </c>
      <c r="G2094">
        <f t="shared" si="195"/>
        <v>1.0236599279565583E-3</v>
      </c>
      <c r="H2094" s="38">
        <f>G2094*SUMIF('Manual Inputs'!$B$11:$B$22,'Expanded kW'!A2094,'Manual Inputs'!$C$11:$C$22)</f>
        <v>9707.8881397153727</v>
      </c>
    </row>
    <row r="2095" spans="1:8" x14ac:dyDescent="0.2">
      <c r="A2095">
        <f t="shared" si="192"/>
        <v>5</v>
      </c>
      <c r="B2095" t="b">
        <f t="shared" si="193"/>
        <v>0</v>
      </c>
      <c r="C2095" t="str">
        <f t="shared" si="194"/>
        <v>OFF</v>
      </c>
      <c r="D2095" s="4">
        <f t="shared" si="196"/>
        <v>42517.208333328257</v>
      </c>
      <c r="E2095" t="str">
        <f t="shared" si="197"/>
        <v>LRKPPS</v>
      </c>
      <c r="F2095" s="39">
        <v>58.591526031494141</v>
      </c>
      <c r="G2095">
        <f t="shared" si="195"/>
        <v>1.0909544111182691E-3</v>
      </c>
      <c r="H2095" s="38">
        <f>G2095*SUMIF('Manual Inputs'!$B$11:$B$22,'Expanded kW'!A2095,'Manual Inputs'!$C$11:$C$22)</f>
        <v>10346.075976429805</v>
      </c>
    </row>
    <row r="2096" spans="1:8" x14ac:dyDescent="0.2">
      <c r="A2096">
        <f t="shared" si="192"/>
        <v>5</v>
      </c>
      <c r="B2096" t="b">
        <f t="shared" si="193"/>
        <v>0</v>
      </c>
      <c r="C2096" t="str">
        <f t="shared" si="194"/>
        <v>OFF</v>
      </c>
      <c r="D2096" s="4">
        <f t="shared" si="196"/>
        <v>42517.249999994921</v>
      </c>
      <c r="E2096" t="str">
        <f t="shared" si="197"/>
        <v>LRKPPS</v>
      </c>
      <c r="F2096" s="39">
        <v>66.275436401367188</v>
      </c>
      <c r="G2096">
        <f t="shared" si="195"/>
        <v>1.2340262250891919E-3</v>
      </c>
      <c r="H2096" s="38">
        <f>G2096*SUMIF('Manual Inputs'!$B$11:$B$22,'Expanded kW'!A2096,'Manual Inputs'!$C$11:$C$22)</f>
        <v>11702.898811869378</v>
      </c>
    </row>
    <row r="2097" spans="1:8" x14ac:dyDescent="0.2">
      <c r="A2097">
        <f t="shared" si="192"/>
        <v>5</v>
      </c>
      <c r="B2097" t="b">
        <f t="shared" si="193"/>
        <v>0</v>
      </c>
      <c r="C2097" t="str">
        <f t="shared" si="194"/>
        <v>ON</v>
      </c>
      <c r="D2097" s="4">
        <f t="shared" si="196"/>
        <v>42517.291666661586</v>
      </c>
      <c r="E2097" t="str">
        <f t="shared" si="197"/>
        <v>LRKPPS</v>
      </c>
      <c r="F2097" s="39">
        <v>77.706130981445313</v>
      </c>
      <c r="G2097">
        <f t="shared" si="195"/>
        <v>1.4468618946633014E-3</v>
      </c>
      <c r="H2097" s="38">
        <f>G2097*SUMIF('Manual Inputs'!$B$11:$B$22,'Expanded kW'!A2097,'Manual Inputs'!$C$11:$C$22)</f>
        <v>13721.327799796471</v>
      </c>
    </row>
    <row r="2098" spans="1:8" x14ac:dyDescent="0.2">
      <c r="A2098">
        <f t="shared" si="192"/>
        <v>5</v>
      </c>
      <c r="B2098" t="b">
        <f t="shared" si="193"/>
        <v>0</v>
      </c>
      <c r="C2098" t="str">
        <f t="shared" si="194"/>
        <v>ON</v>
      </c>
      <c r="D2098" s="4">
        <f t="shared" si="196"/>
        <v>42517.33333332825</v>
      </c>
      <c r="E2098" t="str">
        <f t="shared" si="197"/>
        <v>LRKPPS</v>
      </c>
      <c r="F2098" s="39">
        <v>92.536590576171875</v>
      </c>
      <c r="G2098">
        <f t="shared" si="195"/>
        <v>1.7230000397097619E-3</v>
      </c>
      <c r="H2098" s="38">
        <f>G2098*SUMIF('Manual Inputs'!$B$11:$B$22,'Expanded kW'!A2098,'Manual Inputs'!$C$11:$C$22)</f>
        <v>16340.086383587884</v>
      </c>
    </row>
    <row r="2099" spans="1:8" x14ac:dyDescent="0.2">
      <c r="A2099">
        <f t="shared" si="192"/>
        <v>5</v>
      </c>
      <c r="B2099" t="b">
        <f t="shared" si="193"/>
        <v>0</v>
      </c>
      <c r="C2099" t="str">
        <f t="shared" si="194"/>
        <v>ON</v>
      </c>
      <c r="D2099" s="4">
        <f t="shared" si="196"/>
        <v>42517.374999994914</v>
      </c>
      <c r="E2099" t="str">
        <f t="shared" si="197"/>
        <v>LRKPPS</v>
      </c>
      <c r="F2099" s="39">
        <v>103.25995635986328</v>
      </c>
      <c r="G2099">
        <f t="shared" si="195"/>
        <v>1.922665486168087E-3</v>
      </c>
      <c r="H2099" s="38">
        <f>G2099*SUMIF('Manual Inputs'!$B$11:$B$22,'Expanded kW'!A2099,'Manual Inputs'!$C$11:$C$22)</f>
        <v>18233.615442064427</v>
      </c>
    </row>
    <row r="2100" spans="1:8" x14ac:dyDescent="0.2">
      <c r="A2100">
        <f t="shared" si="192"/>
        <v>5</v>
      </c>
      <c r="B2100" t="b">
        <f t="shared" si="193"/>
        <v>0</v>
      </c>
      <c r="C2100" t="str">
        <f t="shared" si="194"/>
        <v>ON</v>
      </c>
      <c r="D2100" s="4">
        <f t="shared" si="196"/>
        <v>42517.416666661578</v>
      </c>
      <c r="E2100" t="str">
        <f t="shared" si="197"/>
        <v>LRKPPS</v>
      </c>
      <c r="F2100" s="39">
        <v>109.705078125</v>
      </c>
      <c r="G2100">
        <f t="shared" si="195"/>
        <v>2.0426714750220176E-3</v>
      </c>
      <c r="H2100" s="38">
        <f>G2100*SUMIF('Manual Inputs'!$B$11:$B$22,'Expanded kW'!A2100,'Manual Inputs'!$C$11:$C$22)</f>
        <v>19371.693317414578</v>
      </c>
    </row>
    <row r="2101" spans="1:8" x14ac:dyDescent="0.2">
      <c r="A2101">
        <f t="shared" si="192"/>
        <v>5</v>
      </c>
      <c r="B2101" t="b">
        <f t="shared" si="193"/>
        <v>0</v>
      </c>
      <c r="C2101" t="str">
        <f t="shared" si="194"/>
        <v>ON</v>
      </c>
      <c r="D2101" s="4">
        <f t="shared" si="196"/>
        <v>42517.458333328243</v>
      </c>
      <c r="E2101" t="str">
        <f t="shared" si="197"/>
        <v>LRKPPS</v>
      </c>
      <c r="F2101" s="39">
        <v>110.85527801513672</v>
      </c>
      <c r="G2101">
        <f t="shared" si="195"/>
        <v>2.0640878082156251E-3</v>
      </c>
      <c r="H2101" s="38">
        <f>G2101*SUMIF('Manual Inputs'!$B$11:$B$22,'Expanded kW'!A2101,'Manual Inputs'!$C$11:$C$22)</f>
        <v>19574.795306003154</v>
      </c>
    </row>
    <row r="2102" spans="1:8" x14ac:dyDescent="0.2">
      <c r="A2102">
        <f t="shared" si="192"/>
        <v>5</v>
      </c>
      <c r="B2102" t="b">
        <f t="shared" si="193"/>
        <v>0</v>
      </c>
      <c r="C2102" t="str">
        <f t="shared" si="194"/>
        <v>ON</v>
      </c>
      <c r="D2102" s="4">
        <f t="shared" si="196"/>
        <v>42517.499999994907</v>
      </c>
      <c r="E2102" t="str">
        <f t="shared" si="197"/>
        <v>LRKPPS</v>
      </c>
      <c r="F2102" s="39">
        <v>108.80028533935547</v>
      </c>
      <c r="G2102">
        <f t="shared" si="195"/>
        <v>2.0258245391679094E-3</v>
      </c>
      <c r="H2102" s="38">
        <f>G2102*SUMIF('Manual Inputs'!$B$11:$B$22,'Expanded kW'!A2102,'Manual Inputs'!$C$11:$C$22)</f>
        <v>19211.925249619722</v>
      </c>
    </row>
    <row r="2103" spans="1:8" x14ac:dyDescent="0.2">
      <c r="A2103">
        <f t="shared" si="192"/>
        <v>5</v>
      </c>
      <c r="B2103" t="b">
        <f t="shared" si="193"/>
        <v>0</v>
      </c>
      <c r="C2103" t="str">
        <f t="shared" si="194"/>
        <v>ON</v>
      </c>
      <c r="D2103" s="4">
        <f t="shared" si="196"/>
        <v>42517.541666661571</v>
      </c>
      <c r="E2103" t="str">
        <f t="shared" si="197"/>
        <v>LRKPPS</v>
      </c>
      <c r="F2103" s="39">
        <v>106.932373046875</v>
      </c>
      <c r="G2103">
        <f t="shared" si="195"/>
        <v>1.9910446436251948E-3</v>
      </c>
      <c r="H2103" s="38">
        <f>G2103*SUMIF('Manual Inputs'!$B$11:$B$22,'Expanded kW'!A2103,'Manual Inputs'!$C$11:$C$22)</f>
        <v>18882.089797221328</v>
      </c>
    </row>
    <row r="2104" spans="1:8" x14ac:dyDescent="0.2">
      <c r="A2104">
        <f t="shared" si="192"/>
        <v>5</v>
      </c>
      <c r="B2104" t="b">
        <f t="shared" si="193"/>
        <v>0</v>
      </c>
      <c r="C2104" t="str">
        <f t="shared" si="194"/>
        <v>ON</v>
      </c>
      <c r="D2104" s="4">
        <f t="shared" si="196"/>
        <v>42517.583333328235</v>
      </c>
      <c r="E2104" t="str">
        <f t="shared" si="197"/>
        <v>LRKPPS</v>
      </c>
      <c r="F2104" s="39">
        <v>101.25803375244141</v>
      </c>
      <c r="G2104">
        <f t="shared" si="195"/>
        <v>1.8853903638558548E-3</v>
      </c>
      <c r="H2104" s="38">
        <f>G2104*SUMIF('Manual Inputs'!$B$11:$B$22,'Expanded kW'!A2104,'Manual Inputs'!$C$11:$C$22)</f>
        <v>17880.116484140275</v>
      </c>
    </row>
    <row r="2105" spans="1:8" x14ac:dyDescent="0.2">
      <c r="A2105">
        <f t="shared" si="192"/>
        <v>5</v>
      </c>
      <c r="B2105" t="b">
        <f t="shared" si="193"/>
        <v>0</v>
      </c>
      <c r="C2105" t="str">
        <f t="shared" si="194"/>
        <v>ON</v>
      </c>
      <c r="D2105" s="4">
        <f t="shared" si="196"/>
        <v>42517.6249999949</v>
      </c>
      <c r="E2105" t="str">
        <f t="shared" si="197"/>
        <v>LRKPPS</v>
      </c>
      <c r="F2105" s="39">
        <v>92.938667297363281</v>
      </c>
      <c r="G2105">
        <f t="shared" si="195"/>
        <v>1.7304865723587997E-3</v>
      </c>
      <c r="H2105" s="38">
        <f>G2105*SUMIF('Manual Inputs'!$B$11:$B$22,'Expanded kW'!A2105,'Manual Inputs'!$C$11:$C$22)</f>
        <v>16411.08498334383</v>
      </c>
    </row>
    <row r="2106" spans="1:8" x14ac:dyDescent="0.2">
      <c r="A2106">
        <f t="shared" si="192"/>
        <v>5</v>
      </c>
      <c r="B2106" t="b">
        <f t="shared" si="193"/>
        <v>0</v>
      </c>
      <c r="C2106" t="str">
        <f t="shared" si="194"/>
        <v>ON</v>
      </c>
      <c r="D2106" s="4">
        <f t="shared" si="196"/>
        <v>42517.666666661564</v>
      </c>
      <c r="E2106" t="str">
        <f t="shared" si="197"/>
        <v>LRKPPS</v>
      </c>
      <c r="F2106" s="39">
        <v>83.914680480957031</v>
      </c>
      <c r="G2106">
        <f t="shared" si="195"/>
        <v>1.5624629878913164E-3</v>
      </c>
      <c r="H2106" s="38">
        <f>G2106*SUMIF('Manual Inputs'!$B$11:$B$22,'Expanded kW'!A2106,'Manual Inputs'!$C$11:$C$22)</f>
        <v>14817.63180783419</v>
      </c>
    </row>
    <row r="2107" spans="1:8" x14ac:dyDescent="0.2">
      <c r="A2107">
        <f t="shared" si="192"/>
        <v>5</v>
      </c>
      <c r="B2107" t="b">
        <f t="shared" si="193"/>
        <v>0</v>
      </c>
      <c r="C2107" t="str">
        <f t="shared" si="194"/>
        <v>ON</v>
      </c>
      <c r="D2107" s="4">
        <f t="shared" si="196"/>
        <v>42517.708333328228</v>
      </c>
      <c r="E2107" t="str">
        <f t="shared" si="197"/>
        <v>LRKPPS</v>
      </c>
      <c r="F2107" s="39">
        <v>79.773704528808594</v>
      </c>
      <c r="G2107">
        <f t="shared" si="195"/>
        <v>1.4853594152876143E-3</v>
      </c>
      <c r="H2107" s="38">
        <f>G2107*SUMIF('Manual Inputs'!$B$11:$B$22,'Expanded kW'!A2107,'Manual Inputs'!$C$11:$C$22)</f>
        <v>14086.419383114828</v>
      </c>
    </row>
    <row r="2108" spans="1:8" x14ac:dyDescent="0.2">
      <c r="A2108">
        <f t="shared" si="192"/>
        <v>5</v>
      </c>
      <c r="B2108" t="b">
        <f t="shared" si="193"/>
        <v>0</v>
      </c>
      <c r="C2108" t="str">
        <f t="shared" si="194"/>
        <v>ON</v>
      </c>
      <c r="D2108" s="4">
        <f t="shared" si="196"/>
        <v>42517.749999994892</v>
      </c>
      <c r="E2108" t="str">
        <f t="shared" si="197"/>
        <v>LRKPPS</v>
      </c>
      <c r="F2108" s="39">
        <v>78.031997680664063</v>
      </c>
      <c r="G2108">
        <f t="shared" si="195"/>
        <v>1.4529294224617435E-3</v>
      </c>
      <c r="H2108" s="38">
        <f>G2108*SUMIF('Manual Inputs'!$B$11:$B$22,'Expanded kW'!A2108,'Manual Inputs'!$C$11:$C$22)</f>
        <v>13778.869254280746</v>
      </c>
    </row>
    <row r="2109" spans="1:8" x14ac:dyDescent="0.2">
      <c r="A2109">
        <f t="shared" si="192"/>
        <v>5</v>
      </c>
      <c r="B2109" t="b">
        <f t="shared" si="193"/>
        <v>0</v>
      </c>
      <c r="C2109" t="str">
        <f t="shared" si="194"/>
        <v>ON</v>
      </c>
      <c r="D2109" s="4">
        <f t="shared" si="196"/>
        <v>42517.791666661557</v>
      </c>
      <c r="E2109" t="str">
        <f t="shared" si="197"/>
        <v>LRKPPS</v>
      </c>
      <c r="F2109" s="39">
        <v>75.925048828125</v>
      </c>
      <c r="G2109">
        <f t="shared" si="195"/>
        <v>1.413698746963677E-3</v>
      </c>
      <c r="H2109" s="38">
        <f>G2109*SUMIF('Manual Inputs'!$B$11:$B$22,'Expanded kW'!A2109,'Manual Inputs'!$C$11:$C$22)</f>
        <v>13406.824790118753</v>
      </c>
    </row>
    <row r="2110" spans="1:8" x14ac:dyDescent="0.2">
      <c r="A2110">
        <f t="shared" si="192"/>
        <v>5</v>
      </c>
      <c r="B2110" t="b">
        <f t="shared" si="193"/>
        <v>0</v>
      </c>
      <c r="C2110" t="str">
        <f t="shared" si="194"/>
        <v>ON</v>
      </c>
      <c r="D2110" s="4">
        <f t="shared" si="196"/>
        <v>42517.833333328221</v>
      </c>
      <c r="E2110" t="str">
        <f t="shared" si="197"/>
        <v>LRKPPS</v>
      </c>
      <c r="F2110" s="39">
        <v>72.020500183105469</v>
      </c>
      <c r="G2110">
        <f t="shared" si="195"/>
        <v>1.340997370907688E-3</v>
      </c>
      <c r="H2110" s="38">
        <f>G2110*SUMIF('Manual Inputs'!$B$11:$B$22,'Expanded kW'!A2110,'Manual Inputs'!$C$11:$C$22)</f>
        <v>12717.360635979398</v>
      </c>
    </row>
    <row r="2111" spans="1:8" x14ac:dyDescent="0.2">
      <c r="A2111">
        <f t="shared" si="192"/>
        <v>5</v>
      </c>
      <c r="B2111" t="b">
        <f t="shared" si="193"/>
        <v>0</v>
      </c>
      <c r="C2111" t="str">
        <f t="shared" si="194"/>
        <v>OFF</v>
      </c>
      <c r="D2111" s="4">
        <f t="shared" si="196"/>
        <v>42517.874999994885</v>
      </c>
      <c r="E2111" t="str">
        <f t="shared" si="197"/>
        <v>LRKPPS</v>
      </c>
      <c r="F2111" s="39">
        <v>68.692176818847656</v>
      </c>
      <c r="G2111">
        <f t="shared" si="195"/>
        <v>1.2790251148187565E-3</v>
      </c>
      <c r="H2111" s="38">
        <f>G2111*SUMIF('Manual Inputs'!$B$11:$B$22,'Expanded kW'!A2111,'Manual Inputs'!$C$11:$C$22)</f>
        <v>12129.646187609711</v>
      </c>
    </row>
    <row r="2112" spans="1:8" x14ac:dyDescent="0.2">
      <c r="A2112">
        <f t="shared" si="192"/>
        <v>5</v>
      </c>
      <c r="B2112" t="b">
        <f t="shared" si="193"/>
        <v>0</v>
      </c>
      <c r="C2112" t="str">
        <f t="shared" si="194"/>
        <v>OFF</v>
      </c>
      <c r="D2112" s="4">
        <f t="shared" si="196"/>
        <v>42517.916666661549</v>
      </c>
      <c r="E2112" t="str">
        <f t="shared" si="197"/>
        <v>LRKPPS</v>
      </c>
      <c r="F2112" s="39">
        <v>64.799079895019531</v>
      </c>
      <c r="G2112">
        <f t="shared" si="195"/>
        <v>1.2065369659407378E-3</v>
      </c>
      <c r="H2112" s="38">
        <f>G2112*SUMIF('Manual Inputs'!$B$11:$B$22,'Expanded kW'!A2112,'Manual Inputs'!$C$11:$C$22)</f>
        <v>11442.204175331681</v>
      </c>
    </row>
    <row r="2113" spans="1:8" x14ac:dyDescent="0.2">
      <c r="A2113">
        <f t="shared" si="192"/>
        <v>5</v>
      </c>
      <c r="B2113" t="b">
        <f t="shared" si="193"/>
        <v>0</v>
      </c>
      <c r="C2113" t="str">
        <f t="shared" si="194"/>
        <v>OFF</v>
      </c>
      <c r="D2113" s="4">
        <f t="shared" si="196"/>
        <v>42517.958333328213</v>
      </c>
      <c r="E2113" t="str">
        <f t="shared" si="197"/>
        <v>LRKPPS</v>
      </c>
      <c r="F2113" s="39">
        <v>62.196460723876953</v>
      </c>
      <c r="G2113">
        <f t="shared" si="195"/>
        <v>1.1580770766439004E-3</v>
      </c>
      <c r="H2113" s="38">
        <f>G2113*SUMIF('Manual Inputs'!$B$11:$B$22,'Expanded kW'!A2113,'Manual Inputs'!$C$11:$C$22)</f>
        <v>10982.63437904612</v>
      </c>
    </row>
    <row r="2114" spans="1:8" x14ac:dyDescent="0.2">
      <c r="A2114">
        <f t="shared" ref="A2114:A2177" si="198">MONTH(D2114)</f>
        <v>5</v>
      </c>
      <c r="B2114" t="b">
        <f t="shared" ref="B2114:B2177" si="199">IF(ISNA(VLOOKUP(DATE(YEAR(D2114),MONTH(D2114),DAY(D2114)),Holidays,1,FALSE)),FALSE,TRUE)</f>
        <v>0</v>
      </c>
      <c r="C2114" t="str">
        <f t="shared" ref="C2114:C2177" si="200">IF(OR(HOUR(D2114)&lt;PkStart,HOUR(D2114)&gt;OPkStart-1,WEEKDAY(D2114,2)&gt;5,B2114)=TRUE,"OFF","ON")</f>
        <v>OFF</v>
      </c>
      <c r="D2114" s="4">
        <f t="shared" si="196"/>
        <v>42517.999999994878</v>
      </c>
      <c r="E2114" t="str">
        <f t="shared" si="197"/>
        <v>LRKPPS</v>
      </c>
      <c r="F2114" s="39">
        <v>58.879161834716797</v>
      </c>
      <c r="G2114">
        <f t="shared" ref="G2114:G2177" si="201">IF(SUMIF($A$2:$A$8761,A2114,$F$2:$F$8761)=0,0,F2114/SUMIF($A$2:$A$8761,A2114,$F$2:$F$8761))</f>
        <v>1.09631009255508E-3</v>
      </c>
      <c r="H2114" s="38">
        <f>G2114*SUMIF('Manual Inputs'!$B$11:$B$22,'Expanded kW'!A2114,'Manual Inputs'!$C$11:$C$22)</f>
        <v>10396.866629536935</v>
      </c>
    </row>
    <row r="2115" spans="1:8" x14ac:dyDescent="0.2">
      <c r="A2115">
        <f t="shared" si="198"/>
        <v>5</v>
      </c>
      <c r="B2115" t="b">
        <f t="shared" si="199"/>
        <v>0</v>
      </c>
      <c r="C2115" t="str">
        <f t="shared" si="200"/>
        <v>OFF</v>
      </c>
      <c r="D2115" s="4">
        <f t="shared" si="196"/>
        <v>42518.041666661542</v>
      </c>
      <c r="E2115" t="str">
        <f t="shared" si="197"/>
        <v>LRKPPS</v>
      </c>
      <c r="F2115" s="39">
        <v>57.496246337890625</v>
      </c>
      <c r="G2115">
        <f t="shared" si="201"/>
        <v>1.0705606734214093E-3</v>
      </c>
      <c r="H2115" s="38">
        <f>G2115*SUMIF('Manual Inputs'!$B$11:$B$22,'Expanded kW'!A2115,'Manual Inputs'!$C$11:$C$22)</f>
        <v>10152.671781437995</v>
      </c>
    </row>
    <row r="2116" spans="1:8" x14ac:dyDescent="0.2">
      <c r="A2116">
        <f t="shared" si="198"/>
        <v>5</v>
      </c>
      <c r="B2116" t="b">
        <f t="shared" si="199"/>
        <v>0</v>
      </c>
      <c r="C2116" t="str">
        <f t="shared" si="200"/>
        <v>OFF</v>
      </c>
      <c r="D2116" s="4">
        <f t="shared" ref="D2116:D2179" si="202">+D2115+1/24</f>
        <v>42518.083333328206</v>
      </c>
      <c r="E2116" t="str">
        <f t="shared" ref="E2116:E2179" si="203">+E2115</f>
        <v>LRKPPS</v>
      </c>
      <c r="F2116" s="39">
        <v>56.789798736572266</v>
      </c>
      <c r="G2116">
        <f t="shared" si="201"/>
        <v>1.057406857859959E-3</v>
      </c>
      <c r="H2116" s="38">
        <f>G2116*SUMIF('Manual Inputs'!$B$11:$B$22,'Expanded kW'!A2116,'Manual Inputs'!$C$11:$C$22)</f>
        <v>10027.927453176642</v>
      </c>
    </row>
    <row r="2117" spans="1:8" x14ac:dyDescent="0.2">
      <c r="A2117">
        <f t="shared" si="198"/>
        <v>5</v>
      </c>
      <c r="B2117" t="b">
        <f t="shared" si="199"/>
        <v>0</v>
      </c>
      <c r="C2117" t="str">
        <f t="shared" si="200"/>
        <v>OFF</v>
      </c>
      <c r="D2117" s="4">
        <f t="shared" si="202"/>
        <v>42518.12499999487</v>
      </c>
      <c r="E2117" t="str">
        <f t="shared" si="203"/>
        <v>LRKPPS</v>
      </c>
      <c r="F2117" s="39">
        <v>56.644134521484375</v>
      </c>
      <c r="G2117">
        <f t="shared" si="201"/>
        <v>1.0546946394086629E-3</v>
      </c>
      <c r="H2117" s="38">
        <f>G2117*SUMIF('Manual Inputs'!$B$11:$B$22,'Expanded kW'!A2117,'Manual Inputs'!$C$11:$C$22)</f>
        <v>10002.206105083809</v>
      </c>
    </row>
    <row r="2118" spans="1:8" x14ac:dyDescent="0.2">
      <c r="A2118">
        <f t="shared" si="198"/>
        <v>5</v>
      </c>
      <c r="B2118" t="b">
        <f t="shared" si="199"/>
        <v>0</v>
      </c>
      <c r="C2118" t="str">
        <f t="shared" si="200"/>
        <v>OFF</v>
      </c>
      <c r="D2118" s="4">
        <f t="shared" si="202"/>
        <v>42518.166666661535</v>
      </c>
      <c r="E2118" t="str">
        <f t="shared" si="203"/>
        <v>LRKPPS</v>
      </c>
      <c r="F2118" s="39">
        <v>55.542930603027344</v>
      </c>
      <c r="G2118">
        <f t="shared" si="201"/>
        <v>1.0341905946473836E-3</v>
      </c>
      <c r="H2118" s="38">
        <f>G2118*SUMIF('Manual Inputs'!$B$11:$B$22,'Expanded kW'!A2118,'Manual Inputs'!$C$11:$C$22)</f>
        <v>9807.7558120538142</v>
      </c>
    </row>
    <row r="2119" spans="1:8" x14ac:dyDescent="0.2">
      <c r="A2119">
        <f t="shared" si="198"/>
        <v>5</v>
      </c>
      <c r="B2119" t="b">
        <f t="shared" si="199"/>
        <v>0</v>
      </c>
      <c r="C2119" t="str">
        <f t="shared" si="200"/>
        <v>OFF</v>
      </c>
      <c r="D2119" s="4">
        <f t="shared" si="202"/>
        <v>42518.208333328199</v>
      </c>
      <c r="E2119" t="str">
        <f t="shared" si="203"/>
        <v>LRKPPS</v>
      </c>
      <c r="F2119" s="39">
        <v>54.985897064208984</v>
      </c>
      <c r="G2119">
        <f t="shared" si="201"/>
        <v>1.0238188184286167E-3</v>
      </c>
      <c r="H2119" s="38">
        <f>G2119*SUMIF('Manual Inputs'!$B$11:$B$22,'Expanded kW'!A2119,'Manual Inputs'!$C$11:$C$22)</f>
        <v>9709.3949789371527</v>
      </c>
    </row>
    <row r="2120" spans="1:8" x14ac:dyDescent="0.2">
      <c r="A2120">
        <f t="shared" si="198"/>
        <v>5</v>
      </c>
      <c r="B2120" t="b">
        <f t="shared" si="199"/>
        <v>0</v>
      </c>
      <c r="C2120" t="str">
        <f t="shared" si="200"/>
        <v>OFF</v>
      </c>
      <c r="D2120" s="4">
        <f t="shared" si="202"/>
        <v>42518.249999994863</v>
      </c>
      <c r="E2120" t="str">
        <f t="shared" si="203"/>
        <v>LRKPPS</v>
      </c>
      <c r="F2120" s="39">
        <v>53.518661499023438</v>
      </c>
      <c r="G2120">
        <f t="shared" si="201"/>
        <v>9.964993881217772E-4</v>
      </c>
      <c r="H2120" s="38">
        <f>G2120*SUMIF('Manual Inputs'!$B$11:$B$22,'Expanded kW'!A2120,'Manual Inputs'!$C$11:$C$22)</f>
        <v>9450.3109157473664</v>
      </c>
    </row>
    <row r="2121" spans="1:8" x14ac:dyDescent="0.2">
      <c r="A2121">
        <f t="shared" si="198"/>
        <v>5</v>
      </c>
      <c r="B2121" t="b">
        <f t="shared" si="199"/>
        <v>0</v>
      </c>
      <c r="C2121" t="str">
        <f t="shared" si="200"/>
        <v>OFF</v>
      </c>
      <c r="D2121" s="4">
        <f t="shared" si="202"/>
        <v>42518.291666661527</v>
      </c>
      <c r="E2121" t="str">
        <f t="shared" si="203"/>
        <v>LRKPPS</v>
      </c>
      <c r="F2121" s="39">
        <v>55.802890777587891</v>
      </c>
      <c r="G2121">
        <f t="shared" si="201"/>
        <v>1.0390309652327043E-3</v>
      </c>
      <c r="H2121" s="38">
        <f>G2121*SUMIF('Manual Inputs'!$B$11:$B$22,'Expanded kW'!A2121,'Manual Inputs'!$C$11:$C$22)</f>
        <v>9853.6595100630384</v>
      </c>
    </row>
    <row r="2122" spans="1:8" x14ac:dyDescent="0.2">
      <c r="A2122">
        <f t="shared" si="198"/>
        <v>5</v>
      </c>
      <c r="B2122" t="b">
        <f t="shared" si="199"/>
        <v>0</v>
      </c>
      <c r="C2122" t="str">
        <f t="shared" si="200"/>
        <v>OFF</v>
      </c>
      <c r="D2122" s="4">
        <f t="shared" si="202"/>
        <v>42518.333333328192</v>
      </c>
      <c r="E2122" t="str">
        <f t="shared" si="203"/>
        <v>LRKPPS</v>
      </c>
      <c r="F2122" s="39">
        <v>56.679512023925781</v>
      </c>
      <c r="G2122">
        <f t="shared" si="201"/>
        <v>1.0553533565467359E-3</v>
      </c>
      <c r="H2122" s="38">
        <f>G2122*SUMIF('Manual Inputs'!$B$11:$B$22,'Expanded kW'!A2122,'Manual Inputs'!$C$11:$C$22)</f>
        <v>10008.45305499118</v>
      </c>
    </row>
    <row r="2123" spans="1:8" x14ac:dyDescent="0.2">
      <c r="A2123">
        <f t="shared" si="198"/>
        <v>5</v>
      </c>
      <c r="B2123" t="b">
        <f t="shared" si="199"/>
        <v>0</v>
      </c>
      <c r="C2123" t="str">
        <f t="shared" si="200"/>
        <v>OFF</v>
      </c>
      <c r="D2123" s="4">
        <f t="shared" si="202"/>
        <v>42518.374999994856</v>
      </c>
      <c r="E2123" t="str">
        <f t="shared" si="203"/>
        <v>LRKPPS</v>
      </c>
      <c r="F2123" s="39">
        <v>60.300838470458984</v>
      </c>
      <c r="G2123">
        <f t="shared" si="201"/>
        <v>1.1227812309943322E-3</v>
      </c>
      <c r="H2123" s="38">
        <f>G2123*SUMIF('Manual Inputs'!$B$11:$B$22,'Expanded kW'!A2123,'Manual Inputs'!$C$11:$C$22)</f>
        <v>10647.905909165827</v>
      </c>
    </row>
    <row r="2124" spans="1:8" x14ac:dyDescent="0.2">
      <c r="A2124">
        <f t="shared" si="198"/>
        <v>5</v>
      </c>
      <c r="B2124" t="b">
        <f t="shared" si="199"/>
        <v>0</v>
      </c>
      <c r="C2124" t="str">
        <f t="shared" si="200"/>
        <v>OFF</v>
      </c>
      <c r="D2124" s="4">
        <f t="shared" si="202"/>
        <v>42518.41666666152</v>
      </c>
      <c r="E2124" t="str">
        <f t="shared" si="203"/>
        <v>LRKPPS</v>
      </c>
      <c r="F2124" s="39">
        <v>63.112953186035156</v>
      </c>
      <c r="G2124">
        <f t="shared" si="201"/>
        <v>1.175141856520272E-3</v>
      </c>
      <c r="H2124" s="38">
        <f>G2124*SUMIF('Manual Inputs'!$B$11:$B$22,'Expanded kW'!A2124,'Manual Inputs'!$C$11:$C$22)</f>
        <v>11144.468372586709</v>
      </c>
    </row>
    <row r="2125" spans="1:8" x14ac:dyDescent="0.2">
      <c r="A2125">
        <f t="shared" si="198"/>
        <v>5</v>
      </c>
      <c r="B2125" t="b">
        <f t="shared" si="199"/>
        <v>0</v>
      </c>
      <c r="C2125" t="str">
        <f t="shared" si="200"/>
        <v>OFF</v>
      </c>
      <c r="D2125" s="4">
        <f t="shared" si="202"/>
        <v>42518.458333328184</v>
      </c>
      <c r="E2125" t="str">
        <f t="shared" si="203"/>
        <v>LRKPPS</v>
      </c>
      <c r="F2125" s="39">
        <v>64.494659423828125</v>
      </c>
      <c r="G2125">
        <f t="shared" si="201"/>
        <v>1.2008687596594667E-3</v>
      </c>
      <c r="H2125" s="38">
        <f>G2125*SUMIF('Manual Inputs'!$B$11:$B$22,'Expanded kW'!A2125,'Manual Inputs'!$C$11:$C$22)</f>
        <v>11388.44969004939</v>
      </c>
    </row>
    <row r="2126" spans="1:8" x14ac:dyDescent="0.2">
      <c r="A2126">
        <f t="shared" si="198"/>
        <v>5</v>
      </c>
      <c r="B2126" t="b">
        <f t="shared" si="199"/>
        <v>0</v>
      </c>
      <c r="C2126" t="str">
        <f t="shared" si="200"/>
        <v>OFF</v>
      </c>
      <c r="D2126" s="4">
        <f t="shared" si="202"/>
        <v>42518.499999994849</v>
      </c>
      <c r="E2126" t="str">
        <f t="shared" si="203"/>
        <v>LRKPPS</v>
      </c>
      <c r="F2126" s="39">
        <v>65.540992736816406</v>
      </c>
      <c r="G2126">
        <f t="shared" si="201"/>
        <v>1.2203511322928572E-3</v>
      </c>
      <c r="H2126" s="38">
        <f>G2126*SUMIF('Manual Inputs'!$B$11:$B$22,'Expanded kW'!A2126,'Manual Inputs'!$C$11:$C$22)</f>
        <v>11573.210946259502</v>
      </c>
    </row>
    <row r="2127" spans="1:8" x14ac:dyDescent="0.2">
      <c r="A2127">
        <f t="shared" si="198"/>
        <v>5</v>
      </c>
      <c r="B2127" t="b">
        <f t="shared" si="199"/>
        <v>0</v>
      </c>
      <c r="C2127" t="str">
        <f t="shared" si="200"/>
        <v>OFF</v>
      </c>
      <c r="D2127" s="4">
        <f t="shared" si="202"/>
        <v>42518.541666661513</v>
      </c>
      <c r="E2127" t="str">
        <f t="shared" si="203"/>
        <v>LRKPPS</v>
      </c>
      <c r="F2127" s="39">
        <v>69.109344482421875</v>
      </c>
      <c r="G2127">
        <f t="shared" si="201"/>
        <v>1.2867926357143134E-3</v>
      </c>
      <c r="H2127" s="38">
        <f>G2127*SUMIF('Manual Inputs'!$B$11:$B$22,'Expanded kW'!A2127,'Manual Inputs'!$C$11:$C$22)</f>
        <v>12203.309541930412</v>
      </c>
    </row>
    <row r="2128" spans="1:8" x14ac:dyDescent="0.2">
      <c r="A2128">
        <f t="shared" si="198"/>
        <v>5</v>
      </c>
      <c r="B2128" t="b">
        <f t="shared" si="199"/>
        <v>0</v>
      </c>
      <c r="C2128" t="str">
        <f t="shared" si="200"/>
        <v>OFF</v>
      </c>
      <c r="D2128" s="4">
        <f t="shared" si="202"/>
        <v>42518.583333328177</v>
      </c>
      <c r="E2128" t="str">
        <f t="shared" si="203"/>
        <v>LRKPPS</v>
      </c>
      <c r="F2128" s="39">
        <v>69.780311584472656</v>
      </c>
      <c r="G2128">
        <f t="shared" si="201"/>
        <v>1.2992858163715995E-3</v>
      </c>
      <c r="H2128" s="38">
        <f>G2128*SUMIF('Manual Inputs'!$B$11:$B$22,'Expanded kW'!A2128,'Manual Inputs'!$C$11:$C$22)</f>
        <v>12321.788733132411</v>
      </c>
    </row>
    <row r="2129" spans="1:8" x14ac:dyDescent="0.2">
      <c r="A2129">
        <f t="shared" si="198"/>
        <v>5</v>
      </c>
      <c r="B2129" t="b">
        <f t="shared" si="199"/>
        <v>0</v>
      </c>
      <c r="C2129" t="str">
        <f t="shared" si="200"/>
        <v>OFF</v>
      </c>
      <c r="D2129" s="4">
        <f t="shared" si="202"/>
        <v>42518.624999994841</v>
      </c>
      <c r="E2129" t="str">
        <f t="shared" si="203"/>
        <v>LRKPPS</v>
      </c>
      <c r="F2129" s="39">
        <v>69.122352600097656</v>
      </c>
      <c r="G2129">
        <f t="shared" si="201"/>
        <v>1.2870348424687699E-3</v>
      </c>
      <c r="H2129" s="38">
        <f>G2129*SUMIF('Manual Inputs'!$B$11:$B$22,'Expanded kW'!A2129,'Manual Inputs'!$C$11:$C$22)</f>
        <v>12205.606511866163</v>
      </c>
    </row>
    <row r="2130" spans="1:8" x14ac:dyDescent="0.2">
      <c r="A2130">
        <f t="shared" si="198"/>
        <v>5</v>
      </c>
      <c r="B2130" t="b">
        <f t="shared" si="199"/>
        <v>0</v>
      </c>
      <c r="C2130" t="str">
        <f t="shared" si="200"/>
        <v>OFF</v>
      </c>
      <c r="D2130" s="4">
        <f t="shared" si="202"/>
        <v>42518.666666661506</v>
      </c>
      <c r="E2130" t="str">
        <f t="shared" si="203"/>
        <v>LRKPPS</v>
      </c>
      <c r="F2130" s="39">
        <v>69.784934997558594</v>
      </c>
      <c r="G2130">
        <f t="shared" si="201"/>
        <v>1.2993719027605734E-3</v>
      </c>
      <c r="H2130" s="38">
        <f>G2130*SUMIF('Manual Inputs'!$B$11:$B$22,'Expanded kW'!A2130,'Manual Inputs'!$C$11:$C$22)</f>
        <v>12322.605134177024</v>
      </c>
    </row>
    <row r="2131" spans="1:8" x14ac:dyDescent="0.2">
      <c r="A2131">
        <f t="shared" si="198"/>
        <v>5</v>
      </c>
      <c r="B2131" t="b">
        <f t="shared" si="199"/>
        <v>0</v>
      </c>
      <c r="C2131" t="str">
        <f t="shared" si="200"/>
        <v>OFF</v>
      </c>
      <c r="D2131" s="4">
        <f t="shared" si="202"/>
        <v>42518.70833332817</v>
      </c>
      <c r="E2131" t="str">
        <f t="shared" si="203"/>
        <v>LRKPPS</v>
      </c>
      <c r="F2131" s="39">
        <v>70.566375732421875</v>
      </c>
      <c r="G2131">
        <f t="shared" si="201"/>
        <v>1.313922065121396E-3</v>
      </c>
      <c r="H2131" s="38">
        <f>G2131*SUMIF('Manual Inputs'!$B$11:$B$22,'Expanded kW'!A2131,'Manual Inputs'!$C$11:$C$22)</f>
        <v>12460.591729877346</v>
      </c>
    </row>
    <row r="2132" spans="1:8" x14ac:dyDescent="0.2">
      <c r="A2132">
        <f t="shared" si="198"/>
        <v>5</v>
      </c>
      <c r="B2132" t="b">
        <f t="shared" si="199"/>
        <v>0</v>
      </c>
      <c r="C2132" t="str">
        <f t="shared" si="200"/>
        <v>OFF</v>
      </c>
      <c r="D2132" s="4">
        <f t="shared" si="202"/>
        <v>42518.749999994834</v>
      </c>
      <c r="E2132" t="str">
        <f t="shared" si="203"/>
        <v>LRKPPS</v>
      </c>
      <c r="F2132" s="39">
        <v>71.579269409179687</v>
      </c>
      <c r="G2132">
        <f t="shared" si="201"/>
        <v>1.3327818030305738E-3</v>
      </c>
      <c r="H2132" s="38">
        <f>G2132*SUMIF('Manual Inputs'!$B$11:$B$22,'Expanded kW'!A2132,'Manual Inputs'!$C$11:$C$22)</f>
        <v>12639.448224076674</v>
      </c>
    </row>
    <row r="2133" spans="1:8" x14ac:dyDescent="0.2">
      <c r="A2133">
        <f t="shared" si="198"/>
        <v>5</v>
      </c>
      <c r="B2133" t="b">
        <f t="shared" si="199"/>
        <v>0</v>
      </c>
      <c r="C2133" t="str">
        <f t="shared" si="200"/>
        <v>OFF</v>
      </c>
      <c r="D2133" s="4">
        <f t="shared" si="202"/>
        <v>42518.791666661498</v>
      </c>
      <c r="E2133" t="str">
        <f t="shared" si="203"/>
        <v>LRKPPS</v>
      </c>
      <c r="F2133" s="39">
        <v>69.735710144042969</v>
      </c>
      <c r="G2133">
        <f t="shared" si="201"/>
        <v>1.2984553526258211E-3</v>
      </c>
      <c r="H2133" s="38">
        <f>G2133*SUMIF('Manual Inputs'!$B$11:$B$22,'Expanded kW'!A2133,'Manual Inputs'!$C$11:$C$22)</f>
        <v>12313.913022725148</v>
      </c>
    </row>
    <row r="2134" spans="1:8" x14ac:dyDescent="0.2">
      <c r="A2134">
        <f t="shared" si="198"/>
        <v>5</v>
      </c>
      <c r="B2134" t="b">
        <f t="shared" si="199"/>
        <v>0</v>
      </c>
      <c r="C2134" t="str">
        <f t="shared" si="200"/>
        <v>OFF</v>
      </c>
      <c r="D2134" s="4">
        <f t="shared" si="202"/>
        <v>42518.833333328163</v>
      </c>
      <c r="E2134" t="str">
        <f t="shared" si="203"/>
        <v>LRKPPS</v>
      </c>
      <c r="F2134" s="39">
        <v>67.138137817382812</v>
      </c>
      <c r="G2134">
        <f t="shared" si="201"/>
        <v>1.2500894338674429E-3</v>
      </c>
      <c r="H2134" s="38">
        <f>G2134*SUMIF('Manual Inputs'!$B$11:$B$22,'Expanded kW'!A2134,'Manual Inputs'!$C$11:$C$22)</f>
        <v>11855.234396886799</v>
      </c>
    </row>
    <row r="2135" spans="1:8" x14ac:dyDescent="0.2">
      <c r="A2135">
        <f t="shared" si="198"/>
        <v>5</v>
      </c>
      <c r="B2135" t="b">
        <f t="shared" si="199"/>
        <v>0</v>
      </c>
      <c r="C2135" t="str">
        <f t="shared" si="200"/>
        <v>OFF</v>
      </c>
      <c r="D2135" s="4">
        <f t="shared" si="202"/>
        <v>42518.874999994827</v>
      </c>
      <c r="E2135" t="str">
        <f t="shared" si="203"/>
        <v>LRKPPS</v>
      </c>
      <c r="F2135" s="39">
        <v>65.783683776855469</v>
      </c>
      <c r="G2135">
        <f t="shared" si="201"/>
        <v>1.2248699574302529E-3</v>
      </c>
      <c r="H2135" s="38">
        <f>G2135*SUMIF('Manual Inputs'!$B$11:$B$22,'Expanded kW'!A2135,'Manual Inputs'!$C$11:$C$22)</f>
        <v>11616.06526511942</v>
      </c>
    </row>
    <row r="2136" spans="1:8" x14ac:dyDescent="0.2">
      <c r="A2136">
        <f t="shared" si="198"/>
        <v>5</v>
      </c>
      <c r="B2136" t="b">
        <f t="shared" si="199"/>
        <v>0</v>
      </c>
      <c r="C2136" t="str">
        <f t="shared" si="200"/>
        <v>OFF</v>
      </c>
      <c r="D2136" s="4">
        <f t="shared" si="202"/>
        <v>42518.916666661491</v>
      </c>
      <c r="E2136" t="str">
        <f t="shared" si="203"/>
        <v>LRKPPS</v>
      </c>
      <c r="F2136" s="39">
        <v>64.236160278320313</v>
      </c>
      <c r="G2136">
        <f t="shared" si="201"/>
        <v>1.1960555929412889E-3</v>
      </c>
      <c r="H2136" s="38">
        <f>G2136*SUMIF('Manual Inputs'!$B$11:$B$22,'Expanded kW'!A2136,'Manual Inputs'!$C$11:$C$22)</f>
        <v>11342.803980159049</v>
      </c>
    </row>
    <row r="2137" spans="1:8" x14ac:dyDescent="0.2">
      <c r="A2137">
        <f t="shared" si="198"/>
        <v>5</v>
      </c>
      <c r="B2137" t="b">
        <f t="shared" si="199"/>
        <v>0</v>
      </c>
      <c r="C2137" t="str">
        <f t="shared" si="200"/>
        <v>OFF</v>
      </c>
      <c r="D2137" s="4">
        <f t="shared" si="202"/>
        <v>42518.958333328155</v>
      </c>
      <c r="E2137" t="str">
        <f t="shared" si="203"/>
        <v>LRKPPS</v>
      </c>
      <c r="F2137" s="39">
        <v>61.367263793945313</v>
      </c>
      <c r="G2137">
        <f t="shared" si="201"/>
        <v>1.1426377100722156E-3</v>
      </c>
      <c r="H2137" s="38">
        <f>G2137*SUMIF('Manual Inputs'!$B$11:$B$22,'Expanded kW'!A2137,'Manual Inputs'!$C$11:$C$22)</f>
        <v>10836.215007209248</v>
      </c>
    </row>
    <row r="2138" spans="1:8" x14ac:dyDescent="0.2">
      <c r="A2138">
        <f t="shared" si="198"/>
        <v>5</v>
      </c>
      <c r="B2138" t="b">
        <f t="shared" si="199"/>
        <v>0</v>
      </c>
      <c r="C2138" t="str">
        <f t="shared" si="200"/>
        <v>OFF</v>
      </c>
      <c r="D2138" s="4">
        <f t="shared" si="202"/>
        <v>42518.99999999482</v>
      </c>
      <c r="E2138" t="str">
        <f t="shared" si="203"/>
        <v>LRKPPS</v>
      </c>
      <c r="F2138" s="39">
        <v>59.241462707519531</v>
      </c>
      <c r="G2138">
        <f t="shared" si="201"/>
        <v>1.1030560123511217E-3</v>
      </c>
      <c r="H2138" s="38">
        <f>G2138*SUMIF('Manual Inputs'!$B$11:$B$22,'Expanded kW'!A2138,'Manual Inputs'!$C$11:$C$22)</f>
        <v>10460.841620635974</v>
      </c>
    </row>
    <row r="2139" spans="1:8" x14ac:dyDescent="0.2">
      <c r="A2139">
        <f t="shared" si="198"/>
        <v>5</v>
      </c>
      <c r="B2139" t="b">
        <f t="shared" si="199"/>
        <v>0</v>
      </c>
      <c r="C2139" t="str">
        <f t="shared" si="200"/>
        <v>OFF</v>
      </c>
      <c r="D2139" s="4">
        <f t="shared" si="202"/>
        <v>42519.041666661484</v>
      </c>
      <c r="E2139" t="str">
        <f t="shared" si="203"/>
        <v>LRKPPS</v>
      </c>
      <c r="F2139" s="39">
        <v>58.134998321533203</v>
      </c>
      <c r="G2139">
        <f t="shared" si="201"/>
        <v>1.0824540194624536E-3</v>
      </c>
      <c r="H2139" s="38">
        <f>G2139*SUMIF('Manual Inputs'!$B$11:$B$22,'Expanded kW'!A2139,'Manual Inputs'!$C$11:$C$22)</f>
        <v>10265.462435658354</v>
      </c>
    </row>
    <row r="2140" spans="1:8" x14ac:dyDescent="0.2">
      <c r="A2140">
        <f t="shared" si="198"/>
        <v>5</v>
      </c>
      <c r="B2140" t="b">
        <f t="shared" si="199"/>
        <v>0</v>
      </c>
      <c r="C2140" t="str">
        <f t="shared" si="200"/>
        <v>OFF</v>
      </c>
      <c r="D2140" s="4">
        <f t="shared" si="202"/>
        <v>42519.083333328148</v>
      </c>
      <c r="E2140" t="str">
        <f t="shared" si="203"/>
        <v>LRKPPS</v>
      </c>
      <c r="F2140" s="39">
        <v>56.917308807373047</v>
      </c>
      <c r="G2140">
        <f t="shared" si="201"/>
        <v>1.0597810522806222E-3</v>
      </c>
      <c r="H2140" s="38">
        <f>G2140*SUMIF('Manual Inputs'!$B$11:$B$22,'Expanded kW'!A2140,'Manual Inputs'!$C$11:$C$22)</f>
        <v>10050.443147332751</v>
      </c>
    </row>
    <row r="2141" spans="1:8" x14ac:dyDescent="0.2">
      <c r="A2141">
        <f t="shared" si="198"/>
        <v>5</v>
      </c>
      <c r="B2141" t="b">
        <f t="shared" si="199"/>
        <v>0</v>
      </c>
      <c r="C2141" t="str">
        <f t="shared" si="200"/>
        <v>OFF</v>
      </c>
      <c r="D2141" s="4">
        <f t="shared" si="202"/>
        <v>42519.124999994812</v>
      </c>
      <c r="E2141" t="str">
        <f t="shared" si="203"/>
        <v>LRKPPS</v>
      </c>
      <c r="F2141" s="39">
        <v>56.530548095703125</v>
      </c>
      <c r="G2141">
        <f t="shared" si="201"/>
        <v>1.0525796985521539E-3</v>
      </c>
      <c r="H2141" s="38">
        <f>G2141*SUMIF('Manual Inputs'!$B$11:$B$22,'Expanded kW'!A2141,'Manual Inputs'!$C$11:$C$22)</f>
        <v>9982.1490444366391</v>
      </c>
    </row>
    <row r="2142" spans="1:8" x14ac:dyDescent="0.2">
      <c r="A2142">
        <f t="shared" si="198"/>
        <v>5</v>
      </c>
      <c r="B2142" t="b">
        <f t="shared" si="199"/>
        <v>0</v>
      </c>
      <c r="C2142" t="str">
        <f t="shared" si="200"/>
        <v>OFF</v>
      </c>
      <c r="D2142" s="4">
        <f t="shared" si="202"/>
        <v>42519.166666661476</v>
      </c>
      <c r="E2142" t="str">
        <f t="shared" si="203"/>
        <v>LRKPPS</v>
      </c>
      <c r="F2142" s="39">
        <v>55.788978576660156</v>
      </c>
      <c r="G2142">
        <f t="shared" si="201"/>
        <v>1.0387719247536714E-3</v>
      </c>
      <c r="H2142" s="38">
        <f>G2142*SUMIF('Manual Inputs'!$B$11:$B$22,'Expanded kW'!A2142,'Manual Inputs'!$C$11:$C$22)</f>
        <v>9851.202897348765</v>
      </c>
    </row>
    <row r="2143" spans="1:8" x14ac:dyDescent="0.2">
      <c r="A2143">
        <f t="shared" si="198"/>
        <v>5</v>
      </c>
      <c r="B2143" t="b">
        <f t="shared" si="199"/>
        <v>0</v>
      </c>
      <c r="C2143" t="str">
        <f t="shared" si="200"/>
        <v>OFF</v>
      </c>
      <c r="D2143" s="4">
        <f t="shared" si="202"/>
        <v>42519.208333328141</v>
      </c>
      <c r="E2143" t="str">
        <f t="shared" si="203"/>
        <v>LRKPPS</v>
      </c>
      <c r="F2143" s="39">
        <v>55.163970947265625</v>
      </c>
      <c r="G2143">
        <f t="shared" si="201"/>
        <v>1.0271344939432154E-3</v>
      </c>
      <c r="H2143" s="38">
        <f>G2143*SUMIF('Manual Inputs'!$B$11:$B$22,'Expanded kW'!A2143,'Manual Inputs'!$C$11:$C$22)</f>
        <v>9740.8392175209283</v>
      </c>
    </row>
    <row r="2144" spans="1:8" x14ac:dyDescent="0.2">
      <c r="A2144">
        <f t="shared" si="198"/>
        <v>5</v>
      </c>
      <c r="B2144" t="b">
        <f t="shared" si="199"/>
        <v>0</v>
      </c>
      <c r="C2144" t="str">
        <f t="shared" si="200"/>
        <v>OFF</v>
      </c>
      <c r="D2144" s="4">
        <f t="shared" si="202"/>
        <v>42519.249999994805</v>
      </c>
      <c r="E2144" t="str">
        <f t="shared" si="203"/>
        <v>LRKPPS</v>
      </c>
      <c r="F2144" s="39">
        <v>54.799568176269531</v>
      </c>
      <c r="G2144">
        <f t="shared" si="201"/>
        <v>1.0203494375132427E-3</v>
      </c>
      <c r="H2144" s="38">
        <f>G2144*SUMIF('Manual Inputs'!$B$11:$B$22,'Expanded kW'!A2144,'Manual Inputs'!$C$11:$C$22)</f>
        <v>9676.4930738017738</v>
      </c>
    </row>
    <row r="2145" spans="1:8" x14ac:dyDescent="0.2">
      <c r="A2145">
        <f t="shared" si="198"/>
        <v>5</v>
      </c>
      <c r="B2145" t="b">
        <f t="shared" si="199"/>
        <v>0</v>
      </c>
      <c r="C2145" t="str">
        <f t="shared" si="200"/>
        <v>OFF</v>
      </c>
      <c r="D2145" s="4">
        <f t="shared" si="202"/>
        <v>42519.291666661469</v>
      </c>
      <c r="E2145" t="str">
        <f t="shared" si="203"/>
        <v>LRKPPS</v>
      </c>
      <c r="F2145" s="39">
        <v>54.913753509521484</v>
      </c>
      <c r="G2145">
        <f t="shared" si="201"/>
        <v>1.0224755298244288E-3</v>
      </c>
      <c r="H2145" s="38">
        <f>G2145*SUMIF('Manual Inputs'!$B$11:$B$22,'Expanded kW'!A2145,'Manual Inputs'!$C$11:$C$22)</f>
        <v>9696.6558893697384</v>
      </c>
    </row>
    <row r="2146" spans="1:8" x14ac:dyDescent="0.2">
      <c r="A2146">
        <f t="shared" si="198"/>
        <v>5</v>
      </c>
      <c r="B2146" t="b">
        <f t="shared" si="199"/>
        <v>0</v>
      </c>
      <c r="C2146" t="str">
        <f t="shared" si="200"/>
        <v>OFF</v>
      </c>
      <c r="D2146" s="4">
        <f t="shared" si="202"/>
        <v>42519.333333328133</v>
      </c>
      <c r="E2146" t="str">
        <f t="shared" si="203"/>
        <v>LRKPPS</v>
      </c>
      <c r="F2146" s="39">
        <v>54.429439544677734</v>
      </c>
      <c r="G2146">
        <f t="shared" si="201"/>
        <v>1.0134577674942849E-3</v>
      </c>
      <c r="H2146" s="38">
        <f>G2146*SUMIF('Manual Inputs'!$B$11:$B$22,'Expanded kW'!A2146,'Manual Inputs'!$C$11:$C$22)</f>
        <v>9611.1358591519584</v>
      </c>
    </row>
    <row r="2147" spans="1:8" x14ac:dyDescent="0.2">
      <c r="A2147">
        <f t="shared" si="198"/>
        <v>5</v>
      </c>
      <c r="B2147" t="b">
        <f t="shared" si="199"/>
        <v>0</v>
      </c>
      <c r="C2147" t="str">
        <f t="shared" si="200"/>
        <v>OFF</v>
      </c>
      <c r="D2147" s="4">
        <f t="shared" si="202"/>
        <v>42519.374999994798</v>
      </c>
      <c r="E2147" t="str">
        <f t="shared" si="203"/>
        <v>LRKPPS</v>
      </c>
      <c r="F2147" s="39">
        <v>57.162685394287109</v>
      </c>
      <c r="G2147">
        <f t="shared" si="201"/>
        <v>1.0643498813931317E-3</v>
      </c>
      <c r="H2147" s="38">
        <f>G2147*SUMIF('Manual Inputs'!$B$11:$B$22,'Expanded kW'!A2147,'Manual Inputs'!$C$11:$C$22)</f>
        <v>10093.771679340696</v>
      </c>
    </row>
    <row r="2148" spans="1:8" x14ac:dyDescent="0.2">
      <c r="A2148">
        <f t="shared" si="198"/>
        <v>5</v>
      </c>
      <c r="B2148" t="b">
        <f t="shared" si="199"/>
        <v>0</v>
      </c>
      <c r="C2148" t="str">
        <f t="shared" si="200"/>
        <v>OFF</v>
      </c>
      <c r="D2148" s="4">
        <f t="shared" si="202"/>
        <v>42519.416666661462</v>
      </c>
      <c r="E2148" t="str">
        <f t="shared" si="203"/>
        <v>LRKPPS</v>
      </c>
      <c r="F2148" s="39">
        <v>59.761260986328125</v>
      </c>
      <c r="G2148">
        <f t="shared" si="201"/>
        <v>1.1127344806138035E-3</v>
      </c>
      <c r="H2148" s="38">
        <f>G2148*SUMIF('Manual Inputs'!$B$11:$B$22,'Expanded kW'!A2148,'Manual Inputs'!$C$11:$C$22)</f>
        <v>10552.627461511331</v>
      </c>
    </row>
    <row r="2149" spans="1:8" x14ac:dyDescent="0.2">
      <c r="A2149">
        <f t="shared" si="198"/>
        <v>5</v>
      </c>
      <c r="B2149" t="b">
        <f t="shared" si="199"/>
        <v>0</v>
      </c>
      <c r="C2149" t="str">
        <f t="shared" si="200"/>
        <v>OFF</v>
      </c>
      <c r="D2149" s="4">
        <f t="shared" si="202"/>
        <v>42519.458333328126</v>
      </c>
      <c r="E2149" t="str">
        <f t="shared" si="203"/>
        <v>LRKPPS</v>
      </c>
      <c r="F2149" s="39">
        <v>62.797801971435547</v>
      </c>
      <c r="G2149">
        <f t="shared" si="201"/>
        <v>1.1692738474236679E-3</v>
      </c>
      <c r="H2149" s="38">
        <f>G2149*SUMIF('Manual Inputs'!$B$11:$B$22,'Expanded kW'!A2149,'Manual Inputs'!$C$11:$C$22)</f>
        <v>11088.819055506981</v>
      </c>
    </row>
    <row r="2150" spans="1:8" x14ac:dyDescent="0.2">
      <c r="A2150">
        <f t="shared" si="198"/>
        <v>5</v>
      </c>
      <c r="B2150" t="b">
        <f t="shared" si="199"/>
        <v>0</v>
      </c>
      <c r="C2150" t="str">
        <f t="shared" si="200"/>
        <v>OFF</v>
      </c>
      <c r="D2150" s="4">
        <f t="shared" si="202"/>
        <v>42519.49999999479</v>
      </c>
      <c r="E2150" t="str">
        <f t="shared" si="203"/>
        <v>LRKPPS</v>
      </c>
      <c r="F2150" s="39">
        <v>64.155242919921875</v>
      </c>
      <c r="G2150">
        <f t="shared" si="201"/>
        <v>1.1945489390774969E-3</v>
      </c>
      <c r="H2150" s="38">
        <f>G2150*SUMIF('Manual Inputs'!$B$11:$B$22,'Expanded kW'!A2150,'Manual Inputs'!$C$11:$C$22)</f>
        <v>11328.515614681894</v>
      </c>
    </row>
    <row r="2151" spans="1:8" x14ac:dyDescent="0.2">
      <c r="A2151">
        <f t="shared" si="198"/>
        <v>5</v>
      </c>
      <c r="B2151" t="b">
        <f t="shared" si="199"/>
        <v>0</v>
      </c>
      <c r="C2151" t="str">
        <f t="shared" si="200"/>
        <v>OFF</v>
      </c>
      <c r="D2151" s="4">
        <f t="shared" si="202"/>
        <v>42519.541666661455</v>
      </c>
      <c r="E2151" t="str">
        <f t="shared" si="203"/>
        <v>LRKPPS</v>
      </c>
      <c r="F2151" s="39">
        <v>66.234260559082031</v>
      </c>
      <c r="G2151">
        <f t="shared" si="201"/>
        <v>1.2332595448230326E-3</v>
      </c>
      <c r="H2151" s="38">
        <f>G2151*SUMIF('Manual Inputs'!$B$11:$B$22,'Expanded kW'!A2151,'Manual Inputs'!$C$11:$C$22)</f>
        <v>11695.627992665133</v>
      </c>
    </row>
    <row r="2152" spans="1:8" x14ac:dyDescent="0.2">
      <c r="A2152">
        <f t="shared" si="198"/>
        <v>5</v>
      </c>
      <c r="B2152" t="b">
        <f t="shared" si="199"/>
        <v>0</v>
      </c>
      <c r="C2152" t="str">
        <f t="shared" si="200"/>
        <v>OFF</v>
      </c>
      <c r="D2152" s="4">
        <f t="shared" si="202"/>
        <v>42519.583333328119</v>
      </c>
      <c r="E2152" t="str">
        <f t="shared" si="203"/>
        <v>LRKPPS</v>
      </c>
      <c r="F2152" s="39">
        <v>68.086067199707031</v>
      </c>
      <c r="G2152">
        <f t="shared" si="201"/>
        <v>1.2677395585718131E-3</v>
      </c>
      <c r="H2152" s="38">
        <f>G2152*SUMIF('Manual Inputs'!$B$11:$B$22,'Expanded kW'!A2152,'Manual Inputs'!$C$11:$C$22)</f>
        <v>12022.619513371816</v>
      </c>
    </row>
    <row r="2153" spans="1:8" x14ac:dyDescent="0.2">
      <c r="A2153">
        <f t="shared" si="198"/>
        <v>5</v>
      </c>
      <c r="B2153" t="b">
        <f t="shared" si="199"/>
        <v>0</v>
      </c>
      <c r="C2153" t="str">
        <f t="shared" si="200"/>
        <v>OFF</v>
      </c>
      <c r="D2153" s="4">
        <f t="shared" si="202"/>
        <v>42519.624999994783</v>
      </c>
      <c r="E2153" t="str">
        <f t="shared" si="203"/>
        <v>LRKPPS</v>
      </c>
      <c r="F2153" s="39">
        <v>68.651893615722656</v>
      </c>
      <c r="G2153">
        <f t="shared" si="201"/>
        <v>1.2782750551920527E-3</v>
      </c>
      <c r="H2153" s="38">
        <f>G2153*SUMIF('Manual Inputs'!$B$11:$B$22,'Expanded kW'!A2153,'Manual Inputs'!$C$11:$C$22)</f>
        <v>12122.532990389329</v>
      </c>
    </row>
    <row r="2154" spans="1:8" x14ac:dyDescent="0.2">
      <c r="A2154">
        <f t="shared" si="198"/>
        <v>5</v>
      </c>
      <c r="B2154" t="b">
        <f t="shared" si="199"/>
        <v>0</v>
      </c>
      <c r="C2154" t="str">
        <f t="shared" si="200"/>
        <v>OFF</v>
      </c>
      <c r="D2154" s="4">
        <f t="shared" si="202"/>
        <v>42519.666666661447</v>
      </c>
      <c r="E2154" t="str">
        <f t="shared" si="203"/>
        <v>LRKPPS</v>
      </c>
      <c r="F2154" s="39">
        <v>65.000396728515625</v>
      </c>
      <c r="G2154">
        <f t="shared" si="201"/>
        <v>1.2102854173365399E-3</v>
      </c>
      <c r="H2154" s="38">
        <f>G2154*SUMIF('Manual Inputs'!$B$11:$B$22,'Expanded kW'!A2154,'Manual Inputs'!$C$11:$C$22)</f>
        <v>11477.752647879832</v>
      </c>
    </row>
    <row r="2155" spans="1:8" x14ac:dyDescent="0.2">
      <c r="A2155">
        <f t="shared" si="198"/>
        <v>5</v>
      </c>
      <c r="B2155" t="b">
        <f t="shared" si="199"/>
        <v>0</v>
      </c>
      <c r="C2155" t="str">
        <f t="shared" si="200"/>
        <v>OFF</v>
      </c>
      <c r="D2155" s="4">
        <f t="shared" si="202"/>
        <v>42519.708333328112</v>
      </c>
      <c r="E2155" t="str">
        <f t="shared" si="203"/>
        <v>LRKPPS</v>
      </c>
      <c r="F2155" s="39">
        <v>63.086921691894531</v>
      </c>
      <c r="G2155">
        <f t="shared" si="201"/>
        <v>1.174657158897864E-3</v>
      </c>
      <c r="H2155" s="38">
        <f>G2155*SUMIF('Manual Inputs'!$B$11:$B$22,'Expanded kW'!A2155,'Manual Inputs'!$C$11:$C$22)</f>
        <v>11139.871738322323</v>
      </c>
    </row>
    <row r="2156" spans="1:8" x14ac:dyDescent="0.2">
      <c r="A2156">
        <f t="shared" si="198"/>
        <v>5</v>
      </c>
      <c r="B2156" t="b">
        <f t="shared" si="199"/>
        <v>0</v>
      </c>
      <c r="C2156" t="str">
        <f t="shared" si="200"/>
        <v>OFF</v>
      </c>
      <c r="D2156" s="4">
        <f t="shared" si="202"/>
        <v>42519.749999994776</v>
      </c>
      <c r="E2156" t="str">
        <f t="shared" si="203"/>
        <v>LRKPPS</v>
      </c>
      <c r="F2156" s="39">
        <v>64.02386474609375</v>
      </c>
      <c r="G2156">
        <f t="shared" si="201"/>
        <v>1.1921027218858603E-3</v>
      </c>
      <c r="H2156" s="38">
        <f>G2156*SUMIF('Manual Inputs'!$B$11:$B$22,'Expanded kW'!A2156,'Manual Inputs'!$C$11:$C$22)</f>
        <v>11305.316891929053</v>
      </c>
    </row>
    <row r="2157" spans="1:8" x14ac:dyDescent="0.2">
      <c r="A2157">
        <f t="shared" si="198"/>
        <v>5</v>
      </c>
      <c r="B2157" t="b">
        <f t="shared" si="199"/>
        <v>0</v>
      </c>
      <c r="C2157" t="str">
        <f t="shared" si="200"/>
        <v>OFF</v>
      </c>
      <c r="D2157" s="4">
        <f t="shared" si="202"/>
        <v>42519.79166666144</v>
      </c>
      <c r="E2157" t="str">
        <f t="shared" si="203"/>
        <v>LRKPPS</v>
      </c>
      <c r="F2157" s="39">
        <v>64.198936462402344</v>
      </c>
      <c r="G2157">
        <f t="shared" si="201"/>
        <v>1.1953624980703252E-3</v>
      </c>
      <c r="H2157" s="38">
        <f>G2157*SUMIF('Manual Inputs'!$B$11:$B$22,'Expanded kW'!A2157,'Manual Inputs'!$C$11:$C$22)</f>
        <v>11336.231008712411</v>
      </c>
    </row>
    <row r="2158" spans="1:8" x14ac:dyDescent="0.2">
      <c r="A2158">
        <f t="shared" si="198"/>
        <v>5</v>
      </c>
      <c r="B2158" t="b">
        <f t="shared" si="199"/>
        <v>0</v>
      </c>
      <c r="C2158" t="str">
        <f t="shared" si="200"/>
        <v>OFF</v>
      </c>
      <c r="D2158" s="4">
        <f t="shared" si="202"/>
        <v>42519.833333328104</v>
      </c>
      <c r="E2158" t="str">
        <f t="shared" si="203"/>
        <v>LRKPPS</v>
      </c>
      <c r="F2158" s="39">
        <v>61.456207275390625</v>
      </c>
      <c r="G2158">
        <f t="shared" si="201"/>
        <v>1.1442938076343585E-3</v>
      </c>
      <c r="H2158" s="38">
        <f>G2158*SUMIF('Manual Inputs'!$B$11:$B$22,'Expanded kW'!A2158,'Manual Inputs'!$C$11:$C$22)</f>
        <v>10851.920623344708</v>
      </c>
    </row>
    <row r="2159" spans="1:8" x14ac:dyDescent="0.2">
      <c r="A2159">
        <f t="shared" si="198"/>
        <v>5</v>
      </c>
      <c r="B2159" t="b">
        <f t="shared" si="199"/>
        <v>0</v>
      </c>
      <c r="C2159" t="str">
        <f t="shared" si="200"/>
        <v>OFF</v>
      </c>
      <c r="D2159" s="4">
        <f t="shared" si="202"/>
        <v>42519.874999994769</v>
      </c>
      <c r="E2159" t="str">
        <f t="shared" si="203"/>
        <v>LRKPPS</v>
      </c>
      <c r="F2159" s="39">
        <v>60.480327606201172</v>
      </c>
      <c r="G2159">
        <f t="shared" si="201"/>
        <v>1.1261232580355887E-3</v>
      </c>
      <c r="H2159" s="38">
        <f>G2159*SUMIF('Manual Inputs'!$B$11:$B$22,'Expanded kW'!A2159,'Manual Inputs'!$C$11:$C$22)</f>
        <v>10679.600052689828</v>
      </c>
    </row>
    <row r="2160" spans="1:8" x14ac:dyDescent="0.2">
      <c r="A2160">
        <f t="shared" si="198"/>
        <v>5</v>
      </c>
      <c r="B2160" t="b">
        <f t="shared" si="199"/>
        <v>0</v>
      </c>
      <c r="C2160" t="str">
        <f t="shared" si="200"/>
        <v>OFF</v>
      </c>
      <c r="D2160" s="4">
        <f t="shared" si="202"/>
        <v>42519.916666661433</v>
      </c>
      <c r="E2160" t="str">
        <f t="shared" si="203"/>
        <v>LRKPPS</v>
      </c>
      <c r="F2160" s="39">
        <v>59.840160369873047</v>
      </c>
      <c r="G2160">
        <f t="shared" si="201"/>
        <v>1.1142035604678865E-3</v>
      </c>
      <c r="H2160" s="38">
        <f>G2160*SUMIF('Manual Inputs'!$B$11:$B$22,'Expanded kW'!A2160,'Manual Inputs'!$C$11:$C$22)</f>
        <v>10566.559493529247</v>
      </c>
    </row>
    <row r="2161" spans="1:8" x14ac:dyDescent="0.2">
      <c r="A2161">
        <f t="shared" si="198"/>
        <v>5</v>
      </c>
      <c r="B2161" t="b">
        <f t="shared" si="199"/>
        <v>0</v>
      </c>
      <c r="C2161" t="str">
        <f t="shared" si="200"/>
        <v>OFF</v>
      </c>
      <c r="D2161" s="4">
        <f t="shared" si="202"/>
        <v>42519.958333328097</v>
      </c>
      <c r="E2161" t="str">
        <f t="shared" si="203"/>
        <v>LRKPPS</v>
      </c>
      <c r="F2161" s="39">
        <v>56.364967346191406</v>
      </c>
      <c r="G2161">
        <f t="shared" si="201"/>
        <v>1.0494966409615566E-3</v>
      </c>
      <c r="H2161" s="38">
        <f>G2161*SUMIF('Manual Inputs'!$B$11:$B$22,'Expanded kW'!A2161,'Manual Inputs'!$C$11:$C$22)</f>
        <v>9952.9108400286914</v>
      </c>
    </row>
    <row r="2162" spans="1:8" x14ac:dyDescent="0.2">
      <c r="A2162">
        <f t="shared" si="198"/>
        <v>5</v>
      </c>
      <c r="B2162" t="b">
        <f t="shared" si="199"/>
        <v>0</v>
      </c>
      <c r="C2162" t="str">
        <f t="shared" si="200"/>
        <v>OFF</v>
      </c>
      <c r="D2162" s="4">
        <f t="shared" si="202"/>
        <v>42519.999999994761</v>
      </c>
      <c r="E2162" t="str">
        <f t="shared" si="203"/>
        <v>LRKPPS</v>
      </c>
      <c r="F2162" s="39">
        <v>54.111141204833984</v>
      </c>
      <c r="G2162">
        <f t="shared" si="201"/>
        <v>1.0075311599893444E-3</v>
      </c>
      <c r="H2162" s="38">
        <f>G2162*SUMIF('Manual Inputs'!$B$11:$B$22,'Expanded kW'!A2162,'Manual Inputs'!$C$11:$C$22)</f>
        <v>9554.9308235393873</v>
      </c>
    </row>
    <row r="2163" spans="1:8" x14ac:dyDescent="0.2">
      <c r="A2163">
        <f t="shared" si="198"/>
        <v>5</v>
      </c>
      <c r="B2163" t="b">
        <f t="shared" si="199"/>
        <v>0</v>
      </c>
      <c r="C2163" t="str">
        <f t="shared" si="200"/>
        <v>OFF</v>
      </c>
      <c r="D2163" s="4">
        <f t="shared" si="202"/>
        <v>42520.041666661426</v>
      </c>
      <c r="E2163" t="str">
        <f t="shared" si="203"/>
        <v>LRKPPS</v>
      </c>
      <c r="F2163" s="39">
        <v>53.406600952148438</v>
      </c>
      <c r="G2163">
        <f t="shared" si="201"/>
        <v>9.9441285861476465E-4</v>
      </c>
      <c r="H2163" s="38">
        <f>G2163*SUMIF('Manual Inputs'!$B$11:$B$22,'Expanded kW'!A2163,'Manual Inputs'!$C$11:$C$22)</f>
        <v>9430.5232943888477</v>
      </c>
    </row>
    <row r="2164" spans="1:8" x14ac:dyDescent="0.2">
      <c r="A2164">
        <f t="shared" si="198"/>
        <v>5</v>
      </c>
      <c r="B2164" t="b">
        <f t="shared" si="199"/>
        <v>0</v>
      </c>
      <c r="C2164" t="str">
        <f t="shared" si="200"/>
        <v>OFF</v>
      </c>
      <c r="D2164" s="4">
        <f t="shared" si="202"/>
        <v>42520.08333332809</v>
      </c>
      <c r="E2164" t="str">
        <f t="shared" si="203"/>
        <v>LRKPPS</v>
      </c>
      <c r="F2164" s="39">
        <v>52.494422912597656</v>
      </c>
      <c r="G2164">
        <f t="shared" si="201"/>
        <v>9.7742841182909407E-4</v>
      </c>
      <c r="H2164" s="38">
        <f>G2164*SUMIF('Manual Inputs'!$B$11:$B$22,'Expanded kW'!A2164,'Manual Inputs'!$C$11:$C$22)</f>
        <v>9269.4511404369205</v>
      </c>
    </row>
    <row r="2165" spans="1:8" x14ac:dyDescent="0.2">
      <c r="A2165">
        <f t="shared" si="198"/>
        <v>5</v>
      </c>
      <c r="B2165" t="b">
        <f t="shared" si="199"/>
        <v>0</v>
      </c>
      <c r="C2165" t="str">
        <f t="shared" si="200"/>
        <v>OFF</v>
      </c>
      <c r="D2165" s="4">
        <f t="shared" si="202"/>
        <v>42520.124999994754</v>
      </c>
      <c r="E2165" t="str">
        <f t="shared" si="203"/>
        <v>LRKPPS</v>
      </c>
      <c r="F2165" s="39">
        <v>52.103244781494141</v>
      </c>
      <c r="G2165">
        <f t="shared" si="201"/>
        <v>9.7014480724383399E-4</v>
      </c>
      <c r="H2165" s="38">
        <f>G2165*SUMIF('Manual Inputs'!$B$11:$B$22,'Expanded kW'!A2165,'Manual Inputs'!$C$11:$C$22)</f>
        <v>9200.3770108001645</v>
      </c>
    </row>
    <row r="2166" spans="1:8" x14ac:dyDescent="0.2">
      <c r="A2166">
        <f t="shared" si="198"/>
        <v>5</v>
      </c>
      <c r="B2166" t="b">
        <f t="shared" si="199"/>
        <v>0</v>
      </c>
      <c r="C2166" t="str">
        <f t="shared" si="200"/>
        <v>OFF</v>
      </c>
      <c r="D2166" s="4">
        <f t="shared" si="202"/>
        <v>42520.166666661418</v>
      </c>
      <c r="E2166" t="str">
        <f t="shared" si="203"/>
        <v>LRKPPS</v>
      </c>
      <c r="F2166" s="39">
        <v>54.227241516113281</v>
      </c>
      <c r="G2166">
        <f t="shared" si="201"/>
        <v>1.0096929085441485E-3</v>
      </c>
      <c r="H2166" s="38">
        <f>G2166*SUMIF('Manual Inputs'!$B$11:$B$22,'Expanded kW'!A2166,'Manual Inputs'!$C$11:$C$22)</f>
        <v>9575.4317854146102</v>
      </c>
    </row>
    <row r="2167" spans="1:8" x14ac:dyDescent="0.2">
      <c r="A2167">
        <f t="shared" si="198"/>
        <v>5</v>
      </c>
      <c r="B2167" t="b">
        <f t="shared" si="199"/>
        <v>0</v>
      </c>
      <c r="C2167" t="str">
        <f t="shared" si="200"/>
        <v>OFF</v>
      </c>
      <c r="D2167" s="4">
        <f t="shared" si="202"/>
        <v>42520.208333328083</v>
      </c>
      <c r="E2167" t="str">
        <f t="shared" si="203"/>
        <v>LRKPPS</v>
      </c>
      <c r="F2167" s="39">
        <v>54.765911102294922</v>
      </c>
      <c r="G2167">
        <f t="shared" si="201"/>
        <v>1.0197227541717268E-3</v>
      </c>
      <c r="H2167" s="38">
        <f>G2167*SUMIF('Manual Inputs'!$B$11:$B$22,'Expanded kW'!A2167,'Manual Inputs'!$C$11:$C$22)</f>
        <v>9670.5499166923582</v>
      </c>
    </row>
    <row r="2168" spans="1:8" x14ac:dyDescent="0.2">
      <c r="A2168">
        <f t="shared" si="198"/>
        <v>5</v>
      </c>
      <c r="B2168" t="b">
        <f t="shared" si="199"/>
        <v>0</v>
      </c>
      <c r="C2168" t="str">
        <f t="shared" si="200"/>
        <v>OFF</v>
      </c>
      <c r="D2168" s="4">
        <f t="shared" si="202"/>
        <v>42520.249999994747</v>
      </c>
      <c r="E2168" t="str">
        <f t="shared" si="203"/>
        <v>LRKPPS</v>
      </c>
      <c r="F2168" s="39">
        <v>61.096382141113281</v>
      </c>
      <c r="G2168">
        <f t="shared" si="201"/>
        <v>1.1375939852528746E-3</v>
      </c>
      <c r="H2168" s="38">
        <f>G2168*SUMIF('Manual Inputs'!$B$11:$B$22,'Expanded kW'!A2168,'Manual Inputs'!$C$11:$C$22)</f>
        <v>10788.382797491504</v>
      </c>
    </row>
    <row r="2169" spans="1:8" x14ac:dyDescent="0.2">
      <c r="A2169">
        <f t="shared" si="198"/>
        <v>5</v>
      </c>
      <c r="B2169" t="b">
        <f t="shared" si="199"/>
        <v>0</v>
      </c>
      <c r="C2169" t="str">
        <f t="shared" si="200"/>
        <v>ON</v>
      </c>
      <c r="D2169" s="4">
        <f t="shared" si="202"/>
        <v>42520.291666661411</v>
      </c>
      <c r="E2169" t="str">
        <f t="shared" si="203"/>
        <v>LRKPPS</v>
      </c>
      <c r="F2169" s="39">
        <v>65.274063110351562</v>
      </c>
      <c r="G2169">
        <f t="shared" si="201"/>
        <v>1.2153809928687118E-3</v>
      </c>
      <c r="H2169" s="38">
        <f>G2169*SUMIF('Manual Inputs'!$B$11:$B$22,'Expanded kW'!A2169,'Manual Inputs'!$C$11:$C$22)</f>
        <v>11526.076584299364</v>
      </c>
    </row>
    <row r="2170" spans="1:8" x14ac:dyDescent="0.2">
      <c r="A2170">
        <f t="shared" si="198"/>
        <v>5</v>
      </c>
      <c r="B2170" t="b">
        <f t="shared" si="199"/>
        <v>0</v>
      </c>
      <c r="C2170" t="str">
        <f t="shared" si="200"/>
        <v>ON</v>
      </c>
      <c r="D2170" s="4">
        <f t="shared" si="202"/>
        <v>42520.333333328075</v>
      </c>
      <c r="E2170" t="str">
        <f t="shared" si="203"/>
        <v>LRKPPS</v>
      </c>
      <c r="F2170" s="39">
        <v>69.416542053222656</v>
      </c>
      <c r="G2170">
        <f t="shared" si="201"/>
        <v>1.2925125506516677E-3</v>
      </c>
      <c r="H2170" s="38">
        <f>G2170*SUMIF('Manual Inputs'!$B$11:$B$22,'Expanded kW'!A2170,'Manual Inputs'!$C$11:$C$22)</f>
        <v>12257.554406718047</v>
      </c>
    </row>
    <row r="2171" spans="1:8" x14ac:dyDescent="0.2">
      <c r="A2171">
        <f t="shared" si="198"/>
        <v>5</v>
      </c>
      <c r="B2171" t="b">
        <f t="shared" si="199"/>
        <v>0</v>
      </c>
      <c r="C2171" t="str">
        <f t="shared" si="200"/>
        <v>ON</v>
      </c>
      <c r="D2171" s="4">
        <f t="shared" si="202"/>
        <v>42520.374999994739</v>
      </c>
      <c r="E2171" t="str">
        <f t="shared" si="203"/>
        <v>LRKPPS</v>
      </c>
      <c r="F2171" s="39">
        <v>71.676948547363281</v>
      </c>
      <c r="G2171">
        <f t="shared" si="201"/>
        <v>1.3346005555685831E-3</v>
      </c>
      <c r="H2171" s="38">
        <f>G2171*SUMIF('Manual Inputs'!$B$11:$B$22,'Expanded kW'!A2171,'Manual Inputs'!$C$11:$C$22)</f>
        <v>12656.696380139658</v>
      </c>
    </row>
    <row r="2172" spans="1:8" x14ac:dyDescent="0.2">
      <c r="A2172">
        <f t="shared" si="198"/>
        <v>5</v>
      </c>
      <c r="B2172" t="b">
        <f t="shared" si="199"/>
        <v>0</v>
      </c>
      <c r="C2172" t="str">
        <f t="shared" si="200"/>
        <v>ON</v>
      </c>
      <c r="D2172" s="4">
        <f t="shared" si="202"/>
        <v>42520.416666661404</v>
      </c>
      <c r="E2172" t="str">
        <f t="shared" si="203"/>
        <v>LRKPPS</v>
      </c>
      <c r="F2172" s="39">
        <v>72.972030639648437</v>
      </c>
      <c r="G2172">
        <f t="shared" si="201"/>
        <v>1.3587145463968698E-3</v>
      </c>
      <c r="H2172" s="38">
        <f>G2172*SUMIF('Manual Inputs'!$B$11:$B$22,'Expanded kW'!A2172,'Manual Inputs'!$C$11:$C$22)</f>
        <v>12885.381629185633</v>
      </c>
    </row>
    <row r="2173" spans="1:8" x14ac:dyDescent="0.2">
      <c r="A2173">
        <f t="shared" si="198"/>
        <v>5</v>
      </c>
      <c r="B2173" t="b">
        <f t="shared" si="199"/>
        <v>0</v>
      </c>
      <c r="C2173" t="str">
        <f t="shared" si="200"/>
        <v>ON</v>
      </c>
      <c r="D2173" s="4">
        <f t="shared" si="202"/>
        <v>42520.458333328068</v>
      </c>
      <c r="E2173" t="str">
        <f t="shared" si="203"/>
        <v>LRKPPS</v>
      </c>
      <c r="F2173" s="39">
        <v>74.167442321777344</v>
      </c>
      <c r="G2173">
        <f t="shared" si="201"/>
        <v>1.3809727078760543E-3</v>
      </c>
      <c r="H2173" s="38">
        <f>G2173*SUMIF('Manual Inputs'!$B$11:$B$22,'Expanded kW'!A2173,'Manual Inputs'!$C$11:$C$22)</f>
        <v>13096.467103896932</v>
      </c>
    </row>
    <row r="2174" spans="1:8" x14ac:dyDescent="0.2">
      <c r="A2174">
        <f t="shared" si="198"/>
        <v>5</v>
      </c>
      <c r="B2174" t="b">
        <f t="shared" si="199"/>
        <v>0</v>
      </c>
      <c r="C2174" t="str">
        <f t="shared" si="200"/>
        <v>ON</v>
      </c>
      <c r="D2174" s="4">
        <f t="shared" si="202"/>
        <v>42520.499999994732</v>
      </c>
      <c r="E2174" t="str">
        <f t="shared" si="203"/>
        <v>LRKPPS</v>
      </c>
      <c r="F2174" s="39">
        <v>76.457313537597656</v>
      </c>
      <c r="G2174">
        <f t="shared" si="201"/>
        <v>1.4236093359517442E-3</v>
      </c>
      <c r="H2174" s="38">
        <f>G2174*SUMIF('Manual Inputs'!$B$11:$B$22,'Expanded kW'!A2174,'Manual Inputs'!$C$11:$C$22)</f>
        <v>13500.81194998239</v>
      </c>
    </row>
    <row r="2175" spans="1:8" x14ac:dyDescent="0.2">
      <c r="A2175">
        <f t="shared" si="198"/>
        <v>5</v>
      </c>
      <c r="B2175" t="b">
        <f t="shared" si="199"/>
        <v>0</v>
      </c>
      <c r="C2175" t="str">
        <f t="shared" si="200"/>
        <v>ON</v>
      </c>
      <c r="D2175" s="4">
        <f t="shared" si="202"/>
        <v>42520.541666661396</v>
      </c>
      <c r="E2175" t="str">
        <f t="shared" si="203"/>
        <v>LRKPPS</v>
      </c>
      <c r="F2175" s="39">
        <v>76.906059265136719</v>
      </c>
      <c r="G2175">
        <f t="shared" si="201"/>
        <v>1.4319648297251282E-3</v>
      </c>
      <c r="H2175" s="38">
        <f>G2175*SUMIF('Manual Inputs'!$B$11:$B$22,'Expanded kW'!A2175,'Manual Inputs'!$C$11:$C$22)</f>
        <v>13580.05135038172</v>
      </c>
    </row>
    <row r="2176" spans="1:8" x14ac:dyDescent="0.2">
      <c r="A2176">
        <f t="shared" si="198"/>
        <v>5</v>
      </c>
      <c r="B2176" t="b">
        <f t="shared" si="199"/>
        <v>0</v>
      </c>
      <c r="C2176" t="str">
        <f t="shared" si="200"/>
        <v>ON</v>
      </c>
      <c r="D2176" s="4">
        <f t="shared" si="202"/>
        <v>42520.583333328061</v>
      </c>
      <c r="E2176" t="str">
        <f t="shared" si="203"/>
        <v>LRKPPS</v>
      </c>
      <c r="F2176" s="39">
        <v>76.958427429199219</v>
      </c>
      <c r="G2176">
        <f t="shared" si="201"/>
        <v>1.4329399072398432E-3</v>
      </c>
      <c r="H2176" s="38">
        <f>G2176*SUMIF('Manual Inputs'!$B$11:$B$22,'Expanded kW'!A2176,'Manual Inputs'!$C$11:$C$22)</f>
        <v>13589.298506768218</v>
      </c>
    </row>
    <row r="2177" spans="1:8" x14ac:dyDescent="0.2">
      <c r="A2177">
        <f t="shared" si="198"/>
        <v>5</v>
      </c>
      <c r="B2177" t="b">
        <f t="shared" si="199"/>
        <v>0</v>
      </c>
      <c r="C2177" t="str">
        <f t="shared" si="200"/>
        <v>ON</v>
      </c>
      <c r="D2177" s="4">
        <f t="shared" si="202"/>
        <v>42520.624999994725</v>
      </c>
      <c r="E2177" t="str">
        <f t="shared" si="203"/>
        <v>LRKPPS</v>
      </c>
      <c r="F2177" s="39">
        <v>74.7330322265625</v>
      </c>
      <c r="G2177">
        <f t="shared" si="201"/>
        <v>1.3915038007371219E-3</v>
      </c>
      <c r="H2177" s="38">
        <f>G2177*SUMIF('Manual Inputs'!$B$11:$B$22,'Expanded kW'!A2177,'Manual Inputs'!$C$11:$C$22)</f>
        <v>13196.338817824702</v>
      </c>
    </row>
    <row r="2178" spans="1:8" x14ac:dyDescent="0.2">
      <c r="A2178">
        <f t="shared" ref="A2178:A2241" si="204">MONTH(D2178)</f>
        <v>5</v>
      </c>
      <c r="B2178" t="b">
        <f t="shared" ref="B2178:B2241" si="205">IF(ISNA(VLOOKUP(DATE(YEAR(D2178),MONTH(D2178),DAY(D2178)),Holidays,1,FALSE)),FALSE,TRUE)</f>
        <v>0</v>
      </c>
      <c r="C2178" t="str">
        <f t="shared" ref="C2178:C2241" si="206">IF(OR(HOUR(D2178)&lt;PkStart,HOUR(D2178)&gt;OPkStart-1,WEEKDAY(D2178,2)&gt;5,B2178)=TRUE,"OFF","ON")</f>
        <v>ON</v>
      </c>
      <c r="D2178" s="4">
        <f t="shared" si="202"/>
        <v>42520.666666661389</v>
      </c>
      <c r="E2178" t="str">
        <f t="shared" si="203"/>
        <v>LRKPPS</v>
      </c>
      <c r="F2178" s="39">
        <v>73.501335144042969</v>
      </c>
      <c r="G2178">
        <f t="shared" ref="G2178:G2241" si="207">IF(SUMIF($A$2:$A$8761,A2178,$F$2:$F$8761)=0,0,F2178/SUMIF($A$2:$A$8761,A2178,$F$2:$F$8761))</f>
        <v>1.3685700173669141E-3</v>
      </c>
      <c r="H2178" s="38">
        <f>G2178*SUMIF('Manual Inputs'!$B$11:$B$22,'Expanded kW'!A2178,'Manual Inputs'!$C$11:$C$22)</f>
        <v>12978.846076829286</v>
      </c>
    </row>
    <row r="2179" spans="1:8" x14ac:dyDescent="0.2">
      <c r="A2179">
        <f t="shared" si="204"/>
        <v>5</v>
      </c>
      <c r="B2179" t="b">
        <f t="shared" si="205"/>
        <v>0</v>
      </c>
      <c r="C2179" t="str">
        <f t="shared" si="206"/>
        <v>ON</v>
      </c>
      <c r="D2179" s="4">
        <f t="shared" si="202"/>
        <v>42520.708333328053</v>
      </c>
      <c r="E2179" t="str">
        <f t="shared" si="203"/>
        <v>LRKPPS</v>
      </c>
      <c r="F2179" s="39">
        <v>72.308647155761719</v>
      </c>
      <c r="G2179">
        <f t="shared" si="207"/>
        <v>1.3463625701465804E-3</v>
      </c>
      <c r="H2179" s="38">
        <f>G2179*SUMIF('Manual Inputs'!$B$11:$B$22,'Expanded kW'!A2179,'Manual Inputs'!$C$11:$C$22)</f>
        <v>12768.241551248226</v>
      </c>
    </row>
    <row r="2180" spans="1:8" x14ac:dyDescent="0.2">
      <c r="A2180">
        <f t="shared" si="204"/>
        <v>5</v>
      </c>
      <c r="B2180" t="b">
        <f t="shared" si="205"/>
        <v>0</v>
      </c>
      <c r="C2180" t="str">
        <f t="shared" si="206"/>
        <v>ON</v>
      </c>
      <c r="D2180" s="4">
        <f t="shared" ref="D2180:D2243" si="208">+D2179+1/24</f>
        <v>42520.749999994718</v>
      </c>
      <c r="E2180" t="str">
        <f t="shared" ref="E2180:E2243" si="209">+E2179</f>
        <v>LRKPPS</v>
      </c>
      <c r="F2180" s="39">
        <v>70.969833374023438</v>
      </c>
      <c r="G2180">
        <f t="shared" si="207"/>
        <v>1.3214343100417282E-3</v>
      </c>
      <c r="H2180" s="38">
        <f>G2180*SUMIF('Manual Inputs'!$B$11:$B$22,'Expanded kW'!A2180,'Manual Inputs'!$C$11:$C$22)</f>
        <v>12531.834172189519</v>
      </c>
    </row>
    <row r="2181" spans="1:8" x14ac:dyDescent="0.2">
      <c r="A2181">
        <f t="shared" si="204"/>
        <v>5</v>
      </c>
      <c r="B2181" t="b">
        <f t="shared" si="205"/>
        <v>0</v>
      </c>
      <c r="C2181" t="str">
        <f t="shared" si="206"/>
        <v>ON</v>
      </c>
      <c r="D2181" s="4">
        <f t="shared" si="208"/>
        <v>42520.791666661382</v>
      </c>
      <c r="E2181" t="str">
        <f t="shared" si="209"/>
        <v>LRKPPS</v>
      </c>
      <c r="F2181" s="39">
        <v>67.4495849609375</v>
      </c>
      <c r="G2181">
        <f t="shared" si="207"/>
        <v>1.2558884744131445E-3</v>
      </c>
      <c r="H2181" s="38">
        <f>G2181*SUMIF('Manual Inputs'!$B$11:$B$22,'Expanded kW'!A2181,'Manual Inputs'!$C$11:$C$22)</f>
        <v>11910.229650093326</v>
      </c>
    </row>
    <row r="2182" spans="1:8" x14ac:dyDescent="0.2">
      <c r="A2182">
        <f t="shared" si="204"/>
        <v>5</v>
      </c>
      <c r="B2182" t="b">
        <f t="shared" si="205"/>
        <v>0</v>
      </c>
      <c r="C2182" t="str">
        <f t="shared" si="206"/>
        <v>ON</v>
      </c>
      <c r="D2182" s="4">
        <f t="shared" si="208"/>
        <v>42520.833333328046</v>
      </c>
      <c r="E2182" t="str">
        <f t="shared" si="209"/>
        <v>LRKPPS</v>
      </c>
      <c r="F2182" s="39">
        <v>64.353057861328125</v>
      </c>
      <c r="G2182">
        <f t="shared" si="207"/>
        <v>1.1982321864262048E-3</v>
      </c>
      <c r="H2182" s="38">
        <f>G2182*SUMIF('Manual Inputs'!$B$11:$B$22,'Expanded kW'!A2182,'Manual Inputs'!$C$11:$C$22)</f>
        <v>11363.445724062591</v>
      </c>
    </row>
    <row r="2183" spans="1:8" x14ac:dyDescent="0.2">
      <c r="A2183">
        <f t="shared" si="204"/>
        <v>5</v>
      </c>
      <c r="B2183" t="b">
        <f t="shared" si="205"/>
        <v>0</v>
      </c>
      <c r="C2183" t="str">
        <f t="shared" si="206"/>
        <v>OFF</v>
      </c>
      <c r="D2183" s="4">
        <f t="shared" si="208"/>
        <v>42520.87499999471</v>
      </c>
      <c r="E2183" t="str">
        <f t="shared" si="209"/>
        <v>LRKPPS</v>
      </c>
      <c r="F2183" s="39">
        <v>62.295185089111328</v>
      </c>
      <c r="G2183">
        <f t="shared" si="207"/>
        <v>1.1599152909563149E-3</v>
      </c>
      <c r="H2183" s="38">
        <f>G2183*SUMIF('Manual Inputs'!$B$11:$B$22,'Expanded kW'!A2183,'Manual Inputs'!$C$11:$C$22)</f>
        <v>11000.06710102183</v>
      </c>
    </row>
    <row r="2184" spans="1:8" x14ac:dyDescent="0.2">
      <c r="A2184">
        <f t="shared" si="204"/>
        <v>5</v>
      </c>
      <c r="B2184" t="b">
        <f t="shared" si="205"/>
        <v>0</v>
      </c>
      <c r="C2184" t="str">
        <f t="shared" si="206"/>
        <v>OFF</v>
      </c>
      <c r="D2184" s="4">
        <f t="shared" si="208"/>
        <v>42520.916666661375</v>
      </c>
      <c r="E2184" t="str">
        <f t="shared" si="209"/>
        <v>LRKPPS</v>
      </c>
      <c r="F2184" s="39">
        <v>60.089393615722656</v>
      </c>
      <c r="G2184">
        <f t="shared" si="207"/>
        <v>1.1188441992662479E-3</v>
      </c>
      <c r="H2184" s="38">
        <f>G2184*SUMIF('Manual Inputs'!$B$11:$B$22,'Expanded kW'!A2184,'Manual Inputs'!$C$11:$C$22)</f>
        <v>10610.569033339256</v>
      </c>
    </row>
    <row r="2185" spans="1:8" x14ac:dyDescent="0.2">
      <c r="A2185">
        <f t="shared" si="204"/>
        <v>5</v>
      </c>
      <c r="B2185" t="b">
        <f t="shared" si="205"/>
        <v>0</v>
      </c>
      <c r="C2185" t="str">
        <f t="shared" si="206"/>
        <v>OFF</v>
      </c>
      <c r="D2185" s="4">
        <f t="shared" si="208"/>
        <v>42520.958333328039</v>
      </c>
      <c r="E2185" t="str">
        <f t="shared" si="209"/>
        <v>LRKPPS</v>
      </c>
      <c r="F2185" s="39">
        <v>57.815277099609375</v>
      </c>
      <c r="G2185">
        <f t="shared" si="207"/>
        <v>1.0765009183741079E-3</v>
      </c>
      <c r="H2185" s="38">
        <f>G2185*SUMIF('Manual Inputs'!$B$11:$B$22,'Expanded kW'!A2185,'Manual Inputs'!$C$11:$C$22)</f>
        <v>10209.006147909116</v>
      </c>
    </row>
    <row r="2186" spans="1:8" x14ac:dyDescent="0.2">
      <c r="A2186">
        <f t="shared" si="204"/>
        <v>5</v>
      </c>
      <c r="B2186" t="b">
        <f t="shared" si="205"/>
        <v>0</v>
      </c>
      <c r="C2186" t="str">
        <f t="shared" si="206"/>
        <v>OFF</v>
      </c>
      <c r="D2186" s="4">
        <f t="shared" si="208"/>
        <v>42520.999999994703</v>
      </c>
      <c r="E2186" t="str">
        <f t="shared" si="209"/>
        <v>LRKPPS</v>
      </c>
      <c r="F2186" s="39">
        <v>53.059745788574219</v>
      </c>
      <c r="G2186">
        <f t="shared" si="207"/>
        <v>9.8795453270399992E-4</v>
      </c>
      <c r="H2186" s="38">
        <f>G2186*SUMIF('Manual Inputs'!$B$11:$B$22,'Expanded kW'!A2186,'Manual Inputs'!$C$11:$C$22)</f>
        <v>9369.275702489178</v>
      </c>
    </row>
    <row r="2187" spans="1:8" x14ac:dyDescent="0.2">
      <c r="A2187">
        <f t="shared" si="204"/>
        <v>5</v>
      </c>
      <c r="B2187" t="b">
        <f t="shared" si="205"/>
        <v>0</v>
      </c>
      <c r="C2187" t="str">
        <f t="shared" si="206"/>
        <v>OFF</v>
      </c>
      <c r="D2187" s="4">
        <f t="shared" si="208"/>
        <v>42521.041666661367</v>
      </c>
      <c r="E2187" t="str">
        <f t="shared" si="209"/>
        <v>LRKPPS</v>
      </c>
      <c r="F2187" s="39">
        <v>53.212444305419922</v>
      </c>
      <c r="G2187">
        <f t="shared" si="207"/>
        <v>9.9079772747647432E-4</v>
      </c>
      <c r="H2187" s="38">
        <f>G2187*SUMIF('Manual Inputs'!$B$11:$B$22,'Expanded kW'!A2187,'Manual Inputs'!$C$11:$C$22)</f>
        <v>9396.239165702691</v>
      </c>
    </row>
    <row r="2188" spans="1:8" x14ac:dyDescent="0.2">
      <c r="A2188">
        <f t="shared" si="204"/>
        <v>5</v>
      </c>
      <c r="B2188" t="b">
        <f t="shared" si="205"/>
        <v>0</v>
      </c>
      <c r="C2188" t="str">
        <f t="shared" si="206"/>
        <v>OFF</v>
      </c>
      <c r="D2188" s="4">
        <f t="shared" si="208"/>
        <v>42521.083333328032</v>
      </c>
      <c r="E2188" t="str">
        <f t="shared" si="209"/>
        <v>LRKPPS</v>
      </c>
      <c r="F2188" s="39">
        <v>52.800144195556641</v>
      </c>
      <c r="G2188">
        <f t="shared" si="207"/>
        <v>9.8312083878581086E-4</v>
      </c>
      <c r="H2188" s="38">
        <f>G2188*SUMIF('Manual Inputs'!$B$11:$B$22,'Expanded kW'!A2188,'Manual Inputs'!$C$11:$C$22)</f>
        <v>9323.4353227127867</v>
      </c>
    </row>
    <row r="2189" spans="1:8" x14ac:dyDescent="0.2">
      <c r="A2189">
        <f t="shared" si="204"/>
        <v>5</v>
      </c>
      <c r="B2189" t="b">
        <f t="shared" si="205"/>
        <v>0</v>
      </c>
      <c r="C2189" t="str">
        <f t="shared" si="206"/>
        <v>OFF</v>
      </c>
      <c r="D2189" s="4">
        <f t="shared" si="208"/>
        <v>42521.124999994696</v>
      </c>
      <c r="E2189" t="str">
        <f t="shared" si="209"/>
        <v>LRKPPS</v>
      </c>
      <c r="F2189" s="39">
        <v>52.203758239746094</v>
      </c>
      <c r="G2189">
        <f t="shared" si="207"/>
        <v>9.7201633386353287E-4</v>
      </c>
      <c r="H2189" s="38">
        <f>G2189*SUMIF('Manual Inputs'!$B$11:$B$22,'Expanded kW'!A2189,'Manual Inputs'!$C$11:$C$22)</f>
        <v>9218.125650341819</v>
      </c>
    </row>
    <row r="2190" spans="1:8" x14ac:dyDescent="0.2">
      <c r="A2190">
        <f t="shared" si="204"/>
        <v>5</v>
      </c>
      <c r="B2190" t="b">
        <f t="shared" si="205"/>
        <v>0</v>
      </c>
      <c r="C2190" t="str">
        <f t="shared" si="206"/>
        <v>OFF</v>
      </c>
      <c r="D2190" s="4">
        <f t="shared" si="208"/>
        <v>42521.16666666136</v>
      </c>
      <c r="E2190" t="str">
        <f t="shared" si="209"/>
        <v>LRKPPS</v>
      </c>
      <c r="F2190" s="39">
        <v>52.419120788574219</v>
      </c>
      <c r="G2190">
        <f t="shared" si="207"/>
        <v>9.7602631173144888E-4</v>
      </c>
      <c r="H2190" s="38">
        <f>G2190*SUMIF('Manual Inputs'!$B$11:$B$22,'Expanded kW'!A2190,'Manual Inputs'!$C$11:$C$22)</f>
        <v>9256.1543115420009</v>
      </c>
    </row>
    <row r="2191" spans="1:8" x14ac:dyDescent="0.2">
      <c r="A2191">
        <f t="shared" si="204"/>
        <v>5</v>
      </c>
      <c r="B2191" t="b">
        <f t="shared" si="205"/>
        <v>0</v>
      </c>
      <c r="C2191" t="str">
        <f t="shared" si="206"/>
        <v>OFF</v>
      </c>
      <c r="D2191" s="4">
        <f t="shared" si="208"/>
        <v>42521.208333328024</v>
      </c>
      <c r="E2191" t="str">
        <f t="shared" si="209"/>
        <v>LRKPPS</v>
      </c>
      <c r="F2191" s="39">
        <v>54.377738952636719</v>
      </c>
      <c r="G2191">
        <f t="shared" si="207"/>
        <v>1.0124951199449745E-3</v>
      </c>
      <c r="H2191" s="38">
        <f>G2191*SUMIF('Manual Inputs'!$B$11:$B$22,'Expanded kW'!A2191,'Manual Inputs'!$C$11:$C$22)</f>
        <v>9602.0065824542453</v>
      </c>
    </row>
    <row r="2192" spans="1:8" x14ac:dyDescent="0.2">
      <c r="A2192">
        <f t="shared" si="204"/>
        <v>5</v>
      </c>
      <c r="B2192" t="b">
        <f t="shared" si="205"/>
        <v>0</v>
      </c>
      <c r="C2192" t="str">
        <f t="shared" si="206"/>
        <v>OFF</v>
      </c>
      <c r="D2192" s="4">
        <f t="shared" si="208"/>
        <v>42521.249999994689</v>
      </c>
      <c r="E2192" t="str">
        <f t="shared" si="209"/>
        <v>LRKPPS</v>
      </c>
      <c r="F2192" s="39">
        <v>59.788673400878906</v>
      </c>
      <c r="G2192">
        <f t="shared" si="207"/>
        <v>1.1132448905075056E-3</v>
      </c>
      <c r="H2192" s="38">
        <f>G2192*SUMIF('Manual Inputs'!$B$11:$B$22,'Expanded kW'!A2192,'Manual Inputs'!$C$11:$C$22)</f>
        <v>10557.467938331944</v>
      </c>
    </row>
    <row r="2193" spans="1:8" x14ac:dyDescent="0.2">
      <c r="A2193">
        <f t="shared" si="204"/>
        <v>5</v>
      </c>
      <c r="B2193" t="b">
        <f t="shared" si="205"/>
        <v>0</v>
      </c>
      <c r="C2193" t="str">
        <f t="shared" si="206"/>
        <v>ON</v>
      </c>
      <c r="D2193" s="4">
        <f t="shared" si="208"/>
        <v>42521.291666661353</v>
      </c>
      <c r="E2193" t="str">
        <f t="shared" si="209"/>
        <v>LRKPPS</v>
      </c>
      <c r="F2193" s="39">
        <v>70.195762634277344</v>
      </c>
      <c r="G2193">
        <f t="shared" si="207"/>
        <v>1.3070213744989731E-3</v>
      </c>
      <c r="H2193" s="38">
        <f>G2193*SUMIF('Manual Inputs'!$B$11:$B$22,'Expanded kW'!A2193,'Manual Inputs'!$C$11:$C$22)</f>
        <v>12395.148968253381</v>
      </c>
    </row>
    <row r="2194" spans="1:8" x14ac:dyDescent="0.2">
      <c r="A2194">
        <f t="shared" si="204"/>
        <v>5</v>
      </c>
      <c r="B2194" t="b">
        <f t="shared" si="205"/>
        <v>0</v>
      </c>
      <c r="C2194" t="str">
        <f t="shared" si="206"/>
        <v>ON</v>
      </c>
      <c r="D2194" s="4">
        <f t="shared" si="208"/>
        <v>42521.333333328017</v>
      </c>
      <c r="E2194" t="str">
        <f t="shared" si="209"/>
        <v>LRKPPS</v>
      </c>
      <c r="F2194" s="39">
        <v>80.386482238769531</v>
      </c>
      <c r="G2194">
        <f t="shared" si="207"/>
        <v>1.4967691291318569E-3</v>
      </c>
      <c r="H2194" s="38">
        <f>G2194*SUMIF('Manual Inputs'!$B$11:$B$22,'Expanded kW'!A2194,'Manual Inputs'!$C$11:$C$22)</f>
        <v>14194.623507044127</v>
      </c>
    </row>
    <row r="2195" spans="1:8" x14ac:dyDescent="0.2">
      <c r="A2195">
        <f t="shared" si="204"/>
        <v>5</v>
      </c>
      <c r="B2195" t="b">
        <f t="shared" si="205"/>
        <v>0</v>
      </c>
      <c r="C2195" t="str">
        <f t="shared" si="206"/>
        <v>ON</v>
      </c>
      <c r="D2195" s="4">
        <f t="shared" si="208"/>
        <v>42521.374999994681</v>
      </c>
      <c r="E2195" t="str">
        <f t="shared" si="209"/>
        <v>LRKPPS</v>
      </c>
      <c r="F2195" s="39">
        <v>87.244354248046875</v>
      </c>
      <c r="G2195">
        <f t="shared" si="207"/>
        <v>1.6244603880245523E-3</v>
      </c>
      <c r="H2195" s="38">
        <f>G2195*SUMIF('Manual Inputs'!$B$11:$B$22,'Expanded kW'!A2195,'Manual Inputs'!$C$11:$C$22)</f>
        <v>15405.584709974333</v>
      </c>
    </row>
    <row r="2196" spans="1:8" x14ac:dyDescent="0.2">
      <c r="A2196">
        <f t="shared" si="204"/>
        <v>5</v>
      </c>
      <c r="B2196" t="b">
        <f t="shared" si="205"/>
        <v>0</v>
      </c>
      <c r="C2196" t="str">
        <f t="shared" si="206"/>
        <v>ON</v>
      </c>
      <c r="D2196" s="4">
        <f t="shared" si="208"/>
        <v>42521.416666661346</v>
      </c>
      <c r="E2196" t="str">
        <f t="shared" si="209"/>
        <v>LRKPPS</v>
      </c>
      <c r="F2196" s="39">
        <v>94.894821166992188</v>
      </c>
      <c r="G2196">
        <f t="shared" si="207"/>
        <v>1.7669094962428887E-3</v>
      </c>
      <c r="H2196" s="38">
        <f>G2196*SUMIF('Manual Inputs'!$B$11:$B$22,'Expanded kW'!A2196,'Manual Inputs'!$C$11:$C$22)</f>
        <v>16756.5021098049</v>
      </c>
    </row>
    <row r="2197" spans="1:8" x14ac:dyDescent="0.2">
      <c r="A2197">
        <f t="shared" si="204"/>
        <v>5</v>
      </c>
      <c r="B2197" t="b">
        <f t="shared" si="205"/>
        <v>0</v>
      </c>
      <c r="C2197" t="str">
        <f t="shared" si="206"/>
        <v>ON</v>
      </c>
      <c r="D2197" s="4">
        <f t="shared" si="208"/>
        <v>42521.45833332801</v>
      </c>
      <c r="E2197" t="str">
        <f t="shared" si="209"/>
        <v>LRKPPS</v>
      </c>
      <c r="F2197" s="39">
        <v>98.092277526855469</v>
      </c>
      <c r="G2197">
        <f t="shared" si="207"/>
        <v>1.8264450529422653E-3</v>
      </c>
      <c r="H2197" s="38">
        <f>G2197*SUMIF('Manual Inputs'!$B$11:$B$22,'Expanded kW'!A2197,'Manual Inputs'!$C$11:$C$22)</f>
        <v>17321.108097583448</v>
      </c>
    </row>
    <row r="2198" spans="1:8" x14ac:dyDescent="0.2">
      <c r="A2198">
        <f t="shared" si="204"/>
        <v>5</v>
      </c>
      <c r="B2198" t="b">
        <f t="shared" si="205"/>
        <v>0</v>
      </c>
      <c r="C2198" t="str">
        <f t="shared" si="206"/>
        <v>ON</v>
      </c>
      <c r="D2198" s="4">
        <f t="shared" si="208"/>
        <v>42521.499999994674</v>
      </c>
      <c r="E2198" t="str">
        <f t="shared" si="209"/>
        <v>LRKPPS</v>
      </c>
      <c r="F2198" s="39">
        <v>100.44001770019531</v>
      </c>
      <c r="G2198">
        <f t="shared" si="207"/>
        <v>1.8701591814476045E-3</v>
      </c>
      <c r="H2198" s="38">
        <f>G2198*SUMIF('Manual Inputs'!$B$11:$B$22,'Expanded kW'!A2198,'Manual Inputs'!$C$11:$C$22)</f>
        <v>17735.671428690992</v>
      </c>
    </row>
    <row r="2199" spans="1:8" x14ac:dyDescent="0.2">
      <c r="A2199">
        <f t="shared" si="204"/>
        <v>5</v>
      </c>
      <c r="B2199" t="b">
        <f t="shared" si="205"/>
        <v>0</v>
      </c>
      <c r="C2199" t="str">
        <f t="shared" si="206"/>
        <v>ON</v>
      </c>
      <c r="D2199" s="4">
        <f t="shared" si="208"/>
        <v>42521.541666661338</v>
      </c>
      <c r="E2199" t="str">
        <f t="shared" si="209"/>
        <v>LRKPPS</v>
      </c>
      <c r="F2199" s="39">
        <v>99.007270812988281</v>
      </c>
      <c r="G2199">
        <f t="shared" si="207"/>
        <v>1.8434819186677563E-3</v>
      </c>
      <c r="H2199" s="38">
        <f>G2199*SUMIF('Manual Inputs'!$B$11:$B$22,'Expanded kW'!A2199,'Manual Inputs'!$C$11:$C$22)</f>
        <v>17482.677367022934</v>
      </c>
    </row>
    <row r="2200" spans="1:8" x14ac:dyDescent="0.2">
      <c r="A2200">
        <f t="shared" si="204"/>
        <v>5</v>
      </c>
      <c r="B2200" t="b">
        <f t="shared" si="205"/>
        <v>0</v>
      </c>
      <c r="C2200" t="str">
        <f t="shared" si="206"/>
        <v>ON</v>
      </c>
      <c r="D2200" s="4">
        <f t="shared" si="208"/>
        <v>42521.583333328002</v>
      </c>
      <c r="E2200" t="str">
        <f t="shared" si="209"/>
        <v>LRKPPS</v>
      </c>
      <c r="F2200" s="39">
        <v>95.45947265625</v>
      </c>
      <c r="G2200">
        <f t="shared" si="207"/>
        <v>1.7774231161240162E-3</v>
      </c>
      <c r="H2200" s="38">
        <f>G2200*SUMIF('Manual Inputs'!$B$11:$B$22,'Expanded kW'!A2200,'Manual Inputs'!$C$11:$C$22)</f>
        <v>16856.208118570154</v>
      </c>
    </row>
    <row r="2201" spans="1:8" x14ac:dyDescent="0.2">
      <c r="A2201">
        <f t="shared" si="204"/>
        <v>5</v>
      </c>
      <c r="B2201" t="b">
        <f t="shared" si="205"/>
        <v>0</v>
      </c>
      <c r="C2201" t="str">
        <f t="shared" si="206"/>
        <v>ON</v>
      </c>
      <c r="D2201" s="4">
        <f t="shared" si="208"/>
        <v>42521.624999994667</v>
      </c>
      <c r="E2201" t="str">
        <f t="shared" si="209"/>
        <v>LRKPPS</v>
      </c>
      <c r="F2201" s="39">
        <v>88.690826416015625</v>
      </c>
      <c r="G2201">
        <f t="shared" si="207"/>
        <v>1.6513932108931202E-3</v>
      </c>
      <c r="H2201" s="38">
        <f>G2201*SUMIF('Manual Inputs'!$B$11:$B$22,'Expanded kW'!A2201,'Manual Inputs'!$C$11:$C$22)</f>
        <v>15661.002378043802</v>
      </c>
    </row>
    <row r="2202" spans="1:8" x14ac:dyDescent="0.2">
      <c r="A2202">
        <f t="shared" si="204"/>
        <v>5</v>
      </c>
      <c r="B2202" t="b">
        <f t="shared" si="205"/>
        <v>0</v>
      </c>
      <c r="C2202" t="str">
        <f t="shared" si="206"/>
        <v>ON</v>
      </c>
      <c r="D2202" s="4">
        <f t="shared" si="208"/>
        <v>42521.666666661331</v>
      </c>
      <c r="E2202" t="str">
        <f t="shared" si="209"/>
        <v>LRKPPS</v>
      </c>
      <c r="F2202" s="39">
        <v>85.209968566894531</v>
      </c>
      <c r="G2202">
        <f t="shared" si="207"/>
        <v>1.5865808142517851E-3</v>
      </c>
      <c r="H2202" s="38">
        <f>G2202*SUMIF('Manual Inputs'!$B$11:$B$22,'Expanded kW'!A2202,'Manual Inputs'!$C$11:$C$22)</f>
        <v>15046.353431184132</v>
      </c>
    </row>
    <row r="2203" spans="1:8" x14ac:dyDescent="0.2">
      <c r="A2203">
        <f t="shared" si="204"/>
        <v>5</v>
      </c>
      <c r="B2203" t="b">
        <f t="shared" si="205"/>
        <v>0</v>
      </c>
      <c r="C2203" t="str">
        <f t="shared" si="206"/>
        <v>ON</v>
      </c>
      <c r="D2203" s="4">
        <f t="shared" si="208"/>
        <v>42521.708333327995</v>
      </c>
      <c r="E2203" t="str">
        <f t="shared" si="209"/>
        <v>LRKPPS</v>
      </c>
      <c r="F2203" s="39">
        <v>78.962791442871094</v>
      </c>
      <c r="G2203">
        <f t="shared" si="207"/>
        <v>1.4702604877112697E-3</v>
      </c>
      <c r="H2203" s="38">
        <f>G2203*SUMIF('Manual Inputs'!$B$11:$B$22,'Expanded kW'!A2203,'Manual Inputs'!$C$11:$C$22)</f>
        <v>13943.228567554215</v>
      </c>
    </row>
    <row r="2204" spans="1:8" x14ac:dyDescent="0.2">
      <c r="A2204">
        <f t="shared" si="204"/>
        <v>5</v>
      </c>
      <c r="B2204" t="b">
        <f t="shared" si="205"/>
        <v>0</v>
      </c>
      <c r="C2204" t="str">
        <f t="shared" si="206"/>
        <v>ON</v>
      </c>
      <c r="D2204" s="4">
        <f t="shared" si="208"/>
        <v>42521.749999994659</v>
      </c>
      <c r="E2204" t="str">
        <f t="shared" si="209"/>
        <v>LRKPPS</v>
      </c>
      <c r="F2204" s="39">
        <v>78.062492370605469</v>
      </c>
      <c r="G2204">
        <f t="shared" si="207"/>
        <v>1.4534972232814283E-3</v>
      </c>
      <c r="H2204" s="38">
        <f>G2204*SUMIF('Manual Inputs'!$B$11:$B$22,'Expanded kW'!A2204,'Manual Inputs'!$C$11:$C$22)</f>
        <v>13784.253998464435</v>
      </c>
    </row>
    <row r="2205" spans="1:8" x14ac:dyDescent="0.2">
      <c r="A2205">
        <f t="shared" si="204"/>
        <v>5</v>
      </c>
      <c r="B2205" t="b">
        <f t="shared" si="205"/>
        <v>0</v>
      </c>
      <c r="C2205" t="str">
        <f t="shared" si="206"/>
        <v>ON</v>
      </c>
      <c r="D2205" s="4">
        <f t="shared" si="208"/>
        <v>42521.791666661324</v>
      </c>
      <c r="E2205" t="str">
        <f t="shared" si="209"/>
        <v>LRKPPS</v>
      </c>
      <c r="F2205" s="39">
        <v>72.852989196777344</v>
      </c>
      <c r="G2205">
        <f t="shared" si="207"/>
        <v>1.3564980349659113E-3</v>
      </c>
      <c r="H2205" s="38">
        <f>G2205*SUMIF('Manual Inputs'!$B$11:$B$22,'Expanded kW'!A2205,'Manual Inputs'!$C$11:$C$22)</f>
        <v>12864.361323081534</v>
      </c>
    </row>
    <row r="2206" spans="1:8" x14ac:dyDescent="0.2">
      <c r="A2206">
        <f t="shared" si="204"/>
        <v>5</v>
      </c>
      <c r="B2206" t="b">
        <f t="shared" si="205"/>
        <v>0</v>
      </c>
      <c r="C2206" t="str">
        <f t="shared" si="206"/>
        <v>ON</v>
      </c>
      <c r="D2206" s="4">
        <f t="shared" si="208"/>
        <v>42521.833333327988</v>
      </c>
      <c r="E2206" t="str">
        <f t="shared" si="209"/>
        <v>LRKPPS</v>
      </c>
      <c r="F2206" s="39">
        <v>67.973304748535156</v>
      </c>
      <c r="G2206">
        <f t="shared" si="207"/>
        <v>1.2656399598440322E-3</v>
      </c>
      <c r="H2206" s="38">
        <f>G2206*SUMIF('Manual Inputs'!$B$11:$B$22,'Expanded kW'!A2206,'Manual Inputs'!$C$11:$C$22)</f>
        <v>12002.707949940517</v>
      </c>
    </row>
    <row r="2207" spans="1:8" x14ac:dyDescent="0.2">
      <c r="A2207">
        <f t="shared" si="204"/>
        <v>5</v>
      </c>
      <c r="B2207" t="b">
        <f t="shared" si="205"/>
        <v>0</v>
      </c>
      <c r="C2207" t="str">
        <f t="shared" si="206"/>
        <v>OFF</v>
      </c>
      <c r="D2207" s="4">
        <f t="shared" si="208"/>
        <v>42521.874999994652</v>
      </c>
      <c r="E2207" t="str">
        <f t="shared" si="209"/>
        <v>LRKPPS</v>
      </c>
      <c r="F2207" s="39">
        <v>65.515510559082031</v>
      </c>
      <c r="G2207">
        <f t="shared" si="207"/>
        <v>1.219876662756268E-3</v>
      </c>
      <c r="H2207" s="38">
        <f>G2207*SUMIF('Manual Inputs'!$B$11:$B$22,'Expanded kW'!A2207,'Manual Inputs'!$C$11:$C$22)</f>
        <v>11568.711310139033</v>
      </c>
    </row>
    <row r="2208" spans="1:8" x14ac:dyDescent="0.2">
      <c r="A2208">
        <f t="shared" si="204"/>
        <v>5</v>
      </c>
      <c r="B2208" t="b">
        <f t="shared" si="205"/>
        <v>0</v>
      </c>
      <c r="C2208" t="str">
        <f t="shared" si="206"/>
        <v>OFF</v>
      </c>
      <c r="D2208" s="4">
        <f t="shared" si="208"/>
        <v>42521.916666661316</v>
      </c>
      <c r="E2208" t="str">
        <f t="shared" si="209"/>
        <v>LRKPPS</v>
      </c>
      <c r="F2208" s="39">
        <v>63.293628692626953</v>
      </c>
      <c r="G2208">
        <f t="shared" si="207"/>
        <v>1.178505973385762E-3</v>
      </c>
      <c r="H2208" s="38">
        <f>G2208*SUMIF('Manual Inputs'!$B$11:$B$22,'Expanded kW'!A2208,'Manual Inputs'!$C$11:$C$22)</f>
        <v>11176.372005157635</v>
      </c>
    </row>
    <row r="2209" spans="1:8" x14ac:dyDescent="0.2">
      <c r="A2209">
        <f t="shared" si="204"/>
        <v>5</v>
      </c>
      <c r="B2209" t="b">
        <f t="shared" si="205"/>
        <v>0</v>
      </c>
      <c r="C2209" t="str">
        <f t="shared" si="206"/>
        <v>OFF</v>
      </c>
      <c r="D2209" s="4">
        <f t="shared" si="208"/>
        <v>42521.958333327981</v>
      </c>
      <c r="E2209" t="str">
        <f t="shared" si="209"/>
        <v>LRKPPS</v>
      </c>
      <c r="F2209" s="39">
        <v>60.753959655761719</v>
      </c>
      <c r="G2209">
        <f t="shared" si="207"/>
        <v>1.1312181943123969E-3</v>
      </c>
      <c r="H2209" s="38">
        <f>G2209*SUMIF('Manual Inputs'!$B$11:$B$22,'Expanded kW'!A2209,'Manual Inputs'!$C$11:$C$22)</f>
        <v>10727.917926725366</v>
      </c>
    </row>
    <row r="2210" spans="1:8" x14ac:dyDescent="0.2">
      <c r="A2210">
        <f t="shared" si="204"/>
        <v>6</v>
      </c>
      <c r="B2210" t="b">
        <f t="shared" si="205"/>
        <v>0</v>
      </c>
      <c r="C2210" t="str">
        <f t="shared" si="206"/>
        <v>OFF</v>
      </c>
      <c r="D2210" s="4">
        <f t="shared" si="208"/>
        <v>42521.999999994645</v>
      </c>
      <c r="E2210" t="str">
        <f t="shared" si="209"/>
        <v>LRKPPS</v>
      </c>
      <c r="F2210" s="39">
        <v>57.182846069335938</v>
      </c>
      <c r="G2210">
        <f t="shared" si="207"/>
        <v>1.2031044292821918E-3</v>
      </c>
      <c r="H2210" s="38">
        <f>G2210*SUMIF('Manual Inputs'!$B$11:$B$22,'Expanded kW'!A2210,'Manual Inputs'!$C$11:$C$22)</f>
        <v>9618.9305977186177</v>
      </c>
    </row>
    <row r="2211" spans="1:8" x14ac:dyDescent="0.2">
      <c r="A2211">
        <f t="shared" si="204"/>
        <v>6</v>
      </c>
      <c r="B2211" t="b">
        <f t="shared" si="205"/>
        <v>0</v>
      </c>
      <c r="C2211" t="str">
        <f t="shared" si="206"/>
        <v>OFF</v>
      </c>
      <c r="D2211" s="4">
        <f t="shared" si="208"/>
        <v>42522.041666661309</v>
      </c>
      <c r="E2211" t="str">
        <f t="shared" si="209"/>
        <v>LRKPPS</v>
      </c>
      <c r="F2211" s="39">
        <v>55.94537353515625</v>
      </c>
      <c r="G2211">
        <f t="shared" si="207"/>
        <v>1.1770684973668511E-3</v>
      </c>
      <c r="H2211" s="38">
        <f>G2211*SUMIF('Manual Inputs'!$B$11:$B$22,'Expanded kW'!A2211,'Manual Inputs'!$C$11:$C$22)</f>
        <v>9410.7709267497321</v>
      </c>
    </row>
    <row r="2212" spans="1:8" x14ac:dyDescent="0.2">
      <c r="A2212">
        <f t="shared" si="204"/>
        <v>6</v>
      </c>
      <c r="B2212" t="b">
        <f t="shared" si="205"/>
        <v>0</v>
      </c>
      <c r="C2212" t="str">
        <f t="shared" si="206"/>
        <v>OFF</v>
      </c>
      <c r="D2212" s="4">
        <f t="shared" si="208"/>
        <v>42522.083333327973</v>
      </c>
      <c r="E2212" t="str">
        <f t="shared" si="209"/>
        <v>LRKPPS</v>
      </c>
      <c r="F2212" s="39">
        <v>54.540149688720703</v>
      </c>
      <c r="G2212">
        <f t="shared" si="207"/>
        <v>1.1475031442934902E-3</v>
      </c>
      <c r="H2212" s="38">
        <f>G2212*SUMIF('Manual Inputs'!$B$11:$B$22,'Expanded kW'!A2212,'Manual Inputs'!$C$11:$C$22)</f>
        <v>9174.3932089157279</v>
      </c>
    </row>
    <row r="2213" spans="1:8" x14ac:dyDescent="0.2">
      <c r="A2213">
        <f t="shared" si="204"/>
        <v>6</v>
      </c>
      <c r="B2213" t="b">
        <f t="shared" si="205"/>
        <v>0</v>
      </c>
      <c r="C2213" t="str">
        <f t="shared" si="206"/>
        <v>OFF</v>
      </c>
      <c r="D2213" s="4">
        <f t="shared" si="208"/>
        <v>42522.124999994638</v>
      </c>
      <c r="E2213" t="str">
        <f t="shared" si="209"/>
        <v>LRKPPS</v>
      </c>
      <c r="F2213" s="39">
        <v>53.513320922851563</v>
      </c>
      <c r="G2213">
        <f t="shared" si="207"/>
        <v>1.1258990738204399E-3</v>
      </c>
      <c r="H2213" s="38">
        <f>G2213*SUMIF('Manual Inputs'!$B$11:$B$22,'Expanded kW'!A2213,'Manual Inputs'!$C$11:$C$22)</f>
        <v>9001.6666779092084</v>
      </c>
    </row>
    <row r="2214" spans="1:8" x14ac:dyDescent="0.2">
      <c r="A2214">
        <f t="shared" si="204"/>
        <v>6</v>
      </c>
      <c r="B2214" t="b">
        <f t="shared" si="205"/>
        <v>0</v>
      </c>
      <c r="C2214" t="str">
        <f t="shared" si="206"/>
        <v>OFF</v>
      </c>
      <c r="D2214" s="4">
        <f t="shared" si="208"/>
        <v>42522.166666661302</v>
      </c>
      <c r="E2214" t="str">
        <f t="shared" si="209"/>
        <v>LRKPPS</v>
      </c>
      <c r="F2214" s="39">
        <v>54.217704772949219</v>
      </c>
      <c r="G2214">
        <f t="shared" si="207"/>
        <v>1.1407190309967541E-3</v>
      </c>
      <c r="H2214" s="38">
        <f>G2214*SUMIF('Manual Inputs'!$B$11:$B$22,'Expanded kW'!A2214,'Manual Inputs'!$C$11:$C$22)</f>
        <v>9120.1535989699005</v>
      </c>
    </row>
    <row r="2215" spans="1:8" x14ac:dyDescent="0.2">
      <c r="A2215">
        <f t="shared" si="204"/>
        <v>6</v>
      </c>
      <c r="B2215" t="b">
        <f t="shared" si="205"/>
        <v>0</v>
      </c>
      <c r="C2215" t="str">
        <f t="shared" si="206"/>
        <v>OFF</v>
      </c>
      <c r="D2215" s="4">
        <f t="shared" si="208"/>
        <v>42522.208333327966</v>
      </c>
      <c r="E2215" t="str">
        <f t="shared" si="209"/>
        <v>LRKPPS</v>
      </c>
      <c r="F2215" s="39">
        <v>55.364253997802734</v>
      </c>
      <c r="G2215">
        <f t="shared" si="207"/>
        <v>1.1648419725016023E-3</v>
      </c>
      <c r="H2215" s="38">
        <f>G2215*SUMIF('Manual Inputs'!$B$11:$B$22,'Expanded kW'!A2215,'Manual Inputs'!$C$11:$C$22)</f>
        <v>9313.0187356117804</v>
      </c>
    </row>
    <row r="2216" spans="1:8" x14ac:dyDescent="0.2">
      <c r="A2216">
        <f t="shared" si="204"/>
        <v>6</v>
      </c>
      <c r="B2216" t="b">
        <f t="shared" si="205"/>
        <v>0</v>
      </c>
      <c r="C2216" t="str">
        <f t="shared" si="206"/>
        <v>OFF</v>
      </c>
      <c r="D2216" s="4">
        <f t="shared" si="208"/>
        <v>42522.24999999463</v>
      </c>
      <c r="E2216" t="str">
        <f t="shared" si="209"/>
        <v>LRKPPS</v>
      </c>
      <c r="F2216" s="39">
        <v>59.356853485107422</v>
      </c>
      <c r="G2216">
        <f t="shared" si="207"/>
        <v>1.2488446841137817E-3</v>
      </c>
      <c r="H2216" s="38">
        <f>G2216*SUMIF('Manual Inputs'!$B$11:$B$22,'Expanded kW'!A2216,'Manual Inputs'!$C$11:$C$22)</f>
        <v>9984.6281432006235</v>
      </c>
    </row>
    <row r="2217" spans="1:8" x14ac:dyDescent="0.2">
      <c r="A2217">
        <f t="shared" si="204"/>
        <v>6</v>
      </c>
      <c r="B2217" t="b">
        <f t="shared" si="205"/>
        <v>0</v>
      </c>
      <c r="C2217" t="str">
        <f t="shared" si="206"/>
        <v>ON</v>
      </c>
      <c r="D2217" s="4">
        <f t="shared" si="208"/>
        <v>42522.291666661295</v>
      </c>
      <c r="E2217" t="str">
        <f t="shared" si="209"/>
        <v>LRKPPS</v>
      </c>
      <c r="F2217" s="39">
        <v>69.839935302734375</v>
      </c>
      <c r="G2217">
        <f t="shared" si="207"/>
        <v>1.4694045728612197E-3</v>
      </c>
      <c r="H2217" s="38">
        <f>G2217*SUMIF('Manual Inputs'!$B$11:$B$22,'Expanded kW'!A2217,'Manual Inputs'!$C$11:$C$22)</f>
        <v>11748.024745246155</v>
      </c>
    </row>
    <row r="2218" spans="1:8" x14ac:dyDescent="0.2">
      <c r="A2218">
        <f t="shared" si="204"/>
        <v>6</v>
      </c>
      <c r="B2218" t="b">
        <f t="shared" si="205"/>
        <v>0</v>
      </c>
      <c r="C2218" t="str">
        <f t="shared" si="206"/>
        <v>ON</v>
      </c>
      <c r="D2218" s="4">
        <f t="shared" si="208"/>
        <v>42522.333333327959</v>
      </c>
      <c r="E2218" t="str">
        <f t="shared" si="209"/>
        <v>LRKPPS</v>
      </c>
      <c r="F2218" s="39">
        <v>81.424385070800781</v>
      </c>
      <c r="G2218">
        <f t="shared" si="207"/>
        <v>1.7131368069976309E-3</v>
      </c>
      <c r="H2218" s="38">
        <f>G2218*SUMIF('Manual Inputs'!$B$11:$B$22,'Expanded kW'!A2218,'Manual Inputs'!$C$11:$C$22)</f>
        <v>13696.686380532303</v>
      </c>
    </row>
    <row r="2219" spans="1:8" x14ac:dyDescent="0.2">
      <c r="A2219">
        <f t="shared" si="204"/>
        <v>6</v>
      </c>
      <c r="B2219" t="b">
        <f t="shared" si="205"/>
        <v>0</v>
      </c>
      <c r="C2219" t="str">
        <f t="shared" si="206"/>
        <v>ON</v>
      </c>
      <c r="D2219" s="4">
        <f t="shared" si="208"/>
        <v>42522.374999994623</v>
      </c>
      <c r="E2219" t="str">
        <f t="shared" si="209"/>
        <v>LRKPPS</v>
      </c>
      <c r="F2219" s="39">
        <v>90.343597412109375</v>
      </c>
      <c r="G2219">
        <f t="shared" si="207"/>
        <v>1.9007935014637546E-3</v>
      </c>
      <c r="H2219" s="38">
        <f>G2219*SUMIF('Manual Inputs'!$B$11:$B$22,'Expanded kW'!A2219,'Manual Inputs'!$C$11:$C$22)</f>
        <v>15197.018917204852</v>
      </c>
    </row>
    <row r="2220" spans="1:8" x14ac:dyDescent="0.2">
      <c r="A2220">
        <f t="shared" si="204"/>
        <v>6</v>
      </c>
      <c r="B2220" t="b">
        <f t="shared" si="205"/>
        <v>0</v>
      </c>
      <c r="C2220" t="str">
        <f t="shared" si="206"/>
        <v>ON</v>
      </c>
      <c r="D2220" s="4">
        <f t="shared" si="208"/>
        <v>42522.416666661287</v>
      </c>
      <c r="E2220" t="str">
        <f t="shared" si="209"/>
        <v>LRKPPS</v>
      </c>
      <c r="F2220" s="39">
        <v>96.372528076171875</v>
      </c>
      <c r="G2220">
        <f t="shared" si="207"/>
        <v>2.0276398143767881E-3</v>
      </c>
      <c r="H2220" s="38">
        <f>G2220*SUMIF('Manual Inputs'!$B$11:$B$22,'Expanded kW'!A2220,'Manual Inputs'!$C$11:$C$22)</f>
        <v>16211.166858805344</v>
      </c>
    </row>
    <row r="2221" spans="1:8" x14ac:dyDescent="0.2">
      <c r="A2221">
        <f t="shared" si="204"/>
        <v>6</v>
      </c>
      <c r="B2221" t="b">
        <f t="shared" si="205"/>
        <v>0</v>
      </c>
      <c r="C2221" t="str">
        <f t="shared" si="206"/>
        <v>ON</v>
      </c>
      <c r="D2221" s="4">
        <f t="shared" si="208"/>
        <v>42522.458333327952</v>
      </c>
      <c r="E2221" t="str">
        <f t="shared" si="209"/>
        <v>LRKPPS</v>
      </c>
      <c r="F2221" s="39">
        <v>101.35732269287109</v>
      </c>
      <c r="G2221">
        <f t="shared" si="207"/>
        <v>2.1325179184701211E-3</v>
      </c>
      <c r="H2221" s="38">
        <f>G2221*SUMIF('Manual Inputs'!$B$11:$B$22,'Expanded kW'!A2221,'Manual Inputs'!$C$11:$C$22)</f>
        <v>17049.676949817116</v>
      </c>
    </row>
    <row r="2222" spans="1:8" x14ac:dyDescent="0.2">
      <c r="A2222">
        <f t="shared" si="204"/>
        <v>6</v>
      </c>
      <c r="B2222" t="b">
        <f t="shared" si="205"/>
        <v>0</v>
      </c>
      <c r="C2222" t="str">
        <f t="shared" si="206"/>
        <v>ON</v>
      </c>
      <c r="D2222" s="4">
        <f t="shared" si="208"/>
        <v>42522.499999994616</v>
      </c>
      <c r="E2222" t="str">
        <f t="shared" si="209"/>
        <v>LRKPPS</v>
      </c>
      <c r="F2222" s="39">
        <v>100.47508239746094</v>
      </c>
      <c r="G2222">
        <f t="shared" si="207"/>
        <v>2.1139559321392523E-3</v>
      </c>
      <c r="H2222" s="38">
        <f>G2222*SUMIF('Manual Inputs'!$B$11:$B$22,'Expanded kW'!A2222,'Manual Inputs'!$C$11:$C$22)</f>
        <v>16901.27216139908</v>
      </c>
    </row>
    <row r="2223" spans="1:8" x14ac:dyDescent="0.2">
      <c r="A2223">
        <f t="shared" si="204"/>
        <v>6</v>
      </c>
      <c r="B2223" t="b">
        <f t="shared" si="205"/>
        <v>0</v>
      </c>
      <c r="C2223" t="str">
        <f t="shared" si="206"/>
        <v>ON</v>
      </c>
      <c r="D2223" s="4">
        <f t="shared" si="208"/>
        <v>42522.54166666128</v>
      </c>
      <c r="E2223" t="str">
        <f t="shared" si="209"/>
        <v>LRKPPS</v>
      </c>
      <c r="F2223" s="39">
        <v>97.984428405761719</v>
      </c>
      <c r="G2223">
        <f t="shared" si="207"/>
        <v>2.0615535587843246E-3</v>
      </c>
      <c r="H2223" s="38">
        <f>G2223*SUMIF('Manual Inputs'!$B$11:$B$22,'Expanded kW'!A2223,'Manual Inputs'!$C$11:$C$22)</f>
        <v>16482.310365408084</v>
      </c>
    </row>
    <row r="2224" spans="1:8" x14ac:dyDescent="0.2">
      <c r="A2224">
        <f t="shared" si="204"/>
        <v>6</v>
      </c>
      <c r="B2224" t="b">
        <f t="shared" si="205"/>
        <v>0</v>
      </c>
      <c r="C2224" t="str">
        <f t="shared" si="206"/>
        <v>ON</v>
      </c>
      <c r="D2224" s="4">
        <f t="shared" si="208"/>
        <v>42522.583333327944</v>
      </c>
      <c r="E2224" t="str">
        <f t="shared" si="209"/>
        <v>LRKPPS</v>
      </c>
      <c r="F2224" s="39">
        <v>96.702911376953125</v>
      </c>
      <c r="G2224">
        <f t="shared" si="207"/>
        <v>2.0345909481494732E-3</v>
      </c>
      <c r="H2224" s="38">
        <f>G2224*SUMIF('Manual Inputs'!$B$11:$B$22,'Expanded kW'!A2224,'Manual Inputs'!$C$11:$C$22)</f>
        <v>16266.741812822267</v>
      </c>
    </row>
    <row r="2225" spans="1:8" x14ac:dyDescent="0.2">
      <c r="A2225">
        <f t="shared" si="204"/>
        <v>6</v>
      </c>
      <c r="B2225" t="b">
        <f t="shared" si="205"/>
        <v>0</v>
      </c>
      <c r="C2225" t="str">
        <f t="shared" si="206"/>
        <v>ON</v>
      </c>
      <c r="D2225" s="4">
        <f t="shared" si="208"/>
        <v>42522.624999994609</v>
      </c>
      <c r="E2225" t="str">
        <f t="shared" si="209"/>
        <v>LRKPPS</v>
      </c>
      <c r="F2225" s="39">
        <v>88.447105407714844</v>
      </c>
      <c r="G2225">
        <f t="shared" si="207"/>
        <v>1.8608920609545026E-3</v>
      </c>
      <c r="H2225" s="38">
        <f>G2225*SUMIF('Manual Inputs'!$B$11:$B$22,'Expanded kW'!A2225,'Manual Inputs'!$C$11:$C$22)</f>
        <v>14878.003229400856</v>
      </c>
    </row>
    <row r="2226" spans="1:8" x14ac:dyDescent="0.2">
      <c r="A2226">
        <f t="shared" si="204"/>
        <v>6</v>
      </c>
      <c r="B2226" t="b">
        <f t="shared" si="205"/>
        <v>0</v>
      </c>
      <c r="C2226" t="str">
        <f t="shared" si="206"/>
        <v>ON</v>
      </c>
      <c r="D2226" s="4">
        <f t="shared" si="208"/>
        <v>42522.666666661273</v>
      </c>
      <c r="E2226" t="str">
        <f t="shared" si="209"/>
        <v>LRKPPS</v>
      </c>
      <c r="F2226" s="39">
        <v>85.004486083984375</v>
      </c>
      <c r="G2226">
        <f t="shared" si="207"/>
        <v>1.7884607141185915E-3</v>
      </c>
      <c r="H2226" s="38">
        <f>G2226*SUMIF('Manual Inputs'!$B$11:$B$22,'Expanded kW'!A2226,'Manual Inputs'!$C$11:$C$22)</f>
        <v>14298.907947763837</v>
      </c>
    </row>
    <row r="2227" spans="1:8" x14ac:dyDescent="0.2">
      <c r="A2227">
        <f t="shared" si="204"/>
        <v>6</v>
      </c>
      <c r="B2227" t="b">
        <f t="shared" si="205"/>
        <v>0</v>
      </c>
      <c r="C2227" t="str">
        <f t="shared" si="206"/>
        <v>ON</v>
      </c>
      <c r="D2227" s="4">
        <f t="shared" si="208"/>
        <v>42522.708333327937</v>
      </c>
      <c r="E2227" t="str">
        <f t="shared" si="209"/>
        <v>LRKPPS</v>
      </c>
      <c r="F2227" s="39">
        <v>82.534446716308594</v>
      </c>
      <c r="G2227">
        <f t="shared" si="207"/>
        <v>1.7364920642869825E-3</v>
      </c>
      <c r="H2227" s="38">
        <f>G2227*SUMIF('Manual Inputs'!$B$11:$B$22,'Expanded kW'!A2227,'Manual Inputs'!$C$11:$C$22)</f>
        <v>13883.41381124434</v>
      </c>
    </row>
    <row r="2228" spans="1:8" x14ac:dyDescent="0.2">
      <c r="A2228">
        <f t="shared" si="204"/>
        <v>6</v>
      </c>
      <c r="B2228" t="b">
        <f t="shared" si="205"/>
        <v>0</v>
      </c>
      <c r="C2228" t="str">
        <f t="shared" si="206"/>
        <v>ON</v>
      </c>
      <c r="D2228" s="4">
        <f t="shared" si="208"/>
        <v>42522.749999994601</v>
      </c>
      <c r="E2228" t="str">
        <f t="shared" si="209"/>
        <v>LRKPPS</v>
      </c>
      <c r="F2228" s="39">
        <v>78.721435546875</v>
      </c>
      <c r="G2228">
        <f t="shared" si="207"/>
        <v>1.6562678197419383E-3</v>
      </c>
      <c r="H2228" s="38">
        <f>G2228*SUMIF('Manual Inputs'!$B$11:$B$22,'Expanded kW'!A2228,'Manual Inputs'!$C$11:$C$22)</f>
        <v>13242.013595476214</v>
      </c>
    </row>
    <row r="2229" spans="1:8" x14ac:dyDescent="0.2">
      <c r="A2229">
        <f t="shared" si="204"/>
        <v>6</v>
      </c>
      <c r="B2229" t="b">
        <f t="shared" si="205"/>
        <v>0</v>
      </c>
      <c r="C2229" t="str">
        <f t="shared" si="206"/>
        <v>ON</v>
      </c>
      <c r="D2229" s="4">
        <f t="shared" si="208"/>
        <v>42522.791666661265</v>
      </c>
      <c r="E2229" t="str">
        <f t="shared" si="209"/>
        <v>LRKPPS</v>
      </c>
      <c r="F2229" s="39">
        <v>77.631217956542969</v>
      </c>
      <c r="G2229">
        <f t="shared" si="207"/>
        <v>1.6333300735125985E-3</v>
      </c>
      <c r="H2229" s="38">
        <f>G2229*SUMIF('Manual Inputs'!$B$11:$B$22,'Expanded kW'!A2229,'Manual Inputs'!$C$11:$C$22)</f>
        <v>13058.624204099988</v>
      </c>
    </row>
    <row r="2230" spans="1:8" x14ac:dyDescent="0.2">
      <c r="A2230">
        <f t="shared" si="204"/>
        <v>6</v>
      </c>
      <c r="B2230" t="b">
        <f t="shared" si="205"/>
        <v>0</v>
      </c>
      <c r="C2230" t="str">
        <f t="shared" si="206"/>
        <v>ON</v>
      </c>
      <c r="D2230" s="4">
        <f t="shared" si="208"/>
        <v>42522.83333332793</v>
      </c>
      <c r="E2230" t="str">
        <f t="shared" si="209"/>
        <v>LRKPPS</v>
      </c>
      <c r="F2230" s="39">
        <v>73.884429931640625</v>
      </c>
      <c r="G2230">
        <f t="shared" si="207"/>
        <v>1.5544991376953139E-3</v>
      </c>
      <c r="H2230" s="38">
        <f>G2230*SUMIF('Manual Inputs'!$B$11:$B$22,'Expanded kW'!A2230,'Manual Inputs'!$C$11:$C$22)</f>
        <v>12428.363619794703</v>
      </c>
    </row>
    <row r="2231" spans="1:8" x14ac:dyDescent="0.2">
      <c r="A2231">
        <f t="shared" si="204"/>
        <v>6</v>
      </c>
      <c r="B2231" t="b">
        <f t="shared" si="205"/>
        <v>0</v>
      </c>
      <c r="C2231" t="str">
        <f t="shared" si="206"/>
        <v>OFF</v>
      </c>
      <c r="D2231" s="4">
        <f t="shared" si="208"/>
        <v>42522.874999994594</v>
      </c>
      <c r="E2231" t="str">
        <f t="shared" si="209"/>
        <v>LRKPPS</v>
      </c>
      <c r="F2231" s="39">
        <v>73.052658081054688</v>
      </c>
      <c r="G2231">
        <f t="shared" si="207"/>
        <v>1.5369989874513266E-3</v>
      </c>
      <c r="H2231" s="38">
        <f>G2231*SUMIF('Manual Inputs'!$B$11:$B$22,'Expanded kW'!A2231,'Manual Inputs'!$C$11:$C$22)</f>
        <v>12288.448308580202</v>
      </c>
    </row>
    <row r="2232" spans="1:8" x14ac:dyDescent="0.2">
      <c r="A2232">
        <f t="shared" si="204"/>
        <v>6</v>
      </c>
      <c r="B2232" t="b">
        <f t="shared" si="205"/>
        <v>0</v>
      </c>
      <c r="C2232" t="str">
        <f t="shared" si="206"/>
        <v>OFF</v>
      </c>
      <c r="D2232" s="4">
        <f t="shared" si="208"/>
        <v>42522.916666661258</v>
      </c>
      <c r="E2232" t="str">
        <f t="shared" si="209"/>
        <v>LRKPPS</v>
      </c>
      <c r="F2232" s="39">
        <v>66.40191650390625</v>
      </c>
      <c r="G2232">
        <f t="shared" si="207"/>
        <v>1.3970700192468338E-3</v>
      </c>
      <c r="H2232" s="38">
        <f>G2232*SUMIF('Manual Inputs'!$B$11:$B$22,'Expanded kW'!A2232,'Manual Inputs'!$C$11:$C$22)</f>
        <v>11169.703334320207</v>
      </c>
    </row>
    <row r="2233" spans="1:8" x14ac:dyDescent="0.2">
      <c r="A2233">
        <f t="shared" si="204"/>
        <v>6</v>
      </c>
      <c r="B2233" t="b">
        <f t="shared" si="205"/>
        <v>0</v>
      </c>
      <c r="C2233" t="str">
        <f t="shared" si="206"/>
        <v>OFF</v>
      </c>
      <c r="D2233" s="4">
        <f t="shared" si="208"/>
        <v>42522.958333327922</v>
      </c>
      <c r="E2233" t="str">
        <f t="shared" si="209"/>
        <v>LRKPPS</v>
      </c>
      <c r="F2233" s="39">
        <v>62.413619995117187</v>
      </c>
      <c r="G2233">
        <f t="shared" si="207"/>
        <v>1.3131578405980709E-3</v>
      </c>
      <c r="H2233" s="38">
        <f>G2233*SUMIF('Manual Inputs'!$B$11:$B$22,'Expanded kW'!A2233,'Manual Inputs'!$C$11:$C$22)</f>
        <v>10498.817746102912</v>
      </c>
    </row>
    <row r="2234" spans="1:8" x14ac:dyDescent="0.2">
      <c r="A2234">
        <f t="shared" si="204"/>
        <v>6</v>
      </c>
      <c r="B2234" t="b">
        <f t="shared" si="205"/>
        <v>0</v>
      </c>
      <c r="C2234" t="str">
        <f t="shared" si="206"/>
        <v>OFF</v>
      </c>
      <c r="D2234" s="4">
        <f t="shared" si="208"/>
        <v>42522.999999994587</v>
      </c>
      <c r="E2234" t="str">
        <f t="shared" si="209"/>
        <v>LRKPPS</v>
      </c>
      <c r="F2234" s="39">
        <v>57.808670043945313</v>
      </c>
      <c r="G2234">
        <f t="shared" si="207"/>
        <v>1.2162715177983978E-3</v>
      </c>
      <c r="H2234" s="38">
        <f>G2234*SUMIF('Manual Inputs'!$B$11:$B$22,'Expanded kW'!A2234,'Manual Inputs'!$C$11:$C$22)</f>
        <v>9724.2026817778278</v>
      </c>
    </row>
    <row r="2235" spans="1:8" x14ac:dyDescent="0.2">
      <c r="A2235">
        <f t="shared" si="204"/>
        <v>6</v>
      </c>
      <c r="B2235" t="b">
        <f t="shared" si="205"/>
        <v>0</v>
      </c>
      <c r="C2235" t="str">
        <f t="shared" si="206"/>
        <v>OFF</v>
      </c>
      <c r="D2235" s="4">
        <f t="shared" si="208"/>
        <v>42523.041666661251</v>
      </c>
      <c r="E2235" t="str">
        <f t="shared" si="209"/>
        <v>LRKPPS</v>
      </c>
      <c r="F2235" s="39">
        <v>55.969863891601563</v>
      </c>
      <c r="G2235">
        <f t="shared" si="207"/>
        <v>1.1775837647650203E-3</v>
      </c>
      <c r="H2235" s="38">
        <f>G2235*SUMIF('Manual Inputs'!$B$11:$B$22,'Expanded kW'!A2235,'Manual Inputs'!$C$11:$C$22)</f>
        <v>9414.8905370026951</v>
      </c>
    </row>
    <row r="2236" spans="1:8" x14ac:dyDescent="0.2">
      <c r="A2236">
        <f t="shared" si="204"/>
        <v>6</v>
      </c>
      <c r="B2236" t="b">
        <f t="shared" si="205"/>
        <v>0</v>
      </c>
      <c r="C2236" t="str">
        <f t="shared" si="206"/>
        <v>OFF</v>
      </c>
      <c r="D2236" s="4">
        <f t="shared" si="208"/>
        <v>42523.083333327915</v>
      </c>
      <c r="E2236" t="str">
        <f t="shared" si="209"/>
        <v>LRKPPS</v>
      </c>
      <c r="F2236" s="39">
        <v>54.680080413818359</v>
      </c>
      <c r="G2236">
        <f t="shared" si="207"/>
        <v>1.1504472313183566E-3</v>
      </c>
      <c r="H2236" s="38">
        <f>G2236*SUMIF('Manual Inputs'!$B$11:$B$22,'Expanded kW'!A2236,'Manual Inputs'!$C$11:$C$22)</f>
        <v>9197.9314555355413</v>
      </c>
    </row>
    <row r="2237" spans="1:8" x14ac:dyDescent="0.2">
      <c r="A2237">
        <f t="shared" si="204"/>
        <v>6</v>
      </c>
      <c r="B2237" t="b">
        <f t="shared" si="205"/>
        <v>0</v>
      </c>
      <c r="C2237" t="str">
        <f t="shared" si="206"/>
        <v>OFF</v>
      </c>
      <c r="D2237" s="4">
        <f t="shared" si="208"/>
        <v>42523.124999994579</v>
      </c>
      <c r="E2237" t="str">
        <f t="shared" si="209"/>
        <v>LRKPPS</v>
      </c>
      <c r="F2237" s="39">
        <v>55.21295166015625</v>
      </c>
      <c r="G2237">
        <f t="shared" si="207"/>
        <v>1.1616586312533804E-3</v>
      </c>
      <c r="H2237" s="38">
        <f>G2237*SUMIF('Manual Inputs'!$B$11:$B$22,'Expanded kW'!A2237,'Manual Inputs'!$C$11:$C$22)</f>
        <v>9287.5676294648511</v>
      </c>
    </row>
    <row r="2238" spans="1:8" x14ac:dyDescent="0.2">
      <c r="A2238">
        <f t="shared" si="204"/>
        <v>6</v>
      </c>
      <c r="B2238" t="b">
        <f t="shared" si="205"/>
        <v>0</v>
      </c>
      <c r="C2238" t="str">
        <f t="shared" si="206"/>
        <v>OFF</v>
      </c>
      <c r="D2238" s="4">
        <f t="shared" si="208"/>
        <v>42523.166666661244</v>
      </c>
      <c r="E2238" t="str">
        <f t="shared" si="209"/>
        <v>LRKPPS</v>
      </c>
      <c r="F2238" s="39">
        <v>55.965049743652344</v>
      </c>
      <c r="G2238">
        <f t="shared" si="207"/>
        <v>1.1774824769992119E-3</v>
      </c>
      <c r="H2238" s="38">
        <f>G2238*SUMIF('Manual Inputs'!$B$11:$B$22,'Expanded kW'!A2238,'Manual Inputs'!$C$11:$C$22)</f>
        <v>9414.0807319965825</v>
      </c>
    </row>
    <row r="2239" spans="1:8" x14ac:dyDescent="0.2">
      <c r="A2239">
        <f t="shared" si="204"/>
        <v>6</v>
      </c>
      <c r="B2239" t="b">
        <f t="shared" si="205"/>
        <v>0</v>
      </c>
      <c r="C2239" t="str">
        <f t="shared" si="206"/>
        <v>OFF</v>
      </c>
      <c r="D2239" s="4">
        <f t="shared" si="208"/>
        <v>42523.208333327908</v>
      </c>
      <c r="E2239" t="str">
        <f t="shared" si="209"/>
        <v>LRKPPS</v>
      </c>
      <c r="F2239" s="39">
        <v>57.542758941650391</v>
      </c>
      <c r="G2239">
        <f t="shared" si="207"/>
        <v>1.2106768535422952E-3</v>
      </c>
      <c r="H2239" s="38">
        <f>G2239*SUMIF('Manual Inputs'!$B$11:$B$22,'Expanded kW'!A2239,'Manual Inputs'!$C$11:$C$22)</f>
        <v>9679.4728263411762</v>
      </c>
    </row>
    <row r="2240" spans="1:8" x14ac:dyDescent="0.2">
      <c r="A2240">
        <f t="shared" si="204"/>
        <v>6</v>
      </c>
      <c r="B2240" t="b">
        <f t="shared" si="205"/>
        <v>0</v>
      </c>
      <c r="C2240" t="str">
        <f t="shared" si="206"/>
        <v>OFF</v>
      </c>
      <c r="D2240" s="4">
        <f t="shared" si="208"/>
        <v>42523.249999994572</v>
      </c>
      <c r="E2240" t="str">
        <f t="shared" si="209"/>
        <v>LRKPPS</v>
      </c>
      <c r="F2240" s="39">
        <v>64.096725463867188</v>
      </c>
      <c r="G2240">
        <f t="shared" si="207"/>
        <v>1.3485697129268263E-3</v>
      </c>
      <c r="H2240" s="38">
        <f>G2240*SUMIF('Manual Inputs'!$B$11:$B$22,'Expanded kW'!A2240,'Manual Inputs'!$C$11:$C$22)</f>
        <v>10781.938923263566</v>
      </c>
    </row>
    <row r="2241" spans="1:8" x14ac:dyDescent="0.2">
      <c r="A2241">
        <f t="shared" si="204"/>
        <v>6</v>
      </c>
      <c r="B2241" t="b">
        <f t="shared" si="205"/>
        <v>0</v>
      </c>
      <c r="C2241" t="str">
        <f t="shared" si="206"/>
        <v>ON</v>
      </c>
      <c r="D2241" s="4">
        <f t="shared" si="208"/>
        <v>42523.291666661236</v>
      </c>
      <c r="E2241" t="str">
        <f t="shared" si="209"/>
        <v>LRKPPS</v>
      </c>
      <c r="F2241" s="39">
        <v>73.059989929199219</v>
      </c>
      <c r="G2241">
        <f t="shared" si="207"/>
        <v>1.5371532466318999E-3</v>
      </c>
      <c r="H2241" s="38">
        <f>G2241*SUMIF('Manual Inputs'!$B$11:$B$22,'Expanded kW'!A2241,'Manual Inputs'!$C$11:$C$22)</f>
        <v>12289.68162492073</v>
      </c>
    </row>
    <row r="2242" spans="1:8" x14ac:dyDescent="0.2">
      <c r="A2242">
        <f t="shared" ref="A2242:A2305" si="210">MONTH(D2242)</f>
        <v>6</v>
      </c>
      <c r="B2242" t="b">
        <f t="shared" ref="B2242:B2305" si="211">IF(ISNA(VLOOKUP(DATE(YEAR(D2242),MONTH(D2242),DAY(D2242)),Holidays,1,FALSE)),FALSE,TRUE)</f>
        <v>0</v>
      </c>
      <c r="C2242" t="str">
        <f t="shared" ref="C2242:C2305" si="212">IF(OR(HOUR(D2242)&lt;PkStart,HOUR(D2242)&gt;OPkStart-1,WEEKDAY(D2242,2)&gt;5,B2242)=TRUE,"OFF","ON")</f>
        <v>ON</v>
      </c>
      <c r="D2242" s="4">
        <f t="shared" si="208"/>
        <v>42523.333333327901</v>
      </c>
      <c r="E2242" t="str">
        <f t="shared" si="209"/>
        <v>LRKPPS</v>
      </c>
      <c r="F2242" s="39">
        <v>86.421531677246094</v>
      </c>
      <c r="G2242">
        <f t="shared" ref="G2242:G2305" si="213">IF(SUMIF($A$2:$A$8761,A2242,$F$2:$F$8761)=0,0,F2242/SUMIF($A$2:$A$8761,A2242,$F$2:$F$8761))</f>
        <v>1.8182747920621901E-3</v>
      </c>
      <c r="H2242" s="38">
        <f>G2242*SUMIF('Manual Inputs'!$B$11:$B$22,'Expanded kW'!A2242,'Manual Inputs'!$C$11:$C$22)</f>
        <v>14537.274243818079</v>
      </c>
    </row>
    <row r="2243" spans="1:8" x14ac:dyDescent="0.2">
      <c r="A2243">
        <f t="shared" si="210"/>
        <v>6</v>
      </c>
      <c r="B2243" t="b">
        <f t="shared" si="211"/>
        <v>0</v>
      </c>
      <c r="C2243" t="str">
        <f t="shared" si="212"/>
        <v>ON</v>
      </c>
      <c r="D2243" s="4">
        <f t="shared" si="208"/>
        <v>42523.374999994565</v>
      </c>
      <c r="E2243" t="str">
        <f t="shared" si="209"/>
        <v>LRKPPS</v>
      </c>
      <c r="F2243" s="39">
        <v>90.654571533203125</v>
      </c>
      <c r="G2243">
        <f t="shared" si="213"/>
        <v>1.9073362737844323E-3</v>
      </c>
      <c r="H2243" s="38">
        <f>G2243*SUMIF('Manual Inputs'!$B$11:$B$22,'Expanded kW'!A2243,'Manual Inputs'!$C$11:$C$22)</f>
        <v>15249.328983843725</v>
      </c>
    </row>
    <row r="2244" spans="1:8" x14ac:dyDescent="0.2">
      <c r="A2244">
        <f t="shared" si="210"/>
        <v>6</v>
      </c>
      <c r="B2244" t="b">
        <f t="shared" si="211"/>
        <v>0</v>
      </c>
      <c r="C2244" t="str">
        <f t="shared" si="212"/>
        <v>ON</v>
      </c>
      <c r="D2244" s="4">
        <f t="shared" ref="D2244:D2307" si="214">+D2243+1/24</f>
        <v>42523.416666661229</v>
      </c>
      <c r="E2244" t="str">
        <f t="shared" ref="E2244:E2307" si="215">+E2243</f>
        <v>LRKPPS</v>
      </c>
      <c r="F2244" s="39">
        <v>92.866050720214844</v>
      </c>
      <c r="G2244">
        <f t="shared" si="213"/>
        <v>1.953864919839109E-3</v>
      </c>
      <c r="H2244" s="38">
        <f>G2244*SUMIF('Manual Inputs'!$B$11:$B$22,'Expanded kW'!A2244,'Manual Inputs'!$C$11:$C$22)</f>
        <v>15621.329789686302</v>
      </c>
    </row>
    <row r="2245" spans="1:8" x14ac:dyDescent="0.2">
      <c r="A2245">
        <f t="shared" si="210"/>
        <v>6</v>
      </c>
      <c r="B2245" t="b">
        <f t="shared" si="211"/>
        <v>0</v>
      </c>
      <c r="C2245" t="str">
        <f t="shared" si="212"/>
        <v>ON</v>
      </c>
      <c r="D2245" s="4">
        <f t="shared" si="214"/>
        <v>42523.458333327893</v>
      </c>
      <c r="E2245" t="str">
        <f t="shared" si="215"/>
        <v>LRKPPS</v>
      </c>
      <c r="F2245" s="39">
        <v>95.46221923828125</v>
      </c>
      <c r="G2245">
        <f t="shared" si="213"/>
        <v>2.0084872770310086E-3</v>
      </c>
      <c r="H2245" s="38">
        <f>G2245*SUMIF('Manual Inputs'!$B$11:$B$22,'Expanded kW'!A2245,'Manual Inputs'!$C$11:$C$22)</f>
        <v>16058.0405606924</v>
      </c>
    </row>
    <row r="2246" spans="1:8" x14ac:dyDescent="0.2">
      <c r="A2246">
        <f t="shared" si="210"/>
        <v>6</v>
      </c>
      <c r="B2246" t="b">
        <f t="shared" si="211"/>
        <v>0</v>
      </c>
      <c r="C2246" t="str">
        <f t="shared" si="212"/>
        <v>ON</v>
      </c>
      <c r="D2246" s="4">
        <f t="shared" si="214"/>
        <v>42523.499999994558</v>
      </c>
      <c r="E2246" t="str">
        <f t="shared" si="215"/>
        <v>LRKPPS</v>
      </c>
      <c r="F2246" s="39">
        <v>96.504600524902344</v>
      </c>
      <c r="G2246">
        <f t="shared" si="213"/>
        <v>2.030418566379812E-3</v>
      </c>
      <c r="H2246" s="38">
        <f>G2246*SUMIF('Manual Inputs'!$B$11:$B$22,'Expanded kW'!A2246,'Manual Inputs'!$C$11:$C$22)</f>
        <v>16233.383236714704</v>
      </c>
    </row>
    <row r="2247" spans="1:8" x14ac:dyDescent="0.2">
      <c r="A2247">
        <f t="shared" si="210"/>
        <v>6</v>
      </c>
      <c r="B2247" t="b">
        <f t="shared" si="211"/>
        <v>0</v>
      </c>
      <c r="C2247" t="str">
        <f t="shared" si="212"/>
        <v>ON</v>
      </c>
      <c r="D2247" s="4">
        <f t="shared" si="214"/>
        <v>42523.541666661222</v>
      </c>
      <c r="E2247" t="str">
        <f t="shared" si="215"/>
        <v>LRKPPS</v>
      </c>
      <c r="F2247" s="39">
        <v>96.1104736328125</v>
      </c>
      <c r="G2247">
        <f t="shared" si="213"/>
        <v>2.0221262926969396E-3</v>
      </c>
      <c r="H2247" s="38">
        <f>G2247*SUMIF('Manual Inputs'!$B$11:$B$22,'Expanded kW'!A2247,'Manual Inputs'!$C$11:$C$22)</f>
        <v>16167.085745730959</v>
      </c>
    </row>
    <row r="2248" spans="1:8" x14ac:dyDescent="0.2">
      <c r="A2248">
        <f t="shared" si="210"/>
        <v>6</v>
      </c>
      <c r="B2248" t="b">
        <f t="shared" si="211"/>
        <v>0</v>
      </c>
      <c r="C2248" t="str">
        <f t="shared" si="212"/>
        <v>ON</v>
      </c>
      <c r="D2248" s="4">
        <f t="shared" si="214"/>
        <v>42523.583333327886</v>
      </c>
      <c r="E2248" t="str">
        <f t="shared" si="215"/>
        <v>LRKPPS</v>
      </c>
      <c r="F2248" s="39">
        <v>91.750930786132813</v>
      </c>
      <c r="G2248">
        <f t="shared" si="213"/>
        <v>1.9304032381619112E-3</v>
      </c>
      <c r="H2248" s="38">
        <f>G2248*SUMIF('Manual Inputs'!$B$11:$B$22,'Expanded kW'!A2248,'Manual Inputs'!$C$11:$C$22)</f>
        <v>15433.751486202391</v>
      </c>
    </row>
    <row r="2249" spans="1:8" x14ac:dyDescent="0.2">
      <c r="A2249">
        <f t="shared" si="210"/>
        <v>6</v>
      </c>
      <c r="B2249" t="b">
        <f t="shared" si="211"/>
        <v>0</v>
      </c>
      <c r="C2249" t="str">
        <f t="shared" si="212"/>
        <v>ON</v>
      </c>
      <c r="D2249" s="4">
        <f t="shared" si="214"/>
        <v>42523.62499999455</v>
      </c>
      <c r="E2249" t="str">
        <f t="shared" si="215"/>
        <v>LRKPPS</v>
      </c>
      <c r="F2249" s="39">
        <v>80.858642578125</v>
      </c>
      <c r="G2249">
        <f t="shared" si="213"/>
        <v>1.7012338090610457E-3</v>
      </c>
      <c r="H2249" s="38">
        <f>G2249*SUMIF('Manual Inputs'!$B$11:$B$22,'Expanded kW'!A2249,'Manual Inputs'!$C$11:$C$22)</f>
        <v>13601.520816953494</v>
      </c>
    </row>
    <row r="2250" spans="1:8" x14ac:dyDescent="0.2">
      <c r="A2250">
        <f t="shared" si="210"/>
        <v>6</v>
      </c>
      <c r="B2250" t="b">
        <f t="shared" si="211"/>
        <v>0</v>
      </c>
      <c r="C2250" t="str">
        <f t="shared" si="212"/>
        <v>ON</v>
      </c>
      <c r="D2250" s="4">
        <f t="shared" si="214"/>
        <v>42523.666666661215</v>
      </c>
      <c r="E2250" t="str">
        <f t="shared" si="215"/>
        <v>LRKPPS</v>
      </c>
      <c r="F2250" s="39">
        <v>78.643035888671875</v>
      </c>
      <c r="G2250">
        <f t="shared" si="213"/>
        <v>1.6546183219900421E-3</v>
      </c>
      <c r="H2250" s="38">
        <f>G2250*SUMIF('Manual Inputs'!$B$11:$B$22,'Expanded kW'!A2250,'Manual Inputs'!$C$11:$C$22)</f>
        <v>13228.825709196009</v>
      </c>
    </row>
    <row r="2251" spans="1:8" x14ac:dyDescent="0.2">
      <c r="A2251">
        <f t="shared" si="210"/>
        <v>6</v>
      </c>
      <c r="B2251" t="b">
        <f t="shared" si="211"/>
        <v>0</v>
      </c>
      <c r="C2251" t="str">
        <f t="shared" si="212"/>
        <v>ON</v>
      </c>
      <c r="D2251" s="4">
        <f t="shared" si="214"/>
        <v>42523.708333327879</v>
      </c>
      <c r="E2251" t="str">
        <f t="shared" si="215"/>
        <v>LRKPPS</v>
      </c>
      <c r="F2251" s="39">
        <v>79.909576416015625</v>
      </c>
      <c r="G2251">
        <f t="shared" si="213"/>
        <v>1.6812658329667613E-3</v>
      </c>
      <c r="H2251" s="38">
        <f>G2251*SUMIF('Manual Inputs'!$B$11:$B$22,'Expanded kW'!A2251,'Manual Inputs'!$C$11:$C$22)</f>
        <v>13441.87501102589</v>
      </c>
    </row>
    <row r="2252" spans="1:8" x14ac:dyDescent="0.2">
      <c r="A2252">
        <f t="shared" si="210"/>
        <v>6</v>
      </c>
      <c r="B2252" t="b">
        <f t="shared" si="211"/>
        <v>0</v>
      </c>
      <c r="C2252" t="str">
        <f t="shared" si="212"/>
        <v>ON</v>
      </c>
      <c r="D2252" s="4">
        <f t="shared" si="214"/>
        <v>42523.749999994543</v>
      </c>
      <c r="E2252" t="str">
        <f t="shared" si="215"/>
        <v>LRKPPS</v>
      </c>
      <c r="F2252" s="39">
        <v>75.377906799316406</v>
      </c>
      <c r="G2252">
        <f t="shared" si="213"/>
        <v>1.5859212993756288E-3</v>
      </c>
      <c r="H2252" s="38">
        <f>G2252*SUMIF('Manual Inputs'!$B$11:$B$22,'Expanded kW'!A2252,'Manual Inputs'!$C$11:$C$22)</f>
        <v>12679.586693267694</v>
      </c>
    </row>
    <row r="2253" spans="1:8" x14ac:dyDescent="0.2">
      <c r="A2253">
        <f t="shared" si="210"/>
        <v>6</v>
      </c>
      <c r="B2253" t="b">
        <f t="shared" si="211"/>
        <v>0</v>
      </c>
      <c r="C2253" t="str">
        <f t="shared" si="212"/>
        <v>ON</v>
      </c>
      <c r="D2253" s="4">
        <f t="shared" si="214"/>
        <v>42523.791666661207</v>
      </c>
      <c r="E2253" t="str">
        <f t="shared" si="215"/>
        <v>LRKPPS</v>
      </c>
      <c r="F2253" s="39">
        <v>70.94976806640625</v>
      </c>
      <c r="G2253">
        <f t="shared" si="213"/>
        <v>1.4927550145674108E-3</v>
      </c>
      <c r="H2253" s="38">
        <f>G2253*SUMIF('Manual Inputs'!$B$11:$B$22,'Expanded kW'!A2253,'Manual Inputs'!$C$11:$C$22)</f>
        <v>11934.713674927789</v>
      </c>
    </row>
    <row r="2254" spans="1:8" x14ac:dyDescent="0.2">
      <c r="A2254">
        <f t="shared" si="210"/>
        <v>6</v>
      </c>
      <c r="B2254" t="b">
        <f t="shared" si="211"/>
        <v>0</v>
      </c>
      <c r="C2254" t="str">
        <f t="shared" si="212"/>
        <v>ON</v>
      </c>
      <c r="D2254" s="4">
        <f t="shared" si="214"/>
        <v>42523.833333327872</v>
      </c>
      <c r="E2254" t="str">
        <f t="shared" si="215"/>
        <v>LRKPPS</v>
      </c>
      <c r="F2254" s="39">
        <v>68.673774719238281</v>
      </c>
      <c r="G2254">
        <f t="shared" si="213"/>
        <v>1.4448690161392394E-3</v>
      </c>
      <c r="H2254" s="38">
        <f>G2254*SUMIF('Manual Inputs'!$B$11:$B$22,'Expanded kW'!A2254,'Manual Inputs'!$C$11:$C$22)</f>
        <v>11551.860711982703</v>
      </c>
    </row>
    <row r="2255" spans="1:8" x14ac:dyDescent="0.2">
      <c r="A2255">
        <f t="shared" si="210"/>
        <v>6</v>
      </c>
      <c r="B2255" t="b">
        <f t="shared" si="211"/>
        <v>0</v>
      </c>
      <c r="C2255" t="str">
        <f t="shared" si="212"/>
        <v>OFF</v>
      </c>
      <c r="D2255" s="4">
        <f t="shared" si="214"/>
        <v>42523.874999994536</v>
      </c>
      <c r="E2255" t="str">
        <f t="shared" si="215"/>
        <v>LRKPPS</v>
      </c>
      <c r="F2255" s="39">
        <v>67.203956604003906</v>
      </c>
      <c r="G2255">
        <f t="shared" si="213"/>
        <v>1.4139446252382775E-3</v>
      </c>
      <c r="H2255" s="38">
        <f>G2255*SUMIF('Manual Inputs'!$B$11:$B$22,'Expanded kW'!A2255,'Manual Inputs'!$C$11:$C$22)</f>
        <v>11304.61736168555</v>
      </c>
    </row>
    <row r="2256" spans="1:8" x14ac:dyDescent="0.2">
      <c r="A2256">
        <f t="shared" si="210"/>
        <v>6</v>
      </c>
      <c r="B2256" t="b">
        <f t="shared" si="211"/>
        <v>0</v>
      </c>
      <c r="C2256" t="str">
        <f t="shared" si="212"/>
        <v>OFF</v>
      </c>
      <c r="D2256" s="4">
        <f t="shared" si="214"/>
        <v>42523.9166666612</v>
      </c>
      <c r="E2256" t="str">
        <f t="shared" si="215"/>
        <v>LRKPPS</v>
      </c>
      <c r="F2256" s="39">
        <v>64.479629516601563</v>
      </c>
      <c r="G2256">
        <f t="shared" si="213"/>
        <v>1.3566258625153978E-3</v>
      </c>
      <c r="H2256" s="38">
        <f>G2256*SUMIF('Manual Inputs'!$B$11:$B$22,'Expanded kW'!A2256,'Manual Inputs'!$C$11:$C$22)</f>
        <v>10846.348580389957</v>
      </c>
    </row>
    <row r="2257" spans="1:8" x14ac:dyDescent="0.2">
      <c r="A2257">
        <f t="shared" si="210"/>
        <v>6</v>
      </c>
      <c r="B2257" t="b">
        <f t="shared" si="211"/>
        <v>0</v>
      </c>
      <c r="C2257" t="str">
        <f t="shared" si="212"/>
        <v>OFF</v>
      </c>
      <c r="D2257" s="4">
        <f t="shared" si="214"/>
        <v>42523.958333327864</v>
      </c>
      <c r="E2257" t="str">
        <f t="shared" si="215"/>
        <v>LRKPPS</v>
      </c>
      <c r="F2257" s="39">
        <v>59.703521728515625</v>
      </c>
      <c r="G2257">
        <f t="shared" si="213"/>
        <v>1.2561384466283332E-3</v>
      </c>
      <c r="H2257" s="38">
        <f>G2257*SUMIF('Manual Inputs'!$B$11:$B$22,'Expanded kW'!A2257,'Manual Inputs'!$C$11:$C$22)</f>
        <v>10042.942445530614</v>
      </c>
    </row>
    <row r="2258" spans="1:8" x14ac:dyDescent="0.2">
      <c r="A2258">
        <f t="shared" si="210"/>
        <v>6</v>
      </c>
      <c r="B2258" t="b">
        <f t="shared" si="211"/>
        <v>0</v>
      </c>
      <c r="C2258" t="str">
        <f t="shared" si="212"/>
        <v>OFF</v>
      </c>
      <c r="D2258" s="4">
        <f t="shared" si="214"/>
        <v>42523.999999994528</v>
      </c>
      <c r="E2258" t="str">
        <f t="shared" si="215"/>
        <v>LRKPPS</v>
      </c>
      <c r="F2258" s="39">
        <v>56.273433685302734</v>
      </c>
      <c r="G2258">
        <f t="shared" si="213"/>
        <v>1.1839707529704572E-3</v>
      </c>
      <c r="H2258" s="38">
        <f>G2258*SUMIF('Manual Inputs'!$B$11:$B$22,'Expanded kW'!A2258,'Manual Inputs'!$C$11:$C$22)</f>
        <v>9465.9550953080779</v>
      </c>
    </row>
    <row r="2259" spans="1:8" x14ac:dyDescent="0.2">
      <c r="A2259">
        <f t="shared" si="210"/>
        <v>6</v>
      </c>
      <c r="B2259" t="b">
        <f t="shared" si="211"/>
        <v>0</v>
      </c>
      <c r="C2259" t="str">
        <f t="shared" si="212"/>
        <v>OFF</v>
      </c>
      <c r="D2259" s="4">
        <f t="shared" si="214"/>
        <v>42524.041666661193</v>
      </c>
      <c r="E2259" t="str">
        <f t="shared" si="215"/>
        <v>LRKPPS</v>
      </c>
      <c r="F2259" s="39">
        <v>54.765659332275391</v>
      </c>
      <c r="G2259">
        <f t="shared" si="213"/>
        <v>1.1522477778620525E-3</v>
      </c>
      <c r="H2259" s="38">
        <f>G2259*SUMIF('Manual Inputs'!$B$11:$B$22,'Expanded kW'!A2259,'Manual Inputs'!$C$11:$C$22)</f>
        <v>9212.3269908026723</v>
      </c>
    </row>
    <row r="2260" spans="1:8" x14ac:dyDescent="0.2">
      <c r="A2260">
        <f t="shared" si="210"/>
        <v>6</v>
      </c>
      <c r="B2260" t="b">
        <f t="shared" si="211"/>
        <v>0</v>
      </c>
      <c r="C2260" t="str">
        <f t="shared" si="212"/>
        <v>OFF</v>
      </c>
      <c r="D2260" s="4">
        <f t="shared" si="214"/>
        <v>42524.083333327857</v>
      </c>
      <c r="E2260" t="str">
        <f t="shared" si="215"/>
        <v>LRKPPS</v>
      </c>
      <c r="F2260" s="39">
        <v>55.000640869140625</v>
      </c>
      <c r="G2260">
        <f t="shared" si="213"/>
        <v>1.1571916963137381E-3</v>
      </c>
      <c r="H2260" s="38">
        <f>G2260*SUMIF('Manual Inputs'!$B$11:$B$22,'Expanded kW'!A2260,'Manual Inputs'!$C$11:$C$22)</f>
        <v>9251.8540736643972</v>
      </c>
    </row>
    <row r="2261" spans="1:8" x14ac:dyDescent="0.2">
      <c r="A2261">
        <f t="shared" si="210"/>
        <v>6</v>
      </c>
      <c r="B2261" t="b">
        <f t="shared" si="211"/>
        <v>0</v>
      </c>
      <c r="C2261" t="str">
        <f t="shared" si="212"/>
        <v>OFF</v>
      </c>
      <c r="D2261" s="4">
        <f t="shared" si="214"/>
        <v>42524.124999994521</v>
      </c>
      <c r="E2261" t="str">
        <f t="shared" si="215"/>
        <v>LRKPPS</v>
      </c>
      <c r="F2261" s="39">
        <v>54.626911163330078</v>
      </c>
      <c r="G2261">
        <f t="shared" si="213"/>
        <v>1.1493285713501818E-3</v>
      </c>
      <c r="H2261" s="38">
        <f>G2261*SUMIF('Manual Inputs'!$B$11:$B$22,'Expanded kW'!A2261,'Manual Inputs'!$C$11:$C$22)</f>
        <v>9188.9876661732687</v>
      </c>
    </row>
    <row r="2262" spans="1:8" x14ac:dyDescent="0.2">
      <c r="A2262">
        <f t="shared" si="210"/>
        <v>6</v>
      </c>
      <c r="B2262" t="b">
        <f t="shared" si="211"/>
        <v>0</v>
      </c>
      <c r="C2262" t="str">
        <f t="shared" si="212"/>
        <v>OFF</v>
      </c>
      <c r="D2262" s="4">
        <f t="shared" si="214"/>
        <v>42524.166666661185</v>
      </c>
      <c r="E2262" t="str">
        <f t="shared" si="215"/>
        <v>LRKPPS</v>
      </c>
      <c r="F2262" s="39">
        <v>55.739105224609375</v>
      </c>
      <c r="G2262">
        <f t="shared" si="213"/>
        <v>1.172728693822645E-3</v>
      </c>
      <c r="H2262" s="38">
        <f>G2262*SUMIF('Manual Inputs'!$B$11:$B$22,'Expanded kW'!A2262,'Manual Inputs'!$C$11:$C$22)</f>
        <v>9376.0737981518778</v>
      </c>
    </row>
    <row r="2263" spans="1:8" x14ac:dyDescent="0.2">
      <c r="A2263">
        <f t="shared" si="210"/>
        <v>6</v>
      </c>
      <c r="B2263" t="b">
        <f t="shared" si="211"/>
        <v>0</v>
      </c>
      <c r="C2263" t="str">
        <f t="shared" si="212"/>
        <v>OFF</v>
      </c>
      <c r="D2263" s="4">
        <f t="shared" si="214"/>
        <v>42524.20833332785</v>
      </c>
      <c r="E2263" t="str">
        <f t="shared" si="215"/>
        <v>LRKPPS</v>
      </c>
      <c r="F2263" s="39">
        <v>58.123100280761719</v>
      </c>
      <c r="G2263">
        <f t="shared" si="213"/>
        <v>1.2228870054247984E-3</v>
      </c>
      <c r="H2263" s="38">
        <f>G2263*SUMIF('Manual Inputs'!$B$11:$B$22,'Expanded kW'!A2263,'Manual Inputs'!$C$11:$C$22)</f>
        <v>9777.0941139757615</v>
      </c>
    </row>
    <row r="2264" spans="1:8" x14ac:dyDescent="0.2">
      <c r="A2264">
        <f t="shared" si="210"/>
        <v>6</v>
      </c>
      <c r="B2264" t="b">
        <f t="shared" si="211"/>
        <v>0</v>
      </c>
      <c r="C2264" t="str">
        <f t="shared" si="212"/>
        <v>OFF</v>
      </c>
      <c r="D2264" s="4">
        <f t="shared" si="214"/>
        <v>42524.249999994514</v>
      </c>
      <c r="E2264" t="str">
        <f t="shared" si="215"/>
        <v>LRKPPS</v>
      </c>
      <c r="F2264" s="39">
        <v>61.774715423583984</v>
      </c>
      <c r="G2264">
        <f t="shared" si="213"/>
        <v>1.2997155415042446E-3</v>
      </c>
      <c r="H2264" s="38">
        <f>G2264*SUMIF('Manual Inputs'!$B$11:$B$22,'Expanded kW'!A2264,'Manual Inputs'!$C$11:$C$22)</f>
        <v>10391.345328156254</v>
      </c>
    </row>
    <row r="2265" spans="1:8" x14ac:dyDescent="0.2">
      <c r="A2265">
        <f t="shared" si="210"/>
        <v>6</v>
      </c>
      <c r="B2265" t="b">
        <f t="shared" si="211"/>
        <v>0</v>
      </c>
      <c r="C2265" t="str">
        <f t="shared" si="212"/>
        <v>ON</v>
      </c>
      <c r="D2265" s="4">
        <f t="shared" si="214"/>
        <v>42524.291666661178</v>
      </c>
      <c r="E2265" t="str">
        <f t="shared" si="215"/>
        <v>LRKPPS</v>
      </c>
      <c r="F2265" s="39">
        <v>72.663658142089844</v>
      </c>
      <c r="G2265">
        <f t="shared" si="213"/>
        <v>1.5288145828312482E-3</v>
      </c>
      <c r="H2265" s="38">
        <f>G2265*SUMIF('Manual Inputs'!$B$11:$B$22,'Expanded kW'!A2265,'Manual Inputs'!$C$11:$C$22)</f>
        <v>12223.01324067745</v>
      </c>
    </row>
    <row r="2266" spans="1:8" x14ac:dyDescent="0.2">
      <c r="A2266">
        <f t="shared" si="210"/>
        <v>6</v>
      </c>
      <c r="B2266" t="b">
        <f t="shared" si="211"/>
        <v>0</v>
      </c>
      <c r="C2266" t="str">
        <f t="shared" si="212"/>
        <v>ON</v>
      </c>
      <c r="D2266" s="4">
        <f t="shared" si="214"/>
        <v>42524.333333327842</v>
      </c>
      <c r="E2266" t="str">
        <f t="shared" si="215"/>
        <v>LRKPPS</v>
      </c>
      <c r="F2266" s="39">
        <v>81.359153747558594</v>
      </c>
      <c r="G2266">
        <f t="shared" si="213"/>
        <v>1.7117643657968999E-3</v>
      </c>
      <c r="H2266" s="38">
        <f>G2266*SUMIF('Manual Inputs'!$B$11:$B$22,'Expanded kW'!A2266,'Manual Inputs'!$C$11:$C$22)</f>
        <v>13685.713586867867</v>
      </c>
    </row>
    <row r="2267" spans="1:8" x14ac:dyDescent="0.2">
      <c r="A2267">
        <f t="shared" si="210"/>
        <v>6</v>
      </c>
      <c r="B2267" t="b">
        <f t="shared" si="211"/>
        <v>0</v>
      </c>
      <c r="C2267" t="str">
        <f t="shared" si="212"/>
        <v>ON</v>
      </c>
      <c r="D2267" s="4">
        <f t="shared" si="214"/>
        <v>42524.374999994507</v>
      </c>
      <c r="E2267" t="str">
        <f t="shared" si="215"/>
        <v>LRKPPS</v>
      </c>
      <c r="F2267" s="39">
        <v>86.193305969238281</v>
      </c>
      <c r="G2267">
        <f t="shared" si="213"/>
        <v>1.8134730135734572E-3</v>
      </c>
      <c r="H2267" s="38">
        <f>G2267*SUMIF('Manual Inputs'!$B$11:$B$22,'Expanded kW'!A2267,'Manual Inputs'!$C$11:$C$22)</f>
        <v>14498.883583037039</v>
      </c>
    </row>
    <row r="2268" spans="1:8" x14ac:dyDescent="0.2">
      <c r="A2268">
        <f t="shared" si="210"/>
        <v>6</v>
      </c>
      <c r="B2268" t="b">
        <f t="shared" si="211"/>
        <v>0</v>
      </c>
      <c r="C2268" t="str">
        <f t="shared" si="212"/>
        <v>ON</v>
      </c>
      <c r="D2268" s="4">
        <f t="shared" si="214"/>
        <v>42524.416666661171</v>
      </c>
      <c r="E2268" t="str">
        <f t="shared" si="215"/>
        <v>LRKPPS</v>
      </c>
      <c r="F2268" s="39">
        <v>92.750686645507813</v>
      </c>
      <c r="G2268">
        <f t="shared" si="213"/>
        <v>1.9514377054067986E-3</v>
      </c>
      <c r="H2268" s="38">
        <f>G2268*SUMIF('Manual Inputs'!$B$11:$B$22,'Expanded kW'!A2268,'Manual Inputs'!$C$11:$C$22)</f>
        <v>15601.923986996253</v>
      </c>
    </row>
    <row r="2269" spans="1:8" x14ac:dyDescent="0.2">
      <c r="A2269">
        <f t="shared" si="210"/>
        <v>6</v>
      </c>
      <c r="B2269" t="b">
        <f t="shared" si="211"/>
        <v>0</v>
      </c>
      <c r="C2269" t="str">
        <f t="shared" si="212"/>
        <v>ON</v>
      </c>
      <c r="D2269" s="4">
        <f t="shared" si="214"/>
        <v>42524.458333327835</v>
      </c>
      <c r="E2269" t="str">
        <f t="shared" si="215"/>
        <v>LRKPPS</v>
      </c>
      <c r="F2269" s="39">
        <v>94.515594482421875</v>
      </c>
      <c r="G2269">
        <f t="shared" si="213"/>
        <v>1.9885706671571024E-3</v>
      </c>
      <c r="H2269" s="38">
        <f>G2269*SUMIF('Manual Inputs'!$B$11:$B$22,'Expanded kW'!A2269,'Manual Inputs'!$C$11:$C$22)</f>
        <v>15898.805432422412</v>
      </c>
    </row>
    <row r="2270" spans="1:8" x14ac:dyDescent="0.2">
      <c r="A2270">
        <f t="shared" si="210"/>
        <v>6</v>
      </c>
      <c r="B2270" t="b">
        <f t="shared" si="211"/>
        <v>0</v>
      </c>
      <c r="C2270" t="str">
        <f t="shared" si="212"/>
        <v>ON</v>
      </c>
      <c r="D2270" s="4">
        <f t="shared" si="214"/>
        <v>42524.499999994499</v>
      </c>
      <c r="E2270" t="str">
        <f t="shared" si="215"/>
        <v>LRKPPS</v>
      </c>
      <c r="F2270" s="39">
        <v>92.331733703613281</v>
      </c>
      <c r="G2270">
        <f t="shared" si="213"/>
        <v>1.9426231014704547E-3</v>
      </c>
      <c r="H2270" s="38">
        <f>G2270*SUMIF('Manual Inputs'!$B$11:$B$22,'Expanded kW'!A2270,'Manual Inputs'!$C$11:$C$22)</f>
        <v>15531.45041758162</v>
      </c>
    </row>
    <row r="2271" spans="1:8" x14ac:dyDescent="0.2">
      <c r="A2271">
        <f t="shared" si="210"/>
        <v>6</v>
      </c>
      <c r="B2271" t="b">
        <f t="shared" si="211"/>
        <v>0</v>
      </c>
      <c r="C2271" t="str">
        <f t="shared" si="212"/>
        <v>ON</v>
      </c>
      <c r="D2271" s="4">
        <f t="shared" si="214"/>
        <v>42524.541666661164</v>
      </c>
      <c r="E2271" t="str">
        <f t="shared" si="215"/>
        <v>LRKPPS</v>
      </c>
      <c r="F2271" s="39">
        <v>92.176124572753906</v>
      </c>
      <c r="G2271">
        <f t="shared" si="213"/>
        <v>1.9393491469990969E-3</v>
      </c>
      <c r="H2271" s="38">
        <f>G2271*SUMIF('Manual Inputs'!$B$11:$B$22,'Expanded kW'!A2271,'Manual Inputs'!$C$11:$C$22)</f>
        <v>15505.274850379303</v>
      </c>
    </row>
    <row r="2272" spans="1:8" x14ac:dyDescent="0.2">
      <c r="A2272">
        <f t="shared" si="210"/>
        <v>6</v>
      </c>
      <c r="B2272" t="b">
        <f t="shared" si="211"/>
        <v>0</v>
      </c>
      <c r="C2272" t="str">
        <f t="shared" si="212"/>
        <v>ON</v>
      </c>
      <c r="D2272" s="4">
        <f t="shared" si="214"/>
        <v>42524.583333327828</v>
      </c>
      <c r="E2272" t="str">
        <f t="shared" si="215"/>
        <v>LRKPPS</v>
      </c>
      <c r="F2272" s="39">
        <v>86.279388427734375</v>
      </c>
      <c r="G2272">
        <f t="shared" si="213"/>
        <v>1.8152841544001061E-3</v>
      </c>
      <c r="H2272" s="38">
        <f>G2272*SUMIF('Manual Inputs'!$B$11:$B$22,'Expanded kW'!A2272,'Manual Inputs'!$C$11:$C$22)</f>
        <v>14513.363820571054</v>
      </c>
    </row>
    <row r="2273" spans="1:8" x14ac:dyDescent="0.2">
      <c r="A2273">
        <f t="shared" si="210"/>
        <v>6</v>
      </c>
      <c r="B2273" t="b">
        <f t="shared" si="211"/>
        <v>0</v>
      </c>
      <c r="C2273" t="str">
        <f t="shared" si="212"/>
        <v>ON</v>
      </c>
      <c r="D2273" s="4">
        <f t="shared" si="214"/>
        <v>42524.624999994492</v>
      </c>
      <c r="E2273" t="str">
        <f t="shared" si="215"/>
        <v>LRKPPS</v>
      </c>
      <c r="F2273" s="39">
        <v>79.439826965332031</v>
      </c>
      <c r="G2273">
        <f t="shared" si="213"/>
        <v>1.6713824906076727E-3</v>
      </c>
      <c r="H2273" s="38">
        <f>G2273*SUMIF('Manual Inputs'!$B$11:$B$22,'Expanded kW'!A2273,'Manual Inputs'!$C$11:$C$22)</f>
        <v>13362.85677959748</v>
      </c>
    </row>
    <row r="2274" spans="1:8" x14ac:dyDescent="0.2">
      <c r="A2274">
        <f t="shared" si="210"/>
        <v>6</v>
      </c>
      <c r="B2274" t="b">
        <f t="shared" si="211"/>
        <v>0</v>
      </c>
      <c r="C2274" t="str">
        <f t="shared" si="212"/>
        <v>ON</v>
      </c>
      <c r="D2274" s="4">
        <f t="shared" si="214"/>
        <v>42524.666666661156</v>
      </c>
      <c r="E2274" t="str">
        <f t="shared" si="215"/>
        <v>LRKPPS</v>
      </c>
      <c r="F2274" s="39">
        <v>76.52215576171875</v>
      </c>
      <c r="G2274">
        <f t="shared" si="213"/>
        <v>1.6099958442697144E-3</v>
      </c>
      <c r="H2274" s="38">
        <f>G2274*SUMIF('Manual Inputs'!$B$11:$B$22,'Expanded kW'!A2274,'Manual Inputs'!$C$11:$C$22)</f>
        <v>12872.06489455404</v>
      </c>
    </row>
    <row r="2275" spans="1:8" x14ac:dyDescent="0.2">
      <c r="A2275">
        <f t="shared" si="210"/>
        <v>6</v>
      </c>
      <c r="B2275" t="b">
        <f t="shared" si="211"/>
        <v>0</v>
      </c>
      <c r="C2275" t="str">
        <f t="shared" si="212"/>
        <v>ON</v>
      </c>
      <c r="D2275" s="4">
        <f t="shared" si="214"/>
        <v>42524.708333327821</v>
      </c>
      <c r="E2275" t="str">
        <f t="shared" si="215"/>
        <v>LRKPPS</v>
      </c>
      <c r="F2275" s="39">
        <v>72.21234130859375</v>
      </c>
      <c r="G2275">
        <f t="shared" si="213"/>
        <v>1.5193190554360152E-3</v>
      </c>
      <c r="H2275" s="38">
        <f>G2275*SUMIF('Manual Inputs'!$B$11:$B$22,'Expanded kW'!A2275,'Manual Inputs'!$C$11:$C$22)</f>
        <v>12147.095625564041</v>
      </c>
    </row>
    <row r="2276" spans="1:8" x14ac:dyDescent="0.2">
      <c r="A2276">
        <f t="shared" si="210"/>
        <v>6</v>
      </c>
      <c r="B2276" t="b">
        <f t="shared" si="211"/>
        <v>0</v>
      </c>
      <c r="C2276" t="str">
        <f t="shared" si="212"/>
        <v>ON</v>
      </c>
      <c r="D2276" s="4">
        <f t="shared" si="214"/>
        <v>42524.749999994485</v>
      </c>
      <c r="E2276" t="str">
        <f t="shared" si="215"/>
        <v>LRKPPS</v>
      </c>
      <c r="F2276" s="39">
        <v>69.64599609375</v>
      </c>
      <c r="G2276">
        <f t="shared" si="213"/>
        <v>1.4653241687299235E-3</v>
      </c>
      <c r="H2276" s="38">
        <f>G2276*SUMIF('Manual Inputs'!$B$11:$B$22,'Expanded kW'!A2276,'Manual Inputs'!$C$11:$C$22)</f>
        <v>11715.401538819262</v>
      </c>
    </row>
    <row r="2277" spans="1:8" x14ac:dyDescent="0.2">
      <c r="A2277">
        <f t="shared" si="210"/>
        <v>6</v>
      </c>
      <c r="B2277" t="b">
        <f t="shared" si="211"/>
        <v>0</v>
      </c>
      <c r="C2277" t="str">
        <f t="shared" si="212"/>
        <v>ON</v>
      </c>
      <c r="D2277" s="4">
        <f t="shared" si="214"/>
        <v>42524.791666661149</v>
      </c>
      <c r="E2277" t="str">
        <f t="shared" si="215"/>
        <v>LRKPPS</v>
      </c>
      <c r="F2277" s="39">
        <v>68.451484680175781</v>
      </c>
      <c r="G2277">
        <f t="shared" si="213"/>
        <v>1.440192121773801E-3</v>
      </c>
      <c r="H2277" s="38">
        <f>G2277*SUMIF('Manual Inputs'!$B$11:$B$22,'Expanded kW'!A2277,'Manual Inputs'!$C$11:$C$22)</f>
        <v>11514.468511256742</v>
      </c>
    </row>
    <row r="2278" spans="1:8" x14ac:dyDescent="0.2">
      <c r="A2278">
        <f t="shared" si="210"/>
        <v>6</v>
      </c>
      <c r="B2278" t="b">
        <f t="shared" si="211"/>
        <v>0</v>
      </c>
      <c r="C2278" t="str">
        <f t="shared" si="212"/>
        <v>ON</v>
      </c>
      <c r="D2278" s="4">
        <f t="shared" si="214"/>
        <v>42524.833333327813</v>
      </c>
      <c r="E2278" t="str">
        <f t="shared" si="215"/>
        <v>LRKPPS</v>
      </c>
      <c r="F2278" s="39">
        <v>66.150398254394531</v>
      </c>
      <c r="G2278">
        <f t="shared" si="213"/>
        <v>1.3917781749118046E-3</v>
      </c>
      <c r="H2278" s="38">
        <f>G2278*SUMIF('Manual Inputs'!$B$11:$B$22,'Expanded kW'!A2278,'Manual Inputs'!$C$11:$C$22)</f>
        <v>11127.394552011971</v>
      </c>
    </row>
    <row r="2279" spans="1:8" x14ac:dyDescent="0.2">
      <c r="A2279">
        <f t="shared" si="210"/>
        <v>6</v>
      </c>
      <c r="B2279" t="b">
        <f t="shared" si="211"/>
        <v>0</v>
      </c>
      <c r="C2279" t="str">
        <f t="shared" si="212"/>
        <v>OFF</v>
      </c>
      <c r="D2279" s="4">
        <f t="shared" si="214"/>
        <v>42524.874999994478</v>
      </c>
      <c r="E2279" t="str">
        <f t="shared" si="215"/>
        <v>LRKPPS</v>
      </c>
      <c r="F2279" s="39">
        <v>64.5172119140625</v>
      </c>
      <c r="G2279">
        <f t="shared" si="213"/>
        <v>1.3574165812703454E-3</v>
      </c>
      <c r="H2279" s="38">
        <f>G2279*SUMIF('Manual Inputs'!$B$11:$B$22,'Expanded kW'!A2279,'Manual Inputs'!$C$11:$C$22)</f>
        <v>10852.670449581889</v>
      </c>
    </row>
    <row r="2280" spans="1:8" x14ac:dyDescent="0.2">
      <c r="A2280">
        <f t="shared" si="210"/>
        <v>6</v>
      </c>
      <c r="B2280" t="b">
        <f t="shared" si="211"/>
        <v>0</v>
      </c>
      <c r="C2280" t="str">
        <f t="shared" si="212"/>
        <v>OFF</v>
      </c>
      <c r="D2280" s="4">
        <f t="shared" si="214"/>
        <v>42524.916666661142</v>
      </c>
      <c r="E2280" t="str">
        <f t="shared" si="215"/>
        <v>LRKPPS</v>
      </c>
      <c r="F2280" s="39">
        <v>61.955558776855469</v>
      </c>
      <c r="G2280">
        <f t="shared" si="213"/>
        <v>1.3035204140190431E-3</v>
      </c>
      <c r="H2280" s="38">
        <f>G2280*SUMIF('Manual Inputs'!$B$11:$B$22,'Expanded kW'!A2280,'Manual Inputs'!$C$11:$C$22)</f>
        <v>10421.76563396034</v>
      </c>
    </row>
    <row r="2281" spans="1:8" x14ac:dyDescent="0.2">
      <c r="A2281">
        <f t="shared" si="210"/>
        <v>6</v>
      </c>
      <c r="B2281" t="b">
        <f t="shared" si="211"/>
        <v>0</v>
      </c>
      <c r="C2281" t="str">
        <f t="shared" si="212"/>
        <v>OFF</v>
      </c>
      <c r="D2281" s="4">
        <f t="shared" si="214"/>
        <v>42524.958333327806</v>
      </c>
      <c r="E2281" t="str">
        <f t="shared" si="215"/>
        <v>LRKPPS</v>
      </c>
      <c r="F2281" s="39">
        <v>59.932258605957031</v>
      </c>
      <c r="G2281">
        <f t="shared" si="213"/>
        <v>1.2609509799194579E-3</v>
      </c>
      <c r="H2281" s="38">
        <f>G2281*SUMIF('Manual Inputs'!$B$11:$B$22,'Expanded kW'!A2281,'Manual Inputs'!$C$11:$C$22)</f>
        <v>10081.419091946218</v>
      </c>
    </row>
    <row r="2282" spans="1:8" x14ac:dyDescent="0.2">
      <c r="A2282">
        <f t="shared" si="210"/>
        <v>6</v>
      </c>
      <c r="B2282" t="b">
        <f t="shared" si="211"/>
        <v>0</v>
      </c>
      <c r="C2282" t="str">
        <f t="shared" si="212"/>
        <v>OFF</v>
      </c>
      <c r="D2282" s="4">
        <f t="shared" si="214"/>
        <v>42524.99999999447</v>
      </c>
      <c r="E2282" t="str">
        <f t="shared" si="215"/>
        <v>LRKPPS</v>
      </c>
      <c r="F2282" s="39">
        <v>56.634059906005859</v>
      </c>
      <c r="G2282">
        <f t="shared" si="213"/>
        <v>1.1915581857980773E-3</v>
      </c>
      <c r="H2282" s="38">
        <f>G2282*SUMIF('Manual Inputs'!$B$11:$B$22,'Expanded kW'!A2282,'Manual Inputs'!$C$11:$C$22)</f>
        <v>9526.6173188087214</v>
      </c>
    </row>
    <row r="2283" spans="1:8" x14ac:dyDescent="0.2">
      <c r="A2283">
        <f t="shared" si="210"/>
        <v>6</v>
      </c>
      <c r="B2283" t="b">
        <f t="shared" si="211"/>
        <v>0</v>
      </c>
      <c r="C2283" t="str">
        <f t="shared" si="212"/>
        <v>OFF</v>
      </c>
      <c r="D2283" s="4">
        <f t="shared" si="214"/>
        <v>42525.041666661135</v>
      </c>
      <c r="E2283" t="str">
        <f t="shared" si="215"/>
        <v>LRKPPS</v>
      </c>
      <c r="F2283" s="39">
        <v>55.145656585693359</v>
      </c>
      <c r="G2283">
        <f t="shared" si="213"/>
        <v>1.160242769544486E-3</v>
      </c>
      <c r="H2283" s="38">
        <f>G2283*SUMIF('Manual Inputs'!$B$11:$B$22,'Expanded kW'!A2283,'Manual Inputs'!$C$11:$C$22)</f>
        <v>9276.2476848429633</v>
      </c>
    </row>
    <row r="2284" spans="1:8" x14ac:dyDescent="0.2">
      <c r="A2284">
        <f t="shared" si="210"/>
        <v>6</v>
      </c>
      <c r="B2284" t="b">
        <f t="shared" si="211"/>
        <v>0</v>
      </c>
      <c r="C2284" t="str">
        <f t="shared" si="212"/>
        <v>OFF</v>
      </c>
      <c r="D2284" s="4">
        <f t="shared" si="214"/>
        <v>42525.083333327799</v>
      </c>
      <c r="E2284" t="str">
        <f t="shared" si="215"/>
        <v>LRKPPS</v>
      </c>
      <c r="F2284" s="39">
        <v>54.976516723632813</v>
      </c>
      <c r="G2284">
        <f t="shared" si="213"/>
        <v>1.1566841338486258E-3</v>
      </c>
      <c r="H2284" s="38">
        <f>G2284*SUMIF('Manual Inputs'!$B$11:$B$22,'Expanded kW'!A2284,'Manual Inputs'!$C$11:$C$22)</f>
        <v>9247.796065060078</v>
      </c>
    </row>
    <row r="2285" spans="1:8" x14ac:dyDescent="0.2">
      <c r="A2285">
        <f t="shared" si="210"/>
        <v>6</v>
      </c>
      <c r="B2285" t="b">
        <f t="shared" si="211"/>
        <v>0</v>
      </c>
      <c r="C2285" t="str">
        <f t="shared" si="212"/>
        <v>OFF</v>
      </c>
      <c r="D2285" s="4">
        <f t="shared" si="214"/>
        <v>42525.124999994463</v>
      </c>
      <c r="E2285" t="str">
        <f t="shared" si="215"/>
        <v>LRKPPS</v>
      </c>
      <c r="F2285" s="39">
        <v>54.644569396972656</v>
      </c>
      <c r="G2285">
        <f t="shared" si="213"/>
        <v>1.1497000935910113E-3</v>
      </c>
      <c r="H2285" s="38">
        <f>G2285*SUMIF('Manual Inputs'!$B$11:$B$22,'Expanded kW'!A2285,'Manual Inputs'!$C$11:$C$22)</f>
        <v>9191.958020668746</v>
      </c>
    </row>
    <row r="2286" spans="1:8" x14ac:dyDescent="0.2">
      <c r="A2286">
        <f t="shared" si="210"/>
        <v>6</v>
      </c>
      <c r="B2286" t="b">
        <f t="shared" si="211"/>
        <v>0</v>
      </c>
      <c r="C2286" t="str">
        <f t="shared" si="212"/>
        <v>OFF</v>
      </c>
      <c r="D2286" s="4">
        <f t="shared" si="214"/>
        <v>42525.166666661127</v>
      </c>
      <c r="E2286" t="str">
        <f t="shared" si="215"/>
        <v>LRKPPS</v>
      </c>
      <c r="F2286" s="39">
        <v>53.396678924560547</v>
      </c>
      <c r="G2286">
        <f t="shared" si="213"/>
        <v>1.1234449723821502E-3</v>
      </c>
      <c r="H2286" s="38">
        <f>G2286*SUMIF('Manual Inputs'!$B$11:$B$22,'Expanded kW'!A2286,'Manual Inputs'!$C$11:$C$22)</f>
        <v>8982.0459111327491</v>
      </c>
    </row>
    <row r="2287" spans="1:8" x14ac:dyDescent="0.2">
      <c r="A2287">
        <f t="shared" si="210"/>
        <v>6</v>
      </c>
      <c r="B2287" t="b">
        <f t="shared" si="211"/>
        <v>0</v>
      </c>
      <c r="C2287" t="str">
        <f t="shared" si="212"/>
        <v>OFF</v>
      </c>
      <c r="D2287" s="4">
        <f t="shared" si="214"/>
        <v>42525.208333327791</v>
      </c>
      <c r="E2287" t="str">
        <f t="shared" si="215"/>
        <v>LRKPPS</v>
      </c>
      <c r="F2287" s="39">
        <v>53.431877136230469</v>
      </c>
      <c r="G2287">
        <f t="shared" si="213"/>
        <v>1.1241855288125096E-3</v>
      </c>
      <c r="H2287" s="38">
        <f>G2287*SUMIF('Manual Inputs'!$B$11:$B$22,'Expanded kW'!A2287,'Manual Inputs'!$C$11:$C$22)</f>
        <v>8987.966727924666</v>
      </c>
    </row>
    <row r="2288" spans="1:8" x14ac:dyDescent="0.2">
      <c r="A2288">
        <f t="shared" si="210"/>
        <v>6</v>
      </c>
      <c r="B2288" t="b">
        <f t="shared" si="211"/>
        <v>0</v>
      </c>
      <c r="C2288" t="str">
        <f t="shared" si="212"/>
        <v>OFF</v>
      </c>
      <c r="D2288" s="4">
        <f t="shared" si="214"/>
        <v>42525.249999994456</v>
      </c>
      <c r="E2288" t="str">
        <f t="shared" si="215"/>
        <v>LRKPPS</v>
      </c>
      <c r="F2288" s="39">
        <v>54.575439453125</v>
      </c>
      <c r="G2288">
        <f t="shared" si="213"/>
        <v>1.1482456269571138E-3</v>
      </c>
      <c r="H2288" s="38">
        <f>G2288*SUMIF('Manual Inputs'!$B$11:$B$22,'Expanded kW'!A2288,'Manual Inputs'!$C$11:$C$22)</f>
        <v>9180.3294261198043</v>
      </c>
    </row>
    <row r="2289" spans="1:8" x14ac:dyDescent="0.2">
      <c r="A2289">
        <f t="shared" si="210"/>
        <v>6</v>
      </c>
      <c r="B2289" t="b">
        <f t="shared" si="211"/>
        <v>0</v>
      </c>
      <c r="C2289" t="str">
        <f t="shared" si="212"/>
        <v>OFF</v>
      </c>
      <c r="D2289" s="4">
        <f t="shared" si="214"/>
        <v>42525.29166666112</v>
      </c>
      <c r="E2289" t="str">
        <f t="shared" si="215"/>
        <v>LRKPPS</v>
      </c>
      <c r="F2289" s="39">
        <v>56.904529571533203</v>
      </c>
      <c r="G2289">
        <f t="shared" si="213"/>
        <v>1.1972487604187923E-3</v>
      </c>
      <c r="H2289" s="38">
        <f>G2289*SUMIF('Manual Inputs'!$B$11:$B$22,'Expanded kW'!A2289,'Manual Inputs'!$C$11:$C$22)</f>
        <v>9572.113986434204</v>
      </c>
    </row>
    <row r="2290" spans="1:8" x14ac:dyDescent="0.2">
      <c r="A2290">
        <f t="shared" si="210"/>
        <v>6</v>
      </c>
      <c r="B2290" t="b">
        <f t="shared" si="211"/>
        <v>0</v>
      </c>
      <c r="C2290" t="str">
        <f t="shared" si="212"/>
        <v>OFF</v>
      </c>
      <c r="D2290" s="4">
        <f t="shared" si="214"/>
        <v>42525.333333327784</v>
      </c>
      <c r="E2290" t="str">
        <f t="shared" si="215"/>
        <v>LRKPPS</v>
      </c>
      <c r="F2290" s="39">
        <v>57.874763488769531</v>
      </c>
      <c r="G2290">
        <f t="shared" si="213"/>
        <v>1.2176620976956998E-3</v>
      </c>
      <c r="H2290" s="38">
        <f>G2290*SUMIF('Manual Inputs'!$B$11:$B$22,'Expanded kW'!A2290,'Manual Inputs'!$C$11:$C$22)</f>
        <v>9735.3204959901086</v>
      </c>
    </row>
    <row r="2291" spans="1:8" x14ac:dyDescent="0.2">
      <c r="A2291">
        <f t="shared" si="210"/>
        <v>6</v>
      </c>
      <c r="B2291" t="b">
        <f t="shared" si="211"/>
        <v>0</v>
      </c>
      <c r="C2291" t="str">
        <f t="shared" si="212"/>
        <v>OFF</v>
      </c>
      <c r="D2291" s="4">
        <f t="shared" si="214"/>
        <v>42525.374999994448</v>
      </c>
      <c r="E2291" t="str">
        <f t="shared" si="215"/>
        <v>LRKPPS</v>
      </c>
      <c r="F2291" s="39">
        <v>59.9561767578125</v>
      </c>
      <c r="G2291">
        <f t="shared" si="213"/>
        <v>1.2614542083597259E-3</v>
      </c>
      <c r="H2291" s="38">
        <f>G2291*SUMIF('Manual Inputs'!$B$11:$B$22,'Expanded kW'!A2291,'Manual Inputs'!$C$11:$C$22)</f>
        <v>10085.442449623179</v>
      </c>
    </row>
    <row r="2292" spans="1:8" x14ac:dyDescent="0.2">
      <c r="A2292">
        <f t="shared" si="210"/>
        <v>6</v>
      </c>
      <c r="B2292" t="b">
        <f t="shared" si="211"/>
        <v>0</v>
      </c>
      <c r="C2292" t="str">
        <f t="shared" si="212"/>
        <v>OFF</v>
      </c>
      <c r="D2292" s="4">
        <f t="shared" si="214"/>
        <v>42525.416666661113</v>
      </c>
      <c r="E2292" t="str">
        <f t="shared" si="215"/>
        <v>LRKPPS</v>
      </c>
      <c r="F2292" s="39">
        <v>63.217117309570313</v>
      </c>
      <c r="G2292">
        <f t="shared" si="213"/>
        <v>1.3300631058023029E-3</v>
      </c>
      <c r="H2292" s="38">
        <f>G2292*SUMIF('Manual Inputs'!$B$11:$B$22,'Expanded kW'!A2292,'Manual Inputs'!$C$11:$C$22)</f>
        <v>10633.976896695145</v>
      </c>
    </row>
    <row r="2293" spans="1:8" x14ac:dyDescent="0.2">
      <c r="A2293">
        <f t="shared" si="210"/>
        <v>6</v>
      </c>
      <c r="B2293" t="b">
        <f t="shared" si="211"/>
        <v>0</v>
      </c>
      <c r="C2293" t="str">
        <f t="shared" si="212"/>
        <v>OFF</v>
      </c>
      <c r="D2293" s="4">
        <f t="shared" si="214"/>
        <v>42525.458333327777</v>
      </c>
      <c r="E2293" t="str">
        <f t="shared" si="215"/>
        <v>LRKPPS</v>
      </c>
      <c r="F2293" s="39">
        <v>64.455223083496094</v>
      </c>
      <c r="G2293">
        <f t="shared" si="213"/>
        <v>1.3561123608310543E-3</v>
      </c>
      <c r="H2293" s="38">
        <f>G2293*SUMIF('Manual Inputs'!$B$11:$B$22,'Expanded kW'!A2293,'Manual Inputs'!$C$11:$C$22)</f>
        <v>10842.243087181476</v>
      </c>
    </row>
    <row r="2294" spans="1:8" x14ac:dyDescent="0.2">
      <c r="A2294">
        <f t="shared" si="210"/>
        <v>6</v>
      </c>
      <c r="B2294" t="b">
        <f t="shared" si="211"/>
        <v>0</v>
      </c>
      <c r="C2294" t="str">
        <f t="shared" si="212"/>
        <v>OFF</v>
      </c>
      <c r="D2294" s="4">
        <f t="shared" si="214"/>
        <v>42525.499999994441</v>
      </c>
      <c r="E2294" t="str">
        <f t="shared" si="215"/>
        <v>LRKPPS</v>
      </c>
      <c r="F2294" s="39">
        <v>63.677452087402344</v>
      </c>
      <c r="G2294">
        <f t="shared" si="213"/>
        <v>1.3397483671740578E-3</v>
      </c>
      <c r="H2294" s="38">
        <f>G2294*SUMIF('Manual Inputs'!$B$11:$B$22,'Expanded kW'!A2294,'Manual Inputs'!$C$11:$C$22)</f>
        <v>10711.411452406372</v>
      </c>
    </row>
    <row r="2295" spans="1:8" x14ac:dyDescent="0.2">
      <c r="A2295">
        <f t="shared" si="210"/>
        <v>6</v>
      </c>
      <c r="B2295" t="b">
        <f t="shared" si="211"/>
        <v>0</v>
      </c>
      <c r="C2295" t="str">
        <f t="shared" si="212"/>
        <v>OFF</v>
      </c>
      <c r="D2295" s="4">
        <f t="shared" si="214"/>
        <v>42525.541666661105</v>
      </c>
      <c r="E2295" t="str">
        <f t="shared" si="215"/>
        <v>LRKPPS</v>
      </c>
      <c r="F2295" s="39">
        <v>66.397361755371094</v>
      </c>
      <c r="G2295">
        <f t="shared" si="213"/>
        <v>1.3969741891419404E-3</v>
      </c>
      <c r="H2295" s="38">
        <f>G2295*SUMIF('Manual Inputs'!$B$11:$B$22,'Expanded kW'!A2295,'Manual Inputs'!$C$11:$C$22)</f>
        <v>11168.937163815215</v>
      </c>
    </row>
    <row r="2296" spans="1:8" x14ac:dyDescent="0.2">
      <c r="A2296">
        <f t="shared" si="210"/>
        <v>6</v>
      </c>
      <c r="B2296" t="b">
        <f t="shared" si="211"/>
        <v>0</v>
      </c>
      <c r="C2296" t="str">
        <f t="shared" si="212"/>
        <v>OFF</v>
      </c>
      <c r="D2296" s="4">
        <f t="shared" si="214"/>
        <v>42525.58333332777</v>
      </c>
      <c r="E2296" t="str">
        <f t="shared" si="215"/>
        <v>LRKPPS</v>
      </c>
      <c r="F2296" s="39">
        <v>69.034011840820312</v>
      </c>
      <c r="G2296">
        <f t="shared" si="213"/>
        <v>1.4524482624754867E-3</v>
      </c>
      <c r="H2296" s="38">
        <f>G2296*SUMIF('Manual Inputs'!$B$11:$B$22,'Expanded kW'!A2296,'Manual Inputs'!$C$11:$C$22)</f>
        <v>11612.457483731665</v>
      </c>
    </row>
    <row r="2297" spans="1:8" x14ac:dyDescent="0.2">
      <c r="A2297">
        <f t="shared" si="210"/>
        <v>6</v>
      </c>
      <c r="B2297" t="b">
        <f t="shared" si="211"/>
        <v>0</v>
      </c>
      <c r="C2297" t="str">
        <f t="shared" si="212"/>
        <v>OFF</v>
      </c>
      <c r="D2297" s="4">
        <f t="shared" si="214"/>
        <v>42525.624999994434</v>
      </c>
      <c r="E2297" t="str">
        <f t="shared" si="215"/>
        <v>LRKPPS</v>
      </c>
      <c r="F2297" s="39">
        <v>68.66998291015625</v>
      </c>
      <c r="G2297">
        <f t="shared" si="213"/>
        <v>1.4447892379782145E-3</v>
      </c>
      <c r="H2297" s="38">
        <f>G2297*SUMIF('Manual Inputs'!$B$11:$B$22,'Expanded kW'!A2297,'Manual Inputs'!$C$11:$C$22)</f>
        <v>11551.222878245719</v>
      </c>
    </row>
    <row r="2298" spans="1:8" x14ac:dyDescent="0.2">
      <c r="A2298">
        <f t="shared" si="210"/>
        <v>6</v>
      </c>
      <c r="B2298" t="b">
        <f t="shared" si="211"/>
        <v>0</v>
      </c>
      <c r="C2298" t="str">
        <f t="shared" si="212"/>
        <v>OFF</v>
      </c>
      <c r="D2298" s="4">
        <f t="shared" si="214"/>
        <v>42525.666666661098</v>
      </c>
      <c r="E2298" t="str">
        <f t="shared" si="215"/>
        <v>LRKPPS</v>
      </c>
      <c r="F2298" s="39">
        <v>66.809066772460938</v>
      </c>
      <c r="G2298">
        <f t="shared" si="213"/>
        <v>1.4056362996115366E-3</v>
      </c>
      <c r="H2298" s="38">
        <f>G2298*SUMIF('Manual Inputs'!$B$11:$B$22,'Expanded kW'!A2298,'Manual Inputs'!$C$11:$C$22)</f>
        <v>11238.191533933799</v>
      </c>
    </row>
    <row r="2299" spans="1:8" x14ac:dyDescent="0.2">
      <c r="A2299">
        <f t="shared" si="210"/>
        <v>6</v>
      </c>
      <c r="B2299" t="b">
        <f t="shared" si="211"/>
        <v>0</v>
      </c>
      <c r="C2299" t="str">
        <f t="shared" si="212"/>
        <v>OFF</v>
      </c>
      <c r="D2299" s="4">
        <f t="shared" si="214"/>
        <v>42525.708333327762</v>
      </c>
      <c r="E2299" t="str">
        <f t="shared" si="215"/>
        <v>LRKPPS</v>
      </c>
      <c r="F2299" s="39">
        <v>63.029438018798828</v>
      </c>
      <c r="G2299">
        <f t="shared" si="213"/>
        <v>1.3261144078704453E-3</v>
      </c>
      <c r="H2299" s="38">
        <f>G2299*SUMIF('Manual Inputs'!$B$11:$B$22,'Expanded kW'!A2299,'Manual Inputs'!$C$11:$C$22)</f>
        <v>10602.406693449735</v>
      </c>
    </row>
    <row r="2300" spans="1:8" x14ac:dyDescent="0.2">
      <c r="A2300">
        <f t="shared" si="210"/>
        <v>6</v>
      </c>
      <c r="B2300" t="b">
        <f t="shared" si="211"/>
        <v>0</v>
      </c>
      <c r="C2300" t="str">
        <f t="shared" si="212"/>
        <v>OFF</v>
      </c>
      <c r="D2300" s="4">
        <f t="shared" si="214"/>
        <v>42525.749999994427</v>
      </c>
      <c r="E2300" t="str">
        <f t="shared" si="215"/>
        <v>LRKPPS</v>
      </c>
      <c r="F2300" s="39">
        <v>59.134029388427734</v>
      </c>
      <c r="G2300">
        <f t="shared" si="213"/>
        <v>1.2441565533876358E-3</v>
      </c>
      <c r="H2300" s="38">
        <f>G2300*SUMIF('Manual Inputs'!$B$11:$B$22,'Expanded kW'!A2300,'Manual Inputs'!$C$11:$C$22)</f>
        <v>9947.1461067370601</v>
      </c>
    </row>
    <row r="2301" spans="1:8" x14ac:dyDescent="0.2">
      <c r="A2301">
        <f t="shared" si="210"/>
        <v>6</v>
      </c>
      <c r="B2301" t="b">
        <f t="shared" si="211"/>
        <v>0</v>
      </c>
      <c r="C2301" t="str">
        <f t="shared" si="212"/>
        <v>OFF</v>
      </c>
      <c r="D2301" s="4">
        <f t="shared" si="214"/>
        <v>42525.791666661091</v>
      </c>
      <c r="E2301" t="str">
        <f t="shared" si="215"/>
        <v>LRKPPS</v>
      </c>
      <c r="F2301" s="39">
        <v>59.253055572509766</v>
      </c>
      <c r="G2301">
        <f t="shared" si="213"/>
        <v>1.2466608171505134E-3</v>
      </c>
      <c r="H2301" s="38">
        <f>G2301*SUMIF('Manual Inputs'!$B$11:$B$22,'Expanded kW'!A2301,'Manual Inputs'!$C$11:$C$22)</f>
        <v>9967.1679259135326</v>
      </c>
    </row>
    <row r="2302" spans="1:8" x14ac:dyDescent="0.2">
      <c r="A2302">
        <f t="shared" si="210"/>
        <v>6</v>
      </c>
      <c r="B2302" t="b">
        <f t="shared" si="211"/>
        <v>0</v>
      </c>
      <c r="C2302" t="str">
        <f t="shared" si="212"/>
        <v>OFF</v>
      </c>
      <c r="D2302" s="4">
        <f t="shared" si="214"/>
        <v>42525.833333327755</v>
      </c>
      <c r="E2302" t="str">
        <f t="shared" si="215"/>
        <v>LRKPPS</v>
      </c>
      <c r="F2302" s="39">
        <v>57.795387268066406</v>
      </c>
      <c r="G2302">
        <f t="shared" si="213"/>
        <v>1.2159920534556524E-3</v>
      </c>
      <c r="H2302" s="38">
        <f>G2302*SUMIF('Manual Inputs'!$B$11:$B$22,'Expanded kW'!A2302,'Manual Inputs'!$C$11:$C$22)</f>
        <v>9721.9683386468587</v>
      </c>
    </row>
    <row r="2303" spans="1:8" x14ac:dyDescent="0.2">
      <c r="A2303">
        <f t="shared" si="210"/>
        <v>6</v>
      </c>
      <c r="B2303" t="b">
        <f t="shared" si="211"/>
        <v>0</v>
      </c>
      <c r="C2303" t="str">
        <f t="shared" si="212"/>
        <v>OFF</v>
      </c>
      <c r="D2303" s="4">
        <f t="shared" si="214"/>
        <v>42525.874999994419</v>
      </c>
      <c r="E2303" t="str">
        <f t="shared" si="215"/>
        <v>LRKPPS</v>
      </c>
      <c r="F2303" s="39">
        <v>58.853656768798828</v>
      </c>
      <c r="G2303">
        <f t="shared" si="213"/>
        <v>1.2382576245355114E-3</v>
      </c>
      <c r="H2303" s="38">
        <f>G2303*SUMIF('Manual Inputs'!$B$11:$B$22,'Expanded kW'!A2303,'Manual Inputs'!$C$11:$C$22)</f>
        <v>9899.9836278628718</v>
      </c>
    </row>
    <row r="2304" spans="1:8" x14ac:dyDescent="0.2">
      <c r="A2304">
        <f t="shared" si="210"/>
        <v>6</v>
      </c>
      <c r="B2304" t="b">
        <f t="shared" si="211"/>
        <v>0</v>
      </c>
      <c r="C2304" t="str">
        <f t="shared" si="212"/>
        <v>OFF</v>
      </c>
      <c r="D2304" s="4">
        <f t="shared" si="214"/>
        <v>42525.916666661084</v>
      </c>
      <c r="E2304" t="str">
        <f t="shared" si="215"/>
        <v>LRKPPS</v>
      </c>
      <c r="F2304" s="39">
        <v>57.980724334716797</v>
      </c>
      <c r="G2304">
        <f t="shared" si="213"/>
        <v>1.2198914719198347E-3</v>
      </c>
      <c r="H2304" s="38">
        <f>G2304*SUMIF('Manual Inputs'!$B$11:$B$22,'Expanded kW'!A2304,'Manual Inputs'!$C$11:$C$22)</f>
        <v>9753.1445480144939</v>
      </c>
    </row>
    <row r="2305" spans="1:8" x14ac:dyDescent="0.2">
      <c r="A2305">
        <f t="shared" si="210"/>
        <v>6</v>
      </c>
      <c r="B2305" t="b">
        <f t="shared" si="211"/>
        <v>0</v>
      </c>
      <c r="C2305" t="str">
        <f t="shared" si="212"/>
        <v>OFF</v>
      </c>
      <c r="D2305" s="4">
        <f t="shared" si="214"/>
        <v>42525.958333327748</v>
      </c>
      <c r="E2305" t="str">
        <f t="shared" si="215"/>
        <v>LRKPPS</v>
      </c>
      <c r="F2305" s="39">
        <v>56.556594848632813</v>
      </c>
      <c r="G2305">
        <f t="shared" si="213"/>
        <v>1.1899283516774196E-3</v>
      </c>
      <c r="H2305" s="38">
        <f>G2305*SUMIF('Manual Inputs'!$B$11:$B$22,'Expanded kW'!A2305,'Manual Inputs'!$C$11:$C$22)</f>
        <v>9513.5866450693247</v>
      </c>
    </row>
    <row r="2306" spans="1:8" x14ac:dyDescent="0.2">
      <c r="A2306">
        <f t="shared" ref="A2306:A2369" si="216">MONTH(D2306)</f>
        <v>6</v>
      </c>
      <c r="B2306" t="b">
        <f t="shared" ref="B2306:B2369" si="217">IF(ISNA(VLOOKUP(DATE(YEAR(D2306),MONTH(D2306),DAY(D2306)),Holidays,1,FALSE)),FALSE,TRUE)</f>
        <v>0</v>
      </c>
      <c r="C2306" t="str">
        <f t="shared" ref="C2306:C2369" si="218">IF(OR(HOUR(D2306)&lt;PkStart,HOUR(D2306)&gt;OPkStart-1,WEEKDAY(D2306,2)&gt;5,B2306)=TRUE,"OFF","ON")</f>
        <v>OFF</v>
      </c>
      <c r="D2306" s="4">
        <f t="shared" si="214"/>
        <v>42525.999999994412</v>
      </c>
      <c r="E2306" t="str">
        <f t="shared" si="215"/>
        <v>LRKPPS</v>
      </c>
      <c r="F2306" s="39">
        <v>53.955303192138672</v>
      </c>
      <c r="G2306">
        <f t="shared" ref="G2306:G2369" si="219">IF(SUMIF($A$2:$A$8761,A2306,$F$2:$F$8761)=0,0,F2306/SUMIF($A$2:$A$8761,A2306,$F$2:$F$8761))</f>
        <v>1.1351982056824453E-3</v>
      </c>
      <c r="H2306" s="38">
        <f>G2306*SUMIF('Manual Inputs'!$B$11:$B$22,'Expanded kW'!A2306,'Manual Inputs'!$C$11:$C$22)</f>
        <v>9076.0140926660733</v>
      </c>
    </row>
    <row r="2307" spans="1:8" x14ac:dyDescent="0.2">
      <c r="A2307">
        <f t="shared" si="216"/>
        <v>6</v>
      </c>
      <c r="B2307" t="b">
        <f t="shared" si="217"/>
        <v>0</v>
      </c>
      <c r="C2307" t="str">
        <f t="shared" si="218"/>
        <v>OFF</v>
      </c>
      <c r="D2307" s="4">
        <f t="shared" si="214"/>
        <v>42526.041666661076</v>
      </c>
      <c r="E2307" t="str">
        <f t="shared" si="215"/>
        <v>LRKPPS</v>
      </c>
      <c r="F2307" s="39">
        <v>54.901161193847656</v>
      </c>
      <c r="G2307">
        <f t="shared" si="219"/>
        <v>1.1550986833527637E-3</v>
      </c>
      <c r="H2307" s="38">
        <f>G2307*SUMIF('Manual Inputs'!$B$11:$B$22,'Expanded kW'!A2307,'Manual Inputs'!$C$11:$C$22)</f>
        <v>9235.120242484214</v>
      </c>
    </row>
    <row r="2308" spans="1:8" x14ac:dyDescent="0.2">
      <c r="A2308">
        <f t="shared" si="216"/>
        <v>6</v>
      </c>
      <c r="B2308" t="b">
        <f t="shared" si="217"/>
        <v>0</v>
      </c>
      <c r="C2308" t="str">
        <f t="shared" si="218"/>
        <v>OFF</v>
      </c>
      <c r="D2308" s="4">
        <f t="shared" ref="D2308:D2371" si="220">+D2307+1/24</f>
        <v>42526.083333327741</v>
      </c>
      <c r="E2308" t="str">
        <f t="shared" ref="E2308:E2371" si="221">+E2307</f>
        <v>LRKPPS</v>
      </c>
      <c r="F2308" s="39">
        <v>53.560840606689453</v>
      </c>
      <c r="G2308">
        <f t="shared" si="219"/>
        <v>1.1268988691442705E-3</v>
      </c>
      <c r="H2308" s="38">
        <f>G2308*SUMIF('Manual Inputs'!$B$11:$B$22,'Expanded kW'!A2308,'Manual Inputs'!$C$11:$C$22)</f>
        <v>9009.6601335044033</v>
      </c>
    </row>
    <row r="2309" spans="1:8" x14ac:dyDescent="0.2">
      <c r="A2309">
        <f t="shared" si="216"/>
        <v>6</v>
      </c>
      <c r="B2309" t="b">
        <f t="shared" si="217"/>
        <v>0</v>
      </c>
      <c r="C2309" t="str">
        <f t="shared" si="218"/>
        <v>OFF</v>
      </c>
      <c r="D2309" s="4">
        <f t="shared" si="220"/>
        <v>42526.124999994405</v>
      </c>
      <c r="E2309" t="str">
        <f t="shared" si="221"/>
        <v>LRKPPS</v>
      </c>
      <c r="F2309" s="39">
        <v>53.798934936523438</v>
      </c>
      <c r="G2309">
        <f t="shared" si="219"/>
        <v>1.1319082795269385E-3</v>
      </c>
      <c r="H2309" s="38">
        <f>G2309*SUMIF('Manual Inputs'!$B$11:$B$22,'Expanded kW'!A2309,'Manual Inputs'!$C$11:$C$22)</f>
        <v>9049.7108303795903</v>
      </c>
    </row>
    <row r="2310" spans="1:8" x14ac:dyDescent="0.2">
      <c r="A2310">
        <f t="shared" si="216"/>
        <v>6</v>
      </c>
      <c r="B2310" t="b">
        <f t="shared" si="217"/>
        <v>0</v>
      </c>
      <c r="C2310" t="str">
        <f t="shared" si="218"/>
        <v>OFF</v>
      </c>
      <c r="D2310" s="4">
        <f t="shared" si="220"/>
        <v>42526.166666661069</v>
      </c>
      <c r="E2310" t="str">
        <f t="shared" si="221"/>
        <v>LRKPPS</v>
      </c>
      <c r="F2310" s="39">
        <v>52.766059875488281</v>
      </c>
      <c r="G2310">
        <f t="shared" si="219"/>
        <v>1.1101769973987327E-3</v>
      </c>
      <c r="H2310" s="38">
        <f>G2310*SUMIF('Manual Inputs'!$B$11:$B$22,'Expanded kW'!A2310,'Manual Inputs'!$C$11:$C$22)</f>
        <v>8875.967230486629</v>
      </c>
    </row>
    <row r="2311" spans="1:8" x14ac:dyDescent="0.2">
      <c r="A2311">
        <f t="shared" si="216"/>
        <v>6</v>
      </c>
      <c r="B2311" t="b">
        <f t="shared" si="217"/>
        <v>0</v>
      </c>
      <c r="C2311" t="str">
        <f t="shared" si="218"/>
        <v>OFF</v>
      </c>
      <c r="D2311" s="4">
        <f t="shared" si="220"/>
        <v>42526.208333327733</v>
      </c>
      <c r="E2311" t="str">
        <f t="shared" si="221"/>
        <v>LRKPPS</v>
      </c>
      <c r="F2311" s="39">
        <v>52.713386535644531</v>
      </c>
      <c r="G2311">
        <f t="shared" si="219"/>
        <v>1.1090687711940723E-3</v>
      </c>
      <c r="H2311" s="38">
        <f>G2311*SUMIF('Manual Inputs'!$B$11:$B$22,'Expanded kW'!A2311,'Manual Inputs'!$C$11:$C$22)</f>
        <v>8867.1068600235576</v>
      </c>
    </row>
    <row r="2312" spans="1:8" x14ac:dyDescent="0.2">
      <c r="A2312">
        <f t="shared" si="216"/>
        <v>6</v>
      </c>
      <c r="B2312" t="b">
        <f t="shared" si="217"/>
        <v>0</v>
      </c>
      <c r="C2312" t="str">
        <f t="shared" si="218"/>
        <v>OFF</v>
      </c>
      <c r="D2312" s="4">
        <f t="shared" si="220"/>
        <v>42526.249999994398</v>
      </c>
      <c r="E2312" t="str">
        <f t="shared" si="221"/>
        <v>LRKPPS</v>
      </c>
      <c r="F2312" s="39">
        <v>52.24273681640625</v>
      </c>
      <c r="G2312">
        <f t="shared" si="219"/>
        <v>1.0991664875412191E-3</v>
      </c>
      <c r="H2312" s="38">
        <f>G2312*SUMIF('Manual Inputs'!$B$11:$B$22,'Expanded kW'!A2312,'Manual Inputs'!$C$11:$C$22)</f>
        <v>8787.9371912089009</v>
      </c>
    </row>
    <row r="2313" spans="1:8" x14ac:dyDescent="0.2">
      <c r="A2313">
        <f t="shared" si="216"/>
        <v>6</v>
      </c>
      <c r="B2313" t="b">
        <f t="shared" si="217"/>
        <v>0</v>
      </c>
      <c r="C2313" t="str">
        <f t="shared" si="218"/>
        <v>OFF</v>
      </c>
      <c r="D2313" s="4">
        <f t="shared" si="220"/>
        <v>42526.291666661062</v>
      </c>
      <c r="E2313" t="str">
        <f t="shared" si="221"/>
        <v>LRKPPS</v>
      </c>
      <c r="F2313" s="39">
        <v>52.43731689453125</v>
      </c>
      <c r="G2313">
        <f t="shared" si="219"/>
        <v>1.1032603753053645E-3</v>
      </c>
      <c r="H2313" s="38">
        <f>G2313*SUMIF('Manual Inputs'!$B$11:$B$22,'Expanded kW'!A2313,'Manual Inputs'!$C$11:$C$22)</f>
        <v>8820.6682005209168</v>
      </c>
    </row>
    <row r="2314" spans="1:8" x14ac:dyDescent="0.2">
      <c r="A2314">
        <f t="shared" si="216"/>
        <v>6</v>
      </c>
      <c r="B2314" t="b">
        <f t="shared" si="217"/>
        <v>0</v>
      </c>
      <c r="C2314" t="str">
        <f t="shared" si="218"/>
        <v>OFF</v>
      </c>
      <c r="D2314" s="4">
        <f t="shared" si="220"/>
        <v>42526.333333327726</v>
      </c>
      <c r="E2314" t="str">
        <f t="shared" si="221"/>
        <v>LRKPPS</v>
      </c>
      <c r="F2314" s="39">
        <v>51.742042541503906</v>
      </c>
      <c r="G2314">
        <f t="shared" si="219"/>
        <v>1.0886320783388365E-3</v>
      </c>
      <c r="H2314" s="38">
        <f>G2314*SUMIF('Manual Inputs'!$B$11:$B$22,'Expanded kW'!A2314,'Manual Inputs'!$C$11:$C$22)</f>
        <v>8703.7136204702056</v>
      </c>
    </row>
    <row r="2315" spans="1:8" x14ac:dyDescent="0.2">
      <c r="A2315">
        <f t="shared" si="216"/>
        <v>6</v>
      </c>
      <c r="B2315" t="b">
        <f t="shared" si="217"/>
        <v>0</v>
      </c>
      <c r="C2315" t="str">
        <f t="shared" si="218"/>
        <v>OFF</v>
      </c>
      <c r="D2315" s="4">
        <f t="shared" si="220"/>
        <v>42526.37499999439</v>
      </c>
      <c r="E2315" t="str">
        <f t="shared" si="221"/>
        <v>LRKPPS</v>
      </c>
      <c r="F2315" s="39">
        <v>50.435939788818359</v>
      </c>
      <c r="G2315">
        <f t="shared" si="219"/>
        <v>1.061152193812832E-3</v>
      </c>
      <c r="H2315" s="38">
        <f>G2315*SUMIF('Manual Inputs'!$B$11:$B$22,'Expanded kW'!A2315,'Manual Inputs'!$C$11:$C$22)</f>
        <v>8484.0094155354218</v>
      </c>
    </row>
    <row r="2316" spans="1:8" x14ac:dyDescent="0.2">
      <c r="A2316">
        <f t="shared" si="216"/>
        <v>6</v>
      </c>
      <c r="B2316" t="b">
        <f t="shared" si="217"/>
        <v>0</v>
      </c>
      <c r="C2316" t="str">
        <f t="shared" si="218"/>
        <v>OFF</v>
      </c>
      <c r="D2316" s="4">
        <f t="shared" si="220"/>
        <v>42526.416666661054</v>
      </c>
      <c r="E2316" t="str">
        <f t="shared" si="221"/>
        <v>LRKPPS</v>
      </c>
      <c r="F2316" s="39">
        <v>51.673583984375</v>
      </c>
      <c r="G2316">
        <f t="shared" si="219"/>
        <v>1.0871917374155431E-3</v>
      </c>
      <c r="H2316" s="38">
        <f>G2316*SUMIF('Manual Inputs'!$B$11:$B$22,'Expanded kW'!A2316,'Manual Inputs'!$C$11:$C$22)</f>
        <v>8692.1979622771087</v>
      </c>
    </row>
    <row r="2317" spans="1:8" x14ac:dyDescent="0.2">
      <c r="A2317">
        <f t="shared" si="216"/>
        <v>6</v>
      </c>
      <c r="B2317" t="b">
        <f t="shared" si="217"/>
        <v>0</v>
      </c>
      <c r="C2317" t="str">
        <f t="shared" si="218"/>
        <v>OFF</v>
      </c>
      <c r="D2317" s="4">
        <f t="shared" si="220"/>
        <v>42526.458333327719</v>
      </c>
      <c r="E2317" t="str">
        <f t="shared" si="221"/>
        <v>LRKPPS</v>
      </c>
      <c r="F2317" s="39">
        <v>51.346904754638672</v>
      </c>
      <c r="G2317">
        <f t="shared" si="219"/>
        <v>1.0803185358303385E-3</v>
      </c>
      <c r="H2317" s="38">
        <f>G2317*SUMIF('Manual Inputs'!$B$11:$B$22,'Expanded kW'!A2317,'Manual Inputs'!$C$11:$C$22)</f>
        <v>8637.2460832688521</v>
      </c>
    </row>
    <row r="2318" spans="1:8" x14ac:dyDescent="0.2">
      <c r="A2318">
        <f t="shared" si="216"/>
        <v>6</v>
      </c>
      <c r="B2318" t="b">
        <f t="shared" si="217"/>
        <v>0</v>
      </c>
      <c r="C2318" t="str">
        <f t="shared" si="218"/>
        <v>OFF</v>
      </c>
      <c r="D2318" s="4">
        <f t="shared" si="220"/>
        <v>42526.499999994383</v>
      </c>
      <c r="E2318" t="str">
        <f t="shared" si="221"/>
        <v>LRKPPS</v>
      </c>
      <c r="F2318" s="39">
        <v>53.094142913818359</v>
      </c>
      <c r="G2318">
        <f t="shared" si="219"/>
        <v>1.1170797345606547E-3</v>
      </c>
      <c r="H2318" s="38">
        <f>G2318*SUMIF('Manual Inputs'!$B$11:$B$22,'Expanded kW'!A2318,'Manual Inputs'!$C$11:$C$22)</f>
        <v>8931.1552491480143</v>
      </c>
    </row>
    <row r="2319" spans="1:8" x14ac:dyDescent="0.2">
      <c r="A2319">
        <f t="shared" si="216"/>
        <v>6</v>
      </c>
      <c r="B2319" t="b">
        <f t="shared" si="217"/>
        <v>0</v>
      </c>
      <c r="C2319" t="str">
        <f t="shared" si="218"/>
        <v>OFF</v>
      </c>
      <c r="D2319" s="4">
        <f t="shared" si="220"/>
        <v>42526.541666661047</v>
      </c>
      <c r="E2319" t="str">
        <f t="shared" si="221"/>
        <v>LRKPPS</v>
      </c>
      <c r="F2319" s="39">
        <v>53.653934478759766</v>
      </c>
      <c r="G2319">
        <f t="shared" si="219"/>
        <v>1.128857527335068E-3</v>
      </c>
      <c r="H2319" s="38">
        <f>G2319*SUMIF('Manual Inputs'!$B$11:$B$22,'Expanded kW'!A2319,'Manual Inputs'!$C$11:$C$22)</f>
        <v>9025.3197859363827</v>
      </c>
    </row>
    <row r="2320" spans="1:8" x14ac:dyDescent="0.2">
      <c r="A2320">
        <f t="shared" si="216"/>
        <v>6</v>
      </c>
      <c r="B2320" t="b">
        <f t="shared" si="217"/>
        <v>0</v>
      </c>
      <c r="C2320" t="str">
        <f t="shared" si="218"/>
        <v>OFF</v>
      </c>
      <c r="D2320" s="4">
        <f t="shared" si="220"/>
        <v>42526.583333327711</v>
      </c>
      <c r="E2320" t="str">
        <f t="shared" si="221"/>
        <v>LRKPPS</v>
      </c>
      <c r="F2320" s="39">
        <v>56.480152130126953</v>
      </c>
      <c r="G2320">
        <f t="shared" si="219"/>
        <v>1.1883200271615457E-3</v>
      </c>
      <c r="H2320" s="38">
        <f>G2320*SUMIF('Manual Inputs'!$B$11:$B$22,'Expanded kW'!A2320,'Manual Inputs'!$C$11:$C$22)</f>
        <v>9500.7279425990564</v>
      </c>
    </row>
    <row r="2321" spans="1:8" x14ac:dyDescent="0.2">
      <c r="A2321">
        <f t="shared" si="216"/>
        <v>6</v>
      </c>
      <c r="B2321" t="b">
        <f t="shared" si="217"/>
        <v>0</v>
      </c>
      <c r="C2321" t="str">
        <f t="shared" si="218"/>
        <v>OFF</v>
      </c>
      <c r="D2321" s="4">
        <f t="shared" si="220"/>
        <v>42526.624999994376</v>
      </c>
      <c r="E2321" t="str">
        <f t="shared" si="221"/>
        <v>LRKPPS</v>
      </c>
      <c r="F2321" s="39">
        <v>58.503551483154297</v>
      </c>
      <c r="G2321">
        <f t="shared" si="219"/>
        <v>1.2308915480138338E-3</v>
      </c>
      <c r="H2321" s="38">
        <f>G2321*SUMIF('Manual Inputs'!$B$11:$B$22,'Expanded kW'!A2321,'Manual Inputs'!$C$11:$C$22)</f>
        <v>9841.091168393019</v>
      </c>
    </row>
    <row r="2322" spans="1:8" x14ac:dyDescent="0.2">
      <c r="A2322">
        <f t="shared" si="216"/>
        <v>6</v>
      </c>
      <c r="B2322" t="b">
        <f t="shared" si="217"/>
        <v>0</v>
      </c>
      <c r="C2322" t="str">
        <f t="shared" si="218"/>
        <v>OFF</v>
      </c>
      <c r="D2322" s="4">
        <f t="shared" si="220"/>
        <v>42526.66666666104</v>
      </c>
      <c r="E2322" t="str">
        <f t="shared" si="221"/>
        <v>LRKPPS</v>
      </c>
      <c r="F2322" s="39">
        <v>59.614582061767578</v>
      </c>
      <c r="G2322">
        <f t="shared" si="219"/>
        <v>1.2542671912718979E-3</v>
      </c>
      <c r="H2322" s="38">
        <f>G2322*SUMIF('Manual Inputs'!$B$11:$B$22,'Expanded kW'!A2322,'Manual Inputs'!$C$11:$C$22)</f>
        <v>10027.981586800421</v>
      </c>
    </row>
    <row r="2323" spans="1:8" x14ac:dyDescent="0.2">
      <c r="A2323">
        <f t="shared" si="216"/>
        <v>6</v>
      </c>
      <c r="B2323" t="b">
        <f t="shared" si="217"/>
        <v>0</v>
      </c>
      <c r="C2323" t="str">
        <f t="shared" si="218"/>
        <v>OFF</v>
      </c>
      <c r="D2323" s="4">
        <f t="shared" si="220"/>
        <v>42526.708333327704</v>
      </c>
      <c r="E2323" t="str">
        <f t="shared" si="221"/>
        <v>LRKPPS</v>
      </c>
      <c r="F2323" s="39">
        <v>60.730014801025391</v>
      </c>
      <c r="G2323">
        <f t="shared" si="219"/>
        <v>1.2777354542460816E-3</v>
      </c>
      <c r="H2323" s="38">
        <f>G2323*SUMIF('Manual Inputs'!$B$11:$B$22,'Expanded kW'!A2323,'Manual Inputs'!$C$11:$C$22)</f>
        <v>10215.612508359212</v>
      </c>
    </row>
    <row r="2324" spans="1:8" x14ac:dyDescent="0.2">
      <c r="A2324">
        <f t="shared" si="216"/>
        <v>6</v>
      </c>
      <c r="B2324" t="b">
        <f t="shared" si="217"/>
        <v>0</v>
      </c>
      <c r="C2324" t="str">
        <f t="shared" si="218"/>
        <v>OFF</v>
      </c>
      <c r="D2324" s="4">
        <f t="shared" si="220"/>
        <v>42526.749999994368</v>
      </c>
      <c r="E2324" t="str">
        <f t="shared" si="221"/>
        <v>LRKPPS</v>
      </c>
      <c r="F2324" s="39">
        <v>62.624050140380859</v>
      </c>
      <c r="G2324">
        <f t="shared" si="219"/>
        <v>1.3175852074960781E-3</v>
      </c>
      <c r="H2324" s="38">
        <f>G2324*SUMIF('Manual Inputs'!$B$11:$B$22,'Expanded kW'!A2324,'Manual Inputs'!$C$11:$C$22)</f>
        <v>10534.214951770235</v>
      </c>
    </row>
    <row r="2325" spans="1:8" x14ac:dyDescent="0.2">
      <c r="A2325">
        <f t="shared" si="216"/>
        <v>6</v>
      </c>
      <c r="B2325" t="b">
        <f t="shared" si="217"/>
        <v>0</v>
      </c>
      <c r="C2325" t="str">
        <f t="shared" si="218"/>
        <v>OFF</v>
      </c>
      <c r="D2325" s="4">
        <f t="shared" si="220"/>
        <v>42526.791666661033</v>
      </c>
      <c r="E2325" t="str">
        <f t="shared" si="221"/>
        <v>LRKPPS</v>
      </c>
      <c r="F2325" s="39">
        <v>60.279438018798828</v>
      </c>
      <c r="G2325">
        <f t="shared" si="219"/>
        <v>1.268255497236401E-3</v>
      </c>
      <c r="H2325" s="38">
        <f>G2325*SUMIF('Manual Inputs'!$B$11:$B$22,'Expanded kW'!A2325,'Manual Inputs'!$C$11:$C$22)</f>
        <v>10139.819379910772</v>
      </c>
    </row>
    <row r="2326" spans="1:8" x14ac:dyDescent="0.2">
      <c r="A2326">
        <f t="shared" si="216"/>
        <v>6</v>
      </c>
      <c r="B2326" t="b">
        <f t="shared" si="217"/>
        <v>0</v>
      </c>
      <c r="C2326" t="str">
        <f t="shared" si="218"/>
        <v>OFF</v>
      </c>
      <c r="D2326" s="4">
        <f t="shared" si="220"/>
        <v>42526.833333327697</v>
      </c>
      <c r="E2326" t="str">
        <f t="shared" si="221"/>
        <v>LRKPPS</v>
      </c>
      <c r="F2326" s="39">
        <v>59.092826843261719</v>
      </c>
      <c r="G2326">
        <f t="shared" si="219"/>
        <v>1.2432896681590336E-3</v>
      </c>
      <c r="H2326" s="38">
        <f>G2326*SUMIF('Manual Inputs'!$B$11:$B$22,'Expanded kW'!A2326,'Manual Inputs'!$C$11:$C$22)</f>
        <v>9940.2152795809434</v>
      </c>
    </row>
    <row r="2327" spans="1:8" x14ac:dyDescent="0.2">
      <c r="A2327">
        <f t="shared" si="216"/>
        <v>6</v>
      </c>
      <c r="B2327" t="b">
        <f t="shared" si="217"/>
        <v>0</v>
      </c>
      <c r="C2327" t="str">
        <f t="shared" si="218"/>
        <v>OFF</v>
      </c>
      <c r="D2327" s="4">
        <f t="shared" si="220"/>
        <v>42526.874999994361</v>
      </c>
      <c r="E2327" t="str">
        <f t="shared" si="221"/>
        <v>LRKPPS</v>
      </c>
      <c r="F2327" s="39">
        <v>59.004283905029297</v>
      </c>
      <c r="G2327">
        <f t="shared" si="219"/>
        <v>1.2414267598134098E-3</v>
      </c>
      <c r="H2327" s="38">
        <f>G2327*SUMIF('Manual Inputs'!$B$11:$B$22,'Expanded kW'!A2327,'Manual Inputs'!$C$11:$C$22)</f>
        <v>9925.321155970114</v>
      </c>
    </row>
    <row r="2328" spans="1:8" x14ac:dyDescent="0.2">
      <c r="A2328">
        <f t="shared" si="216"/>
        <v>6</v>
      </c>
      <c r="B2328" t="b">
        <f t="shared" si="217"/>
        <v>0</v>
      </c>
      <c r="C2328" t="str">
        <f t="shared" si="218"/>
        <v>OFF</v>
      </c>
      <c r="D2328" s="4">
        <f t="shared" si="220"/>
        <v>42526.916666661025</v>
      </c>
      <c r="E2328" t="str">
        <f t="shared" si="221"/>
        <v>LRKPPS</v>
      </c>
      <c r="F2328" s="39">
        <v>58.409481048583984</v>
      </c>
      <c r="G2328">
        <f t="shared" si="219"/>
        <v>1.2289123433348848E-3</v>
      </c>
      <c r="H2328" s="38">
        <f>G2328*SUMIF('Manual Inputs'!$B$11:$B$22,'Expanded kW'!A2328,'Manual Inputs'!$C$11:$C$22)</f>
        <v>9825.2672448979902</v>
      </c>
    </row>
    <row r="2329" spans="1:8" x14ac:dyDescent="0.2">
      <c r="A2329">
        <f t="shared" si="216"/>
        <v>6</v>
      </c>
      <c r="B2329" t="b">
        <f t="shared" si="217"/>
        <v>0</v>
      </c>
      <c r="C2329" t="str">
        <f t="shared" si="218"/>
        <v>OFF</v>
      </c>
      <c r="D2329" s="4">
        <f t="shared" si="220"/>
        <v>42526.95833332769</v>
      </c>
      <c r="E2329" t="str">
        <f t="shared" si="221"/>
        <v>LRKPPS</v>
      </c>
      <c r="F2329" s="39">
        <v>55.651744842529297</v>
      </c>
      <c r="G2329">
        <f t="shared" si="219"/>
        <v>1.1708906659900168E-3</v>
      </c>
      <c r="H2329" s="38">
        <f>G2329*SUMIF('Manual Inputs'!$B$11:$B$22,'Expanded kW'!A2329,'Manual Inputs'!$C$11:$C$22)</f>
        <v>9361.3785965314546</v>
      </c>
    </row>
    <row r="2330" spans="1:8" x14ac:dyDescent="0.2">
      <c r="A2330">
        <f t="shared" si="216"/>
        <v>6</v>
      </c>
      <c r="B2330" t="b">
        <f t="shared" si="217"/>
        <v>0</v>
      </c>
      <c r="C2330" t="str">
        <f t="shared" si="218"/>
        <v>OFF</v>
      </c>
      <c r="D2330" s="4">
        <f t="shared" si="220"/>
        <v>42526.999999994354</v>
      </c>
      <c r="E2330" t="str">
        <f t="shared" si="221"/>
        <v>LRKPPS</v>
      </c>
      <c r="F2330" s="39">
        <v>52.648609161376953</v>
      </c>
      <c r="G2330">
        <f t="shared" si="219"/>
        <v>1.1077058808999429E-3</v>
      </c>
      <c r="H2330" s="38">
        <f>G2330*SUMIF('Manual Inputs'!$B$11:$B$22,'Expanded kW'!A2330,'Manual Inputs'!$C$11:$C$22)</f>
        <v>8856.2104267360864</v>
      </c>
    </row>
    <row r="2331" spans="1:8" x14ac:dyDescent="0.2">
      <c r="A2331">
        <f t="shared" si="216"/>
        <v>6</v>
      </c>
      <c r="B2331" t="b">
        <f t="shared" si="217"/>
        <v>0</v>
      </c>
      <c r="C2331" t="str">
        <f t="shared" si="218"/>
        <v>OFF</v>
      </c>
      <c r="D2331" s="4">
        <f t="shared" si="220"/>
        <v>42527.041666661018</v>
      </c>
      <c r="E2331" t="str">
        <f t="shared" si="221"/>
        <v>LRKPPS</v>
      </c>
      <c r="F2331" s="39">
        <v>51.246719360351563</v>
      </c>
      <c r="G2331">
        <f t="shared" si="219"/>
        <v>1.0782106748212859E-3</v>
      </c>
      <c r="H2331" s="38">
        <f>G2331*SUMIF('Manual Inputs'!$B$11:$B$22,'Expanded kW'!A2331,'Manual Inputs'!$C$11:$C$22)</f>
        <v>8620.3935405782649</v>
      </c>
    </row>
    <row r="2332" spans="1:8" x14ac:dyDescent="0.2">
      <c r="A2332">
        <f t="shared" si="216"/>
        <v>6</v>
      </c>
      <c r="B2332" t="b">
        <f t="shared" si="217"/>
        <v>0</v>
      </c>
      <c r="C2332" t="str">
        <f t="shared" si="218"/>
        <v>OFF</v>
      </c>
      <c r="D2332" s="4">
        <f t="shared" si="220"/>
        <v>42527.083333327682</v>
      </c>
      <c r="E2332" t="str">
        <f t="shared" si="221"/>
        <v>LRKPPS</v>
      </c>
      <c r="F2332" s="39">
        <v>50.628650665283203</v>
      </c>
      <c r="G2332">
        <f t="shared" si="219"/>
        <v>1.0652067543145002E-3</v>
      </c>
      <c r="H2332" s="38">
        <f>G2332*SUMIF('Manual Inputs'!$B$11:$B$22,'Expanded kW'!A2332,'Manual Inputs'!$C$11:$C$22)</f>
        <v>8516.4259997658264</v>
      </c>
    </row>
    <row r="2333" spans="1:8" x14ac:dyDescent="0.2">
      <c r="A2333">
        <f t="shared" si="216"/>
        <v>6</v>
      </c>
      <c r="B2333" t="b">
        <f t="shared" si="217"/>
        <v>0</v>
      </c>
      <c r="C2333" t="str">
        <f t="shared" si="218"/>
        <v>OFF</v>
      </c>
      <c r="D2333" s="4">
        <f t="shared" si="220"/>
        <v>42527.124999994347</v>
      </c>
      <c r="E2333" t="str">
        <f t="shared" si="221"/>
        <v>LRKPPS</v>
      </c>
      <c r="F2333" s="39">
        <v>50.092990875244141</v>
      </c>
      <c r="G2333">
        <f t="shared" si="219"/>
        <v>1.053936684524638E-3</v>
      </c>
      <c r="H2333" s="38">
        <f>G2333*SUMIF('Manual Inputs'!$B$11:$B$22,'Expanded kW'!A2333,'Manual Inputs'!$C$11:$C$22)</f>
        <v>8426.3207549494582</v>
      </c>
    </row>
    <row r="2334" spans="1:8" x14ac:dyDescent="0.2">
      <c r="A2334">
        <f t="shared" si="216"/>
        <v>6</v>
      </c>
      <c r="B2334" t="b">
        <f t="shared" si="217"/>
        <v>0</v>
      </c>
      <c r="C2334" t="str">
        <f t="shared" si="218"/>
        <v>OFF</v>
      </c>
      <c r="D2334" s="4">
        <f t="shared" si="220"/>
        <v>42527.166666661011</v>
      </c>
      <c r="E2334" t="str">
        <f t="shared" si="221"/>
        <v>LRKPPS</v>
      </c>
      <c r="F2334" s="39">
        <v>51.965518951416016</v>
      </c>
      <c r="G2334">
        <f t="shared" si="219"/>
        <v>1.0933339334769899E-3</v>
      </c>
      <c r="H2334" s="38">
        <f>G2334*SUMIF('Manual Inputs'!$B$11:$B$22,'Expanded kW'!A2334,'Manual Inputs'!$C$11:$C$22)</f>
        <v>8741.305384870413</v>
      </c>
    </row>
    <row r="2335" spans="1:8" x14ac:dyDescent="0.2">
      <c r="A2335">
        <f t="shared" si="216"/>
        <v>6</v>
      </c>
      <c r="B2335" t="b">
        <f t="shared" si="217"/>
        <v>0</v>
      </c>
      <c r="C2335" t="str">
        <f t="shared" si="218"/>
        <v>OFF</v>
      </c>
      <c r="D2335" s="4">
        <f t="shared" si="220"/>
        <v>42527.208333327675</v>
      </c>
      <c r="E2335" t="str">
        <f t="shared" si="221"/>
        <v>LRKPPS</v>
      </c>
      <c r="F2335" s="39">
        <v>53.368881225585937</v>
      </c>
      <c r="G2335">
        <f t="shared" si="219"/>
        <v>1.1228601198073123E-3</v>
      </c>
      <c r="H2335" s="38">
        <f>G2335*SUMIF('Manual Inputs'!$B$11:$B$22,'Expanded kW'!A2335,'Manual Inputs'!$C$11:$C$22)</f>
        <v>8977.3699609904852</v>
      </c>
    </row>
    <row r="2336" spans="1:8" x14ac:dyDescent="0.2">
      <c r="A2336">
        <f t="shared" si="216"/>
        <v>6</v>
      </c>
      <c r="B2336" t="b">
        <f t="shared" si="217"/>
        <v>0</v>
      </c>
      <c r="C2336" t="str">
        <f t="shared" si="218"/>
        <v>OFF</v>
      </c>
      <c r="D2336" s="4">
        <f t="shared" si="220"/>
        <v>42527.249999994339</v>
      </c>
      <c r="E2336" t="str">
        <f t="shared" si="221"/>
        <v>LRKPPS</v>
      </c>
      <c r="F2336" s="39">
        <v>56.995372772216797</v>
      </c>
      <c r="G2336">
        <f t="shared" si="219"/>
        <v>1.1991600653751787E-3</v>
      </c>
      <c r="H2336" s="38">
        <f>G2336*SUMIF('Manual Inputs'!$B$11:$B$22,'Expanded kW'!A2336,'Manual Inputs'!$C$11:$C$22)</f>
        <v>9587.3950454005681</v>
      </c>
    </row>
    <row r="2337" spans="1:8" x14ac:dyDescent="0.2">
      <c r="A2337">
        <f t="shared" si="216"/>
        <v>6</v>
      </c>
      <c r="B2337" t="b">
        <f t="shared" si="217"/>
        <v>0</v>
      </c>
      <c r="C2337" t="str">
        <f t="shared" si="218"/>
        <v>ON</v>
      </c>
      <c r="D2337" s="4">
        <f t="shared" si="220"/>
        <v>42527.291666661004</v>
      </c>
      <c r="E2337" t="str">
        <f t="shared" si="221"/>
        <v>LRKPPS</v>
      </c>
      <c r="F2337" s="39">
        <v>66.36895751953125</v>
      </c>
      <c r="G2337">
        <f t="shared" si="219"/>
        <v>1.3963765752717276E-3</v>
      </c>
      <c r="H2337" s="38">
        <f>G2337*SUMIF('Manual Inputs'!$B$11:$B$22,'Expanded kW'!A2337,'Manual Inputs'!$C$11:$C$22)</f>
        <v>11164.159185942386</v>
      </c>
    </row>
    <row r="2338" spans="1:8" x14ac:dyDescent="0.2">
      <c r="A2338">
        <f t="shared" si="216"/>
        <v>6</v>
      </c>
      <c r="B2338" t="b">
        <f t="shared" si="217"/>
        <v>0</v>
      </c>
      <c r="C2338" t="str">
        <f t="shared" si="218"/>
        <v>ON</v>
      </c>
      <c r="D2338" s="4">
        <f t="shared" si="220"/>
        <v>42527.333333327668</v>
      </c>
      <c r="E2338" t="str">
        <f t="shared" si="221"/>
        <v>LRKPPS</v>
      </c>
      <c r="F2338" s="39">
        <v>73.1427001953125</v>
      </c>
      <c r="G2338">
        <f t="shared" si="219"/>
        <v>1.5388934378666513E-3</v>
      </c>
      <c r="H2338" s="38">
        <f>G2338*SUMIF('Manual Inputs'!$B$11:$B$22,'Expanded kW'!A2338,'Manual Inputs'!$C$11:$C$22)</f>
        <v>12303.59461394016</v>
      </c>
    </row>
    <row r="2339" spans="1:8" x14ac:dyDescent="0.2">
      <c r="A2339">
        <f t="shared" si="216"/>
        <v>6</v>
      </c>
      <c r="B2339" t="b">
        <f t="shared" si="217"/>
        <v>0</v>
      </c>
      <c r="C2339" t="str">
        <f t="shared" si="218"/>
        <v>ON</v>
      </c>
      <c r="D2339" s="4">
        <f t="shared" si="220"/>
        <v>42527.374999994332</v>
      </c>
      <c r="E2339" t="str">
        <f t="shared" si="221"/>
        <v>LRKPPS</v>
      </c>
      <c r="F2339" s="39">
        <v>80.128517150878906</v>
      </c>
      <c r="G2339">
        <f t="shared" si="219"/>
        <v>1.6858722592986183E-3</v>
      </c>
      <c r="H2339" s="38">
        <f>G2339*SUMIF('Manual Inputs'!$B$11:$B$22,'Expanded kW'!A2339,'Manual Inputs'!$C$11:$C$22)</f>
        <v>13478.703813340309</v>
      </c>
    </row>
    <row r="2340" spans="1:8" x14ac:dyDescent="0.2">
      <c r="A2340">
        <f t="shared" si="216"/>
        <v>6</v>
      </c>
      <c r="B2340" t="b">
        <f t="shared" si="217"/>
        <v>0</v>
      </c>
      <c r="C2340" t="str">
        <f t="shared" si="218"/>
        <v>ON</v>
      </c>
      <c r="D2340" s="4">
        <f t="shared" si="220"/>
        <v>42527.416666660996</v>
      </c>
      <c r="E2340" t="str">
        <f t="shared" si="221"/>
        <v>LRKPPS</v>
      </c>
      <c r="F2340" s="39">
        <v>85.226318359375</v>
      </c>
      <c r="G2340">
        <f t="shared" si="219"/>
        <v>1.7931279773177088E-3</v>
      </c>
      <c r="H2340" s="38">
        <f>G2340*SUMIF('Manual Inputs'!$B$11:$B$22,'Expanded kW'!A2340,'Manual Inputs'!$C$11:$C$22)</f>
        <v>14336.223146428994</v>
      </c>
    </row>
    <row r="2341" spans="1:8" x14ac:dyDescent="0.2">
      <c r="A2341">
        <f t="shared" si="216"/>
        <v>6</v>
      </c>
      <c r="B2341" t="b">
        <f t="shared" si="217"/>
        <v>0</v>
      </c>
      <c r="C2341" t="str">
        <f t="shared" si="218"/>
        <v>ON</v>
      </c>
      <c r="D2341" s="4">
        <f t="shared" si="220"/>
        <v>42527.458333327661</v>
      </c>
      <c r="E2341" t="str">
        <f t="shared" si="221"/>
        <v>LRKPPS</v>
      </c>
      <c r="F2341" s="39">
        <v>86.654258728027344</v>
      </c>
      <c r="G2341">
        <f t="shared" si="219"/>
        <v>1.8231712770197454E-3</v>
      </c>
      <c r="H2341" s="38">
        <f>G2341*SUMIF('Manual Inputs'!$B$11:$B$22,'Expanded kW'!A2341,'Manual Inputs'!$C$11:$C$22)</f>
        <v>14576.42209153035</v>
      </c>
    </row>
    <row r="2342" spans="1:8" x14ac:dyDescent="0.2">
      <c r="A2342">
        <f t="shared" si="216"/>
        <v>6</v>
      </c>
      <c r="B2342" t="b">
        <f t="shared" si="217"/>
        <v>0</v>
      </c>
      <c r="C2342" t="str">
        <f t="shared" si="218"/>
        <v>ON</v>
      </c>
      <c r="D2342" s="4">
        <f t="shared" si="220"/>
        <v>42527.499999994325</v>
      </c>
      <c r="E2342" t="str">
        <f t="shared" si="221"/>
        <v>LRKPPS</v>
      </c>
      <c r="F2342" s="39">
        <v>87.967254638671875</v>
      </c>
      <c r="G2342">
        <f t="shared" si="219"/>
        <v>1.8507961908585991E-3</v>
      </c>
      <c r="H2342" s="38">
        <f>G2342*SUMIF('Manual Inputs'!$B$11:$B$22,'Expanded kW'!A2342,'Manual Inputs'!$C$11:$C$22)</f>
        <v>14797.285819164059</v>
      </c>
    </row>
    <row r="2343" spans="1:8" x14ac:dyDescent="0.2">
      <c r="A2343">
        <f t="shared" si="216"/>
        <v>6</v>
      </c>
      <c r="B2343" t="b">
        <f t="shared" si="217"/>
        <v>0</v>
      </c>
      <c r="C2343" t="str">
        <f t="shared" si="218"/>
        <v>ON</v>
      </c>
      <c r="D2343" s="4">
        <f t="shared" si="220"/>
        <v>42527.541666660989</v>
      </c>
      <c r="E2343" t="str">
        <f t="shared" si="221"/>
        <v>LRKPPS</v>
      </c>
      <c r="F2343" s="39">
        <v>90.311843872070313</v>
      </c>
      <c r="G2343">
        <f t="shared" si="219"/>
        <v>1.9001254195599602E-3</v>
      </c>
      <c r="H2343" s="38">
        <f>G2343*SUMIF('Manual Inputs'!$B$11:$B$22,'Expanded kW'!A2343,'Manual Inputs'!$C$11:$C$22)</f>
        <v>15191.677540920482</v>
      </c>
    </row>
    <row r="2344" spans="1:8" x14ac:dyDescent="0.2">
      <c r="A2344">
        <f t="shared" si="216"/>
        <v>6</v>
      </c>
      <c r="B2344" t="b">
        <f t="shared" si="217"/>
        <v>0</v>
      </c>
      <c r="C2344" t="str">
        <f t="shared" si="218"/>
        <v>ON</v>
      </c>
      <c r="D2344" s="4">
        <f t="shared" si="220"/>
        <v>42527.583333327653</v>
      </c>
      <c r="E2344" t="str">
        <f t="shared" si="221"/>
        <v>LRKPPS</v>
      </c>
      <c r="F2344" s="39">
        <v>85.866668701171875</v>
      </c>
      <c r="G2344">
        <f t="shared" si="219"/>
        <v>1.8066006948451653E-3</v>
      </c>
      <c r="H2344" s="38">
        <f>G2344*SUMIF('Manual Inputs'!$B$11:$B$22,'Expanded kW'!A2344,'Manual Inputs'!$C$11:$C$22)</f>
        <v>14443.938762551023</v>
      </c>
    </row>
    <row r="2345" spans="1:8" x14ac:dyDescent="0.2">
      <c r="A2345">
        <f t="shared" si="216"/>
        <v>6</v>
      </c>
      <c r="B2345" t="b">
        <f t="shared" si="217"/>
        <v>0</v>
      </c>
      <c r="C2345" t="str">
        <f t="shared" si="218"/>
        <v>ON</v>
      </c>
      <c r="D2345" s="4">
        <f t="shared" si="220"/>
        <v>42527.624999994317</v>
      </c>
      <c r="E2345" t="str">
        <f t="shared" si="221"/>
        <v>LRKPPS</v>
      </c>
      <c r="F2345" s="39">
        <v>81.408805847167969</v>
      </c>
      <c r="G2345">
        <f t="shared" si="219"/>
        <v>1.7128090263038424E-3</v>
      </c>
      <c r="H2345" s="38">
        <f>G2345*SUMIF('Manual Inputs'!$B$11:$B$22,'Expanded kW'!A2345,'Manual Inputs'!$C$11:$C$22)</f>
        <v>13694.06574372964</v>
      </c>
    </row>
    <row r="2346" spans="1:8" x14ac:dyDescent="0.2">
      <c r="A2346">
        <f t="shared" si="216"/>
        <v>6</v>
      </c>
      <c r="B2346" t="b">
        <f t="shared" si="217"/>
        <v>0</v>
      </c>
      <c r="C2346" t="str">
        <f t="shared" si="218"/>
        <v>ON</v>
      </c>
      <c r="D2346" s="4">
        <f t="shared" si="220"/>
        <v>42527.666666660982</v>
      </c>
      <c r="E2346" t="str">
        <f t="shared" si="221"/>
        <v>LRKPPS</v>
      </c>
      <c r="F2346" s="39">
        <v>76.071510314941406</v>
      </c>
      <c r="G2346">
        <f t="shared" si="219"/>
        <v>1.6005144425850855E-3</v>
      </c>
      <c r="H2346" s="38">
        <f>G2346*SUMIF('Manual Inputs'!$B$11:$B$22,'Expanded kW'!A2346,'Manual Inputs'!$C$11:$C$22)</f>
        <v>12796.260215796476</v>
      </c>
    </row>
    <row r="2347" spans="1:8" x14ac:dyDescent="0.2">
      <c r="A2347">
        <f t="shared" si="216"/>
        <v>6</v>
      </c>
      <c r="B2347" t="b">
        <f t="shared" si="217"/>
        <v>0</v>
      </c>
      <c r="C2347" t="str">
        <f t="shared" si="218"/>
        <v>ON</v>
      </c>
      <c r="D2347" s="4">
        <f t="shared" si="220"/>
        <v>42527.708333327646</v>
      </c>
      <c r="E2347" t="str">
        <f t="shared" si="221"/>
        <v>LRKPPS</v>
      </c>
      <c r="F2347" s="39">
        <v>76.814491271972656</v>
      </c>
      <c r="G2347">
        <f t="shared" si="219"/>
        <v>1.6161464676016919E-3</v>
      </c>
      <c r="H2347" s="38">
        <f>G2347*SUMIF('Manual Inputs'!$B$11:$B$22,'Expanded kW'!A2347,'Manual Inputs'!$C$11:$C$22)</f>
        <v>12921.239693950547</v>
      </c>
    </row>
    <row r="2348" spans="1:8" x14ac:dyDescent="0.2">
      <c r="A2348">
        <f t="shared" si="216"/>
        <v>6</v>
      </c>
      <c r="B2348" t="b">
        <f t="shared" si="217"/>
        <v>0</v>
      </c>
      <c r="C2348" t="str">
        <f t="shared" si="218"/>
        <v>ON</v>
      </c>
      <c r="D2348" s="4">
        <f t="shared" si="220"/>
        <v>42527.74999999431</v>
      </c>
      <c r="E2348" t="str">
        <f t="shared" si="221"/>
        <v>LRKPPS</v>
      </c>
      <c r="F2348" s="39">
        <v>76.068931579589844</v>
      </c>
      <c r="G2348">
        <f t="shared" si="219"/>
        <v>1.6004601870148109E-3</v>
      </c>
      <c r="H2348" s="38">
        <f>G2348*SUMIF('Manual Inputs'!$B$11:$B$22,'Expanded kW'!A2348,'Manual Inputs'!$C$11:$C$22)</f>
        <v>12795.826437520618</v>
      </c>
    </row>
    <row r="2349" spans="1:8" x14ac:dyDescent="0.2">
      <c r="A2349">
        <f t="shared" si="216"/>
        <v>6</v>
      </c>
      <c r="B2349" t="b">
        <f t="shared" si="217"/>
        <v>0</v>
      </c>
      <c r="C2349" t="str">
        <f t="shared" si="218"/>
        <v>ON</v>
      </c>
      <c r="D2349" s="4">
        <f t="shared" si="220"/>
        <v>42527.791666660974</v>
      </c>
      <c r="E2349" t="str">
        <f t="shared" si="221"/>
        <v>LRKPPS</v>
      </c>
      <c r="F2349" s="39">
        <v>72.783226013183594</v>
      </c>
      <c r="G2349">
        <f t="shared" si="219"/>
        <v>1.5313302434742722E-3</v>
      </c>
      <c r="H2349" s="38">
        <f>G2349*SUMIF('Manual Inputs'!$B$11:$B$22,'Expanded kW'!A2349,'Manual Inputs'!$C$11:$C$22)</f>
        <v>12243.126178959206</v>
      </c>
    </row>
    <row r="2350" spans="1:8" x14ac:dyDescent="0.2">
      <c r="A2350">
        <f t="shared" si="216"/>
        <v>6</v>
      </c>
      <c r="B2350" t="b">
        <f t="shared" si="217"/>
        <v>0</v>
      </c>
      <c r="C2350" t="str">
        <f t="shared" si="218"/>
        <v>ON</v>
      </c>
      <c r="D2350" s="4">
        <f t="shared" si="220"/>
        <v>42527.833333327639</v>
      </c>
      <c r="E2350" t="str">
        <f t="shared" si="221"/>
        <v>LRKPPS</v>
      </c>
      <c r="F2350" s="39">
        <v>68.79486083984375</v>
      </c>
      <c r="G2350">
        <f t="shared" si="219"/>
        <v>1.4474166201505611E-3</v>
      </c>
      <c r="H2350" s="38">
        <f>G2350*SUMIF('Manual Inputs'!$B$11:$B$22,'Expanded kW'!A2350,'Manual Inputs'!$C$11:$C$22)</f>
        <v>11572.22904043279</v>
      </c>
    </row>
    <row r="2351" spans="1:8" x14ac:dyDescent="0.2">
      <c r="A2351">
        <f t="shared" si="216"/>
        <v>6</v>
      </c>
      <c r="B2351" t="b">
        <f t="shared" si="217"/>
        <v>0</v>
      </c>
      <c r="C2351" t="str">
        <f t="shared" si="218"/>
        <v>OFF</v>
      </c>
      <c r="D2351" s="4">
        <f t="shared" si="220"/>
        <v>42527.874999994303</v>
      </c>
      <c r="E2351" t="str">
        <f t="shared" si="221"/>
        <v>LRKPPS</v>
      </c>
      <c r="F2351" s="39">
        <v>64.837432861328125</v>
      </c>
      <c r="G2351">
        <f t="shared" si="219"/>
        <v>1.3641539031507056E-3</v>
      </c>
      <c r="H2351" s="38">
        <f>G2351*SUMIF('Manual Inputs'!$B$11:$B$22,'Expanded kW'!A2351,'Manual Inputs'!$C$11:$C$22)</f>
        <v>10906.535957848981</v>
      </c>
    </row>
    <row r="2352" spans="1:8" x14ac:dyDescent="0.2">
      <c r="A2352">
        <f t="shared" si="216"/>
        <v>6</v>
      </c>
      <c r="B2352" t="b">
        <f t="shared" si="217"/>
        <v>0</v>
      </c>
      <c r="C2352" t="str">
        <f t="shared" si="218"/>
        <v>OFF</v>
      </c>
      <c r="D2352" s="4">
        <f t="shared" si="220"/>
        <v>42527.916666660967</v>
      </c>
      <c r="E2352" t="str">
        <f t="shared" si="221"/>
        <v>LRKPPS</v>
      </c>
      <c r="F2352" s="39">
        <v>61.775527954101563</v>
      </c>
      <c r="G2352">
        <f t="shared" si="219"/>
        <v>1.2997326368244643E-3</v>
      </c>
      <c r="H2352" s="38">
        <f>G2352*SUMIF('Manual Inputs'!$B$11:$B$22,'Expanded kW'!A2352,'Manual Inputs'!$C$11:$C$22)</f>
        <v>10391.48200681418</v>
      </c>
    </row>
    <row r="2353" spans="1:8" x14ac:dyDescent="0.2">
      <c r="A2353">
        <f t="shared" si="216"/>
        <v>6</v>
      </c>
      <c r="B2353" t="b">
        <f t="shared" si="217"/>
        <v>0</v>
      </c>
      <c r="C2353" t="str">
        <f t="shared" si="218"/>
        <v>OFF</v>
      </c>
      <c r="D2353" s="4">
        <f t="shared" si="220"/>
        <v>42527.958333327631</v>
      </c>
      <c r="E2353" t="str">
        <f t="shared" si="221"/>
        <v>LRKPPS</v>
      </c>
      <c r="F2353" s="39">
        <v>59.412651062011719</v>
      </c>
      <c r="G2353">
        <f t="shared" si="219"/>
        <v>1.2500186430285825E-3</v>
      </c>
      <c r="H2353" s="38">
        <f>G2353*SUMIF('Manual Inputs'!$B$11:$B$22,'Expanded kW'!A2353,'Manual Inputs'!$C$11:$C$22)</f>
        <v>9994.0140527286767</v>
      </c>
    </row>
    <row r="2354" spans="1:8" x14ac:dyDescent="0.2">
      <c r="A2354">
        <f t="shared" si="216"/>
        <v>6</v>
      </c>
      <c r="B2354" t="b">
        <f t="shared" si="217"/>
        <v>0</v>
      </c>
      <c r="C2354" t="str">
        <f t="shared" si="218"/>
        <v>OFF</v>
      </c>
      <c r="D2354" s="4">
        <f t="shared" si="220"/>
        <v>42527.999999994296</v>
      </c>
      <c r="E2354" t="str">
        <f t="shared" si="221"/>
        <v>LRKPPS</v>
      </c>
      <c r="F2354" s="39">
        <v>55.714698791503906</v>
      </c>
      <c r="G2354">
        <f t="shared" si="219"/>
        <v>1.1722151921383013E-3</v>
      </c>
      <c r="H2354" s="38">
        <f>G2354*SUMIF('Manual Inputs'!$B$11:$B$22,'Expanded kW'!A2354,'Manual Inputs'!$C$11:$C$22)</f>
        <v>9371.9683049433952</v>
      </c>
    </row>
    <row r="2355" spans="1:8" x14ac:dyDescent="0.2">
      <c r="A2355">
        <f t="shared" si="216"/>
        <v>6</v>
      </c>
      <c r="B2355" t="b">
        <f t="shared" si="217"/>
        <v>0</v>
      </c>
      <c r="C2355" t="str">
        <f t="shared" si="218"/>
        <v>OFF</v>
      </c>
      <c r="D2355" s="4">
        <f t="shared" si="220"/>
        <v>42528.04166666096</v>
      </c>
      <c r="E2355" t="str">
        <f t="shared" si="221"/>
        <v>LRKPPS</v>
      </c>
      <c r="F2355" s="39">
        <v>54.264019012451172</v>
      </c>
      <c r="G2355">
        <f t="shared" si="219"/>
        <v>1.1416934642492732E-3</v>
      </c>
      <c r="H2355" s="38">
        <f>G2355*SUMIF('Manual Inputs'!$B$11:$B$22,'Expanded kW'!A2355,'Manual Inputs'!$C$11:$C$22)</f>
        <v>9127.9442824716498</v>
      </c>
    </row>
    <row r="2356" spans="1:8" x14ac:dyDescent="0.2">
      <c r="A2356">
        <f t="shared" si="216"/>
        <v>6</v>
      </c>
      <c r="B2356" t="b">
        <f t="shared" si="217"/>
        <v>0</v>
      </c>
      <c r="C2356" t="str">
        <f t="shared" si="218"/>
        <v>OFF</v>
      </c>
      <c r="D2356" s="4">
        <f t="shared" si="220"/>
        <v>42528.083333327624</v>
      </c>
      <c r="E2356" t="str">
        <f t="shared" si="221"/>
        <v>LRKPPS</v>
      </c>
      <c r="F2356" s="39">
        <v>52.942672729492187</v>
      </c>
      <c r="G2356">
        <f t="shared" si="219"/>
        <v>1.1138928618847819E-3</v>
      </c>
      <c r="H2356" s="38">
        <f>G2356*SUMIF('Manual Inputs'!$B$11:$B$22,'Expanded kW'!A2356,'Manual Inputs'!$C$11:$C$22)</f>
        <v>8905.6759089121242</v>
      </c>
    </row>
    <row r="2357" spans="1:8" x14ac:dyDescent="0.2">
      <c r="A2357">
        <f t="shared" si="216"/>
        <v>6</v>
      </c>
      <c r="B2357" t="b">
        <f t="shared" si="217"/>
        <v>0</v>
      </c>
      <c r="C2357" t="str">
        <f t="shared" si="218"/>
        <v>OFF</v>
      </c>
      <c r="D2357" s="4">
        <f t="shared" si="220"/>
        <v>42528.124999994288</v>
      </c>
      <c r="E2357" t="str">
        <f t="shared" si="221"/>
        <v>LRKPPS</v>
      </c>
      <c r="F2357" s="39">
        <v>52.814861297607422</v>
      </c>
      <c r="G2357">
        <f t="shared" si="219"/>
        <v>1.1112037599882621E-3</v>
      </c>
      <c r="H2357" s="38">
        <f>G2357*SUMIF('Manual Inputs'!$B$11:$B$22,'Expanded kW'!A2357,'Manual Inputs'!$C$11:$C$22)</f>
        <v>8884.1762918520744</v>
      </c>
    </row>
    <row r="2358" spans="1:8" x14ac:dyDescent="0.2">
      <c r="A2358">
        <f t="shared" si="216"/>
        <v>6</v>
      </c>
      <c r="B2358" t="b">
        <f t="shared" si="217"/>
        <v>0</v>
      </c>
      <c r="C2358" t="str">
        <f t="shared" si="218"/>
        <v>OFF</v>
      </c>
      <c r="D2358" s="4">
        <f t="shared" si="220"/>
        <v>42528.166666660953</v>
      </c>
      <c r="E2358" t="str">
        <f t="shared" si="221"/>
        <v>LRKPPS</v>
      </c>
      <c r="F2358" s="39">
        <v>52.971900939941406</v>
      </c>
      <c r="G2358">
        <f t="shared" si="219"/>
        <v>1.1145078118543726E-3</v>
      </c>
      <c r="H2358" s="38">
        <f>G2358*SUMIF('Manual Inputs'!$B$11:$B$22,'Expanded kW'!A2358,'Manual Inputs'!$C$11:$C$22)</f>
        <v>8910.5924904944004</v>
      </c>
    </row>
    <row r="2359" spans="1:8" x14ac:dyDescent="0.2">
      <c r="A2359">
        <f t="shared" si="216"/>
        <v>6</v>
      </c>
      <c r="B2359" t="b">
        <f t="shared" si="217"/>
        <v>0</v>
      </c>
      <c r="C2359" t="str">
        <f t="shared" si="218"/>
        <v>OFF</v>
      </c>
      <c r="D2359" s="4">
        <f t="shared" si="220"/>
        <v>42528.208333327617</v>
      </c>
      <c r="E2359" t="str">
        <f t="shared" si="221"/>
        <v>LRKPPS</v>
      </c>
      <c r="F2359" s="39">
        <v>54.811969757080078</v>
      </c>
      <c r="G2359">
        <f t="shared" si="219"/>
        <v>1.1532221308548521E-3</v>
      </c>
      <c r="H2359" s="38">
        <f>G2359*SUMIF('Manual Inputs'!$B$11:$B$22,'Expanded kW'!A2359,'Manual Inputs'!$C$11:$C$22)</f>
        <v>9220.1170326205811</v>
      </c>
    </row>
    <row r="2360" spans="1:8" x14ac:dyDescent="0.2">
      <c r="A2360">
        <f t="shared" si="216"/>
        <v>6</v>
      </c>
      <c r="B2360" t="b">
        <f t="shared" si="217"/>
        <v>0</v>
      </c>
      <c r="C2360" t="str">
        <f t="shared" si="218"/>
        <v>OFF</v>
      </c>
      <c r="D2360" s="4">
        <f t="shared" si="220"/>
        <v>42528.249999994281</v>
      </c>
      <c r="E2360" t="str">
        <f t="shared" si="221"/>
        <v>LRKPPS</v>
      </c>
      <c r="F2360" s="39">
        <v>58.844642639160156</v>
      </c>
      <c r="G2360">
        <f t="shared" si="219"/>
        <v>1.2380679708187087E-3</v>
      </c>
      <c r="H2360" s="38">
        <f>G2360*SUMIF('Manual Inputs'!$B$11:$B$22,'Expanded kW'!A2360,'Manual Inputs'!$C$11:$C$22)</f>
        <v>9898.467328948891</v>
      </c>
    </row>
    <row r="2361" spans="1:8" x14ac:dyDescent="0.2">
      <c r="A2361">
        <f t="shared" si="216"/>
        <v>6</v>
      </c>
      <c r="B2361" t="b">
        <f t="shared" si="217"/>
        <v>0</v>
      </c>
      <c r="C2361" t="str">
        <f t="shared" si="218"/>
        <v>ON</v>
      </c>
      <c r="D2361" s="4">
        <f t="shared" si="220"/>
        <v>42528.291666660945</v>
      </c>
      <c r="E2361" t="str">
        <f t="shared" si="221"/>
        <v>LRKPPS</v>
      </c>
      <c r="F2361" s="39">
        <v>66.248825073242187</v>
      </c>
      <c r="G2361">
        <f t="shared" si="219"/>
        <v>1.3938490361902409E-3</v>
      </c>
      <c r="H2361" s="38">
        <f>G2361*SUMIF('Manual Inputs'!$B$11:$B$22,'Expanded kW'!A2361,'Manual Inputs'!$C$11:$C$22)</f>
        <v>11143.951278452305</v>
      </c>
    </row>
    <row r="2362" spans="1:8" x14ac:dyDescent="0.2">
      <c r="A2362">
        <f t="shared" si="216"/>
        <v>6</v>
      </c>
      <c r="B2362" t="b">
        <f t="shared" si="217"/>
        <v>0</v>
      </c>
      <c r="C2362" t="str">
        <f t="shared" si="218"/>
        <v>ON</v>
      </c>
      <c r="D2362" s="4">
        <f t="shared" si="220"/>
        <v>42528.33333332761</v>
      </c>
      <c r="E2362" t="str">
        <f t="shared" si="221"/>
        <v>LRKPPS</v>
      </c>
      <c r="F2362" s="39">
        <v>78.546981811523438</v>
      </c>
      <c r="G2362">
        <f t="shared" si="219"/>
        <v>1.6525973822570359E-3</v>
      </c>
      <c r="H2362" s="38">
        <f>G2362*SUMIF('Manual Inputs'!$B$11:$B$22,'Expanded kW'!A2362,'Manual Inputs'!$C$11:$C$22)</f>
        <v>13212.66811010417</v>
      </c>
    </row>
    <row r="2363" spans="1:8" x14ac:dyDescent="0.2">
      <c r="A2363">
        <f t="shared" si="216"/>
        <v>6</v>
      </c>
      <c r="B2363" t="b">
        <f t="shared" si="217"/>
        <v>0</v>
      </c>
      <c r="C2363" t="str">
        <f t="shared" si="218"/>
        <v>ON</v>
      </c>
      <c r="D2363" s="4">
        <f t="shared" si="220"/>
        <v>42528.374999994274</v>
      </c>
      <c r="E2363" t="str">
        <f t="shared" si="221"/>
        <v>LRKPPS</v>
      </c>
      <c r="F2363" s="39">
        <v>85.000900268554687</v>
      </c>
      <c r="G2363">
        <f t="shared" si="219"/>
        <v>1.788385269982411E-3</v>
      </c>
      <c r="H2363" s="38">
        <f>G2363*SUMIF('Manual Inputs'!$B$11:$B$22,'Expanded kW'!A2363,'Manual Inputs'!$C$11:$C$22)</f>
        <v>14298.304764954213</v>
      </c>
    </row>
    <row r="2364" spans="1:8" x14ac:dyDescent="0.2">
      <c r="A2364">
        <f t="shared" si="216"/>
        <v>6</v>
      </c>
      <c r="B2364" t="b">
        <f t="shared" si="217"/>
        <v>0</v>
      </c>
      <c r="C2364" t="str">
        <f t="shared" si="218"/>
        <v>ON</v>
      </c>
      <c r="D2364" s="4">
        <f t="shared" si="220"/>
        <v>42528.416666660938</v>
      </c>
      <c r="E2364" t="str">
        <f t="shared" si="221"/>
        <v>LRKPPS</v>
      </c>
      <c r="F2364" s="39">
        <v>87.520164489746094</v>
      </c>
      <c r="G2364">
        <f t="shared" si="219"/>
        <v>1.8413895912323961E-3</v>
      </c>
      <c r="H2364" s="38">
        <f>G2364*SUMIF('Manual Inputs'!$B$11:$B$22,'Expanded kW'!A2364,'Manual Inputs'!$C$11:$C$22)</f>
        <v>14722.0791897454</v>
      </c>
    </row>
    <row r="2365" spans="1:8" x14ac:dyDescent="0.2">
      <c r="A2365">
        <f t="shared" si="216"/>
        <v>6</v>
      </c>
      <c r="B2365" t="b">
        <f t="shared" si="217"/>
        <v>0</v>
      </c>
      <c r="C2365" t="str">
        <f t="shared" si="218"/>
        <v>ON</v>
      </c>
      <c r="D2365" s="4">
        <f t="shared" si="220"/>
        <v>42528.458333327602</v>
      </c>
      <c r="E2365" t="str">
        <f t="shared" si="221"/>
        <v>LRKPPS</v>
      </c>
      <c r="F2365" s="39">
        <v>87.451866149902344</v>
      </c>
      <c r="G2365">
        <f t="shared" si="219"/>
        <v>1.839952621217315E-3</v>
      </c>
      <c r="H2365" s="38">
        <f>G2365*SUMIF('Manual Inputs'!$B$11:$B$22,'Expanded kW'!A2365,'Manual Inputs'!$C$11:$C$22)</f>
        <v>14710.590482273585</v>
      </c>
    </row>
    <row r="2366" spans="1:8" x14ac:dyDescent="0.2">
      <c r="A2366">
        <f t="shared" si="216"/>
        <v>6</v>
      </c>
      <c r="B2366" t="b">
        <f t="shared" si="217"/>
        <v>0</v>
      </c>
      <c r="C2366" t="str">
        <f t="shared" si="218"/>
        <v>ON</v>
      </c>
      <c r="D2366" s="4">
        <f t="shared" si="220"/>
        <v>42528.499999994267</v>
      </c>
      <c r="E2366" t="str">
        <f t="shared" si="221"/>
        <v>LRKPPS</v>
      </c>
      <c r="F2366" s="39">
        <v>88.841064453125</v>
      </c>
      <c r="G2366">
        <f t="shared" si="219"/>
        <v>1.8691808032097244E-3</v>
      </c>
      <c r="H2366" s="38">
        <f>G2366*SUMIF('Manual Inputs'!$B$11:$B$22,'Expanded kW'!A2366,'Manual Inputs'!$C$11:$C$22)</f>
        <v>14944.272486295642</v>
      </c>
    </row>
    <row r="2367" spans="1:8" x14ac:dyDescent="0.2">
      <c r="A2367">
        <f t="shared" si="216"/>
        <v>6</v>
      </c>
      <c r="B2367" t="b">
        <f t="shared" si="217"/>
        <v>0</v>
      </c>
      <c r="C2367" t="str">
        <f t="shared" si="218"/>
        <v>ON</v>
      </c>
      <c r="D2367" s="4">
        <f t="shared" si="220"/>
        <v>42528.541666660931</v>
      </c>
      <c r="E2367" t="str">
        <f t="shared" si="221"/>
        <v>LRKPPS</v>
      </c>
      <c r="F2367" s="39">
        <v>84.562705993652344</v>
      </c>
      <c r="G2367">
        <f t="shared" si="219"/>
        <v>1.7791658360217111E-3</v>
      </c>
      <c r="H2367" s="38">
        <f>G2367*SUMIF('Manual Inputs'!$B$11:$B$22,'Expanded kW'!A2367,'Manual Inputs'!$C$11:$C$22)</f>
        <v>14224.594542250494</v>
      </c>
    </row>
    <row r="2368" spans="1:8" x14ac:dyDescent="0.2">
      <c r="A2368">
        <f t="shared" si="216"/>
        <v>6</v>
      </c>
      <c r="B2368" t="b">
        <f t="shared" si="217"/>
        <v>0</v>
      </c>
      <c r="C2368" t="str">
        <f t="shared" si="218"/>
        <v>ON</v>
      </c>
      <c r="D2368" s="4">
        <f t="shared" si="220"/>
        <v>42528.583333327595</v>
      </c>
      <c r="E2368" t="str">
        <f t="shared" si="221"/>
        <v>LRKPPS</v>
      </c>
      <c r="F2368" s="39">
        <v>79.651664733886719</v>
      </c>
      <c r="G2368">
        <f t="shared" si="219"/>
        <v>1.6758394733421167E-3</v>
      </c>
      <c r="H2368" s="38">
        <f>G2368*SUMIF('Manual Inputs'!$B$11:$B$22,'Expanded kW'!A2368,'Manual Inputs'!$C$11:$C$22)</f>
        <v>13398.490766601772</v>
      </c>
    </row>
    <row r="2369" spans="1:8" x14ac:dyDescent="0.2">
      <c r="A2369">
        <f t="shared" si="216"/>
        <v>6</v>
      </c>
      <c r="B2369" t="b">
        <f t="shared" si="217"/>
        <v>0</v>
      </c>
      <c r="C2369" t="str">
        <f t="shared" si="218"/>
        <v>ON</v>
      </c>
      <c r="D2369" s="4">
        <f t="shared" si="220"/>
        <v>42528.624999994259</v>
      </c>
      <c r="E2369" t="str">
        <f t="shared" si="221"/>
        <v>LRKPPS</v>
      </c>
      <c r="F2369" s="39">
        <v>72.088447570800781</v>
      </c>
      <c r="G2369">
        <f t="shared" si="219"/>
        <v>1.5167123802712584E-3</v>
      </c>
      <c r="H2369" s="38">
        <f>G2369*SUMIF('Manual Inputs'!$B$11:$B$22,'Expanded kW'!A2369,'Manual Inputs'!$C$11:$C$22)</f>
        <v>12126.255017807696</v>
      </c>
    </row>
    <row r="2370" spans="1:8" x14ac:dyDescent="0.2">
      <c r="A2370">
        <f t="shared" ref="A2370:A2433" si="222">MONTH(D2370)</f>
        <v>6</v>
      </c>
      <c r="B2370" t="b">
        <f t="shared" ref="B2370:B2433" si="223">IF(ISNA(VLOOKUP(DATE(YEAR(D2370),MONTH(D2370),DAY(D2370)),Holidays,1,FALSE)),FALSE,TRUE)</f>
        <v>0</v>
      </c>
      <c r="C2370" t="str">
        <f t="shared" ref="C2370:C2433" si="224">IF(OR(HOUR(D2370)&lt;PkStart,HOUR(D2370)&gt;OPkStart-1,WEEKDAY(D2370,2)&gt;5,B2370)=TRUE,"OFF","ON")</f>
        <v>ON</v>
      </c>
      <c r="D2370" s="4">
        <f t="shared" si="220"/>
        <v>42528.666666660924</v>
      </c>
      <c r="E2370" t="str">
        <f t="shared" si="221"/>
        <v>LRKPPS</v>
      </c>
      <c r="F2370" s="39">
        <v>69.432518005371094</v>
      </c>
      <c r="G2370">
        <f t="shared" ref="G2370:G2433" si="225">IF(SUMIF($A$2:$A$8761,A2370,$F$2:$F$8761)=0,0,F2370/SUMIF($A$2:$A$8761,A2370,$F$2:$F$8761))</f>
        <v>1.4608326743161628E-3</v>
      </c>
      <c r="H2370" s="38">
        <f>G2370*SUMIF('Manual Inputs'!$B$11:$B$22,'Expanded kW'!A2370,'Manual Inputs'!$C$11:$C$22)</f>
        <v>11679.491627763759</v>
      </c>
    </row>
    <row r="2371" spans="1:8" x14ac:dyDescent="0.2">
      <c r="A2371">
        <f t="shared" si="222"/>
        <v>6</v>
      </c>
      <c r="B2371" t="b">
        <f t="shared" si="223"/>
        <v>0</v>
      </c>
      <c r="C2371" t="str">
        <f t="shared" si="224"/>
        <v>ON</v>
      </c>
      <c r="D2371" s="4">
        <f t="shared" si="220"/>
        <v>42528.708333327588</v>
      </c>
      <c r="E2371" t="str">
        <f t="shared" si="221"/>
        <v>LRKPPS</v>
      </c>
      <c r="F2371" s="39">
        <v>68.341865539550781</v>
      </c>
      <c r="G2371">
        <f t="shared" si="225"/>
        <v>1.4378857784788184E-3</v>
      </c>
      <c r="H2371" s="38">
        <f>G2371*SUMIF('Manual Inputs'!$B$11:$B$22,'Expanded kW'!A2371,'Manual Inputs'!$C$11:$C$22)</f>
        <v>11496.029084429772</v>
      </c>
    </row>
    <row r="2372" spans="1:8" x14ac:dyDescent="0.2">
      <c r="A2372">
        <f t="shared" si="222"/>
        <v>6</v>
      </c>
      <c r="B2372" t="b">
        <f t="shared" si="223"/>
        <v>0</v>
      </c>
      <c r="C2372" t="str">
        <f t="shared" si="224"/>
        <v>ON</v>
      </c>
      <c r="D2372" s="4">
        <f t="shared" ref="D2372:D2435" si="226">+D2371+1/24</f>
        <v>42528.749999994252</v>
      </c>
      <c r="E2372" t="str">
        <f t="shared" ref="E2372:E2435" si="227">+E2371</f>
        <v>LRKPPS</v>
      </c>
      <c r="F2372" s="39">
        <v>67.835250854492187</v>
      </c>
      <c r="G2372">
        <f t="shared" si="225"/>
        <v>1.4272268061920183E-3</v>
      </c>
      <c r="H2372" s="38">
        <f>G2372*SUMIF('Manual Inputs'!$B$11:$B$22,'Expanded kW'!A2372,'Manual Inputs'!$C$11:$C$22)</f>
        <v>11410.809620371356</v>
      </c>
    </row>
    <row r="2373" spans="1:8" x14ac:dyDescent="0.2">
      <c r="A2373">
        <f t="shared" si="222"/>
        <v>6</v>
      </c>
      <c r="B2373" t="b">
        <f t="shared" si="223"/>
        <v>0</v>
      </c>
      <c r="C2373" t="str">
        <f t="shared" si="224"/>
        <v>ON</v>
      </c>
      <c r="D2373" s="4">
        <f t="shared" si="226"/>
        <v>42528.791666660916</v>
      </c>
      <c r="E2373" t="str">
        <f t="shared" si="227"/>
        <v>LRKPPS</v>
      </c>
      <c r="F2373" s="39">
        <v>69.013290405273438</v>
      </c>
      <c r="G2373">
        <f t="shared" si="225"/>
        <v>1.4520122916800264E-3</v>
      </c>
      <c r="H2373" s="38">
        <f>G2373*SUMIF('Manual Inputs'!$B$11:$B$22,'Expanded kW'!A2373,'Manual Inputs'!$C$11:$C$22)</f>
        <v>11608.971857112645</v>
      </c>
    </row>
    <row r="2374" spans="1:8" x14ac:dyDescent="0.2">
      <c r="A2374">
        <f t="shared" si="222"/>
        <v>6</v>
      </c>
      <c r="B2374" t="b">
        <f t="shared" si="223"/>
        <v>0</v>
      </c>
      <c r="C2374" t="str">
        <f t="shared" si="224"/>
        <v>ON</v>
      </c>
      <c r="D2374" s="4">
        <f t="shared" si="226"/>
        <v>42528.83333332758</v>
      </c>
      <c r="E2374" t="str">
        <f t="shared" si="227"/>
        <v>LRKPPS</v>
      </c>
      <c r="F2374" s="39">
        <v>64.146476745605469</v>
      </c>
      <c r="G2374">
        <f t="shared" si="225"/>
        <v>1.3496164601864717E-3</v>
      </c>
      <c r="H2374" s="38">
        <f>G2374*SUMIF('Manual Inputs'!$B$11:$B$22,'Expanded kW'!A2374,'Manual Inputs'!$C$11:$C$22)</f>
        <v>10790.307763905179</v>
      </c>
    </row>
    <row r="2375" spans="1:8" x14ac:dyDescent="0.2">
      <c r="A2375">
        <f t="shared" si="222"/>
        <v>6</v>
      </c>
      <c r="B2375" t="b">
        <f t="shared" si="223"/>
        <v>0</v>
      </c>
      <c r="C2375" t="str">
        <f t="shared" si="224"/>
        <v>OFF</v>
      </c>
      <c r="D2375" s="4">
        <f t="shared" si="226"/>
        <v>42528.874999994245</v>
      </c>
      <c r="E2375" t="str">
        <f t="shared" si="227"/>
        <v>LRKPPS</v>
      </c>
      <c r="F2375" s="39">
        <v>58.672592163085938</v>
      </c>
      <c r="G2375">
        <f t="shared" si="225"/>
        <v>1.2344480969569912E-3</v>
      </c>
      <c r="H2375" s="38">
        <f>G2375*SUMIF('Manual Inputs'!$B$11:$B$22,'Expanded kW'!A2375,'Manual Inputs'!$C$11:$C$22)</f>
        <v>9869.5261043960654</v>
      </c>
    </row>
    <row r="2376" spans="1:8" x14ac:dyDescent="0.2">
      <c r="A2376">
        <f t="shared" si="222"/>
        <v>6</v>
      </c>
      <c r="B2376" t="b">
        <f t="shared" si="223"/>
        <v>0</v>
      </c>
      <c r="C2376" t="str">
        <f t="shared" si="224"/>
        <v>OFF</v>
      </c>
      <c r="D2376" s="4">
        <f t="shared" si="226"/>
        <v>42528.916666660909</v>
      </c>
      <c r="E2376" t="str">
        <f t="shared" si="227"/>
        <v>LRKPPS</v>
      </c>
      <c r="F2376" s="39">
        <v>55.630786895751953</v>
      </c>
      <c r="G2376">
        <f t="shared" si="225"/>
        <v>1.1704497190919575E-3</v>
      </c>
      <c r="H2376" s="38">
        <f>G2376*SUMIF('Manual Inputs'!$B$11:$B$22,'Expanded kW'!A2376,'Manual Inputs'!$C$11:$C$22)</f>
        <v>9357.8531855143556</v>
      </c>
    </row>
    <row r="2377" spans="1:8" x14ac:dyDescent="0.2">
      <c r="A2377">
        <f t="shared" si="222"/>
        <v>6</v>
      </c>
      <c r="B2377" t="b">
        <f t="shared" si="223"/>
        <v>0</v>
      </c>
      <c r="C2377" t="str">
        <f t="shared" si="224"/>
        <v>OFF</v>
      </c>
      <c r="D2377" s="4">
        <f t="shared" si="226"/>
        <v>42528.958333327573</v>
      </c>
      <c r="E2377" t="str">
        <f t="shared" si="227"/>
        <v>LRKPPS</v>
      </c>
      <c r="F2377" s="39">
        <v>52.829246520996094</v>
      </c>
      <c r="G2377">
        <f t="shared" si="225"/>
        <v>1.1115064193898969E-3</v>
      </c>
      <c r="H2377" s="38">
        <f>G2377*SUMIF('Manual Inputs'!$B$11:$B$22,'Expanded kW'!A2377,'Manual Inputs'!$C$11:$C$22)</f>
        <v>8886.5960816128099</v>
      </c>
    </row>
    <row r="2378" spans="1:8" x14ac:dyDescent="0.2">
      <c r="A2378">
        <f t="shared" si="222"/>
        <v>6</v>
      </c>
      <c r="B2378" t="b">
        <f t="shared" si="223"/>
        <v>0</v>
      </c>
      <c r="C2378" t="str">
        <f t="shared" si="224"/>
        <v>OFF</v>
      </c>
      <c r="D2378" s="4">
        <f t="shared" si="226"/>
        <v>42528.999999994237</v>
      </c>
      <c r="E2378" t="str">
        <f t="shared" si="227"/>
        <v>LRKPPS</v>
      </c>
      <c r="F2378" s="39">
        <v>51.029659271240234</v>
      </c>
      <c r="G2378">
        <f t="shared" si="225"/>
        <v>1.0736438165310641E-3</v>
      </c>
      <c r="H2378" s="38">
        <f>G2378*SUMIF('Manual Inputs'!$B$11:$B$22,'Expanded kW'!A2378,'Manual Inputs'!$C$11:$C$22)</f>
        <v>8583.8810883969782</v>
      </c>
    </row>
    <row r="2379" spans="1:8" x14ac:dyDescent="0.2">
      <c r="A2379">
        <f t="shared" si="222"/>
        <v>6</v>
      </c>
      <c r="B2379" t="b">
        <f t="shared" si="223"/>
        <v>0</v>
      </c>
      <c r="C2379" t="str">
        <f t="shared" si="224"/>
        <v>OFF</v>
      </c>
      <c r="D2379" s="4">
        <f t="shared" si="226"/>
        <v>42529.041666660902</v>
      </c>
      <c r="E2379" t="str">
        <f t="shared" si="227"/>
        <v>LRKPPS</v>
      </c>
      <c r="F2379" s="39">
        <v>49.493595123291016</v>
      </c>
      <c r="G2379">
        <f t="shared" si="225"/>
        <v>1.0413256353440266E-3</v>
      </c>
      <c r="H2379" s="38">
        <f>G2379*SUMIF('Manual Inputs'!$B$11:$B$22,'Expanded kW'!A2379,'Manual Inputs'!$C$11:$C$22)</f>
        <v>8325.4942565339443</v>
      </c>
    </row>
    <row r="2380" spans="1:8" x14ac:dyDescent="0.2">
      <c r="A2380">
        <f t="shared" si="222"/>
        <v>6</v>
      </c>
      <c r="B2380" t="b">
        <f t="shared" si="223"/>
        <v>0</v>
      </c>
      <c r="C2380" t="str">
        <f t="shared" si="224"/>
        <v>OFF</v>
      </c>
      <c r="D2380" s="4">
        <f t="shared" si="226"/>
        <v>42529.083333327566</v>
      </c>
      <c r="E2380" t="str">
        <f t="shared" si="227"/>
        <v>LRKPPS</v>
      </c>
      <c r="F2380" s="39">
        <v>47.526657104492188</v>
      </c>
      <c r="G2380">
        <f t="shared" si="225"/>
        <v>9.9994203859770443E-4</v>
      </c>
      <c r="H2380" s="38">
        <f>G2380*SUMIF('Manual Inputs'!$B$11:$B$22,'Expanded kW'!A2380,'Manual Inputs'!$C$11:$C$22)</f>
        <v>7994.6285932561977</v>
      </c>
    </row>
    <row r="2381" spans="1:8" x14ac:dyDescent="0.2">
      <c r="A2381">
        <f t="shared" si="222"/>
        <v>6</v>
      </c>
      <c r="B2381" t="b">
        <f t="shared" si="223"/>
        <v>0</v>
      </c>
      <c r="C2381" t="str">
        <f t="shared" si="224"/>
        <v>OFF</v>
      </c>
      <c r="D2381" s="4">
        <f t="shared" si="226"/>
        <v>42529.12499999423</v>
      </c>
      <c r="E2381" t="str">
        <f t="shared" si="227"/>
        <v>LRKPPS</v>
      </c>
      <c r="F2381" s="39">
        <v>46.439193725585938</v>
      </c>
      <c r="G2381">
        <f t="shared" si="225"/>
        <v>9.770622398857288E-4</v>
      </c>
      <c r="H2381" s="38">
        <f>G2381*SUMIF('Manual Inputs'!$B$11:$B$22,'Expanded kW'!A2381,'Manual Inputs'!$C$11:$C$22)</f>
        <v>7811.7024976124712</v>
      </c>
    </row>
    <row r="2382" spans="1:8" x14ac:dyDescent="0.2">
      <c r="A2382">
        <f t="shared" si="222"/>
        <v>6</v>
      </c>
      <c r="B2382" t="b">
        <f t="shared" si="223"/>
        <v>0</v>
      </c>
      <c r="C2382" t="str">
        <f t="shared" si="224"/>
        <v>OFF</v>
      </c>
      <c r="D2382" s="4">
        <f t="shared" si="226"/>
        <v>42529.166666660894</v>
      </c>
      <c r="E2382" t="str">
        <f t="shared" si="227"/>
        <v>LRKPPS</v>
      </c>
      <c r="F2382" s="39">
        <v>47.657054901123047</v>
      </c>
      <c r="G2382">
        <f t="shared" si="225"/>
        <v>1.0026855565839375E-3</v>
      </c>
      <c r="H2382" s="38">
        <f>G2382*SUMIF('Manual Inputs'!$B$11:$B$22,'Expanded kW'!A2382,'Manual Inputs'!$C$11:$C$22)</f>
        <v>8016.5632719597861</v>
      </c>
    </row>
    <row r="2383" spans="1:8" x14ac:dyDescent="0.2">
      <c r="A2383">
        <f t="shared" si="222"/>
        <v>6</v>
      </c>
      <c r="B2383" t="b">
        <f t="shared" si="223"/>
        <v>0</v>
      </c>
      <c r="C2383" t="str">
        <f t="shared" si="224"/>
        <v>OFF</v>
      </c>
      <c r="D2383" s="4">
        <f t="shared" si="226"/>
        <v>42529.208333327559</v>
      </c>
      <c r="E2383" t="str">
        <f t="shared" si="227"/>
        <v>LRKPPS</v>
      </c>
      <c r="F2383" s="39">
        <v>48.021686553955078</v>
      </c>
      <c r="G2383">
        <f t="shared" si="225"/>
        <v>1.0103572621168657E-3</v>
      </c>
      <c r="H2383" s="38">
        <f>G2383*SUMIF('Manual Inputs'!$B$11:$B$22,'Expanded kW'!A2383,'Manual Inputs'!$C$11:$C$22)</f>
        <v>8077.8992634924562</v>
      </c>
    </row>
    <row r="2384" spans="1:8" x14ac:dyDescent="0.2">
      <c r="A2384">
        <f t="shared" si="222"/>
        <v>6</v>
      </c>
      <c r="B2384" t="b">
        <f t="shared" si="223"/>
        <v>0</v>
      </c>
      <c r="C2384" t="str">
        <f t="shared" si="224"/>
        <v>OFF</v>
      </c>
      <c r="D2384" s="4">
        <f t="shared" si="226"/>
        <v>42529.249999994223</v>
      </c>
      <c r="E2384" t="str">
        <f t="shared" si="227"/>
        <v>LRKPPS</v>
      </c>
      <c r="F2384" s="39">
        <v>51.352336883544922</v>
      </c>
      <c r="G2384">
        <f t="shared" si="225"/>
        <v>1.0804328256706799E-3</v>
      </c>
      <c r="H2384" s="38">
        <f>G2384*SUMIF('Manual Inputs'!$B$11:$B$22,'Expanded kW'!A2384,'Manual Inputs'!$C$11:$C$22)</f>
        <v>8638.1598410570477</v>
      </c>
    </row>
    <row r="2385" spans="1:8" x14ac:dyDescent="0.2">
      <c r="A2385">
        <f t="shared" si="222"/>
        <v>6</v>
      </c>
      <c r="B2385" t="b">
        <f t="shared" si="223"/>
        <v>0</v>
      </c>
      <c r="C2385" t="str">
        <f t="shared" si="224"/>
        <v>ON</v>
      </c>
      <c r="D2385" s="4">
        <f t="shared" si="226"/>
        <v>42529.291666660887</v>
      </c>
      <c r="E2385" t="str">
        <f t="shared" si="227"/>
        <v>LRKPPS</v>
      </c>
      <c r="F2385" s="39">
        <v>59.716270446777344</v>
      </c>
      <c r="G2385">
        <f t="shared" si="225"/>
        <v>1.2564066746103709E-3</v>
      </c>
      <c r="H2385" s="38">
        <f>G2385*SUMIF('Manual Inputs'!$B$11:$B$22,'Expanded kW'!A2385,'Manual Inputs'!$C$11:$C$22)</f>
        <v>10045.086952923979</v>
      </c>
    </row>
    <row r="2386" spans="1:8" x14ac:dyDescent="0.2">
      <c r="A2386">
        <f t="shared" si="222"/>
        <v>6</v>
      </c>
      <c r="B2386" t="b">
        <f t="shared" si="223"/>
        <v>0</v>
      </c>
      <c r="C2386" t="str">
        <f t="shared" si="224"/>
        <v>ON</v>
      </c>
      <c r="D2386" s="4">
        <f t="shared" si="226"/>
        <v>42529.333333327551</v>
      </c>
      <c r="E2386" t="str">
        <f t="shared" si="227"/>
        <v>LRKPPS</v>
      </c>
      <c r="F2386" s="39">
        <v>66.988792419433594</v>
      </c>
      <c r="G2386">
        <f t="shared" si="225"/>
        <v>1.4094176560285681E-3</v>
      </c>
      <c r="H2386" s="38">
        <f>G2386*SUMIF('Manual Inputs'!$B$11:$B$22,'Expanded kW'!A2386,'Manual Inputs'!$C$11:$C$22)</f>
        <v>11268.423826372757</v>
      </c>
    </row>
    <row r="2387" spans="1:8" x14ac:dyDescent="0.2">
      <c r="A2387">
        <f t="shared" si="222"/>
        <v>6</v>
      </c>
      <c r="B2387" t="b">
        <f t="shared" si="223"/>
        <v>0</v>
      </c>
      <c r="C2387" t="str">
        <f t="shared" si="224"/>
        <v>ON</v>
      </c>
      <c r="D2387" s="4">
        <f t="shared" si="226"/>
        <v>42529.374999994216</v>
      </c>
      <c r="E2387" t="str">
        <f t="shared" si="227"/>
        <v>LRKPPS</v>
      </c>
      <c r="F2387" s="39">
        <v>70.152381896972656</v>
      </c>
      <c r="G2387">
        <f t="shared" si="225"/>
        <v>1.4759783254335629E-3</v>
      </c>
      <c r="H2387" s="38">
        <f>G2387*SUMIF('Manual Inputs'!$B$11:$B$22,'Expanded kW'!A2387,'Manual Inputs'!$C$11:$C$22)</f>
        <v>11800.582501847275</v>
      </c>
    </row>
    <row r="2388" spans="1:8" x14ac:dyDescent="0.2">
      <c r="A2388">
        <f t="shared" si="222"/>
        <v>6</v>
      </c>
      <c r="B2388" t="b">
        <f t="shared" si="223"/>
        <v>0</v>
      </c>
      <c r="C2388" t="str">
        <f t="shared" si="224"/>
        <v>ON</v>
      </c>
      <c r="D2388" s="4">
        <f t="shared" si="226"/>
        <v>42529.41666666088</v>
      </c>
      <c r="E2388" t="str">
        <f t="shared" si="227"/>
        <v>LRKPPS</v>
      </c>
      <c r="F2388" s="39">
        <v>72.752861022949219</v>
      </c>
      <c r="G2388">
        <f t="shared" si="225"/>
        <v>1.5306913761083179E-3</v>
      </c>
      <c r="H2388" s="38">
        <f>G2388*SUMIF('Manual Inputs'!$B$11:$B$22,'Expanded kW'!A2388,'Manual Inputs'!$C$11:$C$22)</f>
        <v>12238.018375592605</v>
      </c>
    </row>
    <row r="2389" spans="1:8" x14ac:dyDescent="0.2">
      <c r="A2389">
        <f t="shared" si="222"/>
        <v>6</v>
      </c>
      <c r="B2389" t="b">
        <f t="shared" si="223"/>
        <v>0</v>
      </c>
      <c r="C2389" t="str">
        <f t="shared" si="224"/>
        <v>ON</v>
      </c>
      <c r="D2389" s="4">
        <f t="shared" si="226"/>
        <v>42529.458333327544</v>
      </c>
      <c r="E2389" t="str">
        <f t="shared" si="227"/>
        <v>LRKPPS</v>
      </c>
      <c r="F2389" s="39">
        <v>75.303306579589844</v>
      </c>
      <c r="G2389">
        <f t="shared" si="225"/>
        <v>1.5843517403041963E-3</v>
      </c>
      <c r="H2389" s="38">
        <f>G2389*SUMIF('Manual Inputs'!$B$11:$B$22,'Expanded kW'!A2389,'Manual Inputs'!$C$11:$C$22)</f>
        <v>12667.037924092157</v>
      </c>
    </row>
    <row r="2390" spans="1:8" x14ac:dyDescent="0.2">
      <c r="A2390">
        <f t="shared" si="222"/>
        <v>6</v>
      </c>
      <c r="B2390" t="b">
        <f t="shared" si="223"/>
        <v>0</v>
      </c>
      <c r="C2390" t="str">
        <f t="shared" si="224"/>
        <v>ON</v>
      </c>
      <c r="D2390" s="4">
        <f t="shared" si="226"/>
        <v>42529.499999994208</v>
      </c>
      <c r="E2390" t="str">
        <f t="shared" si="227"/>
        <v>LRKPPS</v>
      </c>
      <c r="F2390" s="39">
        <v>75.752410888671875</v>
      </c>
      <c r="G2390">
        <f t="shared" si="225"/>
        <v>1.5938007170622113E-3</v>
      </c>
      <c r="H2390" s="38">
        <f>G2390*SUMIF('Manual Inputs'!$B$11:$B$22,'Expanded kW'!A2390,'Manual Inputs'!$C$11:$C$22)</f>
        <v>12742.583362578349</v>
      </c>
    </row>
    <row r="2391" spans="1:8" x14ac:dyDescent="0.2">
      <c r="A2391">
        <f t="shared" si="222"/>
        <v>6</v>
      </c>
      <c r="B2391" t="b">
        <f t="shared" si="223"/>
        <v>0</v>
      </c>
      <c r="C2391" t="str">
        <f t="shared" si="224"/>
        <v>ON</v>
      </c>
      <c r="D2391" s="4">
        <f t="shared" si="226"/>
        <v>42529.541666660873</v>
      </c>
      <c r="E2391" t="str">
        <f t="shared" si="227"/>
        <v>LRKPPS</v>
      </c>
      <c r="F2391" s="39">
        <v>74.864547729492188</v>
      </c>
      <c r="G2391">
        <f t="shared" si="225"/>
        <v>1.5751204279050341E-3</v>
      </c>
      <c r="H2391" s="38">
        <f>G2391*SUMIF('Manual Inputs'!$B$11:$B$22,'Expanded kW'!A2391,'Manual Inputs'!$C$11:$C$22)</f>
        <v>12593.232732180115</v>
      </c>
    </row>
    <row r="2392" spans="1:8" x14ac:dyDescent="0.2">
      <c r="A2392">
        <f t="shared" si="222"/>
        <v>6</v>
      </c>
      <c r="B2392" t="b">
        <f t="shared" si="223"/>
        <v>0</v>
      </c>
      <c r="C2392" t="str">
        <f t="shared" si="224"/>
        <v>ON</v>
      </c>
      <c r="D2392" s="4">
        <f t="shared" si="226"/>
        <v>42529.583333327537</v>
      </c>
      <c r="E2392" t="str">
        <f t="shared" si="227"/>
        <v>LRKPPS</v>
      </c>
      <c r="F2392" s="39">
        <v>72.31329345703125</v>
      </c>
      <c r="G2392">
        <f t="shared" si="225"/>
        <v>1.5214430486486553E-3</v>
      </c>
      <c r="H2392" s="38">
        <f>G2392*SUMIF('Manual Inputs'!$B$11:$B$22,'Expanded kW'!A2392,'Manual Inputs'!$C$11:$C$22)</f>
        <v>12164.077146706475</v>
      </c>
    </row>
    <row r="2393" spans="1:8" x14ac:dyDescent="0.2">
      <c r="A2393">
        <f t="shared" si="222"/>
        <v>6</v>
      </c>
      <c r="B2393" t="b">
        <f t="shared" si="223"/>
        <v>0</v>
      </c>
      <c r="C2393" t="str">
        <f t="shared" si="224"/>
        <v>ON</v>
      </c>
      <c r="D2393" s="4">
        <f t="shared" si="226"/>
        <v>42529.624999994201</v>
      </c>
      <c r="E2393" t="str">
        <f t="shared" si="227"/>
        <v>LRKPPS</v>
      </c>
      <c r="F2393" s="39">
        <v>67.990020751953125</v>
      </c>
      <c r="G2393">
        <f t="shared" si="225"/>
        <v>1.4304831035251212E-3</v>
      </c>
      <c r="H2393" s="38">
        <f>G2393*SUMIF('Manual Inputs'!$B$11:$B$22,'Expanded kW'!A2393,'Manual Inputs'!$C$11:$C$22)</f>
        <v>11436.844017128868</v>
      </c>
    </row>
    <row r="2394" spans="1:8" x14ac:dyDescent="0.2">
      <c r="A2394">
        <f t="shared" si="222"/>
        <v>6</v>
      </c>
      <c r="B2394" t="b">
        <f t="shared" si="223"/>
        <v>0</v>
      </c>
      <c r="C2394" t="str">
        <f t="shared" si="224"/>
        <v>ON</v>
      </c>
      <c r="D2394" s="4">
        <f t="shared" si="226"/>
        <v>42529.666666660865</v>
      </c>
      <c r="E2394" t="str">
        <f t="shared" si="227"/>
        <v>LRKPPS</v>
      </c>
      <c r="F2394" s="39">
        <v>65.162498474121094</v>
      </c>
      <c r="G2394">
        <f t="shared" si="225"/>
        <v>1.370993154874629E-3</v>
      </c>
      <c r="H2394" s="38">
        <f>G2394*SUMIF('Manual Inputs'!$B$11:$B$22,'Expanded kW'!A2394,'Manual Inputs'!$C$11:$C$22)</f>
        <v>10961.216404592908</v>
      </c>
    </row>
    <row r="2395" spans="1:8" x14ac:dyDescent="0.2">
      <c r="A2395">
        <f t="shared" si="222"/>
        <v>6</v>
      </c>
      <c r="B2395" t="b">
        <f t="shared" si="223"/>
        <v>0</v>
      </c>
      <c r="C2395" t="str">
        <f t="shared" si="224"/>
        <v>ON</v>
      </c>
      <c r="D2395" s="4">
        <f t="shared" si="226"/>
        <v>42529.70833332753</v>
      </c>
      <c r="E2395" t="str">
        <f t="shared" si="227"/>
        <v>LRKPPS</v>
      </c>
      <c r="F2395" s="39">
        <v>63.931591033935547</v>
      </c>
      <c r="G2395">
        <f t="shared" si="225"/>
        <v>1.3450953499362741E-3</v>
      </c>
      <c r="H2395" s="38">
        <f>G2395*SUMIF('Manual Inputs'!$B$11:$B$22,'Expanded kW'!A2395,'Manual Inputs'!$C$11:$C$22)</f>
        <v>10754.161071512706</v>
      </c>
    </row>
    <row r="2396" spans="1:8" x14ac:dyDescent="0.2">
      <c r="A2396">
        <f t="shared" si="222"/>
        <v>6</v>
      </c>
      <c r="B2396" t="b">
        <f t="shared" si="223"/>
        <v>0</v>
      </c>
      <c r="C2396" t="str">
        <f t="shared" si="224"/>
        <v>ON</v>
      </c>
      <c r="D2396" s="4">
        <f t="shared" si="226"/>
        <v>42529.749999994194</v>
      </c>
      <c r="E2396" t="str">
        <f t="shared" si="227"/>
        <v>LRKPPS</v>
      </c>
      <c r="F2396" s="39">
        <v>64.752662658691406</v>
      </c>
      <c r="G2396">
        <f t="shared" si="225"/>
        <v>1.36237037166751E-3</v>
      </c>
      <c r="H2396" s="38">
        <f>G2396*SUMIF('Manual Inputs'!$B$11:$B$22,'Expanded kW'!A2396,'Manual Inputs'!$C$11:$C$22)</f>
        <v>10892.276459555937</v>
      </c>
    </row>
    <row r="2397" spans="1:8" x14ac:dyDescent="0.2">
      <c r="A2397">
        <f t="shared" si="222"/>
        <v>6</v>
      </c>
      <c r="B2397" t="b">
        <f t="shared" si="223"/>
        <v>0</v>
      </c>
      <c r="C2397" t="str">
        <f t="shared" si="224"/>
        <v>ON</v>
      </c>
      <c r="D2397" s="4">
        <f t="shared" si="226"/>
        <v>42529.791666660858</v>
      </c>
      <c r="E2397" t="str">
        <f t="shared" si="227"/>
        <v>LRKPPS</v>
      </c>
      <c r="F2397" s="39">
        <v>63.033119201660156</v>
      </c>
      <c r="G2397">
        <f t="shared" si="225"/>
        <v>1.3261918584996095E-3</v>
      </c>
      <c r="H2397" s="38">
        <f>G2397*SUMIF('Manual Inputs'!$B$11:$B$22,'Expanded kW'!A2397,'Manual Inputs'!$C$11:$C$22)</f>
        <v>10603.025918355361</v>
      </c>
    </row>
    <row r="2398" spans="1:8" x14ac:dyDescent="0.2">
      <c r="A2398">
        <f t="shared" si="222"/>
        <v>6</v>
      </c>
      <c r="B2398" t="b">
        <f t="shared" si="223"/>
        <v>0</v>
      </c>
      <c r="C2398" t="str">
        <f t="shared" si="224"/>
        <v>ON</v>
      </c>
      <c r="D2398" s="4">
        <f t="shared" si="226"/>
        <v>42529.833333327522</v>
      </c>
      <c r="E2398" t="str">
        <f t="shared" si="227"/>
        <v>LRKPPS</v>
      </c>
      <c r="F2398" s="39">
        <v>59.02447509765625</v>
      </c>
      <c r="G2398">
        <f t="shared" si="225"/>
        <v>1.2418515745078818E-3</v>
      </c>
      <c r="H2398" s="38">
        <f>G2398*SUMIF('Manual Inputs'!$B$11:$B$22,'Expanded kW'!A2398,'Manual Inputs'!$C$11:$C$22)</f>
        <v>9928.7175885353699</v>
      </c>
    </row>
    <row r="2399" spans="1:8" x14ac:dyDescent="0.2">
      <c r="A2399">
        <f t="shared" si="222"/>
        <v>6</v>
      </c>
      <c r="B2399" t="b">
        <f t="shared" si="223"/>
        <v>0</v>
      </c>
      <c r="C2399" t="str">
        <f t="shared" si="224"/>
        <v>OFF</v>
      </c>
      <c r="D2399" s="4">
        <f t="shared" si="226"/>
        <v>42529.874999994187</v>
      </c>
      <c r="E2399" t="str">
        <f t="shared" si="227"/>
        <v>LRKPPS</v>
      </c>
      <c r="F2399" s="39">
        <v>59.107635498046875</v>
      </c>
      <c r="G2399">
        <f t="shared" si="225"/>
        <v>1.2436012363895154E-3</v>
      </c>
      <c r="H2399" s="38">
        <f>G2399*SUMIF('Manual Inputs'!$B$11:$B$22,'Expanded kW'!A2399,'Manual Inputs'!$C$11:$C$22)</f>
        <v>9942.7062962479231</v>
      </c>
    </row>
    <row r="2400" spans="1:8" x14ac:dyDescent="0.2">
      <c r="A2400">
        <f t="shared" si="222"/>
        <v>6</v>
      </c>
      <c r="B2400" t="b">
        <f t="shared" si="223"/>
        <v>0</v>
      </c>
      <c r="C2400" t="str">
        <f t="shared" si="224"/>
        <v>OFF</v>
      </c>
      <c r="D2400" s="4">
        <f t="shared" si="226"/>
        <v>42529.916666660851</v>
      </c>
      <c r="E2400" t="str">
        <f t="shared" si="227"/>
        <v>LRKPPS</v>
      </c>
      <c r="F2400" s="39">
        <v>56.125255584716797</v>
      </c>
      <c r="G2400">
        <f t="shared" si="225"/>
        <v>1.1808531444323757E-3</v>
      </c>
      <c r="H2400" s="38">
        <f>G2400*SUMIF('Manual Inputs'!$B$11:$B$22,'Expanded kW'!A2400,'Manual Inputs'!$C$11:$C$22)</f>
        <v>9441.0295282261322</v>
      </c>
    </row>
    <row r="2401" spans="1:8" x14ac:dyDescent="0.2">
      <c r="A2401">
        <f t="shared" si="222"/>
        <v>6</v>
      </c>
      <c r="B2401" t="b">
        <f t="shared" si="223"/>
        <v>0</v>
      </c>
      <c r="C2401" t="str">
        <f t="shared" si="224"/>
        <v>OFF</v>
      </c>
      <c r="D2401" s="4">
        <f t="shared" si="226"/>
        <v>42529.958333327515</v>
      </c>
      <c r="E2401" t="str">
        <f t="shared" si="227"/>
        <v>LRKPPS</v>
      </c>
      <c r="F2401" s="39">
        <v>50.940238952636719</v>
      </c>
      <c r="G2401">
        <f t="shared" si="225"/>
        <v>1.071762448449992E-3</v>
      </c>
      <c r="H2401" s="38">
        <f>G2401*SUMIF('Manual Inputs'!$B$11:$B$22,'Expanded kW'!A2401,'Manual Inputs'!$C$11:$C$22)</f>
        <v>8568.8393775029435</v>
      </c>
    </row>
    <row r="2402" spans="1:8" x14ac:dyDescent="0.2">
      <c r="A2402">
        <f t="shared" si="222"/>
        <v>6</v>
      </c>
      <c r="B2402" t="b">
        <f t="shared" si="223"/>
        <v>0</v>
      </c>
      <c r="C2402" t="str">
        <f t="shared" si="224"/>
        <v>OFF</v>
      </c>
      <c r="D2402" s="4">
        <f t="shared" si="226"/>
        <v>42529.999999994179</v>
      </c>
      <c r="E2402" t="str">
        <f t="shared" si="227"/>
        <v>LRKPPS</v>
      </c>
      <c r="F2402" s="39">
        <v>46.735710144042969</v>
      </c>
      <c r="G2402">
        <f t="shared" si="225"/>
        <v>9.8330082787010417E-4</v>
      </c>
      <c r="H2402" s="38">
        <f>G2402*SUMIF('Manual Inputs'!$B$11:$B$22,'Expanded kW'!A2402,'Manual Inputs'!$C$11:$C$22)</f>
        <v>7861.5805824976469</v>
      </c>
    </row>
    <row r="2403" spans="1:8" x14ac:dyDescent="0.2">
      <c r="A2403">
        <f t="shared" si="222"/>
        <v>6</v>
      </c>
      <c r="B2403" t="b">
        <f t="shared" si="223"/>
        <v>0</v>
      </c>
      <c r="C2403" t="str">
        <f t="shared" si="224"/>
        <v>OFF</v>
      </c>
      <c r="D2403" s="4">
        <f t="shared" si="226"/>
        <v>42530.041666660843</v>
      </c>
      <c r="E2403" t="str">
        <f t="shared" si="227"/>
        <v>LRKPPS</v>
      </c>
      <c r="F2403" s="39">
        <v>46.579376220703125</v>
      </c>
      <c r="G2403">
        <f t="shared" si="225"/>
        <v>9.8001162405207155E-4</v>
      </c>
      <c r="H2403" s="38">
        <f>G2403*SUMIF('Manual Inputs'!$B$11:$B$22,'Expanded kW'!A2403,'Manual Inputs'!$C$11:$C$22)</f>
        <v>7835.2830953657249</v>
      </c>
    </row>
    <row r="2404" spans="1:8" x14ac:dyDescent="0.2">
      <c r="A2404">
        <f t="shared" si="222"/>
        <v>6</v>
      </c>
      <c r="B2404" t="b">
        <f t="shared" si="223"/>
        <v>0</v>
      </c>
      <c r="C2404" t="str">
        <f t="shared" si="224"/>
        <v>OFF</v>
      </c>
      <c r="D2404" s="4">
        <f t="shared" si="226"/>
        <v>42530.083333327508</v>
      </c>
      <c r="E2404" t="str">
        <f t="shared" si="227"/>
        <v>LRKPPS</v>
      </c>
      <c r="F2404" s="39">
        <v>45.309288024902344</v>
      </c>
      <c r="G2404">
        <f t="shared" si="225"/>
        <v>9.5328947153636536E-4</v>
      </c>
      <c r="H2404" s="38">
        <f>G2404*SUMIF('Manual Inputs'!$B$11:$B$22,'Expanded kW'!A2404,'Manual Inputs'!$C$11:$C$22)</f>
        <v>7621.6370275646223</v>
      </c>
    </row>
    <row r="2405" spans="1:8" x14ac:dyDescent="0.2">
      <c r="A2405">
        <f t="shared" si="222"/>
        <v>6</v>
      </c>
      <c r="B2405" t="b">
        <f t="shared" si="223"/>
        <v>0</v>
      </c>
      <c r="C2405" t="str">
        <f t="shared" si="224"/>
        <v>OFF</v>
      </c>
      <c r="D2405" s="4">
        <f t="shared" si="226"/>
        <v>42530.124999994172</v>
      </c>
      <c r="E2405" t="str">
        <f t="shared" si="227"/>
        <v>LRKPPS</v>
      </c>
      <c r="F2405" s="39">
        <v>44.354804992675781</v>
      </c>
      <c r="G2405">
        <f t="shared" si="225"/>
        <v>9.3320752664061688E-4</v>
      </c>
      <c r="H2405" s="38">
        <f>G2405*SUMIF('Manual Inputs'!$B$11:$B$22,'Expanded kW'!A2405,'Manual Inputs'!$C$11:$C$22)</f>
        <v>7461.0800305841831</v>
      </c>
    </row>
    <row r="2406" spans="1:8" x14ac:dyDescent="0.2">
      <c r="A2406">
        <f t="shared" si="222"/>
        <v>6</v>
      </c>
      <c r="B2406" t="b">
        <f t="shared" si="223"/>
        <v>0</v>
      </c>
      <c r="C2406" t="str">
        <f t="shared" si="224"/>
        <v>OFF</v>
      </c>
      <c r="D2406" s="4">
        <f t="shared" si="226"/>
        <v>42530.166666660836</v>
      </c>
      <c r="E2406" t="str">
        <f t="shared" si="227"/>
        <v>LRKPPS</v>
      </c>
      <c r="F2406" s="39">
        <v>46.651168823242188</v>
      </c>
      <c r="G2406">
        <f t="shared" si="225"/>
        <v>9.8152211197006915E-4</v>
      </c>
      <c r="H2406" s="38">
        <f>G2406*SUMIF('Manual Inputs'!$B$11:$B$22,'Expanded kW'!A2406,'Manual Inputs'!$C$11:$C$22)</f>
        <v>7847.3595852350045</v>
      </c>
    </row>
    <row r="2407" spans="1:8" x14ac:dyDescent="0.2">
      <c r="A2407">
        <f t="shared" si="222"/>
        <v>6</v>
      </c>
      <c r="B2407" t="b">
        <f t="shared" si="223"/>
        <v>0</v>
      </c>
      <c r="C2407" t="str">
        <f t="shared" si="224"/>
        <v>OFF</v>
      </c>
      <c r="D2407" s="4">
        <f t="shared" si="226"/>
        <v>42530.2083333275</v>
      </c>
      <c r="E2407" t="str">
        <f t="shared" si="227"/>
        <v>LRKPPS</v>
      </c>
      <c r="F2407" s="39">
        <v>47.845985412597656</v>
      </c>
      <c r="G2407">
        <f t="shared" si="225"/>
        <v>1.0066605797037389E-3</v>
      </c>
      <c r="H2407" s="38">
        <f>G2407*SUMIF('Manual Inputs'!$B$11:$B$22,'Expanded kW'!A2407,'Manual Inputs'!$C$11:$C$22)</f>
        <v>8048.3439475047253</v>
      </c>
    </row>
    <row r="2408" spans="1:8" x14ac:dyDescent="0.2">
      <c r="A2408">
        <f t="shared" si="222"/>
        <v>6</v>
      </c>
      <c r="B2408" t="b">
        <f t="shared" si="223"/>
        <v>0</v>
      </c>
      <c r="C2408" t="str">
        <f t="shared" si="224"/>
        <v>OFF</v>
      </c>
      <c r="D2408" s="4">
        <f t="shared" si="226"/>
        <v>42530.249999994165</v>
      </c>
      <c r="E2408" t="str">
        <f t="shared" si="227"/>
        <v>LRKPPS</v>
      </c>
      <c r="F2408" s="39">
        <v>49.636821746826172</v>
      </c>
      <c r="G2408">
        <f t="shared" si="225"/>
        <v>1.0443390667664034E-3</v>
      </c>
      <c r="H2408" s="38">
        <f>G2408*SUMIF('Manual Inputs'!$B$11:$B$22,'Expanded kW'!A2408,'Manual Inputs'!$C$11:$C$22)</f>
        <v>8349.5869179915371</v>
      </c>
    </row>
    <row r="2409" spans="1:8" x14ac:dyDescent="0.2">
      <c r="A2409">
        <f t="shared" si="222"/>
        <v>6</v>
      </c>
      <c r="B2409" t="b">
        <f t="shared" si="223"/>
        <v>0</v>
      </c>
      <c r="C2409" t="str">
        <f t="shared" si="224"/>
        <v>ON</v>
      </c>
      <c r="D2409" s="4">
        <f t="shared" si="226"/>
        <v>42530.291666660829</v>
      </c>
      <c r="E2409" t="str">
        <f t="shared" si="227"/>
        <v>LRKPPS</v>
      </c>
      <c r="F2409" s="39">
        <v>54.328456878662109</v>
      </c>
      <c r="G2409">
        <f t="shared" si="225"/>
        <v>1.1430492114283812E-3</v>
      </c>
      <c r="H2409" s="38">
        <f>G2409*SUMIF('Manual Inputs'!$B$11:$B$22,'Expanded kW'!A2409,'Manual Inputs'!$C$11:$C$22)</f>
        <v>9138.7836058973589</v>
      </c>
    </row>
    <row r="2410" spans="1:8" x14ac:dyDescent="0.2">
      <c r="A2410">
        <f t="shared" si="222"/>
        <v>6</v>
      </c>
      <c r="B2410" t="b">
        <f t="shared" si="223"/>
        <v>0</v>
      </c>
      <c r="C2410" t="str">
        <f t="shared" si="224"/>
        <v>ON</v>
      </c>
      <c r="D2410" s="4">
        <f t="shared" si="226"/>
        <v>42530.333333327493</v>
      </c>
      <c r="E2410" t="str">
        <f t="shared" si="227"/>
        <v>LRKPPS</v>
      </c>
      <c r="F2410" s="39">
        <v>63.607414245605469</v>
      </c>
      <c r="G2410">
        <f t="shared" si="225"/>
        <v>1.3382747987269572E-3</v>
      </c>
      <c r="H2410" s="38">
        <f>G2410*SUMIF('Manual Inputs'!$B$11:$B$22,'Expanded kW'!A2410,'Manual Inputs'!$C$11:$C$22)</f>
        <v>10699.630137103506</v>
      </c>
    </row>
    <row r="2411" spans="1:8" x14ac:dyDescent="0.2">
      <c r="A2411">
        <f t="shared" si="222"/>
        <v>6</v>
      </c>
      <c r="B2411" t="b">
        <f t="shared" si="223"/>
        <v>0</v>
      </c>
      <c r="C2411" t="str">
        <f t="shared" si="224"/>
        <v>ON</v>
      </c>
      <c r="D2411" s="4">
        <f t="shared" si="226"/>
        <v>42530.374999994157</v>
      </c>
      <c r="E2411" t="str">
        <f t="shared" si="227"/>
        <v>LRKPPS</v>
      </c>
      <c r="F2411" s="39">
        <v>66.975379943847656</v>
      </c>
      <c r="G2411">
        <f t="shared" si="225"/>
        <v>1.4091354628553651E-3</v>
      </c>
      <c r="H2411" s="38">
        <f>G2411*SUMIF('Manual Inputs'!$B$11:$B$22,'Expanded kW'!A2411,'Manual Inputs'!$C$11:$C$22)</f>
        <v>11266.167665991226</v>
      </c>
    </row>
    <row r="2412" spans="1:8" x14ac:dyDescent="0.2">
      <c r="A2412">
        <f t="shared" si="222"/>
        <v>6</v>
      </c>
      <c r="B2412" t="b">
        <f t="shared" si="223"/>
        <v>0</v>
      </c>
      <c r="C2412" t="str">
        <f t="shared" si="224"/>
        <v>ON</v>
      </c>
      <c r="D2412" s="4">
        <f t="shared" si="226"/>
        <v>42530.416666660822</v>
      </c>
      <c r="E2412" t="str">
        <f t="shared" si="227"/>
        <v>LRKPPS</v>
      </c>
      <c r="F2412" s="39">
        <v>72.026344299316406</v>
      </c>
      <c r="G2412">
        <f t="shared" si="225"/>
        <v>1.515405752040387E-3</v>
      </c>
      <c r="H2412" s="38">
        <f>G2412*SUMIF('Manual Inputs'!$B$11:$B$22,'Expanded kW'!A2412,'Manual Inputs'!$C$11:$C$22)</f>
        <v>12115.808404892083</v>
      </c>
    </row>
    <row r="2413" spans="1:8" x14ac:dyDescent="0.2">
      <c r="A2413">
        <f t="shared" si="222"/>
        <v>6</v>
      </c>
      <c r="B2413" t="b">
        <f t="shared" si="223"/>
        <v>0</v>
      </c>
      <c r="C2413" t="str">
        <f t="shared" si="224"/>
        <v>ON</v>
      </c>
      <c r="D2413" s="4">
        <f t="shared" si="226"/>
        <v>42530.458333327486</v>
      </c>
      <c r="E2413" t="str">
        <f t="shared" si="227"/>
        <v>LRKPPS</v>
      </c>
      <c r="F2413" s="39">
        <v>74.269332885742187</v>
      </c>
      <c r="G2413">
        <f t="shared" si="225"/>
        <v>1.5625973433768202E-3</v>
      </c>
      <c r="H2413" s="38">
        <f>G2413*SUMIF('Manual Inputs'!$B$11:$B$22,'Expanded kW'!A2413,'Manual Inputs'!$C$11:$C$22)</f>
        <v>12493.109519253268</v>
      </c>
    </row>
    <row r="2414" spans="1:8" x14ac:dyDescent="0.2">
      <c r="A2414">
        <f t="shared" si="222"/>
        <v>6</v>
      </c>
      <c r="B2414" t="b">
        <f t="shared" si="223"/>
        <v>0</v>
      </c>
      <c r="C2414" t="str">
        <f t="shared" si="224"/>
        <v>ON</v>
      </c>
      <c r="D2414" s="4">
        <f t="shared" si="226"/>
        <v>42530.49999999415</v>
      </c>
      <c r="E2414" t="str">
        <f t="shared" si="227"/>
        <v>LRKPPS</v>
      </c>
      <c r="F2414" s="39">
        <v>75.898719787597656</v>
      </c>
      <c r="G2414">
        <f t="shared" si="225"/>
        <v>1.5968789983378158E-3</v>
      </c>
      <c r="H2414" s="38">
        <f>G2414*SUMIF('Manual Inputs'!$B$11:$B$22,'Expanded kW'!A2414,'Manual Inputs'!$C$11:$C$22)</f>
        <v>12767.194504578683</v>
      </c>
    </row>
    <row r="2415" spans="1:8" x14ac:dyDescent="0.2">
      <c r="A2415">
        <f t="shared" si="222"/>
        <v>6</v>
      </c>
      <c r="B2415" t="b">
        <f t="shared" si="223"/>
        <v>0</v>
      </c>
      <c r="C2415" t="str">
        <f t="shared" si="224"/>
        <v>ON</v>
      </c>
      <c r="D2415" s="4">
        <f t="shared" si="226"/>
        <v>42530.541666660814</v>
      </c>
      <c r="E2415" t="str">
        <f t="shared" si="227"/>
        <v>LRKPPS</v>
      </c>
      <c r="F2415" s="39">
        <v>73.727699279785156</v>
      </c>
      <c r="G2415">
        <f t="shared" si="225"/>
        <v>1.55120158686647E-3</v>
      </c>
      <c r="H2415" s="38">
        <f>G2415*SUMIF('Manual Inputs'!$B$11:$B$22,'Expanded kW'!A2415,'Manual Inputs'!$C$11:$C$22)</f>
        <v>12401.999397543419</v>
      </c>
    </row>
    <row r="2416" spans="1:8" x14ac:dyDescent="0.2">
      <c r="A2416">
        <f t="shared" si="222"/>
        <v>6</v>
      </c>
      <c r="B2416" t="b">
        <f t="shared" si="223"/>
        <v>0</v>
      </c>
      <c r="C2416" t="str">
        <f t="shared" si="224"/>
        <v>ON</v>
      </c>
      <c r="D2416" s="4">
        <f t="shared" si="226"/>
        <v>42530.583333327479</v>
      </c>
      <c r="E2416" t="str">
        <f t="shared" si="227"/>
        <v>LRKPPS</v>
      </c>
      <c r="F2416" s="39">
        <v>69.596519470214844</v>
      </c>
      <c r="G2416">
        <f t="shared" si="225"/>
        <v>1.4642832001700709E-3</v>
      </c>
      <c r="H2416" s="38">
        <f>G2416*SUMIF('Manual Inputs'!$B$11:$B$22,'Expanded kW'!A2416,'Manual Inputs'!$C$11:$C$22)</f>
        <v>11707.078899414133</v>
      </c>
    </row>
    <row r="2417" spans="1:8" x14ac:dyDescent="0.2">
      <c r="A2417">
        <f t="shared" si="222"/>
        <v>6</v>
      </c>
      <c r="B2417" t="b">
        <f t="shared" si="223"/>
        <v>0</v>
      </c>
      <c r="C2417" t="str">
        <f t="shared" si="224"/>
        <v>ON</v>
      </c>
      <c r="D2417" s="4">
        <f t="shared" si="226"/>
        <v>42530.624999994143</v>
      </c>
      <c r="E2417" t="str">
        <f t="shared" si="227"/>
        <v>LRKPPS</v>
      </c>
      <c r="F2417" s="39">
        <v>65.987388610839844</v>
      </c>
      <c r="G2417">
        <f t="shared" si="225"/>
        <v>1.3883485165849254E-3</v>
      </c>
      <c r="H2417" s="38">
        <f>G2417*SUMIF('Manual Inputs'!$B$11:$B$22,'Expanded kW'!A2417,'Manual Inputs'!$C$11:$C$22)</f>
        <v>11099.974118160004</v>
      </c>
    </row>
    <row r="2418" spans="1:8" x14ac:dyDescent="0.2">
      <c r="A2418">
        <f t="shared" si="222"/>
        <v>6</v>
      </c>
      <c r="B2418" t="b">
        <f t="shared" si="223"/>
        <v>0</v>
      </c>
      <c r="C2418" t="str">
        <f t="shared" si="224"/>
        <v>ON</v>
      </c>
      <c r="D2418" s="4">
        <f t="shared" si="226"/>
        <v>42530.666666660807</v>
      </c>
      <c r="E2418" t="str">
        <f t="shared" si="227"/>
        <v>LRKPPS</v>
      </c>
      <c r="F2418" s="39">
        <v>63.980716705322266</v>
      </c>
      <c r="G2418">
        <f t="shared" si="225"/>
        <v>1.3461289346019475E-3</v>
      </c>
      <c r="H2418" s="38">
        <f>G2418*SUMIF('Manual Inputs'!$B$11:$B$22,'Expanded kW'!A2418,'Manual Inputs'!$C$11:$C$22)</f>
        <v>10762.424676004553</v>
      </c>
    </row>
    <row r="2419" spans="1:8" x14ac:dyDescent="0.2">
      <c r="A2419">
        <f t="shared" si="222"/>
        <v>6</v>
      </c>
      <c r="B2419" t="b">
        <f t="shared" si="223"/>
        <v>0</v>
      </c>
      <c r="C2419" t="str">
        <f t="shared" si="224"/>
        <v>ON</v>
      </c>
      <c r="D2419" s="4">
        <f t="shared" si="226"/>
        <v>42530.708333327471</v>
      </c>
      <c r="E2419" t="str">
        <f t="shared" si="227"/>
        <v>LRKPPS</v>
      </c>
      <c r="F2419" s="39">
        <v>64.877510070800781</v>
      </c>
      <c r="G2419">
        <f t="shared" si="225"/>
        <v>1.3649971117621021E-3</v>
      </c>
      <c r="H2419" s="38">
        <f>G2419*SUMIF('Manual Inputs'!$B$11:$B$22,'Expanded kW'!A2419,'Manual Inputs'!$C$11:$C$22)</f>
        <v>10913.277488272288</v>
      </c>
    </row>
    <row r="2420" spans="1:8" x14ac:dyDescent="0.2">
      <c r="A2420">
        <f t="shared" si="222"/>
        <v>6</v>
      </c>
      <c r="B2420" t="b">
        <f t="shared" si="223"/>
        <v>0</v>
      </c>
      <c r="C2420" t="str">
        <f t="shared" si="224"/>
        <v>ON</v>
      </c>
      <c r="D2420" s="4">
        <f t="shared" si="226"/>
        <v>42530.749999994136</v>
      </c>
      <c r="E2420" t="str">
        <f t="shared" si="227"/>
        <v>LRKPPS</v>
      </c>
      <c r="F2420" s="39">
        <v>66.422454833984375</v>
      </c>
      <c r="G2420">
        <f t="shared" si="225"/>
        <v>1.3975021375757656E-3</v>
      </c>
      <c r="H2420" s="38">
        <f>G2420*SUMIF('Manual Inputs'!$B$11:$B$22,'Expanded kW'!A2420,'Manual Inputs'!$C$11:$C$22)</f>
        <v>11173.158160114903</v>
      </c>
    </row>
    <row r="2421" spans="1:8" x14ac:dyDescent="0.2">
      <c r="A2421">
        <f t="shared" si="222"/>
        <v>6</v>
      </c>
      <c r="B2421" t="b">
        <f t="shared" si="223"/>
        <v>0</v>
      </c>
      <c r="C2421" t="str">
        <f t="shared" si="224"/>
        <v>ON</v>
      </c>
      <c r="D2421" s="4">
        <f t="shared" si="226"/>
        <v>42530.7916666608</v>
      </c>
      <c r="E2421" t="str">
        <f t="shared" si="227"/>
        <v>LRKPPS</v>
      </c>
      <c r="F2421" s="39">
        <v>63.172760009765625</v>
      </c>
      <c r="G2421">
        <f t="shared" si="225"/>
        <v>1.3291298457858058E-3</v>
      </c>
      <c r="H2421" s="38">
        <f>G2421*SUMIF('Manual Inputs'!$B$11:$B$22,'Expanded kW'!A2421,'Manual Inputs'!$C$11:$C$22)</f>
        <v>10626.51539700333</v>
      </c>
    </row>
    <row r="2422" spans="1:8" x14ac:dyDescent="0.2">
      <c r="A2422">
        <f t="shared" si="222"/>
        <v>6</v>
      </c>
      <c r="B2422" t="b">
        <f t="shared" si="223"/>
        <v>0</v>
      </c>
      <c r="C2422" t="str">
        <f t="shared" si="224"/>
        <v>ON</v>
      </c>
      <c r="D2422" s="4">
        <f t="shared" si="226"/>
        <v>42530.833333327464</v>
      </c>
      <c r="E2422" t="str">
        <f t="shared" si="227"/>
        <v>LRKPPS</v>
      </c>
      <c r="F2422" s="39">
        <v>60.155921936035156</v>
      </c>
      <c r="G2422">
        <f t="shared" si="225"/>
        <v>1.2656567677838588E-3</v>
      </c>
      <c r="H2422" s="38">
        <f>G2422*SUMIF('Manual Inputs'!$B$11:$B$22,'Expanded kW'!A2422,'Manual Inputs'!$C$11:$C$22)</f>
        <v>10119.042298854587</v>
      </c>
    </row>
    <row r="2423" spans="1:8" x14ac:dyDescent="0.2">
      <c r="A2423">
        <f t="shared" si="222"/>
        <v>6</v>
      </c>
      <c r="B2423" t="b">
        <f t="shared" si="223"/>
        <v>0</v>
      </c>
      <c r="C2423" t="str">
        <f t="shared" si="224"/>
        <v>OFF</v>
      </c>
      <c r="D2423" s="4">
        <f t="shared" si="226"/>
        <v>42530.874999994128</v>
      </c>
      <c r="E2423" t="str">
        <f t="shared" si="227"/>
        <v>LRKPPS</v>
      </c>
      <c r="F2423" s="39">
        <v>60.215240478515625</v>
      </c>
      <c r="G2423">
        <f t="shared" si="225"/>
        <v>1.2669048064196113E-3</v>
      </c>
      <c r="H2423" s="38">
        <f>G2423*SUMIF('Manual Inputs'!$B$11:$B$22,'Expanded kW'!A2423,'Manual Inputs'!$C$11:$C$22)</f>
        <v>10129.020482566983</v>
      </c>
    </row>
    <row r="2424" spans="1:8" x14ac:dyDescent="0.2">
      <c r="A2424">
        <f t="shared" si="222"/>
        <v>6</v>
      </c>
      <c r="B2424" t="b">
        <f t="shared" si="223"/>
        <v>0</v>
      </c>
      <c r="C2424" t="str">
        <f t="shared" si="224"/>
        <v>OFF</v>
      </c>
      <c r="D2424" s="4">
        <f t="shared" si="226"/>
        <v>42530.916666660793</v>
      </c>
      <c r="E2424" t="str">
        <f t="shared" si="227"/>
        <v>LRKPPS</v>
      </c>
      <c r="F2424" s="39">
        <v>57.008132934570313</v>
      </c>
      <c r="G2424">
        <f t="shared" si="225"/>
        <v>1.1994285341363744E-3</v>
      </c>
      <c r="H2424" s="38">
        <f>G2424*SUMIF('Manual Inputs'!$B$11:$B$22,'Expanded kW'!A2424,'Manual Inputs'!$C$11:$C$22)</f>
        <v>9589.5414778454542</v>
      </c>
    </row>
    <row r="2425" spans="1:8" x14ac:dyDescent="0.2">
      <c r="A2425">
        <f t="shared" si="222"/>
        <v>6</v>
      </c>
      <c r="B2425" t="b">
        <f t="shared" si="223"/>
        <v>0</v>
      </c>
      <c r="C2425" t="str">
        <f t="shared" si="224"/>
        <v>OFF</v>
      </c>
      <c r="D2425" s="4">
        <f t="shared" si="226"/>
        <v>42530.958333327457</v>
      </c>
      <c r="E2425" t="str">
        <f t="shared" si="227"/>
        <v>LRKPPS</v>
      </c>
      <c r="F2425" s="39">
        <v>53.895915985107422</v>
      </c>
      <c r="G2425">
        <f t="shared" si="225"/>
        <v>1.1339487223717447E-3</v>
      </c>
      <c r="H2425" s="38">
        <f>G2425*SUMIF('Manual Inputs'!$B$11:$B$22,'Expanded kW'!A2425,'Manual Inputs'!$C$11:$C$22)</f>
        <v>9066.0243586445577</v>
      </c>
    </row>
    <row r="2426" spans="1:8" x14ac:dyDescent="0.2">
      <c r="A2426">
        <f t="shared" si="222"/>
        <v>6</v>
      </c>
      <c r="B2426" t="b">
        <f t="shared" si="223"/>
        <v>0</v>
      </c>
      <c r="C2426" t="str">
        <f t="shared" si="224"/>
        <v>OFF</v>
      </c>
      <c r="D2426" s="4">
        <f t="shared" si="226"/>
        <v>42530.999999994121</v>
      </c>
      <c r="E2426" t="str">
        <f t="shared" si="227"/>
        <v>LRKPPS</v>
      </c>
      <c r="F2426" s="39">
        <v>50.083057403564453</v>
      </c>
      <c r="G2426">
        <f t="shared" si="225"/>
        <v>1.0537276882154742E-3</v>
      </c>
      <c r="H2426" s="38">
        <f>G2426*SUMIF('Manual Inputs'!$B$11:$B$22,'Expanded kW'!A2426,'Manual Inputs'!$C$11:$C$22)</f>
        <v>8424.649810230032</v>
      </c>
    </row>
    <row r="2427" spans="1:8" x14ac:dyDescent="0.2">
      <c r="A2427">
        <f t="shared" si="222"/>
        <v>6</v>
      </c>
      <c r="B2427" t="b">
        <f t="shared" si="223"/>
        <v>0</v>
      </c>
      <c r="C2427" t="str">
        <f t="shared" si="224"/>
        <v>OFF</v>
      </c>
      <c r="D2427" s="4">
        <f t="shared" si="226"/>
        <v>42531.041666660785</v>
      </c>
      <c r="E2427" t="str">
        <f t="shared" si="227"/>
        <v>LRKPPS</v>
      </c>
      <c r="F2427" s="39">
        <v>49.969650268554688</v>
      </c>
      <c r="G2427">
        <f t="shared" si="225"/>
        <v>1.0513416470191857E-3</v>
      </c>
      <c r="H2427" s="38">
        <f>G2427*SUMIF('Manual Inputs'!$B$11:$B$22,'Expanded kW'!A2427,'Manual Inputs'!$C$11:$C$22)</f>
        <v>8405.5731913499167</v>
      </c>
    </row>
    <row r="2428" spans="1:8" x14ac:dyDescent="0.2">
      <c r="A2428">
        <f t="shared" si="222"/>
        <v>6</v>
      </c>
      <c r="B2428" t="b">
        <f t="shared" si="223"/>
        <v>0</v>
      </c>
      <c r="C2428" t="str">
        <f t="shared" si="224"/>
        <v>OFF</v>
      </c>
      <c r="D2428" s="4">
        <f t="shared" si="226"/>
        <v>42531.08333332745</v>
      </c>
      <c r="E2428" t="str">
        <f t="shared" si="227"/>
        <v>LRKPPS</v>
      </c>
      <c r="F2428" s="39">
        <v>49.323684692382813</v>
      </c>
      <c r="G2428">
        <f t="shared" si="225"/>
        <v>1.0377507871848592E-3</v>
      </c>
      <c r="H2428" s="38">
        <f>G2428*SUMIF('Manual Inputs'!$B$11:$B$22,'Expanded kW'!A2428,'Manual Inputs'!$C$11:$C$22)</f>
        <v>8296.91301661537</v>
      </c>
    </row>
    <row r="2429" spans="1:8" x14ac:dyDescent="0.2">
      <c r="A2429">
        <f t="shared" si="222"/>
        <v>6</v>
      </c>
      <c r="B2429" t="b">
        <f t="shared" si="223"/>
        <v>0</v>
      </c>
      <c r="C2429" t="str">
        <f t="shared" si="224"/>
        <v>OFF</v>
      </c>
      <c r="D2429" s="4">
        <f t="shared" si="226"/>
        <v>42531.124999994114</v>
      </c>
      <c r="E2429" t="str">
        <f t="shared" si="227"/>
        <v>LRKPPS</v>
      </c>
      <c r="F2429" s="39">
        <v>48.462329864501953</v>
      </c>
      <c r="G2429">
        <f t="shared" si="225"/>
        <v>1.0196282228173825E-3</v>
      </c>
      <c r="H2429" s="38">
        <f>G2429*SUMIF('Manual Inputs'!$B$11:$B$22,'Expanded kW'!A2429,'Manual Inputs'!$C$11:$C$22)</f>
        <v>8152.021447221472</v>
      </c>
    </row>
    <row r="2430" spans="1:8" x14ac:dyDescent="0.2">
      <c r="A2430">
        <f t="shared" si="222"/>
        <v>6</v>
      </c>
      <c r="B2430" t="b">
        <f t="shared" si="223"/>
        <v>0</v>
      </c>
      <c r="C2430" t="str">
        <f t="shared" si="224"/>
        <v>OFF</v>
      </c>
      <c r="D2430" s="4">
        <f t="shared" si="226"/>
        <v>42531.166666660778</v>
      </c>
      <c r="E2430" t="str">
        <f t="shared" si="227"/>
        <v>LRKPPS</v>
      </c>
      <c r="F2430" s="39">
        <v>50.415454864501953</v>
      </c>
      <c r="G2430">
        <f t="shared" si="225"/>
        <v>1.0607211991199709E-3</v>
      </c>
      <c r="H2430" s="38">
        <f>G2430*SUMIF('Manual Inputs'!$B$11:$B$22,'Expanded kW'!A2430,'Manual Inputs'!$C$11:$C$22)</f>
        <v>8480.5635733144863</v>
      </c>
    </row>
    <row r="2431" spans="1:8" x14ac:dyDescent="0.2">
      <c r="A2431">
        <f t="shared" si="222"/>
        <v>6</v>
      </c>
      <c r="B2431" t="b">
        <f t="shared" si="223"/>
        <v>0</v>
      </c>
      <c r="C2431" t="str">
        <f t="shared" si="224"/>
        <v>OFF</v>
      </c>
      <c r="D2431" s="4">
        <f t="shared" si="226"/>
        <v>42531.208333327442</v>
      </c>
      <c r="E2431" t="str">
        <f t="shared" si="227"/>
        <v>LRKPPS</v>
      </c>
      <c r="F2431" s="39">
        <v>50.963863372802734</v>
      </c>
      <c r="G2431">
        <f t="shared" si="225"/>
        <v>1.0722594968918706E-3</v>
      </c>
      <c r="H2431" s="38">
        <f>G2431*SUMIF('Manual Inputs'!$B$11:$B$22,'Expanded kW'!A2431,'Manual Inputs'!$C$11:$C$22)</f>
        <v>8572.8133255242192</v>
      </c>
    </row>
    <row r="2432" spans="1:8" x14ac:dyDescent="0.2">
      <c r="A2432">
        <f t="shared" si="222"/>
        <v>6</v>
      </c>
      <c r="B2432" t="b">
        <f t="shared" si="223"/>
        <v>0</v>
      </c>
      <c r="C2432" t="str">
        <f t="shared" si="224"/>
        <v>OFF</v>
      </c>
      <c r="D2432" s="4">
        <f t="shared" si="226"/>
        <v>42531.249999994106</v>
      </c>
      <c r="E2432" t="str">
        <f t="shared" si="227"/>
        <v>LRKPPS</v>
      </c>
      <c r="F2432" s="39">
        <v>51.7337646484375</v>
      </c>
      <c r="G2432">
        <f t="shared" si="225"/>
        <v>1.0884579147478666E-3</v>
      </c>
      <c r="H2432" s="38">
        <f>G2432*SUMIF('Manual Inputs'!$B$11:$B$22,'Expanded kW'!A2432,'Manual Inputs'!$C$11:$C$22)</f>
        <v>8702.3211665373492</v>
      </c>
    </row>
    <row r="2433" spans="1:8" x14ac:dyDescent="0.2">
      <c r="A2433">
        <f t="shared" si="222"/>
        <v>6</v>
      </c>
      <c r="B2433" t="b">
        <f t="shared" si="223"/>
        <v>0</v>
      </c>
      <c r="C2433" t="str">
        <f t="shared" si="224"/>
        <v>ON</v>
      </c>
      <c r="D2433" s="4">
        <f t="shared" si="226"/>
        <v>42531.291666660771</v>
      </c>
      <c r="E2433" t="str">
        <f t="shared" si="227"/>
        <v>LRKPPS</v>
      </c>
      <c r="F2433" s="39">
        <v>60.738311767578125</v>
      </c>
      <c r="G2433">
        <f t="shared" si="225"/>
        <v>1.2779100191356483E-3</v>
      </c>
      <c r="H2433" s="38">
        <f>G2433*SUMIF('Manual Inputs'!$B$11:$B$22,'Expanded kW'!A2433,'Manual Inputs'!$C$11:$C$22)</f>
        <v>10217.008170711269</v>
      </c>
    </row>
    <row r="2434" spans="1:8" x14ac:dyDescent="0.2">
      <c r="A2434">
        <f t="shared" ref="A2434:A2497" si="228">MONTH(D2434)</f>
        <v>6</v>
      </c>
      <c r="B2434" t="b">
        <f t="shared" ref="B2434:B2497" si="229">IF(ISNA(VLOOKUP(DATE(YEAR(D2434),MONTH(D2434),DAY(D2434)),Holidays,1,FALSE)),FALSE,TRUE)</f>
        <v>0</v>
      </c>
      <c r="C2434" t="str">
        <f t="shared" ref="C2434:C2497" si="230">IF(OR(HOUR(D2434)&lt;PkStart,HOUR(D2434)&gt;OPkStart-1,WEEKDAY(D2434,2)&gt;5,B2434)=TRUE,"OFF","ON")</f>
        <v>ON</v>
      </c>
      <c r="D2434" s="4">
        <f t="shared" si="226"/>
        <v>42531.333333327435</v>
      </c>
      <c r="E2434" t="str">
        <f t="shared" si="227"/>
        <v>LRKPPS</v>
      </c>
      <c r="F2434" s="39">
        <v>66.952804565429687</v>
      </c>
      <c r="G2434">
        <f t="shared" ref="G2434:G2497" si="231">IF(SUMIF($A$2:$A$8761,A2434,$F$2:$F$8761)=0,0,F2434/SUMIF($A$2:$A$8761,A2434,$F$2:$F$8761))</f>
        <v>1.4086604858363052E-3</v>
      </c>
      <c r="H2434" s="38">
        <f>G2434*SUMIF('Manual Inputs'!$B$11:$B$22,'Expanded kW'!A2434,'Manual Inputs'!$C$11:$C$22)</f>
        <v>11262.370181025957</v>
      </c>
    </row>
    <row r="2435" spans="1:8" x14ac:dyDescent="0.2">
      <c r="A2435">
        <f t="shared" si="228"/>
        <v>6</v>
      </c>
      <c r="B2435" t="b">
        <f t="shared" si="229"/>
        <v>0</v>
      </c>
      <c r="C2435" t="str">
        <f t="shared" si="230"/>
        <v>ON</v>
      </c>
      <c r="D2435" s="4">
        <f t="shared" si="226"/>
        <v>42531.374999994099</v>
      </c>
      <c r="E2435" t="str">
        <f t="shared" si="227"/>
        <v>LRKPPS</v>
      </c>
      <c r="F2435" s="39">
        <v>72.533409118652344</v>
      </c>
      <c r="G2435">
        <f t="shared" si="231"/>
        <v>1.5260741949740693E-3</v>
      </c>
      <c r="H2435" s="38">
        <f>G2435*SUMIF('Manual Inputs'!$B$11:$B$22,'Expanded kW'!A2435,'Manual Inputs'!$C$11:$C$22)</f>
        <v>12201.103587643622</v>
      </c>
    </row>
    <row r="2436" spans="1:8" x14ac:dyDescent="0.2">
      <c r="A2436">
        <f t="shared" si="228"/>
        <v>6</v>
      </c>
      <c r="B2436" t="b">
        <f t="shared" si="229"/>
        <v>0</v>
      </c>
      <c r="C2436" t="str">
        <f t="shared" si="230"/>
        <v>ON</v>
      </c>
      <c r="D2436" s="4">
        <f t="shared" ref="D2436:D2499" si="232">+D2435+1/24</f>
        <v>42531.416666660763</v>
      </c>
      <c r="E2436" t="str">
        <f t="shared" ref="E2436:E2499" si="233">+E2435</f>
        <v>LRKPPS</v>
      </c>
      <c r="F2436" s="39">
        <v>76.698143005371094</v>
      </c>
      <c r="G2436">
        <f t="shared" si="231"/>
        <v>1.6136985461617916E-3</v>
      </c>
      <c r="H2436" s="38">
        <f>G2436*SUMIF('Manual Inputs'!$B$11:$B$22,'Expanded kW'!A2436,'Manual Inputs'!$C$11:$C$22)</f>
        <v>12901.668336829771</v>
      </c>
    </row>
    <row r="2437" spans="1:8" x14ac:dyDescent="0.2">
      <c r="A2437">
        <f t="shared" si="228"/>
        <v>6</v>
      </c>
      <c r="B2437" t="b">
        <f t="shared" si="229"/>
        <v>0</v>
      </c>
      <c r="C2437" t="str">
        <f t="shared" si="230"/>
        <v>ON</v>
      </c>
      <c r="D2437" s="4">
        <f t="shared" si="232"/>
        <v>42531.458333327428</v>
      </c>
      <c r="E2437" t="str">
        <f t="shared" si="233"/>
        <v>LRKPPS</v>
      </c>
      <c r="F2437" s="39">
        <v>80.11676025390625</v>
      </c>
      <c r="G2437">
        <f t="shared" si="231"/>
        <v>1.6856248988436093E-3</v>
      </c>
      <c r="H2437" s="38">
        <f>G2437*SUMIF('Manual Inputs'!$B$11:$B$22,'Expanded kW'!A2437,'Manual Inputs'!$C$11:$C$22)</f>
        <v>13476.726143745349</v>
      </c>
    </row>
    <row r="2438" spans="1:8" x14ac:dyDescent="0.2">
      <c r="A2438">
        <f t="shared" si="228"/>
        <v>6</v>
      </c>
      <c r="B2438" t="b">
        <f t="shared" si="229"/>
        <v>0</v>
      </c>
      <c r="C2438" t="str">
        <f t="shared" si="230"/>
        <v>ON</v>
      </c>
      <c r="D2438" s="4">
        <f t="shared" si="232"/>
        <v>42531.499999994092</v>
      </c>
      <c r="E2438" t="str">
        <f t="shared" si="233"/>
        <v>LRKPPS</v>
      </c>
      <c r="F2438" s="39">
        <v>80.973052978515625</v>
      </c>
      <c r="G2438">
        <f t="shared" si="231"/>
        <v>1.7036409585635206E-3</v>
      </c>
      <c r="H2438" s="38">
        <f>G2438*SUMIF('Manual Inputs'!$B$11:$B$22,'Expanded kW'!A2438,'Manual Inputs'!$C$11:$C$22)</f>
        <v>13620.766198683536</v>
      </c>
    </row>
    <row r="2439" spans="1:8" x14ac:dyDescent="0.2">
      <c r="A2439">
        <f t="shared" si="228"/>
        <v>6</v>
      </c>
      <c r="B2439" t="b">
        <f t="shared" si="229"/>
        <v>0</v>
      </c>
      <c r="C2439" t="str">
        <f t="shared" si="230"/>
        <v>ON</v>
      </c>
      <c r="D2439" s="4">
        <f t="shared" si="232"/>
        <v>42531.541666660756</v>
      </c>
      <c r="E2439" t="str">
        <f t="shared" si="233"/>
        <v>LRKPPS</v>
      </c>
      <c r="F2439" s="39">
        <v>75.682289123535156</v>
      </c>
      <c r="G2439">
        <f t="shared" si="231"/>
        <v>1.5923253829012852E-3</v>
      </c>
      <c r="H2439" s="38">
        <f>G2439*SUMIF('Manual Inputs'!$B$11:$B$22,'Expanded kW'!A2439,'Manual Inputs'!$C$11:$C$22)</f>
        <v>12730.787930231003</v>
      </c>
    </row>
    <row r="2440" spans="1:8" x14ac:dyDescent="0.2">
      <c r="A2440">
        <f t="shared" si="228"/>
        <v>6</v>
      </c>
      <c r="B2440" t="b">
        <f t="shared" si="229"/>
        <v>0</v>
      </c>
      <c r="C2440" t="str">
        <f t="shared" si="230"/>
        <v>ON</v>
      </c>
      <c r="D2440" s="4">
        <f t="shared" si="232"/>
        <v>42531.58333332742</v>
      </c>
      <c r="E2440" t="str">
        <f t="shared" si="233"/>
        <v>LRKPPS</v>
      </c>
      <c r="F2440" s="39">
        <v>71.850189208984375</v>
      </c>
      <c r="G2440">
        <f t="shared" si="231"/>
        <v>1.5116995187206587E-3</v>
      </c>
      <c r="H2440" s="38">
        <f>G2440*SUMIF('Manual Inputs'!$B$11:$B$22,'Expanded kW'!A2440,'Manual Inputs'!$C$11:$C$22)</f>
        <v>12086.176728527389</v>
      </c>
    </row>
    <row r="2441" spans="1:8" x14ac:dyDescent="0.2">
      <c r="A2441">
        <f t="shared" si="228"/>
        <v>6</v>
      </c>
      <c r="B2441" t="b">
        <f t="shared" si="229"/>
        <v>0</v>
      </c>
      <c r="C2441" t="str">
        <f t="shared" si="230"/>
        <v>ON</v>
      </c>
      <c r="D2441" s="4">
        <f t="shared" si="232"/>
        <v>42531.624999994085</v>
      </c>
      <c r="E2441" t="str">
        <f t="shared" si="233"/>
        <v>LRKPPS</v>
      </c>
      <c r="F2441" s="39">
        <v>67.318603515625</v>
      </c>
      <c r="G2441">
        <f t="shared" si="231"/>
        <v>1.4163567508433516E-3</v>
      </c>
      <c r="H2441" s="38">
        <f>G2441*SUMIF('Manual Inputs'!$B$11:$B$22,'Expanded kW'!A2441,'Manual Inputs'!$C$11:$C$22)</f>
        <v>11323.902527813674</v>
      </c>
    </row>
    <row r="2442" spans="1:8" x14ac:dyDescent="0.2">
      <c r="A2442">
        <f t="shared" si="228"/>
        <v>6</v>
      </c>
      <c r="B2442" t="b">
        <f t="shared" si="229"/>
        <v>0</v>
      </c>
      <c r="C2442" t="str">
        <f t="shared" si="230"/>
        <v>ON</v>
      </c>
      <c r="D2442" s="4">
        <f t="shared" si="232"/>
        <v>42531.666666660749</v>
      </c>
      <c r="E2442" t="str">
        <f t="shared" si="233"/>
        <v>LRKPPS</v>
      </c>
      <c r="F2442" s="39">
        <v>65.68060302734375</v>
      </c>
      <c r="G2442">
        <f t="shared" si="231"/>
        <v>1.381893869436084E-3</v>
      </c>
      <c r="H2442" s="38">
        <f>G2442*SUMIF('Manual Inputs'!$B$11:$B$22,'Expanded kW'!A2442,'Manual Inputs'!$C$11:$C$22)</f>
        <v>11048.36862037748</v>
      </c>
    </row>
    <row r="2443" spans="1:8" x14ac:dyDescent="0.2">
      <c r="A2443">
        <f t="shared" si="228"/>
        <v>6</v>
      </c>
      <c r="B2443" t="b">
        <f t="shared" si="229"/>
        <v>0</v>
      </c>
      <c r="C2443" t="str">
        <f t="shared" si="230"/>
        <v>ON</v>
      </c>
      <c r="D2443" s="4">
        <f t="shared" si="232"/>
        <v>42531.708333327413</v>
      </c>
      <c r="E2443" t="str">
        <f t="shared" si="233"/>
        <v>LRKPPS</v>
      </c>
      <c r="F2443" s="39">
        <v>67.545448303222656</v>
      </c>
      <c r="G2443">
        <f t="shared" si="231"/>
        <v>1.4211294753136831E-3</v>
      </c>
      <c r="H2443" s="38">
        <f>G2443*SUMIF('Manual Inputs'!$B$11:$B$22,'Expanded kW'!A2443,'Manual Inputs'!$C$11:$C$22)</f>
        <v>11362.060899044625</v>
      </c>
    </row>
    <row r="2444" spans="1:8" x14ac:dyDescent="0.2">
      <c r="A2444">
        <f t="shared" si="228"/>
        <v>6</v>
      </c>
      <c r="B2444" t="b">
        <f t="shared" si="229"/>
        <v>0</v>
      </c>
      <c r="C2444" t="str">
        <f t="shared" si="230"/>
        <v>ON</v>
      </c>
      <c r="D2444" s="4">
        <f t="shared" si="232"/>
        <v>42531.749999994077</v>
      </c>
      <c r="E2444" t="str">
        <f t="shared" si="233"/>
        <v>LRKPPS</v>
      </c>
      <c r="F2444" s="39">
        <v>67.365707397460938</v>
      </c>
      <c r="G2444">
        <f t="shared" si="231"/>
        <v>1.4173477978577742E-3</v>
      </c>
      <c r="H2444" s="38">
        <f>G2444*SUMIF('Manual Inputs'!$B$11:$B$22,'Expanded kW'!A2444,'Manual Inputs'!$C$11:$C$22)</f>
        <v>11331.826039870308</v>
      </c>
    </row>
    <row r="2445" spans="1:8" x14ac:dyDescent="0.2">
      <c r="A2445">
        <f t="shared" si="228"/>
        <v>6</v>
      </c>
      <c r="B2445" t="b">
        <f t="shared" si="229"/>
        <v>0</v>
      </c>
      <c r="C2445" t="str">
        <f t="shared" si="230"/>
        <v>ON</v>
      </c>
      <c r="D2445" s="4">
        <f t="shared" si="232"/>
        <v>42531.791666660742</v>
      </c>
      <c r="E2445" t="str">
        <f t="shared" si="233"/>
        <v>LRKPPS</v>
      </c>
      <c r="F2445" s="39">
        <v>65.278961181640625</v>
      </c>
      <c r="G2445">
        <f t="shared" si="231"/>
        <v>1.3734434841061096E-3</v>
      </c>
      <c r="H2445" s="38">
        <f>G2445*SUMIF('Manual Inputs'!$B$11:$B$22,'Expanded kW'!A2445,'Manual Inputs'!$C$11:$C$22)</f>
        <v>10980.807012228885</v>
      </c>
    </row>
    <row r="2446" spans="1:8" x14ac:dyDescent="0.2">
      <c r="A2446">
        <f t="shared" si="228"/>
        <v>6</v>
      </c>
      <c r="B2446" t="b">
        <f t="shared" si="229"/>
        <v>0</v>
      </c>
      <c r="C2446" t="str">
        <f t="shared" si="230"/>
        <v>ON</v>
      </c>
      <c r="D2446" s="4">
        <f t="shared" si="232"/>
        <v>42531.833333327406</v>
      </c>
      <c r="E2446" t="str">
        <f t="shared" si="233"/>
        <v>LRKPPS</v>
      </c>
      <c r="F2446" s="39">
        <v>62.248977661132813</v>
      </c>
      <c r="G2446">
        <f t="shared" si="231"/>
        <v>1.3096938311113137E-3</v>
      </c>
      <c r="H2446" s="38">
        <f>G2446*SUMIF('Manual Inputs'!$B$11:$B$22,'Expanded kW'!A2446,'Manual Inputs'!$C$11:$C$22)</f>
        <v>10471.122671567415</v>
      </c>
    </row>
    <row r="2447" spans="1:8" x14ac:dyDescent="0.2">
      <c r="A2447">
        <f t="shared" si="228"/>
        <v>6</v>
      </c>
      <c r="B2447" t="b">
        <f t="shared" si="229"/>
        <v>0</v>
      </c>
      <c r="C2447" t="str">
        <f t="shared" si="230"/>
        <v>OFF</v>
      </c>
      <c r="D2447" s="4">
        <f t="shared" si="232"/>
        <v>42531.87499999407</v>
      </c>
      <c r="E2447" t="str">
        <f t="shared" si="233"/>
        <v>LRKPPS</v>
      </c>
      <c r="F2447" s="39">
        <v>60.185466766357422</v>
      </c>
      <c r="G2447">
        <f t="shared" si="231"/>
        <v>1.2662783793101549E-3</v>
      </c>
      <c r="H2447" s="38">
        <f>G2447*SUMIF('Manual Inputs'!$B$11:$B$22,'Expanded kW'!A2447,'Manual Inputs'!$C$11:$C$22)</f>
        <v>10124.012140195586</v>
      </c>
    </row>
    <row r="2448" spans="1:8" x14ac:dyDescent="0.2">
      <c r="A2448">
        <f t="shared" si="228"/>
        <v>6</v>
      </c>
      <c r="B2448" t="b">
        <f t="shared" si="229"/>
        <v>0</v>
      </c>
      <c r="C2448" t="str">
        <f t="shared" si="230"/>
        <v>OFF</v>
      </c>
      <c r="D2448" s="4">
        <f t="shared" si="232"/>
        <v>42531.916666660734</v>
      </c>
      <c r="E2448" t="str">
        <f t="shared" si="233"/>
        <v>LRKPPS</v>
      </c>
      <c r="F2448" s="39">
        <v>58.529396057128906</v>
      </c>
      <c r="G2448">
        <f t="shared" si="231"/>
        <v>1.2314353076123689E-3</v>
      </c>
      <c r="H2448" s="38">
        <f>G2448*SUMIF('Manual Inputs'!$B$11:$B$22,'Expanded kW'!A2448,'Manual Inputs'!$C$11:$C$22)</f>
        <v>9845.4385764091894</v>
      </c>
    </row>
    <row r="2449" spans="1:8" x14ac:dyDescent="0.2">
      <c r="A2449">
        <f t="shared" si="228"/>
        <v>6</v>
      </c>
      <c r="B2449" t="b">
        <f t="shared" si="229"/>
        <v>0</v>
      </c>
      <c r="C2449" t="str">
        <f t="shared" si="230"/>
        <v>OFF</v>
      </c>
      <c r="D2449" s="4">
        <f t="shared" si="232"/>
        <v>42531.958333327399</v>
      </c>
      <c r="E2449" t="str">
        <f t="shared" si="233"/>
        <v>LRKPPS</v>
      </c>
      <c r="F2449" s="39">
        <v>55.733699798583984</v>
      </c>
      <c r="G2449">
        <f t="shared" si="231"/>
        <v>1.1726149658003388E-3</v>
      </c>
      <c r="H2449" s="38">
        <f>G2449*SUMIF('Manual Inputs'!$B$11:$B$22,'Expanded kW'!A2449,'Manual Inputs'!$C$11:$C$22)</f>
        <v>9375.1645321505621</v>
      </c>
    </row>
    <row r="2450" spans="1:8" x14ac:dyDescent="0.2">
      <c r="A2450">
        <f t="shared" si="228"/>
        <v>6</v>
      </c>
      <c r="B2450" t="b">
        <f t="shared" si="229"/>
        <v>0</v>
      </c>
      <c r="C2450" t="str">
        <f t="shared" si="230"/>
        <v>OFF</v>
      </c>
      <c r="D2450" s="4">
        <f t="shared" si="232"/>
        <v>42531.999999994063</v>
      </c>
      <c r="E2450" t="str">
        <f t="shared" si="233"/>
        <v>LRKPPS</v>
      </c>
      <c r="F2450" s="39">
        <v>53.996440887451172</v>
      </c>
      <c r="G2450">
        <f t="shared" si="231"/>
        <v>1.1360637264958185E-3</v>
      </c>
      <c r="H2450" s="38">
        <f>G2450*SUMIF('Manual Inputs'!$B$11:$B$22,'Expanded kW'!A2450,'Manual Inputs'!$C$11:$C$22)</f>
        <v>9082.9340111969068</v>
      </c>
    </row>
    <row r="2451" spans="1:8" x14ac:dyDescent="0.2">
      <c r="A2451">
        <f t="shared" si="228"/>
        <v>6</v>
      </c>
      <c r="B2451" t="b">
        <f t="shared" si="229"/>
        <v>0</v>
      </c>
      <c r="C2451" t="str">
        <f t="shared" si="230"/>
        <v>OFF</v>
      </c>
      <c r="D2451" s="4">
        <f t="shared" si="232"/>
        <v>42532.041666660727</v>
      </c>
      <c r="E2451" t="str">
        <f t="shared" si="233"/>
        <v>LRKPPS</v>
      </c>
      <c r="F2451" s="39">
        <v>52.686634063720703</v>
      </c>
      <c r="G2451">
        <f t="shared" si="231"/>
        <v>1.1085059097823338E-3</v>
      </c>
      <c r="H2451" s="38">
        <f>G2451*SUMIF('Manual Inputs'!$B$11:$B$22,'Expanded kW'!A2451,'Manual Inputs'!$C$11:$C$22)</f>
        <v>8862.6067312534578</v>
      </c>
    </row>
    <row r="2452" spans="1:8" x14ac:dyDescent="0.2">
      <c r="A2452">
        <f t="shared" si="228"/>
        <v>6</v>
      </c>
      <c r="B2452" t="b">
        <f t="shared" si="229"/>
        <v>0</v>
      </c>
      <c r="C2452" t="str">
        <f t="shared" si="230"/>
        <v>OFF</v>
      </c>
      <c r="D2452" s="4">
        <f t="shared" si="232"/>
        <v>42532.083333327391</v>
      </c>
      <c r="E2452" t="str">
        <f t="shared" si="233"/>
        <v>LRKPPS</v>
      </c>
      <c r="F2452" s="39">
        <v>51.719673156738281</v>
      </c>
      <c r="G2452">
        <f t="shared" si="231"/>
        <v>1.0881614353446208E-3</v>
      </c>
      <c r="H2452" s="38">
        <f>G2452*SUMIF('Manual Inputs'!$B$11:$B$22,'Expanded kW'!A2452,'Manual Inputs'!$C$11:$C$22)</f>
        <v>8699.950786432295</v>
      </c>
    </row>
    <row r="2453" spans="1:8" x14ac:dyDescent="0.2">
      <c r="A2453">
        <f t="shared" si="228"/>
        <v>6</v>
      </c>
      <c r="B2453" t="b">
        <f t="shared" si="229"/>
        <v>0</v>
      </c>
      <c r="C2453" t="str">
        <f t="shared" si="230"/>
        <v>OFF</v>
      </c>
      <c r="D2453" s="4">
        <f t="shared" si="232"/>
        <v>42532.124999994056</v>
      </c>
      <c r="E2453" t="str">
        <f t="shared" si="233"/>
        <v>LRKPPS</v>
      </c>
      <c r="F2453" s="39">
        <v>51.39300537109375</v>
      </c>
      <c r="G2453">
        <f t="shared" si="231"/>
        <v>1.0812884745385744E-3</v>
      </c>
      <c r="H2453" s="38">
        <f>G2453*SUMIF('Manual Inputs'!$B$11:$B$22,'Expanded kW'!A2453,'Manual Inputs'!$C$11:$C$22)</f>
        <v>8645.0008324755599</v>
      </c>
    </row>
    <row r="2454" spans="1:8" x14ac:dyDescent="0.2">
      <c r="A2454">
        <f t="shared" si="228"/>
        <v>6</v>
      </c>
      <c r="B2454" t="b">
        <f t="shared" si="229"/>
        <v>0</v>
      </c>
      <c r="C2454" t="str">
        <f t="shared" si="230"/>
        <v>OFF</v>
      </c>
      <c r="D2454" s="4">
        <f t="shared" si="232"/>
        <v>42532.16666666072</v>
      </c>
      <c r="E2454" t="str">
        <f t="shared" si="233"/>
        <v>LRKPPS</v>
      </c>
      <c r="F2454" s="39">
        <v>50.727764129638672</v>
      </c>
      <c r="G2454">
        <f t="shared" si="231"/>
        <v>1.067292062342418E-3</v>
      </c>
      <c r="H2454" s="38">
        <f>G2454*SUMIF('Manual Inputs'!$B$11:$B$22,'Expanded kW'!A2454,'Manual Inputs'!$C$11:$C$22)</f>
        <v>8533.0982292973677</v>
      </c>
    </row>
    <row r="2455" spans="1:8" x14ac:dyDescent="0.2">
      <c r="A2455">
        <f t="shared" si="228"/>
        <v>6</v>
      </c>
      <c r="B2455" t="b">
        <f t="shared" si="229"/>
        <v>0</v>
      </c>
      <c r="C2455" t="str">
        <f t="shared" si="230"/>
        <v>OFF</v>
      </c>
      <c r="D2455" s="4">
        <f t="shared" si="232"/>
        <v>42532.208333327384</v>
      </c>
      <c r="E2455" t="str">
        <f t="shared" si="233"/>
        <v>LRKPPS</v>
      </c>
      <c r="F2455" s="39">
        <v>49.843830108642578</v>
      </c>
      <c r="G2455">
        <f t="shared" si="231"/>
        <v>1.0486944406961618E-3</v>
      </c>
      <c r="H2455" s="38">
        <f>G2455*SUMIF('Manual Inputs'!$B$11:$B$22,'Expanded kW'!A2455,'Manual Inputs'!$C$11:$C$22)</f>
        <v>8384.4085332543582</v>
      </c>
    </row>
    <row r="2456" spans="1:8" x14ac:dyDescent="0.2">
      <c r="A2456">
        <f t="shared" si="228"/>
        <v>6</v>
      </c>
      <c r="B2456" t="b">
        <f t="shared" si="229"/>
        <v>0</v>
      </c>
      <c r="C2456" t="str">
        <f t="shared" si="230"/>
        <v>OFF</v>
      </c>
      <c r="D2456" s="4">
        <f t="shared" si="232"/>
        <v>42532.249999994048</v>
      </c>
      <c r="E2456" t="str">
        <f t="shared" si="233"/>
        <v>LRKPPS</v>
      </c>
      <c r="F2456" s="39">
        <v>49.157608032226563</v>
      </c>
      <c r="G2456">
        <f t="shared" si="231"/>
        <v>1.0342566000436299E-3</v>
      </c>
      <c r="H2456" s="38">
        <f>G2456*SUMIF('Manual Inputs'!$B$11:$B$22,'Expanded kW'!A2456,'Manual Inputs'!$C$11:$C$22)</f>
        <v>8268.9766689560256</v>
      </c>
    </row>
    <row r="2457" spans="1:8" x14ac:dyDescent="0.2">
      <c r="A2457">
        <f t="shared" si="228"/>
        <v>6</v>
      </c>
      <c r="B2457" t="b">
        <f t="shared" si="229"/>
        <v>0</v>
      </c>
      <c r="C2457" t="str">
        <f t="shared" si="230"/>
        <v>OFF</v>
      </c>
      <c r="D2457" s="4">
        <f t="shared" si="232"/>
        <v>42532.291666660713</v>
      </c>
      <c r="E2457" t="str">
        <f t="shared" si="233"/>
        <v>LRKPPS</v>
      </c>
      <c r="F2457" s="39">
        <v>51.326351165771484</v>
      </c>
      <c r="G2457">
        <f t="shared" si="231"/>
        <v>1.0798860964625291E-3</v>
      </c>
      <c r="H2457" s="38">
        <f>G2457*SUMIF('Manual Inputs'!$B$11:$B$22,'Expanded kW'!A2457,'Manual Inputs'!$C$11:$C$22)</f>
        <v>8633.7886907387947</v>
      </c>
    </row>
    <row r="2458" spans="1:8" x14ac:dyDescent="0.2">
      <c r="A2458">
        <f t="shared" si="228"/>
        <v>6</v>
      </c>
      <c r="B2458" t="b">
        <f t="shared" si="229"/>
        <v>0</v>
      </c>
      <c r="C2458" t="str">
        <f t="shared" si="230"/>
        <v>OFF</v>
      </c>
      <c r="D2458" s="4">
        <f t="shared" si="232"/>
        <v>42532.333333327377</v>
      </c>
      <c r="E2458" t="str">
        <f t="shared" si="233"/>
        <v>LRKPPS</v>
      </c>
      <c r="F2458" s="39">
        <v>53.2530517578125</v>
      </c>
      <c r="G2458">
        <f t="shared" si="231"/>
        <v>1.1204231136892424E-3</v>
      </c>
      <c r="H2458" s="38">
        <f>G2458*SUMIF('Manual Inputs'!$B$11:$B$22,'Expanded kW'!A2458,'Manual Inputs'!$C$11:$C$22)</f>
        <v>8957.8858728719533</v>
      </c>
    </row>
    <row r="2459" spans="1:8" x14ac:dyDescent="0.2">
      <c r="A2459">
        <f t="shared" si="228"/>
        <v>6</v>
      </c>
      <c r="B2459" t="b">
        <f t="shared" si="229"/>
        <v>0</v>
      </c>
      <c r="C2459" t="str">
        <f t="shared" si="230"/>
        <v>OFF</v>
      </c>
      <c r="D2459" s="4">
        <f t="shared" si="232"/>
        <v>42532.374999994041</v>
      </c>
      <c r="E2459" t="str">
        <f t="shared" si="233"/>
        <v>LRKPPS</v>
      </c>
      <c r="F2459" s="39">
        <v>55.167015075683594</v>
      </c>
      <c r="G2459">
        <f t="shared" si="231"/>
        <v>1.1606921437130762E-3</v>
      </c>
      <c r="H2459" s="38">
        <f>G2459*SUMIF('Manual Inputs'!$B$11:$B$22,'Expanded kW'!A2459,'Manual Inputs'!$C$11:$C$22)</f>
        <v>9279.8404726632652</v>
      </c>
    </row>
    <row r="2460" spans="1:8" x14ac:dyDescent="0.2">
      <c r="A2460">
        <f t="shared" si="228"/>
        <v>6</v>
      </c>
      <c r="B2460" t="b">
        <f t="shared" si="229"/>
        <v>0</v>
      </c>
      <c r="C2460" t="str">
        <f t="shared" si="230"/>
        <v>OFF</v>
      </c>
      <c r="D2460" s="4">
        <f t="shared" si="232"/>
        <v>42532.416666660705</v>
      </c>
      <c r="E2460" t="str">
        <f t="shared" si="233"/>
        <v>LRKPPS</v>
      </c>
      <c r="F2460" s="39">
        <v>60.017192840576172</v>
      </c>
      <c r="G2460">
        <f t="shared" si="231"/>
        <v>1.262737962570585E-3</v>
      </c>
      <c r="H2460" s="38">
        <f>G2460*SUMIF('Manual Inputs'!$B$11:$B$22,'Expanded kW'!A2460,'Manual Inputs'!$C$11:$C$22)</f>
        <v>10095.706182644384</v>
      </c>
    </row>
    <row r="2461" spans="1:8" x14ac:dyDescent="0.2">
      <c r="A2461">
        <f t="shared" si="228"/>
        <v>6</v>
      </c>
      <c r="B2461" t="b">
        <f t="shared" si="229"/>
        <v>0</v>
      </c>
      <c r="C2461" t="str">
        <f t="shared" si="230"/>
        <v>OFF</v>
      </c>
      <c r="D2461" s="4">
        <f t="shared" si="232"/>
        <v>42532.458333327369</v>
      </c>
      <c r="E2461" t="str">
        <f t="shared" si="233"/>
        <v>LRKPPS</v>
      </c>
      <c r="F2461" s="39">
        <v>63.294486999511719</v>
      </c>
      <c r="G2461">
        <f t="shared" si="231"/>
        <v>1.3316909334299769E-3</v>
      </c>
      <c r="H2461" s="38">
        <f>G2461*SUMIF('Manual Inputs'!$B$11:$B$22,'Expanded kW'!A2461,'Manual Inputs'!$C$11:$C$22)</f>
        <v>10646.991528338542</v>
      </c>
    </row>
    <row r="2462" spans="1:8" x14ac:dyDescent="0.2">
      <c r="A2462">
        <f t="shared" si="228"/>
        <v>6</v>
      </c>
      <c r="B2462" t="b">
        <f t="shared" si="229"/>
        <v>0</v>
      </c>
      <c r="C2462" t="str">
        <f t="shared" si="230"/>
        <v>OFF</v>
      </c>
      <c r="D2462" s="4">
        <f t="shared" si="232"/>
        <v>42532.499999994034</v>
      </c>
      <c r="E2462" t="str">
        <f t="shared" si="233"/>
        <v>LRKPPS</v>
      </c>
      <c r="F2462" s="39">
        <v>65.184318542480469</v>
      </c>
      <c r="G2462">
        <f t="shared" si="231"/>
        <v>1.3714522404692595E-3</v>
      </c>
      <c r="H2462" s="38">
        <f>G2462*SUMIF('Manual Inputs'!$B$11:$B$22,'Expanded kW'!A2462,'Manual Inputs'!$C$11:$C$22)</f>
        <v>10964.886836157853</v>
      </c>
    </row>
    <row r="2463" spans="1:8" x14ac:dyDescent="0.2">
      <c r="A2463">
        <f t="shared" si="228"/>
        <v>6</v>
      </c>
      <c r="B2463" t="b">
        <f t="shared" si="229"/>
        <v>0</v>
      </c>
      <c r="C2463" t="str">
        <f t="shared" si="230"/>
        <v>OFF</v>
      </c>
      <c r="D2463" s="4">
        <f t="shared" si="232"/>
        <v>42532.541666660698</v>
      </c>
      <c r="E2463" t="str">
        <f t="shared" si="233"/>
        <v>LRKPPS</v>
      </c>
      <c r="F2463" s="39">
        <v>66.541595458984375</v>
      </c>
      <c r="G2463">
        <f t="shared" si="231"/>
        <v>1.4000088091302234E-3</v>
      </c>
      <c r="H2463" s="38">
        <f>G2463*SUMIF('Manual Inputs'!$B$11:$B$22,'Expanded kW'!A2463,'Manual Inputs'!$C$11:$C$22)</f>
        <v>11193.199229806576</v>
      </c>
    </row>
    <row r="2464" spans="1:8" x14ac:dyDescent="0.2">
      <c r="A2464">
        <f t="shared" si="228"/>
        <v>6</v>
      </c>
      <c r="B2464" t="b">
        <f t="shared" si="229"/>
        <v>0</v>
      </c>
      <c r="C2464" t="str">
        <f t="shared" si="230"/>
        <v>OFF</v>
      </c>
      <c r="D2464" s="4">
        <f t="shared" si="232"/>
        <v>42532.583333327362</v>
      </c>
      <c r="E2464" t="str">
        <f t="shared" si="233"/>
        <v>LRKPPS</v>
      </c>
      <c r="F2464" s="39">
        <v>69.660140991210937</v>
      </c>
      <c r="G2464">
        <f t="shared" si="231"/>
        <v>1.4656217717692399E-3</v>
      </c>
      <c r="H2464" s="38">
        <f>G2464*SUMIF('Manual Inputs'!$B$11:$B$22,'Expanded kW'!A2464,'Manual Inputs'!$C$11:$C$22)</f>
        <v>11717.780902498076</v>
      </c>
    </row>
    <row r="2465" spans="1:8" x14ac:dyDescent="0.2">
      <c r="A2465">
        <f t="shared" si="228"/>
        <v>6</v>
      </c>
      <c r="B2465" t="b">
        <f t="shared" si="229"/>
        <v>0</v>
      </c>
      <c r="C2465" t="str">
        <f t="shared" si="230"/>
        <v>OFF</v>
      </c>
      <c r="D2465" s="4">
        <f t="shared" si="232"/>
        <v>42532.624999994026</v>
      </c>
      <c r="E2465" t="str">
        <f t="shared" si="233"/>
        <v>LRKPPS</v>
      </c>
      <c r="F2465" s="39">
        <v>70.00469970703125</v>
      </c>
      <c r="G2465">
        <f t="shared" si="231"/>
        <v>1.4728711506589959E-3</v>
      </c>
      <c r="H2465" s="38">
        <f>G2465*SUMIF('Manual Inputs'!$B$11:$B$22,'Expanded kW'!A2465,'Manual Inputs'!$C$11:$C$22)</f>
        <v>11775.740353664532</v>
      </c>
    </row>
    <row r="2466" spans="1:8" x14ac:dyDescent="0.2">
      <c r="A2466">
        <f t="shared" si="228"/>
        <v>6</v>
      </c>
      <c r="B2466" t="b">
        <f t="shared" si="229"/>
        <v>0</v>
      </c>
      <c r="C2466" t="str">
        <f t="shared" si="230"/>
        <v>OFF</v>
      </c>
      <c r="D2466" s="4">
        <f t="shared" si="232"/>
        <v>42532.666666660691</v>
      </c>
      <c r="E2466" t="str">
        <f t="shared" si="233"/>
        <v>LRKPPS</v>
      </c>
      <c r="F2466" s="39">
        <v>70.691146850585937</v>
      </c>
      <c r="G2466">
        <f t="shared" si="231"/>
        <v>1.4873137266349689E-3</v>
      </c>
      <c r="H2466" s="38">
        <f>G2466*SUMIF('Manual Inputs'!$B$11:$B$22,'Expanded kW'!A2466,'Manual Inputs'!$C$11:$C$22)</f>
        <v>11891.210077309426</v>
      </c>
    </row>
    <row r="2467" spans="1:8" x14ac:dyDescent="0.2">
      <c r="A2467">
        <f t="shared" si="228"/>
        <v>6</v>
      </c>
      <c r="B2467" t="b">
        <f t="shared" si="229"/>
        <v>0</v>
      </c>
      <c r="C2467" t="str">
        <f t="shared" si="230"/>
        <v>OFF</v>
      </c>
      <c r="D2467" s="4">
        <f t="shared" si="232"/>
        <v>42532.708333327355</v>
      </c>
      <c r="E2467" t="str">
        <f t="shared" si="233"/>
        <v>LRKPPS</v>
      </c>
      <c r="F2467" s="39">
        <v>72.563484191894531</v>
      </c>
      <c r="G2467">
        <f t="shared" si="231"/>
        <v>1.5267069626013535E-3</v>
      </c>
      <c r="H2467" s="38">
        <f>G2467*SUMIF('Manual Inputs'!$B$11:$B$22,'Expanded kW'!A2467,'Manual Inputs'!$C$11:$C$22)</f>
        <v>12206.162623038381</v>
      </c>
    </row>
    <row r="2468" spans="1:8" x14ac:dyDescent="0.2">
      <c r="A2468">
        <f t="shared" si="228"/>
        <v>6</v>
      </c>
      <c r="B2468" t="b">
        <f t="shared" si="229"/>
        <v>0</v>
      </c>
      <c r="C2468" t="str">
        <f t="shared" si="230"/>
        <v>OFF</v>
      </c>
      <c r="D2468" s="4">
        <f t="shared" si="232"/>
        <v>42532.749999994019</v>
      </c>
      <c r="E2468" t="str">
        <f t="shared" si="233"/>
        <v>LRKPPS</v>
      </c>
      <c r="F2468" s="39">
        <v>72.589653015136719</v>
      </c>
      <c r="G2468">
        <f t="shared" si="231"/>
        <v>1.5272575442760328E-3</v>
      </c>
      <c r="H2468" s="38">
        <f>G2468*SUMIF('Manual Inputs'!$B$11:$B$22,'Expanded kW'!A2468,'Manual Inputs'!$C$11:$C$22)</f>
        <v>12210.564574180957</v>
      </c>
    </row>
    <row r="2469" spans="1:8" x14ac:dyDescent="0.2">
      <c r="A2469">
        <f t="shared" si="228"/>
        <v>6</v>
      </c>
      <c r="B2469" t="b">
        <f t="shared" si="229"/>
        <v>0</v>
      </c>
      <c r="C2469" t="str">
        <f t="shared" si="230"/>
        <v>OFF</v>
      </c>
      <c r="D2469" s="4">
        <f t="shared" si="232"/>
        <v>42532.791666660683</v>
      </c>
      <c r="E2469" t="str">
        <f t="shared" si="233"/>
        <v>LRKPPS</v>
      </c>
      <c r="F2469" s="39">
        <v>71.120895385742188</v>
      </c>
      <c r="G2469">
        <f t="shared" si="231"/>
        <v>1.4963554655770476E-3</v>
      </c>
      <c r="H2469" s="38">
        <f>G2469*SUMIF('Manual Inputs'!$B$11:$B$22,'Expanded kW'!A2469,'Manual Inputs'!$C$11:$C$22)</f>
        <v>11963.499611991328</v>
      </c>
    </row>
    <row r="2470" spans="1:8" x14ac:dyDescent="0.2">
      <c r="A2470">
        <f t="shared" si="228"/>
        <v>6</v>
      </c>
      <c r="B2470" t="b">
        <f t="shared" si="229"/>
        <v>0</v>
      </c>
      <c r="C2470" t="str">
        <f t="shared" si="230"/>
        <v>OFF</v>
      </c>
      <c r="D2470" s="4">
        <f t="shared" si="232"/>
        <v>42532.833333327348</v>
      </c>
      <c r="E2470" t="str">
        <f t="shared" si="233"/>
        <v>LRKPPS</v>
      </c>
      <c r="F2470" s="39">
        <v>65.30560302734375</v>
      </c>
      <c r="G2470">
        <f t="shared" si="231"/>
        <v>1.3740040179859871E-3</v>
      </c>
      <c r="H2470" s="38">
        <f>G2470*SUMIF('Manual Inputs'!$B$11:$B$22,'Expanded kW'!A2470,'Manual Inputs'!$C$11:$C$22)</f>
        <v>10985.288532167622</v>
      </c>
    </row>
    <row r="2471" spans="1:8" x14ac:dyDescent="0.2">
      <c r="A2471">
        <f t="shared" si="228"/>
        <v>6</v>
      </c>
      <c r="B2471" t="b">
        <f t="shared" si="229"/>
        <v>0</v>
      </c>
      <c r="C2471" t="str">
        <f t="shared" si="230"/>
        <v>OFF</v>
      </c>
      <c r="D2471" s="4">
        <f t="shared" si="232"/>
        <v>42532.874999994012</v>
      </c>
      <c r="E2471" t="str">
        <f t="shared" si="233"/>
        <v>LRKPPS</v>
      </c>
      <c r="F2471" s="39">
        <v>64.937164306640625</v>
      </c>
      <c r="G2471">
        <f t="shared" si="231"/>
        <v>1.3662522132531565E-3</v>
      </c>
      <c r="H2471" s="38">
        <f>G2471*SUMIF('Manual Inputs'!$B$11:$B$22,'Expanded kW'!A2471,'Manual Inputs'!$C$11:$C$22)</f>
        <v>10923.312140162607</v>
      </c>
    </row>
    <row r="2472" spans="1:8" x14ac:dyDescent="0.2">
      <c r="A2472">
        <f t="shared" si="228"/>
        <v>6</v>
      </c>
      <c r="B2472" t="b">
        <f t="shared" si="229"/>
        <v>0</v>
      </c>
      <c r="C2472" t="str">
        <f t="shared" si="230"/>
        <v>OFF</v>
      </c>
      <c r="D2472" s="4">
        <f t="shared" si="232"/>
        <v>42532.916666660676</v>
      </c>
      <c r="E2472" t="str">
        <f t="shared" si="233"/>
        <v>LRKPPS</v>
      </c>
      <c r="F2472" s="39">
        <v>62.292083740234375</v>
      </c>
      <c r="G2472">
        <f t="shared" si="231"/>
        <v>1.3106007659398667E-3</v>
      </c>
      <c r="H2472" s="38">
        <f>G2472*SUMIF('Manual Inputs'!$B$11:$B$22,'Expanded kW'!A2472,'Manual Inputs'!$C$11:$C$22)</f>
        <v>10478.373698959702</v>
      </c>
    </row>
    <row r="2473" spans="1:8" x14ac:dyDescent="0.2">
      <c r="A2473">
        <f t="shared" si="228"/>
        <v>6</v>
      </c>
      <c r="B2473" t="b">
        <f t="shared" si="229"/>
        <v>0</v>
      </c>
      <c r="C2473" t="str">
        <f t="shared" si="230"/>
        <v>OFF</v>
      </c>
      <c r="D2473" s="4">
        <f t="shared" si="232"/>
        <v>42532.95833332734</v>
      </c>
      <c r="E2473" t="str">
        <f t="shared" si="233"/>
        <v>LRKPPS</v>
      </c>
      <c r="F2473" s="39">
        <v>59.405715942382812</v>
      </c>
      <c r="G2473">
        <f t="shared" si="231"/>
        <v>1.2498727308588205E-3</v>
      </c>
      <c r="H2473" s="38">
        <f>G2473*SUMIF('Manual Inputs'!$B$11:$B$22,'Expanded kW'!A2473,'Manual Inputs'!$C$11:$C$22)</f>
        <v>9992.8474715075081</v>
      </c>
    </row>
    <row r="2474" spans="1:8" x14ac:dyDescent="0.2">
      <c r="A2474">
        <f t="shared" si="228"/>
        <v>6</v>
      </c>
      <c r="B2474" t="b">
        <f t="shared" si="229"/>
        <v>0</v>
      </c>
      <c r="C2474" t="str">
        <f t="shared" si="230"/>
        <v>OFF</v>
      </c>
      <c r="D2474" s="4">
        <f t="shared" si="232"/>
        <v>42532.999999994005</v>
      </c>
      <c r="E2474" t="str">
        <f t="shared" si="233"/>
        <v>LRKPPS</v>
      </c>
      <c r="F2474" s="39">
        <v>56.975337982177734</v>
      </c>
      <c r="G2474">
        <f t="shared" si="231"/>
        <v>1.1987385413292E-3</v>
      </c>
      <c r="H2474" s="38">
        <f>G2474*SUMIF('Manual Inputs'!$B$11:$B$22,'Expanded kW'!A2474,'Manual Inputs'!$C$11:$C$22)</f>
        <v>9584.0249218727567</v>
      </c>
    </row>
    <row r="2475" spans="1:8" x14ac:dyDescent="0.2">
      <c r="A2475">
        <f t="shared" si="228"/>
        <v>6</v>
      </c>
      <c r="B2475" t="b">
        <f t="shared" si="229"/>
        <v>0</v>
      </c>
      <c r="C2475" t="str">
        <f t="shared" si="230"/>
        <v>OFF</v>
      </c>
      <c r="D2475" s="4">
        <f t="shared" si="232"/>
        <v>42533.041666660669</v>
      </c>
      <c r="E2475" t="str">
        <f t="shared" si="233"/>
        <v>LRKPPS</v>
      </c>
      <c r="F2475" s="39">
        <v>56.108493804931641</v>
      </c>
      <c r="G2475">
        <f t="shared" si="231"/>
        <v>1.1805004832255914E-3</v>
      </c>
      <c r="H2475" s="38">
        <f>G2475*SUMIF('Manual Inputs'!$B$11:$B$22,'Expanded kW'!A2475,'Manual Inputs'!$C$11:$C$22)</f>
        <v>9438.2099694330591</v>
      </c>
    </row>
    <row r="2476" spans="1:8" x14ac:dyDescent="0.2">
      <c r="A2476">
        <f t="shared" si="228"/>
        <v>6</v>
      </c>
      <c r="B2476" t="b">
        <f t="shared" si="229"/>
        <v>0</v>
      </c>
      <c r="C2476" t="str">
        <f t="shared" si="230"/>
        <v>OFF</v>
      </c>
      <c r="D2476" s="4">
        <f t="shared" si="232"/>
        <v>42533.083333327333</v>
      </c>
      <c r="E2476" t="str">
        <f t="shared" si="233"/>
        <v>LRKPPS</v>
      </c>
      <c r="F2476" s="39">
        <v>55.256359100341797</v>
      </c>
      <c r="G2476">
        <f t="shared" si="231"/>
        <v>1.1625719065997617E-3</v>
      </c>
      <c r="H2476" s="38">
        <f>G2476*SUMIF('Manual Inputs'!$B$11:$B$22,'Expanded kW'!A2476,'Manual Inputs'!$C$11:$C$22)</f>
        <v>9294.8693498805023</v>
      </c>
    </row>
    <row r="2477" spans="1:8" x14ac:dyDescent="0.2">
      <c r="A2477">
        <f t="shared" si="228"/>
        <v>6</v>
      </c>
      <c r="B2477" t="b">
        <f t="shared" si="229"/>
        <v>0</v>
      </c>
      <c r="C2477" t="str">
        <f t="shared" si="230"/>
        <v>OFF</v>
      </c>
      <c r="D2477" s="4">
        <f t="shared" si="232"/>
        <v>42533.124999993997</v>
      </c>
      <c r="E2477" t="str">
        <f t="shared" si="233"/>
        <v>LRKPPS</v>
      </c>
      <c r="F2477" s="39">
        <v>54.243202209472656</v>
      </c>
      <c r="G2477">
        <f t="shared" si="231"/>
        <v>1.1412554869608294E-3</v>
      </c>
      <c r="H2477" s="38">
        <f>G2477*SUMIF('Manual Inputs'!$B$11:$B$22,'Expanded kW'!A2477,'Manual Inputs'!$C$11:$C$22)</f>
        <v>9124.4426137566315</v>
      </c>
    </row>
    <row r="2478" spans="1:8" x14ac:dyDescent="0.2">
      <c r="A2478">
        <f t="shared" si="228"/>
        <v>6</v>
      </c>
      <c r="B2478" t="b">
        <f t="shared" si="229"/>
        <v>0</v>
      </c>
      <c r="C2478" t="str">
        <f t="shared" si="230"/>
        <v>OFF</v>
      </c>
      <c r="D2478" s="4">
        <f t="shared" si="232"/>
        <v>42533.166666660662</v>
      </c>
      <c r="E2478" t="str">
        <f t="shared" si="233"/>
        <v>LRKPPS</v>
      </c>
      <c r="F2478" s="39">
        <v>53.488956451416016</v>
      </c>
      <c r="G2478">
        <f t="shared" si="231"/>
        <v>1.1253864549930089E-3</v>
      </c>
      <c r="H2478" s="38">
        <f>G2478*SUMIF('Manual Inputs'!$B$11:$B$22,'Expanded kW'!A2478,'Manual Inputs'!$C$11:$C$22)</f>
        <v>8997.568243222966</v>
      </c>
    </row>
    <row r="2479" spans="1:8" x14ac:dyDescent="0.2">
      <c r="A2479">
        <f t="shared" si="228"/>
        <v>6</v>
      </c>
      <c r="B2479" t="b">
        <f t="shared" si="229"/>
        <v>0</v>
      </c>
      <c r="C2479" t="str">
        <f t="shared" si="230"/>
        <v>OFF</v>
      </c>
      <c r="D2479" s="4">
        <f t="shared" si="232"/>
        <v>42533.208333327326</v>
      </c>
      <c r="E2479" t="str">
        <f t="shared" si="233"/>
        <v>LRKPPS</v>
      </c>
      <c r="F2479" s="39">
        <v>52.987758636474609</v>
      </c>
      <c r="G2479">
        <f t="shared" si="231"/>
        <v>1.1148414515076731E-3</v>
      </c>
      <c r="H2479" s="38">
        <f>G2479*SUMIF('Manual Inputs'!$B$11:$B$22,'Expanded kW'!A2479,'Manual Inputs'!$C$11:$C$22)</f>
        <v>8913.2599702173848</v>
      </c>
    </row>
    <row r="2480" spans="1:8" x14ac:dyDescent="0.2">
      <c r="A2480">
        <f t="shared" si="228"/>
        <v>6</v>
      </c>
      <c r="B2480" t="b">
        <f t="shared" si="229"/>
        <v>0</v>
      </c>
      <c r="C2480" t="str">
        <f t="shared" si="230"/>
        <v>OFF</v>
      </c>
      <c r="D2480" s="4">
        <f t="shared" si="232"/>
        <v>42533.24999999399</v>
      </c>
      <c r="E2480" t="str">
        <f t="shared" si="233"/>
        <v>LRKPPS</v>
      </c>
      <c r="F2480" s="39">
        <v>51.546405792236328</v>
      </c>
      <c r="G2480">
        <f t="shared" si="231"/>
        <v>1.0845159586324337E-3</v>
      </c>
      <c r="H2480" s="38">
        <f>G2480*SUMIF('Manual Inputs'!$B$11:$B$22,'Expanded kW'!A2480,'Manual Inputs'!$C$11:$C$22)</f>
        <v>8670.8048647345022</v>
      </c>
    </row>
    <row r="2481" spans="1:8" x14ac:dyDescent="0.2">
      <c r="A2481">
        <f t="shared" si="228"/>
        <v>6</v>
      </c>
      <c r="B2481" t="b">
        <f t="shared" si="229"/>
        <v>0</v>
      </c>
      <c r="C2481" t="str">
        <f t="shared" si="230"/>
        <v>OFF</v>
      </c>
      <c r="D2481" s="4">
        <f t="shared" si="232"/>
        <v>42533.291666660654</v>
      </c>
      <c r="E2481" t="str">
        <f t="shared" si="233"/>
        <v>LRKPPS</v>
      </c>
      <c r="F2481" s="39">
        <v>54.183269500732422</v>
      </c>
      <c r="G2481">
        <f t="shared" si="231"/>
        <v>1.139994526510263E-3</v>
      </c>
      <c r="H2481" s="38">
        <f>G2481*SUMIF('Manual Inputs'!$B$11:$B$22,'Expanded kW'!A2481,'Manual Inputs'!$C$11:$C$22)</f>
        <v>9114.3611189459916</v>
      </c>
    </row>
    <row r="2482" spans="1:8" x14ac:dyDescent="0.2">
      <c r="A2482">
        <f t="shared" si="228"/>
        <v>6</v>
      </c>
      <c r="B2482" t="b">
        <f t="shared" si="229"/>
        <v>0</v>
      </c>
      <c r="C2482" t="str">
        <f t="shared" si="230"/>
        <v>OFF</v>
      </c>
      <c r="D2482" s="4">
        <f t="shared" si="232"/>
        <v>42533.333333327319</v>
      </c>
      <c r="E2482" t="str">
        <f t="shared" si="233"/>
        <v>LRKPPS</v>
      </c>
      <c r="F2482" s="39">
        <v>55.528358459472656</v>
      </c>
      <c r="G2482">
        <f t="shared" si="231"/>
        <v>1.1682946653679325E-3</v>
      </c>
      <c r="H2482" s="38">
        <f>G2482*SUMIF('Manual Inputs'!$B$11:$B$22,'Expanded kW'!A2482,'Manual Inputs'!$C$11:$C$22)</f>
        <v>9340.6233327258342</v>
      </c>
    </row>
    <row r="2483" spans="1:8" x14ac:dyDescent="0.2">
      <c r="A2483">
        <f t="shared" si="228"/>
        <v>6</v>
      </c>
      <c r="B2483" t="b">
        <f t="shared" si="229"/>
        <v>0</v>
      </c>
      <c r="C2483" t="str">
        <f t="shared" si="230"/>
        <v>OFF</v>
      </c>
      <c r="D2483" s="4">
        <f t="shared" si="232"/>
        <v>42533.374999993983</v>
      </c>
      <c r="E2483" t="str">
        <f t="shared" si="233"/>
        <v>LRKPPS</v>
      </c>
      <c r="F2483" s="39">
        <v>57.993301391601563</v>
      </c>
      <c r="G2483">
        <f t="shared" si="231"/>
        <v>1.2201560882145019E-3</v>
      </c>
      <c r="H2483" s="38">
        <f>G2483*SUMIF('Manual Inputs'!$B$11:$B$22,'Expanded kW'!A2483,'Manual Inputs'!$C$11:$C$22)</f>
        <v>9755.2601796350591</v>
      </c>
    </row>
    <row r="2484" spans="1:8" x14ac:dyDescent="0.2">
      <c r="A2484">
        <f t="shared" si="228"/>
        <v>6</v>
      </c>
      <c r="B2484" t="b">
        <f t="shared" si="229"/>
        <v>0</v>
      </c>
      <c r="C2484" t="str">
        <f t="shared" si="230"/>
        <v>OFF</v>
      </c>
      <c r="D2484" s="4">
        <f t="shared" si="232"/>
        <v>42533.416666660647</v>
      </c>
      <c r="E2484" t="str">
        <f t="shared" si="233"/>
        <v>LRKPPS</v>
      </c>
      <c r="F2484" s="39">
        <v>62.102870941162109</v>
      </c>
      <c r="G2484">
        <f t="shared" si="231"/>
        <v>1.3066198036008343E-3</v>
      </c>
      <c r="H2484" s="38">
        <f>G2484*SUMIF('Manual Inputs'!$B$11:$B$22,'Expanded kW'!A2484,'Manual Inputs'!$C$11:$C$22)</f>
        <v>10446.545538810602</v>
      </c>
    </row>
    <row r="2485" spans="1:8" x14ac:dyDescent="0.2">
      <c r="A2485">
        <f t="shared" si="228"/>
        <v>6</v>
      </c>
      <c r="B2485" t="b">
        <f t="shared" si="229"/>
        <v>0</v>
      </c>
      <c r="C2485" t="str">
        <f t="shared" si="230"/>
        <v>OFF</v>
      </c>
      <c r="D2485" s="4">
        <f t="shared" si="232"/>
        <v>42533.458333327311</v>
      </c>
      <c r="E2485" t="str">
        <f t="shared" si="233"/>
        <v>LRKPPS</v>
      </c>
      <c r="F2485" s="39">
        <v>65.847038269042969</v>
      </c>
      <c r="G2485">
        <f t="shared" si="231"/>
        <v>1.3853956009909315E-3</v>
      </c>
      <c r="H2485" s="38">
        <f>G2485*SUMIF('Manual Inputs'!$B$11:$B$22,'Expanded kW'!A2485,'Manual Inputs'!$C$11:$C$22)</f>
        <v>11076.365286317789</v>
      </c>
    </row>
    <row r="2486" spans="1:8" x14ac:dyDescent="0.2">
      <c r="A2486">
        <f t="shared" si="228"/>
        <v>6</v>
      </c>
      <c r="B2486" t="b">
        <f t="shared" si="229"/>
        <v>0</v>
      </c>
      <c r="C2486" t="str">
        <f t="shared" si="230"/>
        <v>OFF</v>
      </c>
      <c r="D2486" s="4">
        <f t="shared" si="232"/>
        <v>42533.499999993976</v>
      </c>
      <c r="E2486" t="str">
        <f t="shared" si="233"/>
        <v>LRKPPS</v>
      </c>
      <c r="F2486" s="39">
        <v>68.271102905273437</v>
      </c>
      <c r="G2486">
        <f t="shared" si="231"/>
        <v>1.436396960685043E-3</v>
      </c>
      <c r="H2486" s="38">
        <f>G2486*SUMIF('Manual Inputs'!$B$11:$B$22,'Expanded kW'!A2486,'Manual Inputs'!$C$11:$C$22)</f>
        <v>11484.125849197302</v>
      </c>
    </row>
    <row r="2487" spans="1:8" x14ac:dyDescent="0.2">
      <c r="A2487">
        <f t="shared" si="228"/>
        <v>6</v>
      </c>
      <c r="B2487" t="b">
        <f t="shared" si="229"/>
        <v>0</v>
      </c>
      <c r="C2487" t="str">
        <f t="shared" si="230"/>
        <v>OFF</v>
      </c>
      <c r="D2487" s="4">
        <f t="shared" si="232"/>
        <v>42533.54166666064</v>
      </c>
      <c r="E2487" t="str">
        <f t="shared" si="233"/>
        <v>LRKPPS</v>
      </c>
      <c r="F2487" s="39">
        <v>69.642852783203125</v>
      </c>
      <c r="G2487">
        <f t="shared" si="231"/>
        <v>1.4652580347211865E-3</v>
      </c>
      <c r="H2487" s="38">
        <f>G2487*SUMIF('Manual Inputs'!$B$11:$B$22,'Expanded kW'!A2487,'Manual Inputs'!$C$11:$C$22)</f>
        <v>11714.872791335081</v>
      </c>
    </row>
    <row r="2488" spans="1:8" x14ac:dyDescent="0.2">
      <c r="A2488">
        <f t="shared" si="228"/>
        <v>6</v>
      </c>
      <c r="B2488" t="b">
        <f t="shared" si="229"/>
        <v>0</v>
      </c>
      <c r="C2488" t="str">
        <f t="shared" si="230"/>
        <v>OFF</v>
      </c>
      <c r="D2488" s="4">
        <f t="shared" si="232"/>
        <v>42533.583333327304</v>
      </c>
      <c r="E2488" t="str">
        <f t="shared" si="233"/>
        <v>LRKPPS</v>
      </c>
      <c r="F2488" s="39">
        <v>71.590774536132813</v>
      </c>
      <c r="G2488">
        <f t="shared" si="231"/>
        <v>1.5062415367665938E-3</v>
      </c>
      <c r="H2488" s="38">
        <f>G2488*SUMIF('Manual Inputs'!$B$11:$B$22,'Expanded kW'!A2488,'Manual Inputs'!$C$11:$C$22)</f>
        <v>12042.5396606703</v>
      </c>
    </row>
    <row r="2489" spans="1:8" x14ac:dyDescent="0.2">
      <c r="A2489">
        <f t="shared" si="228"/>
        <v>6</v>
      </c>
      <c r="B2489" t="b">
        <f t="shared" si="229"/>
        <v>0</v>
      </c>
      <c r="C2489" t="str">
        <f t="shared" si="230"/>
        <v>OFF</v>
      </c>
      <c r="D2489" s="4">
        <f t="shared" si="232"/>
        <v>42533.624999993968</v>
      </c>
      <c r="E2489" t="str">
        <f t="shared" si="233"/>
        <v>LRKPPS</v>
      </c>
      <c r="F2489" s="39">
        <v>72.008659362792969</v>
      </c>
      <c r="G2489">
        <f t="shared" si="231"/>
        <v>1.5150336679815221E-3</v>
      </c>
      <c r="H2489" s="38">
        <f>G2489*SUMIF('Manual Inputs'!$B$11:$B$22,'Expanded kW'!A2489,'Manual Inputs'!$C$11:$C$22)</f>
        <v>12112.833558609724</v>
      </c>
    </row>
    <row r="2490" spans="1:8" x14ac:dyDescent="0.2">
      <c r="A2490">
        <f t="shared" si="228"/>
        <v>6</v>
      </c>
      <c r="B2490" t="b">
        <f t="shared" si="229"/>
        <v>0</v>
      </c>
      <c r="C2490" t="str">
        <f t="shared" si="230"/>
        <v>OFF</v>
      </c>
      <c r="D2490" s="4">
        <f t="shared" si="232"/>
        <v>42533.666666660632</v>
      </c>
      <c r="E2490" t="str">
        <f t="shared" si="233"/>
        <v>LRKPPS</v>
      </c>
      <c r="F2490" s="39">
        <v>75.504745483398438</v>
      </c>
      <c r="G2490">
        <f t="shared" si="231"/>
        <v>1.5885899350437168E-3</v>
      </c>
      <c r="H2490" s="38">
        <f>G2490*SUMIF('Manual Inputs'!$B$11:$B$22,'Expanded kW'!A2490,'Manual Inputs'!$C$11:$C$22)</f>
        <v>12700.922680948539</v>
      </c>
    </row>
    <row r="2491" spans="1:8" x14ac:dyDescent="0.2">
      <c r="A2491">
        <f t="shared" si="228"/>
        <v>6</v>
      </c>
      <c r="B2491" t="b">
        <f t="shared" si="229"/>
        <v>0</v>
      </c>
      <c r="C2491" t="str">
        <f t="shared" si="230"/>
        <v>OFF</v>
      </c>
      <c r="D2491" s="4">
        <f t="shared" si="232"/>
        <v>42533.708333327297</v>
      </c>
      <c r="E2491" t="str">
        <f t="shared" si="233"/>
        <v>LRKPPS</v>
      </c>
      <c r="F2491" s="39">
        <v>72.343727111816406</v>
      </c>
      <c r="G2491">
        <f t="shared" si="231"/>
        <v>1.5220833606895577E-3</v>
      </c>
      <c r="H2491" s="38">
        <f>G2491*SUMIF('Manual Inputs'!$B$11:$B$22,'Expanded kW'!A2491,'Manual Inputs'!$C$11:$C$22)</f>
        <v>12169.196500382197</v>
      </c>
    </row>
    <row r="2492" spans="1:8" x14ac:dyDescent="0.2">
      <c r="A2492">
        <f t="shared" si="228"/>
        <v>6</v>
      </c>
      <c r="B2492" t="b">
        <f t="shared" si="229"/>
        <v>0</v>
      </c>
      <c r="C2492" t="str">
        <f t="shared" si="230"/>
        <v>OFF</v>
      </c>
      <c r="D2492" s="4">
        <f t="shared" si="232"/>
        <v>42533.749999993961</v>
      </c>
      <c r="E2492" t="str">
        <f t="shared" si="233"/>
        <v>LRKPPS</v>
      </c>
      <c r="F2492" s="39">
        <v>73.624114990234375</v>
      </c>
      <c r="G2492">
        <f t="shared" si="231"/>
        <v>1.5490222144474847E-3</v>
      </c>
      <c r="H2492" s="38">
        <f>G2492*SUMIF('Manual Inputs'!$B$11:$B$22,'Expanded kW'!A2492,'Manual Inputs'!$C$11:$C$22)</f>
        <v>12384.57511455137</v>
      </c>
    </row>
    <row r="2493" spans="1:8" x14ac:dyDescent="0.2">
      <c r="A2493">
        <f t="shared" si="228"/>
        <v>6</v>
      </c>
      <c r="B2493" t="b">
        <f t="shared" si="229"/>
        <v>0</v>
      </c>
      <c r="C2493" t="str">
        <f t="shared" si="230"/>
        <v>OFF</v>
      </c>
      <c r="D2493" s="4">
        <f t="shared" si="232"/>
        <v>42533.791666660625</v>
      </c>
      <c r="E2493" t="str">
        <f t="shared" si="233"/>
        <v>LRKPPS</v>
      </c>
      <c r="F2493" s="39">
        <v>71.203620910644531</v>
      </c>
      <c r="G2493">
        <f t="shared" si="231"/>
        <v>1.4980959778506764E-3</v>
      </c>
      <c r="H2493" s="38">
        <f>G2493*SUMIF('Manual Inputs'!$B$11:$B$22,'Expanded kW'!A2493,'Manual Inputs'!$C$11:$C$22)</f>
        <v>11977.41516774612</v>
      </c>
    </row>
    <row r="2494" spans="1:8" x14ac:dyDescent="0.2">
      <c r="A2494">
        <f t="shared" si="228"/>
        <v>6</v>
      </c>
      <c r="B2494" t="b">
        <f t="shared" si="229"/>
        <v>0</v>
      </c>
      <c r="C2494" t="str">
        <f t="shared" si="230"/>
        <v>OFF</v>
      </c>
      <c r="D2494" s="4">
        <f t="shared" si="232"/>
        <v>42533.833333327289</v>
      </c>
      <c r="E2494" t="str">
        <f t="shared" si="233"/>
        <v>LRKPPS</v>
      </c>
      <c r="F2494" s="39">
        <v>67.119194030761719</v>
      </c>
      <c r="G2494">
        <f t="shared" si="231"/>
        <v>1.4121612542745206E-3</v>
      </c>
      <c r="H2494" s="38">
        <f>G2494*SUMIF('Manual Inputs'!$B$11:$B$22,'Expanded kW'!A2494,'Manual Inputs'!$C$11:$C$22)</f>
        <v>11290.359146760185</v>
      </c>
    </row>
    <row r="2495" spans="1:8" x14ac:dyDescent="0.2">
      <c r="A2495">
        <f t="shared" si="228"/>
        <v>6</v>
      </c>
      <c r="B2495" t="b">
        <f t="shared" si="229"/>
        <v>0</v>
      </c>
      <c r="C2495" t="str">
        <f t="shared" si="230"/>
        <v>OFF</v>
      </c>
      <c r="D2495" s="4">
        <f t="shared" si="232"/>
        <v>42533.874999993954</v>
      </c>
      <c r="E2495" t="str">
        <f t="shared" si="233"/>
        <v>LRKPPS</v>
      </c>
      <c r="F2495" s="39">
        <v>65.477218627929688</v>
      </c>
      <c r="G2495">
        <f t="shared" si="231"/>
        <v>1.3776147422396997E-3</v>
      </c>
      <c r="H2495" s="38">
        <f>G2495*SUMIF('Manual Inputs'!$B$11:$B$22,'Expanded kW'!A2495,'Manual Inputs'!$C$11:$C$22)</f>
        <v>11014.156604762686</v>
      </c>
    </row>
    <row r="2496" spans="1:8" x14ac:dyDescent="0.2">
      <c r="A2496">
        <f t="shared" si="228"/>
        <v>6</v>
      </c>
      <c r="B2496" t="b">
        <f t="shared" si="229"/>
        <v>0</v>
      </c>
      <c r="C2496" t="str">
        <f t="shared" si="230"/>
        <v>OFF</v>
      </c>
      <c r="D2496" s="4">
        <f t="shared" si="232"/>
        <v>42533.916666660618</v>
      </c>
      <c r="E2496" t="str">
        <f t="shared" si="233"/>
        <v>LRKPPS</v>
      </c>
      <c r="F2496" s="39">
        <v>61.646762847900391</v>
      </c>
      <c r="G2496">
        <f t="shared" si="231"/>
        <v>1.297023469998109E-3</v>
      </c>
      <c r="H2496" s="38">
        <f>G2496*SUMIF('Manual Inputs'!$B$11:$B$22,'Expanded kW'!A2496,'Manual Inputs'!$C$11:$C$22)</f>
        <v>10369.821968794122</v>
      </c>
    </row>
    <row r="2497" spans="1:8" x14ac:dyDescent="0.2">
      <c r="A2497">
        <f t="shared" si="228"/>
        <v>6</v>
      </c>
      <c r="B2497" t="b">
        <f t="shared" si="229"/>
        <v>0</v>
      </c>
      <c r="C2497" t="str">
        <f t="shared" si="230"/>
        <v>OFF</v>
      </c>
      <c r="D2497" s="4">
        <f t="shared" si="232"/>
        <v>42533.958333327282</v>
      </c>
      <c r="E2497" t="str">
        <f t="shared" si="233"/>
        <v>LRKPPS</v>
      </c>
      <c r="F2497" s="39">
        <v>59.331161499023438</v>
      </c>
      <c r="G2497">
        <f t="shared" si="231"/>
        <v>1.2483041349040202E-3</v>
      </c>
      <c r="H2497" s="38">
        <f>G2497*SUMIF('Manual Inputs'!$B$11:$B$22,'Expanded kW'!A2497,'Manual Inputs'!$C$11:$C$22)</f>
        <v>9980.3064025380536</v>
      </c>
    </row>
    <row r="2498" spans="1:8" x14ac:dyDescent="0.2">
      <c r="A2498">
        <f t="shared" ref="A2498:A2561" si="234">MONTH(D2498)</f>
        <v>6</v>
      </c>
      <c r="B2498" t="b">
        <f t="shared" ref="B2498:B2561" si="235">IF(ISNA(VLOOKUP(DATE(YEAR(D2498),MONTH(D2498),DAY(D2498)),Holidays,1,FALSE)),FALSE,TRUE)</f>
        <v>0</v>
      </c>
      <c r="C2498" t="str">
        <f t="shared" ref="C2498:C2561" si="236">IF(OR(HOUR(D2498)&lt;PkStart,HOUR(D2498)&gt;OPkStart-1,WEEKDAY(D2498,2)&gt;5,B2498)=TRUE,"OFF","ON")</f>
        <v>OFF</v>
      </c>
      <c r="D2498" s="4">
        <f t="shared" si="232"/>
        <v>42533.999999993946</v>
      </c>
      <c r="E2498" t="str">
        <f t="shared" si="233"/>
        <v>LRKPPS</v>
      </c>
      <c r="F2498" s="39">
        <v>55.379173278808594</v>
      </c>
      <c r="G2498">
        <f t="shared" ref="G2498:G2561" si="237">IF(SUMIF($A$2:$A$8761,A2498,$F$2:$F$8761)=0,0,F2498/SUMIF($A$2:$A$8761,A2498,$F$2:$F$8761))</f>
        <v>1.1651558682639449E-3</v>
      </c>
      <c r="H2498" s="38">
        <f>G2498*SUMIF('Manual Inputs'!$B$11:$B$22,'Expanded kW'!A2498,'Manual Inputs'!$C$11:$C$22)</f>
        <v>9315.5283611101204</v>
      </c>
    </row>
    <row r="2499" spans="1:8" x14ac:dyDescent="0.2">
      <c r="A2499">
        <f t="shared" si="234"/>
        <v>6</v>
      </c>
      <c r="B2499" t="b">
        <f t="shared" si="235"/>
        <v>0</v>
      </c>
      <c r="C2499" t="str">
        <f t="shared" si="236"/>
        <v>OFF</v>
      </c>
      <c r="D2499" s="4">
        <f t="shared" si="232"/>
        <v>42534.041666660611</v>
      </c>
      <c r="E2499" t="str">
        <f t="shared" si="233"/>
        <v>LRKPPS</v>
      </c>
      <c r="F2499" s="39">
        <v>53.831741333007813</v>
      </c>
      <c r="G2499">
        <f t="shared" si="237"/>
        <v>1.1325985131132711E-3</v>
      </c>
      <c r="H2499" s="38">
        <f>G2499*SUMIF('Manual Inputs'!$B$11:$B$22,'Expanded kW'!A2499,'Manual Inputs'!$C$11:$C$22)</f>
        <v>9055.2293114038093</v>
      </c>
    </row>
    <row r="2500" spans="1:8" x14ac:dyDescent="0.2">
      <c r="A2500">
        <f t="shared" si="234"/>
        <v>6</v>
      </c>
      <c r="B2500" t="b">
        <f t="shared" si="235"/>
        <v>0</v>
      </c>
      <c r="C2500" t="str">
        <f t="shared" si="236"/>
        <v>OFF</v>
      </c>
      <c r="D2500" s="4">
        <f t="shared" ref="D2500:D2563" si="238">+D2499+1/24</f>
        <v>42534.083333327275</v>
      </c>
      <c r="E2500" t="str">
        <f t="shared" ref="E2500:E2563" si="239">+E2499</f>
        <v>LRKPPS</v>
      </c>
      <c r="F2500" s="39">
        <v>52.518341064453125</v>
      </c>
      <c r="G2500">
        <f t="shared" si="237"/>
        <v>1.1049650917441672E-3</v>
      </c>
      <c r="H2500" s="38">
        <f>G2500*SUMIF('Manual Inputs'!$B$11:$B$22,'Expanded kW'!A2500,'Manual Inputs'!$C$11:$C$22)</f>
        <v>8834.2975652830573</v>
      </c>
    </row>
    <row r="2501" spans="1:8" x14ac:dyDescent="0.2">
      <c r="A2501">
        <f t="shared" si="234"/>
        <v>6</v>
      </c>
      <c r="B2501" t="b">
        <f t="shared" si="235"/>
        <v>0</v>
      </c>
      <c r="C2501" t="str">
        <f t="shared" si="236"/>
        <v>OFF</v>
      </c>
      <c r="D2501" s="4">
        <f t="shared" si="238"/>
        <v>42534.124999993939</v>
      </c>
      <c r="E2501" t="str">
        <f t="shared" si="239"/>
        <v>LRKPPS</v>
      </c>
      <c r="F2501" s="39">
        <v>51.659793853759766</v>
      </c>
      <c r="G2501">
        <f t="shared" si="237"/>
        <v>1.0869015985301253E-3</v>
      </c>
      <c r="H2501" s="38">
        <f>G2501*SUMIF('Manual Inputs'!$B$11:$B$22,'Expanded kW'!A2501,'Manual Inputs'!$C$11:$C$22)</f>
        <v>8689.8782751954168</v>
      </c>
    </row>
    <row r="2502" spans="1:8" x14ac:dyDescent="0.2">
      <c r="A2502">
        <f t="shared" si="234"/>
        <v>6</v>
      </c>
      <c r="B2502" t="b">
        <f t="shared" si="235"/>
        <v>0</v>
      </c>
      <c r="C2502" t="str">
        <f t="shared" si="236"/>
        <v>OFF</v>
      </c>
      <c r="D2502" s="4">
        <f t="shared" si="238"/>
        <v>42534.166666660603</v>
      </c>
      <c r="E2502" t="str">
        <f t="shared" si="239"/>
        <v>LRKPPS</v>
      </c>
      <c r="F2502" s="39">
        <v>53.352241516113281</v>
      </c>
      <c r="G2502">
        <f t="shared" si="237"/>
        <v>1.122510026911547E-3</v>
      </c>
      <c r="H2502" s="38">
        <f>G2502*SUMIF('Manual Inputs'!$B$11:$B$22,'Expanded kW'!A2502,'Manual Inputs'!$C$11:$C$22)</f>
        <v>8974.5709360802939</v>
      </c>
    </row>
    <row r="2503" spans="1:8" x14ac:dyDescent="0.2">
      <c r="A2503">
        <f t="shared" si="234"/>
        <v>6</v>
      </c>
      <c r="B2503" t="b">
        <f t="shared" si="235"/>
        <v>0</v>
      </c>
      <c r="C2503" t="str">
        <f t="shared" si="236"/>
        <v>OFF</v>
      </c>
      <c r="D2503" s="4">
        <f t="shared" si="238"/>
        <v>42534.208333327268</v>
      </c>
      <c r="E2503" t="str">
        <f t="shared" si="239"/>
        <v>LRKPPS</v>
      </c>
      <c r="F2503" s="39">
        <v>52.402915954589844</v>
      </c>
      <c r="G2503">
        <f t="shared" si="237"/>
        <v>1.1025365931563475E-3</v>
      </c>
      <c r="H2503" s="38">
        <f>G2503*SUMIF('Manual Inputs'!$B$11:$B$22,'Expanded kW'!A2503,'Manual Inputs'!$C$11:$C$22)</f>
        <v>8814.8814956515689</v>
      </c>
    </row>
    <row r="2504" spans="1:8" x14ac:dyDescent="0.2">
      <c r="A2504">
        <f t="shared" si="234"/>
        <v>6</v>
      </c>
      <c r="B2504" t="b">
        <f t="shared" si="235"/>
        <v>0</v>
      </c>
      <c r="C2504" t="str">
        <f t="shared" si="236"/>
        <v>OFF</v>
      </c>
      <c r="D2504" s="4">
        <f t="shared" si="238"/>
        <v>42534.249999993932</v>
      </c>
      <c r="E2504" t="str">
        <f t="shared" si="239"/>
        <v>LRKPPS</v>
      </c>
      <c r="F2504" s="39">
        <v>54.991664886474609</v>
      </c>
      <c r="G2504">
        <f t="shared" si="237"/>
        <v>1.1570028451941287E-3</v>
      </c>
      <c r="H2504" s="38">
        <f>G2504*SUMIF('Manual Inputs'!$B$11:$B$22,'Expanded kW'!A2504,'Manual Inputs'!$C$11:$C$22)</f>
        <v>9250.3441915888179</v>
      </c>
    </row>
    <row r="2505" spans="1:8" x14ac:dyDescent="0.2">
      <c r="A2505">
        <f t="shared" si="234"/>
        <v>6</v>
      </c>
      <c r="B2505" t="b">
        <f t="shared" si="235"/>
        <v>0</v>
      </c>
      <c r="C2505" t="str">
        <f t="shared" si="236"/>
        <v>ON</v>
      </c>
      <c r="D2505" s="4">
        <f t="shared" si="238"/>
        <v>42534.291666660596</v>
      </c>
      <c r="E2505" t="str">
        <f t="shared" si="239"/>
        <v>LRKPPS</v>
      </c>
      <c r="F2505" s="39">
        <v>63.9093017578125</v>
      </c>
      <c r="G2505">
        <f t="shared" si="237"/>
        <v>1.3446263923961646E-3</v>
      </c>
      <c r="H2505" s="38">
        <f>G2505*SUMIF('Manual Inputs'!$B$11:$B$22,'Expanded kW'!A2505,'Manual Inputs'!$C$11:$C$22)</f>
        <v>10750.411712835437</v>
      </c>
    </row>
    <row r="2506" spans="1:8" x14ac:dyDescent="0.2">
      <c r="A2506">
        <f t="shared" si="234"/>
        <v>6</v>
      </c>
      <c r="B2506" t="b">
        <f t="shared" si="235"/>
        <v>0</v>
      </c>
      <c r="C2506" t="str">
        <f t="shared" si="236"/>
        <v>ON</v>
      </c>
      <c r="D2506" s="4">
        <f t="shared" si="238"/>
        <v>42534.33333332726</v>
      </c>
      <c r="E2506" t="str">
        <f t="shared" si="239"/>
        <v>LRKPPS</v>
      </c>
      <c r="F2506" s="39">
        <v>70.472358703613281</v>
      </c>
      <c r="G2506">
        <f t="shared" si="237"/>
        <v>1.4827105106918854E-3</v>
      </c>
      <c r="H2506" s="38">
        <f>G2506*SUMIF('Manual Inputs'!$B$11:$B$22,'Expanded kW'!A2506,'Manual Inputs'!$C$11:$C$22)</f>
        <v>11854.406942348607</v>
      </c>
    </row>
    <row r="2507" spans="1:8" x14ac:dyDescent="0.2">
      <c r="A2507">
        <f t="shared" si="234"/>
        <v>6</v>
      </c>
      <c r="B2507" t="b">
        <f t="shared" si="235"/>
        <v>0</v>
      </c>
      <c r="C2507" t="str">
        <f t="shared" si="236"/>
        <v>ON</v>
      </c>
      <c r="D2507" s="4">
        <f t="shared" si="238"/>
        <v>42534.374999993925</v>
      </c>
      <c r="E2507" t="str">
        <f t="shared" si="239"/>
        <v>LRKPPS</v>
      </c>
      <c r="F2507" s="39">
        <v>75.61859130859375</v>
      </c>
      <c r="G2507">
        <f t="shared" si="237"/>
        <v>1.5909852061077295E-3</v>
      </c>
      <c r="H2507" s="38">
        <f>G2507*SUMIF('Manual Inputs'!$B$11:$B$22,'Expanded kW'!A2507,'Manual Inputs'!$C$11:$C$22)</f>
        <v>12720.073093470259</v>
      </c>
    </row>
    <row r="2508" spans="1:8" x14ac:dyDescent="0.2">
      <c r="A2508">
        <f t="shared" si="234"/>
        <v>6</v>
      </c>
      <c r="B2508" t="b">
        <f t="shared" si="235"/>
        <v>0</v>
      </c>
      <c r="C2508" t="str">
        <f t="shared" si="236"/>
        <v>ON</v>
      </c>
      <c r="D2508" s="4">
        <f t="shared" si="238"/>
        <v>42534.416666660589</v>
      </c>
      <c r="E2508" t="str">
        <f t="shared" si="239"/>
        <v>LRKPPS</v>
      </c>
      <c r="F2508" s="39">
        <v>81.352943420410156</v>
      </c>
      <c r="G2508">
        <f t="shared" si="237"/>
        <v>1.7116337029738128E-3</v>
      </c>
      <c r="H2508" s="38">
        <f>G2508*SUMIF('Manual Inputs'!$B$11:$B$22,'Expanded kW'!A2508,'Manual Inputs'!$C$11:$C$22)</f>
        <v>13684.668925576307</v>
      </c>
    </row>
    <row r="2509" spans="1:8" x14ac:dyDescent="0.2">
      <c r="A2509">
        <f t="shared" si="234"/>
        <v>6</v>
      </c>
      <c r="B2509" t="b">
        <f t="shared" si="235"/>
        <v>0</v>
      </c>
      <c r="C2509" t="str">
        <f t="shared" si="236"/>
        <v>ON</v>
      </c>
      <c r="D2509" s="4">
        <f t="shared" si="238"/>
        <v>42534.458333327253</v>
      </c>
      <c r="E2509" t="str">
        <f t="shared" si="239"/>
        <v>LRKPPS</v>
      </c>
      <c r="F2509" s="39">
        <v>84.176742553710937</v>
      </c>
      <c r="G2509">
        <f t="shared" si="237"/>
        <v>1.7710453181382282E-3</v>
      </c>
      <c r="H2509" s="38">
        <f>G2509*SUMIF('Manual Inputs'!$B$11:$B$22,'Expanded kW'!A2509,'Manual Inputs'!$C$11:$C$22)</f>
        <v>14159.670254684403</v>
      </c>
    </row>
    <row r="2510" spans="1:8" x14ac:dyDescent="0.2">
      <c r="A2510">
        <f t="shared" si="234"/>
        <v>6</v>
      </c>
      <c r="B2510" t="b">
        <f t="shared" si="235"/>
        <v>0</v>
      </c>
      <c r="C2510" t="str">
        <f t="shared" si="236"/>
        <v>ON</v>
      </c>
      <c r="D2510" s="4">
        <f t="shared" si="238"/>
        <v>42534.499999993917</v>
      </c>
      <c r="E2510" t="str">
        <f t="shared" si="239"/>
        <v>LRKPPS</v>
      </c>
      <c r="F2510" s="39">
        <v>82.908302307128906</v>
      </c>
      <c r="G2510">
        <f t="shared" si="237"/>
        <v>1.7443578378212772E-3</v>
      </c>
      <c r="H2510" s="38">
        <f>G2510*SUMIF('Manual Inputs'!$B$11:$B$22,'Expanded kW'!A2510,'Manual Inputs'!$C$11:$C$22)</f>
        <v>13946.301394302191</v>
      </c>
    </row>
    <row r="2511" spans="1:8" x14ac:dyDescent="0.2">
      <c r="A2511">
        <f t="shared" si="234"/>
        <v>6</v>
      </c>
      <c r="B2511" t="b">
        <f t="shared" si="235"/>
        <v>0</v>
      </c>
      <c r="C2511" t="str">
        <f t="shared" si="236"/>
        <v>ON</v>
      </c>
      <c r="D2511" s="4">
        <f t="shared" si="238"/>
        <v>42534.541666660582</v>
      </c>
      <c r="E2511" t="str">
        <f t="shared" si="239"/>
        <v>LRKPPS</v>
      </c>
      <c r="F2511" s="39">
        <v>83.117698669433594</v>
      </c>
      <c r="G2511">
        <f t="shared" si="237"/>
        <v>1.748763454335343E-3</v>
      </c>
      <c r="H2511" s="38">
        <f>G2511*SUMIF('Manual Inputs'!$B$11:$B$22,'Expanded kW'!A2511,'Manual Inputs'!$C$11:$C$22)</f>
        <v>13981.524703648865</v>
      </c>
    </row>
    <row r="2512" spans="1:8" x14ac:dyDescent="0.2">
      <c r="A2512">
        <f t="shared" si="234"/>
        <v>6</v>
      </c>
      <c r="B2512" t="b">
        <f t="shared" si="235"/>
        <v>0</v>
      </c>
      <c r="C2512" t="str">
        <f t="shared" si="236"/>
        <v>ON</v>
      </c>
      <c r="D2512" s="4">
        <f t="shared" si="238"/>
        <v>42534.583333327246</v>
      </c>
      <c r="E2512" t="str">
        <f t="shared" si="239"/>
        <v>LRKPPS</v>
      </c>
      <c r="F2512" s="39">
        <v>79.310157775878906</v>
      </c>
      <c r="G2512">
        <f t="shared" si="237"/>
        <v>1.6686543022278338E-3</v>
      </c>
      <c r="H2512" s="38">
        <f>G2512*SUMIF('Manual Inputs'!$B$11:$B$22,'Expanded kW'!A2512,'Manual Inputs'!$C$11:$C$22)</f>
        <v>13341.044662507336</v>
      </c>
    </row>
    <row r="2513" spans="1:8" x14ac:dyDescent="0.2">
      <c r="A2513">
        <f t="shared" si="234"/>
        <v>6</v>
      </c>
      <c r="B2513" t="b">
        <f t="shared" si="235"/>
        <v>0</v>
      </c>
      <c r="C2513" t="str">
        <f t="shared" si="236"/>
        <v>ON</v>
      </c>
      <c r="D2513" s="4">
        <f t="shared" si="238"/>
        <v>42534.62499999391</v>
      </c>
      <c r="E2513" t="str">
        <f t="shared" si="239"/>
        <v>LRKPPS</v>
      </c>
      <c r="F2513" s="39">
        <v>74.388999938964844</v>
      </c>
      <c r="G2513">
        <f t="shared" si="237"/>
        <v>1.5651150907725472E-3</v>
      </c>
      <c r="H2513" s="38">
        <f>G2513*SUMIF('Manual Inputs'!$B$11:$B$22,'Expanded kW'!A2513,'Manual Inputs'!$C$11:$C$22)</f>
        <v>12513.239141314865</v>
      </c>
    </row>
    <row r="2514" spans="1:8" x14ac:dyDescent="0.2">
      <c r="A2514">
        <f t="shared" si="234"/>
        <v>6</v>
      </c>
      <c r="B2514" t="b">
        <f t="shared" si="235"/>
        <v>0</v>
      </c>
      <c r="C2514" t="str">
        <f t="shared" si="236"/>
        <v>ON</v>
      </c>
      <c r="D2514" s="4">
        <f t="shared" si="238"/>
        <v>42534.666666660574</v>
      </c>
      <c r="E2514" t="str">
        <f t="shared" si="239"/>
        <v>LRKPPS</v>
      </c>
      <c r="F2514" s="39">
        <v>76.23895263671875</v>
      </c>
      <c r="G2514">
        <f t="shared" si="237"/>
        <v>1.6040373627058391E-3</v>
      </c>
      <c r="H2514" s="38">
        <f>G2514*SUMIF('Manual Inputs'!$B$11:$B$22,'Expanded kW'!A2514,'Manual Inputs'!$C$11:$C$22)</f>
        <v>12824.426286270553</v>
      </c>
    </row>
    <row r="2515" spans="1:8" x14ac:dyDescent="0.2">
      <c r="A2515">
        <f t="shared" si="234"/>
        <v>6</v>
      </c>
      <c r="B2515" t="b">
        <f t="shared" si="235"/>
        <v>0</v>
      </c>
      <c r="C2515" t="str">
        <f t="shared" si="236"/>
        <v>ON</v>
      </c>
      <c r="D2515" s="4">
        <f t="shared" si="238"/>
        <v>42534.708333327239</v>
      </c>
      <c r="E2515" t="str">
        <f t="shared" si="239"/>
        <v>LRKPPS</v>
      </c>
      <c r="F2515" s="39">
        <v>76.323036193847656</v>
      </c>
      <c r="G2515">
        <f t="shared" si="237"/>
        <v>1.6058064474395531E-3</v>
      </c>
      <c r="H2515" s="38">
        <f>G2515*SUMIF('Manual Inputs'!$B$11:$B$22,'Expanded kW'!A2515,'Manual Inputs'!$C$11:$C$22)</f>
        <v>12838.570281472392</v>
      </c>
    </row>
    <row r="2516" spans="1:8" x14ac:dyDescent="0.2">
      <c r="A2516">
        <f t="shared" si="234"/>
        <v>6</v>
      </c>
      <c r="B2516" t="b">
        <f t="shared" si="235"/>
        <v>0</v>
      </c>
      <c r="C2516" t="str">
        <f t="shared" si="236"/>
        <v>ON</v>
      </c>
      <c r="D2516" s="4">
        <f t="shared" si="238"/>
        <v>42534.749999993903</v>
      </c>
      <c r="E2516" t="str">
        <f t="shared" si="239"/>
        <v>LRKPPS</v>
      </c>
      <c r="F2516" s="39">
        <v>75.02777099609375</v>
      </c>
      <c r="G2516">
        <f t="shared" si="237"/>
        <v>1.5785545807761965E-3</v>
      </c>
      <c r="H2516" s="38">
        <f>G2516*SUMIF('Manual Inputs'!$B$11:$B$22,'Expanded kW'!A2516,'Manual Inputs'!$C$11:$C$22)</f>
        <v>12620.689100327123</v>
      </c>
    </row>
    <row r="2517" spans="1:8" x14ac:dyDescent="0.2">
      <c r="A2517">
        <f t="shared" si="234"/>
        <v>6</v>
      </c>
      <c r="B2517" t="b">
        <f t="shared" si="235"/>
        <v>0</v>
      </c>
      <c r="C2517" t="str">
        <f t="shared" si="236"/>
        <v>ON</v>
      </c>
      <c r="D2517" s="4">
        <f t="shared" si="238"/>
        <v>42534.791666660567</v>
      </c>
      <c r="E2517" t="str">
        <f t="shared" si="239"/>
        <v>LRKPPS</v>
      </c>
      <c r="F2517" s="39">
        <v>69.879264831542969</v>
      </c>
      <c r="G2517">
        <f t="shared" si="237"/>
        <v>1.4702320505676253E-3</v>
      </c>
      <c r="H2517" s="38">
        <f>G2517*SUMIF('Manual Inputs'!$B$11:$B$22,'Expanded kW'!A2517,'Manual Inputs'!$C$11:$C$22)</f>
        <v>11754.640505636817</v>
      </c>
    </row>
    <row r="2518" spans="1:8" x14ac:dyDescent="0.2">
      <c r="A2518">
        <f t="shared" si="234"/>
        <v>6</v>
      </c>
      <c r="B2518" t="b">
        <f t="shared" si="235"/>
        <v>0</v>
      </c>
      <c r="C2518" t="str">
        <f t="shared" si="236"/>
        <v>ON</v>
      </c>
      <c r="D2518" s="4">
        <f t="shared" si="238"/>
        <v>42534.833333327231</v>
      </c>
      <c r="E2518" t="str">
        <f t="shared" si="239"/>
        <v>LRKPPS</v>
      </c>
      <c r="F2518" s="39">
        <v>63.991439819335938</v>
      </c>
      <c r="G2518">
        <f t="shared" si="237"/>
        <v>1.3463545446730149E-3</v>
      </c>
      <c r="H2518" s="38">
        <f>G2518*SUMIF('Manual Inputs'!$B$11:$B$22,'Expanded kW'!A2518,'Manual Inputs'!$C$11:$C$22)</f>
        <v>10764.228449278864</v>
      </c>
    </row>
    <row r="2519" spans="1:8" x14ac:dyDescent="0.2">
      <c r="A2519">
        <f t="shared" si="234"/>
        <v>6</v>
      </c>
      <c r="B2519" t="b">
        <f t="shared" si="235"/>
        <v>0</v>
      </c>
      <c r="C2519" t="str">
        <f t="shared" si="236"/>
        <v>OFF</v>
      </c>
      <c r="D2519" s="4">
        <f t="shared" si="238"/>
        <v>42534.874999993895</v>
      </c>
      <c r="E2519" t="str">
        <f t="shared" si="239"/>
        <v>LRKPPS</v>
      </c>
      <c r="F2519" s="39">
        <v>61.470272064208984</v>
      </c>
      <c r="G2519">
        <f t="shared" si="237"/>
        <v>1.2933101738230787E-3</v>
      </c>
      <c r="H2519" s="38">
        <f>G2519*SUMIF('Manual Inputs'!$B$11:$B$22,'Expanded kW'!A2519,'Manual Inputs'!$C$11:$C$22)</f>
        <v>10340.133824251507</v>
      </c>
    </row>
    <row r="2520" spans="1:8" x14ac:dyDescent="0.2">
      <c r="A2520">
        <f t="shared" si="234"/>
        <v>6</v>
      </c>
      <c r="B2520" t="b">
        <f t="shared" si="235"/>
        <v>0</v>
      </c>
      <c r="C2520" t="str">
        <f t="shared" si="236"/>
        <v>OFF</v>
      </c>
      <c r="D2520" s="4">
        <f t="shared" si="238"/>
        <v>42534.91666666056</v>
      </c>
      <c r="E2520" t="str">
        <f t="shared" si="239"/>
        <v>LRKPPS</v>
      </c>
      <c r="F2520" s="39">
        <v>58.966312408447266</v>
      </c>
      <c r="G2520">
        <f t="shared" si="237"/>
        <v>1.2406278545670896E-3</v>
      </c>
      <c r="H2520" s="38">
        <f>G2520*SUMIF('Manual Inputs'!$B$11:$B$22,'Expanded kW'!A2520,'Manual Inputs'!$C$11:$C$22)</f>
        <v>9918.9338350265025</v>
      </c>
    </row>
    <row r="2521" spans="1:8" x14ac:dyDescent="0.2">
      <c r="A2521">
        <f t="shared" si="234"/>
        <v>6</v>
      </c>
      <c r="B2521" t="b">
        <f t="shared" si="235"/>
        <v>0</v>
      </c>
      <c r="C2521" t="str">
        <f t="shared" si="236"/>
        <v>OFF</v>
      </c>
      <c r="D2521" s="4">
        <f t="shared" si="238"/>
        <v>42534.958333327224</v>
      </c>
      <c r="E2521" t="str">
        <f t="shared" si="239"/>
        <v>LRKPPS</v>
      </c>
      <c r="F2521" s="39">
        <v>55.606712341308594</v>
      </c>
      <c r="G2521">
        <f t="shared" si="237"/>
        <v>1.1699432000031964E-3</v>
      </c>
      <c r="H2521" s="38">
        <f>G2521*SUMIF('Manual Inputs'!$B$11:$B$22,'Expanded kW'!A2521,'Manual Inputs'!$C$11:$C$22)</f>
        <v>9353.8035187999558</v>
      </c>
    </row>
    <row r="2522" spans="1:8" x14ac:dyDescent="0.2">
      <c r="A2522">
        <f t="shared" si="234"/>
        <v>6</v>
      </c>
      <c r="B2522" t="b">
        <f t="shared" si="235"/>
        <v>0</v>
      </c>
      <c r="C2522" t="str">
        <f t="shared" si="236"/>
        <v>OFF</v>
      </c>
      <c r="D2522" s="4">
        <f t="shared" si="238"/>
        <v>42534.999999993888</v>
      </c>
      <c r="E2522" t="str">
        <f t="shared" si="239"/>
        <v>LRKPPS</v>
      </c>
      <c r="F2522" s="39">
        <v>52.479381561279297</v>
      </c>
      <c r="G2522">
        <f t="shared" si="237"/>
        <v>1.1041453992305377E-3</v>
      </c>
      <c r="H2522" s="38">
        <f>G2522*SUMIF('Manual Inputs'!$B$11:$B$22,'Expanded kW'!A2522,'Manual Inputs'!$C$11:$C$22)</f>
        <v>8827.7440482248785</v>
      </c>
    </row>
    <row r="2523" spans="1:8" x14ac:dyDescent="0.2">
      <c r="A2523">
        <f t="shared" si="234"/>
        <v>6</v>
      </c>
      <c r="B2523" t="b">
        <f t="shared" si="235"/>
        <v>0</v>
      </c>
      <c r="C2523" t="str">
        <f t="shared" si="236"/>
        <v>OFF</v>
      </c>
      <c r="D2523" s="4">
        <f t="shared" si="238"/>
        <v>42535.041666660552</v>
      </c>
      <c r="E2523" t="str">
        <f t="shared" si="239"/>
        <v>LRKPPS</v>
      </c>
      <c r="F2523" s="39">
        <v>50.59405517578125</v>
      </c>
      <c r="G2523">
        <f t="shared" si="237"/>
        <v>1.0644788789197967E-3</v>
      </c>
      <c r="H2523" s="38">
        <f>G2523*SUMIF('Manual Inputs'!$B$11:$B$22,'Expanded kW'!A2523,'Manual Inputs'!$C$11:$C$22)</f>
        <v>8510.606569020636</v>
      </c>
    </row>
    <row r="2524" spans="1:8" x14ac:dyDescent="0.2">
      <c r="A2524">
        <f t="shared" si="234"/>
        <v>6</v>
      </c>
      <c r="B2524" t="b">
        <f t="shared" si="235"/>
        <v>0</v>
      </c>
      <c r="C2524" t="str">
        <f t="shared" si="236"/>
        <v>OFF</v>
      </c>
      <c r="D2524" s="4">
        <f t="shared" si="238"/>
        <v>42535.083333327217</v>
      </c>
      <c r="E2524" t="str">
        <f t="shared" si="239"/>
        <v>LRKPPS</v>
      </c>
      <c r="F2524" s="39">
        <v>50.062778472900391</v>
      </c>
      <c r="G2524">
        <f t="shared" si="237"/>
        <v>1.0533010275474573E-3</v>
      </c>
      <c r="H2524" s="38">
        <f>G2524*SUMIF('Manual Inputs'!$B$11:$B$22,'Expanded kW'!A2524,'Manual Inputs'!$C$11:$C$22)</f>
        <v>8421.2386189364552</v>
      </c>
    </row>
    <row r="2525" spans="1:8" x14ac:dyDescent="0.2">
      <c r="A2525">
        <f t="shared" si="234"/>
        <v>6</v>
      </c>
      <c r="B2525" t="b">
        <f t="shared" si="235"/>
        <v>0</v>
      </c>
      <c r="C2525" t="str">
        <f t="shared" si="236"/>
        <v>OFF</v>
      </c>
      <c r="D2525" s="4">
        <f t="shared" si="238"/>
        <v>42535.124999993881</v>
      </c>
      <c r="E2525" t="str">
        <f t="shared" si="239"/>
        <v>LRKPPS</v>
      </c>
      <c r="F2525" s="39">
        <v>51.602664947509766</v>
      </c>
      <c r="G2525">
        <f t="shared" si="237"/>
        <v>1.0856996289732746E-3</v>
      </c>
      <c r="H2525" s="38">
        <f>G2525*SUMIF('Manual Inputs'!$B$11:$B$22,'Expanded kW'!A2525,'Manual Inputs'!$C$11:$C$22)</f>
        <v>8680.2684180071956</v>
      </c>
    </row>
    <row r="2526" spans="1:8" x14ac:dyDescent="0.2">
      <c r="A2526">
        <f t="shared" si="234"/>
        <v>6</v>
      </c>
      <c r="B2526" t="b">
        <f t="shared" si="235"/>
        <v>0</v>
      </c>
      <c r="C2526" t="str">
        <f t="shared" si="236"/>
        <v>OFF</v>
      </c>
      <c r="D2526" s="4">
        <f t="shared" si="238"/>
        <v>42535.166666660545</v>
      </c>
      <c r="E2526" t="str">
        <f t="shared" si="239"/>
        <v>LRKPPS</v>
      </c>
      <c r="F2526" s="39">
        <v>50.018325805664062</v>
      </c>
      <c r="G2526">
        <f t="shared" si="237"/>
        <v>1.0523657610379768E-3</v>
      </c>
      <c r="H2526" s="38">
        <f>G2526*SUMIF('Manual Inputs'!$B$11:$B$22,'Expanded kW'!A2526,'Manual Inputs'!$C$11:$C$22)</f>
        <v>8413.7610771486397</v>
      </c>
    </row>
    <row r="2527" spans="1:8" x14ac:dyDescent="0.2">
      <c r="A2527">
        <f t="shared" si="234"/>
        <v>6</v>
      </c>
      <c r="B2527" t="b">
        <f t="shared" si="235"/>
        <v>0</v>
      </c>
      <c r="C2527" t="str">
        <f t="shared" si="236"/>
        <v>OFF</v>
      </c>
      <c r="D2527" s="4">
        <f t="shared" si="238"/>
        <v>42535.208333327209</v>
      </c>
      <c r="E2527" t="str">
        <f t="shared" si="239"/>
        <v>LRKPPS</v>
      </c>
      <c r="F2527" s="39">
        <v>50.467350006103516</v>
      </c>
      <c r="G2527">
        <f t="shared" si="237"/>
        <v>1.0618130523418856E-3</v>
      </c>
      <c r="H2527" s="38">
        <f>G2527*SUMIF('Manual Inputs'!$B$11:$B$22,'Expanded kW'!A2527,'Manual Inputs'!$C$11:$C$22)</f>
        <v>8489.2930402741913</v>
      </c>
    </row>
    <row r="2528" spans="1:8" x14ac:dyDescent="0.2">
      <c r="A2528">
        <f t="shared" si="234"/>
        <v>6</v>
      </c>
      <c r="B2528" t="b">
        <f t="shared" si="235"/>
        <v>0</v>
      </c>
      <c r="C2528" t="str">
        <f t="shared" si="236"/>
        <v>OFF</v>
      </c>
      <c r="D2528" s="4">
        <f t="shared" si="238"/>
        <v>42535.249999993874</v>
      </c>
      <c r="E2528" t="str">
        <f t="shared" si="239"/>
        <v>LRKPPS</v>
      </c>
      <c r="F2528" s="39">
        <v>52.488239288330078</v>
      </c>
      <c r="G2528">
        <f t="shared" si="237"/>
        <v>1.1043317622988474E-3</v>
      </c>
      <c r="H2528" s="38">
        <f>G2528*SUMIF('Manual Inputs'!$B$11:$B$22,'Expanded kW'!A2528,'Manual Inputs'!$C$11:$C$22)</f>
        <v>8829.2340381014164</v>
      </c>
    </row>
    <row r="2529" spans="1:8" x14ac:dyDescent="0.2">
      <c r="A2529">
        <f t="shared" si="234"/>
        <v>6</v>
      </c>
      <c r="B2529" t="b">
        <f t="shared" si="235"/>
        <v>0</v>
      </c>
      <c r="C2529" t="str">
        <f t="shared" si="236"/>
        <v>ON</v>
      </c>
      <c r="D2529" s="4">
        <f t="shared" si="238"/>
        <v>42535.291666660538</v>
      </c>
      <c r="E2529" t="str">
        <f t="shared" si="239"/>
        <v>LRKPPS</v>
      </c>
      <c r="F2529" s="39">
        <v>60.441257476806641</v>
      </c>
      <c r="G2529">
        <f t="shared" si="237"/>
        <v>1.2716601145308459E-3</v>
      </c>
      <c r="H2529" s="38">
        <f>G2529*SUMIF('Manual Inputs'!$B$11:$B$22,'Expanded kW'!A2529,'Manual Inputs'!$C$11:$C$22)</f>
        <v>10167.03960840465</v>
      </c>
    </row>
    <row r="2530" spans="1:8" x14ac:dyDescent="0.2">
      <c r="A2530">
        <f t="shared" si="234"/>
        <v>6</v>
      </c>
      <c r="B2530" t="b">
        <f t="shared" si="235"/>
        <v>0</v>
      </c>
      <c r="C2530" t="str">
        <f t="shared" si="236"/>
        <v>ON</v>
      </c>
      <c r="D2530" s="4">
        <f t="shared" si="238"/>
        <v>42535.333333327202</v>
      </c>
      <c r="E2530" t="str">
        <f t="shared" si="239"/>
        <v>LRKPPS</v>
      </c>
      <c r="F2530" s="39">
        <v>69.003135681152344</v>
      </c>
      <c r="G2530">
        <f t="shared" si="237"/>
        <v>1.4517986403071407E-3</v>
      </c>
      <c r="H2530" s="38">
        <f>G2530*SUMIF('Manual Inputs'!$B$11:$B$22,'Expanded kW'!A2530,'Manual Inputs'!$C$11:$C$22)</f>
        <v>11607.263694730498</v>
      </c>
    </row>
    <row r="2531" spans="1:8" x14ac:dyDescent="0.2">
      <c r="A2531">
        <f t="shared" si="234"/>
        <v>6</v>
      </c>
      <c r="B2531" t="b">
        <f t="shared" si="235"/>
        <v>0</v>
      </c>
      <c r="C2531" t="str">
        <f t="shared" si="236"/>
        <v>ON</v>
      </c>
      <c r="D2531" s="4">
        <f t="shared" si="238"/>
        <v>42535.374999993866</v>
      </c>
      <c r="E2531" t="str">
        <f t="shared" si="239"/>
        <v>LRKPPS</v>
      </c>
      <c r="F2531" s="39">
        <v>74.546424865722656</v>
      </c>
      <c r="G2531">
        <f t="shared" si="237"/>
        <v>1.5684272488703111E-3</v>
      </c>
      <c r="H2531" s="38">
        <f>G2531*SUMIF('Manual Inputs'!$B$11:$B$22,'Expanded kW'!A2531,'Manual Inputs'!$C$11:$C$22)</f>
        <v>12539.720150025034</v>
      </c>
    </row>
    <row r="2532" spans="1:8" x14ac:dyDescent="0.2">
      <c r="A2532">
        <f t="shared" si="234"/>
        <v>6</v>
      </c>
      <c r="B2532" t="b">
        <f t="shared" si="235"/>
        <v>0</v>
      </c>
      <c r="C2532" t="str">
        <f t="shared" si="236"/>
        <v>ON</v>
      </c>
      <c r="D2532" s="4">
        <f t="shared" si="238"/>
        <v>42535.416666660531</v>
      </c>
      <c r="E2532" t="str">
        <f t="shared" si="239"/>
        <v>LRKPPS</v>
      </c>
      <c r="F2532" s="39">
        <v>80.470375061035156</v>
      </c>
      <c r="G2532">
        <f t="shared" si="237"/>
        <v>1.6930648143070807E-3</v>
      </c>
      <c r="H2532" s="38">
        <f>G2532*SUMIF('Manual Inputs'!$B$11:$B$22,'Expanded kW'!A2532,'Manual Inputs'!$C$11:$C$22)</f>
        <v>13536.208952348026</v>
      </c>
    </row>
    <row r="2533" spans="1:8" x14ac:dyDescent="0.2">
      <c r="A2533">
        <f t="shared" si="234"/>
        <v>6</v>
      </c>
      <c r="B2533" t="b">
        <f t="shared" si="235"/>
        <v>0</v>
      </c>
      <c r="C2533" t="str">
        <f t="shared" si="236"/>
        <v>ON</v>
      </c>
      <c r="D2533" s="4">
        <f t="shared" si="238"/>
        <v>42535.458333327195</v>
      </c>
      <c r="E2533" t="str">
        <f t="shared" si="239"/>
        <v>LRKPPS</v>
      </c>
      <c r="F2533" s="39">
        <v>85.035057067871094</v>
      </c>
      <c r="G2533">
        <f t="shared" si="237"/>
        <v>1.7891039155093901E-3</v>
      </c>
      <c r="H2533" s="38">
        <f>G2533*SUMIF('Manual Inputs'!$B$11:$B$22,'Expanded kW'!A2533,'Manual Inputs'!$C$11:$C$22)</f>
        <v>14304.050402057801</v>
      </c>
    </row>
    <row r="2534" spans="1:8" x14ac:dyDescent="0.2">
      <c r="A2534">
        <f t="shared" si="234"/>
        <v>6</v>
      </c>
      <c r="B2534" t="b">
        <f t="shared" si="235"/>
        <v>0</v>
      </c>
      <c r="C2534" t="str">
        <f t="shared" si="236"/>
        <v>ON</v>
      </c>
      <c r="D2534" s="4">
        <f t="shared" si="238"/>
        <v>42535.499999993859</v>
      </c>
      <c r="E2534" t="str">
        <f t="shared" si="239"/>
        <v>LRKPPS</v>
      </c>
      <c r="F2534" s="39">
        <v>87.482086181640625</v>
      </c>
      <c r="G2534">
        <f t="shared" si="237"/>
        <v>1.8405884387139343E-3</v>
      </c>
      <c r="H2534" s="38">
        <f>G2534*SUMIF('Manual Inputs'!$B$11:$B$22,'Expanded kW'!A2534,'Manual Inputs'!$C$11:$C$22)</f>
        <v>14715.673901654267</v>
      </c>
    </row>
    <row r="2535" spans="1:8" x14ac:dyDescent="0.2">
      <c r="A2535">
        <f t="shared" si="234"/>
        <v>6</v>
      </c>
      <c r="B2535" t="b">
        <f t="shared" si="235"/>
        <v>0</v>
      </c>
      <c r="C2535" t="str">
        <f t="shared" si="236"/>
        <v>ON</v>
      </c>
      <c r="D2535" s="4">
        <f t="shared" si="238"/>
        <v>42535.541666660523</v>
      </c>
      <c r="E2535" t="str">
        <f t="shared" si="239"/>
        <v>LRKPPS</v>
      </c>
      <c r="F2535" s="39">
        <v>85.448921203613281</v>
      </c>
      <c r="G2535">
        <f t="shared" si="237"/>
        <v>1.7978114529801333E-3</v>
      </c>
      <c r="H2535" s="38">
        <f>G2535*SUMIF('Manual Inputs'!$B$11:$B$22,'Expanded kW'!A2535,'Manual Inputs'!$C$11:$C$22)</f>
        <v>14373.667965229839</v>
      </c>
    </row>
    <row r="2536" spans="1:8" x14ac:dyDescent="0.2">
      <c r="A2536">
        <f t="shared" si="234"/>
        <v>6</v>
      </c>
      <c r="B2536" t="b">
        <f t="shared" si="235"/>
        <v>0</v>
      </c>
      <c r="C2536" t="str">
        <f t="shared" si="236"/>
        <v>ON</v>
      </c>
      <c r="D2536" s="4">
        <f t="shared" si="238"/>
        <v>42535.583333327188</v>
      </c>
      <c r="E2536" t="str">
        <f t="shared" si="239"/>
        <v>LRKPPS</v>
      </c>
      <c r="F2536" s="39">
        <v>81.112419128417969</v>
      </c>
      <c r="G2536">
        <f t="shared" si="237"/>
        <v>1.7065731671499246E-3</v>
      </c>
      <c r="H2536" s="38">
        <f>G2536*SUMIF('Manual Inputs'!$B$11:$B$22,'Expanded kW'!A2536,'Manual Inputs'!$C$11:$C$22)</f>
        <v>13644.209476095026</v>
      </c>
    </row>
    <row r="2537" spans="1:8" x14ac:dyDescent="0.2">
      <c r="A2537">
        <f t="shared" si="234"/>
        <v>6</v>
      </c>
      <c r="B2537" t="b">
        <f t="shared" si="235"/>
        <v>0</v>
      </c>
      <c r="C2537" t="str">
        <f t="shared" si="236"/>
        <v>ON</v>
      </c>
      <c r="D2537" s="4">
        <f t="shared" si="238"/>
        <v>42535.624999993852</v>
      </c>
      <c r="E2537" t="str">
        <f t="shared" si="239"/>
        <v>LRKPPS</v>
      </c>
      <c r="F2537" s="39">
        <v>80.181930541992188</v>
      </c>
      <c r="G2537">
        <f t="shared" si="237"/>
        <v>1.6869960558888307E-3</v>
      </c>
      <c r="H2537" s="38">
        <f>G2537*SUMIF('Manual Inputs'!$B$11:$B$22,'Expanded kW'!A2537,'Manual Inputs'!$C$11:$C$22)</f>
        <v>13487.688670468344</v>
      </c>
    </row>
    <row r="2538" spans="1:8" x14ac:dyDescent="0.2">
      <c r="A2538">
        <f t="shared" si="234"/>
        <v>6</v>
      </c>
      <c r="B2538" t="b">
        <f t="shared" si="235"/>
        <v>0</v>
      </c>
      <c r="C2538" t="str">
        <f t="shared" si="236"/>
        <v>ON</v>
      </c>
      <c r="D2538" s="4">
        <f t="shared" si="238"/>
        <v>42535.666666660516</v>
      </c>
      <c r="E2538" t="str">
        <f t="shared" si="239"/>
        <v>LRKPPS</v>
      </c>
      <c r="F2538" s="39">
        <v>85.03948974609375</v>
      </c>
      <c r="G2538">
        <f t="shared" si="237"/>
        <v>1.7891971773032645E-3</v>
      </c>
      <c r="H2538" s="38">
        <f>G2538*SUMIF('Manual Inputs'!$B$11:$B$22,'Expanded kW'!A2538,'Manual Inputs'!$C$11:$C$22)</f>
        <v>14304.796038679911</v>
      </c>
    </row>
    <row r="2539" spans="1:8" x14ac:dyDescent="0.2">
      <c r="A2539">
        <f t="shared" si="234"/>
        <v>6</v>
      </c>
      <c r="B2539" t="b">
        <f t="shared" si="235"/>
        <v>0</v>
      </c>
      <c r="C2539" t="str">
        <f t="shared" si="236"/>
        <v>ON</v>
      </c>
      <c r="D2539" s="4">
        <f t="shared" si="238"/>
        <v>42535.70833332718</v>
      </c>
      <c r="E2539" t="str">
        <f t="shared" si="239"/>
        <v>LRKPPS</v>
      </c>
      <c r="F2539" s="39">
        <v>85.438545227050781</v>
      </c>
      <c r="G2539">
        <f t="shared" si="237"/>
        <v>1.7975931465435257E-3</v>
      </c>
      <c r="H2539" s="38">
        <f>G2539*SUMIF('Manual Inputs'!$B$11:$B$22,'Expanded kW'!A2539,'Manual Inputs'!$C$11:$C$22)</f>
        <v>14371.92258518497</v>
      </c>
    </row>
    <row r="2540" spans="1:8" x14ac:dyDescent="0.2">
      <c r="A2540">
        <f t="shared" si="234"/>
        <v>6</v>
      </c>
      <c r="B2540" t="b">
        <f t="shared" si="235"/>
        <v>0</v>
      </c>
      <c r="C2540" t="str">
        <f t="shared" si="236"/>
        <v>ON</v>
      </c>
      <c r="D2540" s="4">
        <f t="shared" si="238"/>
        <v>42535.749999993845</v>
      </c>
      <c r="E2540" t="str">
        <f t="shared" si="239"/>
        <v>LRKPPS</v>
      </c>
      <c r="F2540" s="39">
        <v>83.415260314941406</v>
      </c>
      <c r="G2540">
        <f t="shared" si="237"/>
        <v>1.7550240334828179E-3</v>
      </c>
      <c r="H2540" s="38">
        <f>G2540*SUMIF('Manual Inputs'!$B$11:$B$22,'Expanded kW'!A2540,'Manual Inputs'!$C$11:$C$22)</f>
        <v>14031.57860990621</v>
      </c>
    </row>
    <row r="2541" spans="1:8" x14ac:dyDescent="0.2">
      <c r="A2541">
        <f t="shared" si="234"/>
        <v>6</v>
      </c>
      <c r="B2541" t="b">
        <f t="shared" si="235"/>
        <v>0</v>
      </c>
      <c r="C2541" t="str">
        <f t="shared" si="236"/>
        <v>ON</v>
      </c>
      <c r="D2541" s="4">
        <f t="shared" si="238"/>
        <v>42535.791666660509</v>
      </c>
      <c r="E2541" t="str">
        <f t="shared" si="239"/>
        <v>LRKPPS</v>
      </c>
      <c r="F2541" s="39">
        <v>80.255516052246094</v>
      </c>
      <c r="G2541">
        <f t="shared" si="237"/>
        <v>1.6885442658749186E-3</v>
      </c>
      <c r="H2541" s="38">
        <f>G2541*SUMIF('Manual Inputs'!$B$11:$B$22,'Expanded kW'!A2541,'Manual Inputs'!$C$11:$C$22)</f>
        <v>13500.066751742435</v>
      </c>
    </row>
    <row r="2542" spans="1:8" x14ac:dyDescent="0.2">
      <c r="A2542">
        <f t="shared" si="234"/>
        <v>6</v>
      </c>
      <c r="B2542" t="b">
        <f t="shared" si="235"/>
        <v>0</v>
      </c>
      <c r="C2542" t="str">
        <f t="shared" si="236"/>
        <v>ON</v>
      </c>
      <c r="D2542" s="4">
        <f t="shared" si="238"/>
        <v>42535.833333327173</v>
      </c>
      <c r="E2542" t="str">
        <f t="shared" si="239"/>
        <v>LRKPPS</v>
      </c>
      <c r="F2542" s="39">
        <v>73.593765258789063</v>
      </c>
      <c r="G2542">
        <f t="shared" si="237"/>
        <v>1.5483836681204077E-3</v>
      </c>
      <c r="H2542" s="38">
        <f>G2542*SUMIF('Manual Inputs'!$B$11:$B$22,'Expanded kW'!A2542,'Manual Inputs'!$C$11:$C$22)</f>
        <v>12379.469877920126</v>
      </c>
    </row>
    <row r="2543" spans="1:8" x14ac:dyDescent="0.2">
      <c r="A2543">
        <f t="shared" si="234"/>
        <v>6</v>
      </c>
      <c r="B2543" t="b">
        <f t="shared" si="235"/>
        <v>0</v>
      </c>
      <c r="C2543" t="str">
        <f t="shared" si="236"/>
        <v>OFF</v>
      </c>
      <c r="D2543" s="4">
        <f t="shared" si="238"/>
        <v>42535.874999993837</v>
      </c>
      <c r="E2543" t="str">
        <f t="shared" si="239"/>
        <v>LRKPPS</v>
      </c>
      <c r="F2543" s="39">
        <v>70.7764892578125</v>
      </c>
      <c r="G2543">
        <f t="shared" si="237"/>
        <v>1.4891092970760655E-3</v>
      </c>
      <c r="H2543" s="38">
        <f>G2543*SUMIF('Manual Inputs'!$B$11:$B$22,'Expanded kW'!A2543,'Manual Inputs'!$C$11:$C$22)</f>
        <v>11905.565828178474</v>
      </c>
    </row>
    <row r="2544" spans="1:8" x14ac:dyDescent="0.2">
      <c r="A2544">
        <f t="shared" si="234"/>
        <v>6</v>
      </c>
      <c r="B2544" t="b">
        <f t="shared" si="235"/>
        <v>0</v>
      </c>
      <c r="C2544" t="str">
        <f t="shared" si="236"/>
        <v>OFF</v>
      </c>
      <c r="D2544" s="4">
        <f t="shared" si="238"/>
        <v>42535.916666660502</v>
      </c>
      <c r="E2544" t="str">
        <f t="shared" si="239"/>
        <v>LRKPPS</v>
      </c>
      <c r="F2544" s="39">
        <v>66.325630187988281</v>
      </c>
      <c r="G2544">
        <f t="shared" si="237"/>
        <v>1.3954649853794524E-3</v>
      </c>
      <c r="H2544" s="38">
        <f>G2544*SUMIF('Manual Inputs'!$B$11:$B$22,'Expanded kW'!A2544,'Manual Inputs'!$C$11:$C$22)</f>
        <v>11156.870940887376</v>
      </c>
    </row>
    <row r="2545" spans="1:8" x14ac:dyDescent="0.2">
      <c r="A2545">
        <f t="shared" si="234"/>
        <v>6</v>
      </c>
      <c r="B2545" t="b">
        <f t="shared" si="235"/>
        <v>0</v>
      </c>
      <c r="C2545" t="str">
        <f t="shared" si="236"/>
        <v>OFF</v>
      </c>
      <c r="D2545" s="4">
        <f t="shared" si="238"/>
        <v>42535.958333327166</v>
      </c>
      <c r="E2545" t="str">
        <f t="shared" si="239"/>
        <v>LRKPPS</v>
      </c>
      <c r="F2545" s="39">
        <v>62.5892333984375</v>
      </c>
      <c r="G2545">
        <f t="shared" si="237"/>
        <v>1.3168526770376528E-3</v>
      </c>
      <c r="H2545" s="38">
        <f>G2545*SUMIF('Manual Inputs'!$B$11:$B$22,'Expanded kW'!A2545,'Manual Inputs'!$C$11:$C$22)</f>
        <v>10528.358303362322</v>
      </c>
    </row>
    <row r="2546" spans="1:8" x14ac:dyDescent="0.2">
      <c r="A2546">
        <f t="shared" si="234"/>
        <v>6</v>
      </c>
      <c r="B2546" t="b">
        <f t="shared" si="235"/>
        <v>0</v>
      </c>
      <c r="C2546" t="str">
        <f t="shared" si="236"/>
        <v>OFF</v>
      </c>
      <c r="D2546" s="4">
        <f t="shared" si="238"/>
        <v>42535.99999999383</v>
      </c>
      <c r="E2546" t="str">
        <f t="shared" si="239"/>
        <v>LRKPPS</v>
      </c>
      <c r="F2546" s="39">
        <v>58.329364776611328</v>
      </c>
      <c r="G2546">
        <f t="shared" si="237"/>
        <v>1.2272267287092853E-3</v>
      </c>
      <c r="H2546" s="38">
        <f>G2546*SUMIF('Manual Inputs'!$B$11:$B$22,'Expanded kW'!A2546,'Manual Inputs'!$C$11:$C$22)</f>
        <v>9811.7906008897771</v>
      </c>
    </row>
    <row r="2547" spans="1:8" x14ac:dyDescent="0.2">
      <c r="A2547">
        <f t="shared" si="234"/>
        <v>6</v>
      </c>
      <c r="B2547" t="b">
        <f t="shared" si="235"/>
        <v>0</v>
      </c>
      <c r="C2547" t="str">
        <f t="shared" si="236"/>
        <v>OFF</v>
      </c>
      <c r="D2547" s="4">
        <f t="shared" si="238"/>
        <v>42536.041666660494</v>
      </c>
      <c r="E2547" t="str">
        <f t="shared" si="239"/>
        <v>LRKPPS</v>
      </c>
      <c r="F2547" s="39">
        <v>56.907218933105469</v>
      </c>
      <c r="G2547">
        <f t="shared" si="237"/>
        <v>1.1973053435209277E-3</v>
      </c>
      <c r="H2547" s="38">
        <f>G2547*SUMIF('Manual Inputs'!$B$11:$B$22,'Expanded kW'!A2547,'Manual Inputs'!$C$11:$C$22)</f>
        <v>9572.56637354142</v>
      </c>
    </row>
    <row r="2548" spans="1:8" x14ac:dyDescent="0.2">
      <c r="A2548">
        <f t="shared" si="234"/>
        <v>6</v>
      </c>
      <c r="B2548" t="b">
        <f t="shared" si="235"/>
        <v>0</v>
      </c>
      <c r="C2548" t="str">
        <f t="shared" si="236"/>
        <v>OFF</v>
      </c>
      <c r="D2548" s="4">
        <f t="shared" si="238"/>
        <v>42536.083333327158</v>
      </c>
      <c r="E2548" t="str">
        <f t="shared" si="239"/>
        <v>LRKPPS</v>
      </c>
      <c r="F2548" s="39">
        <v>56.844406127929688</v>
      </c>
      <c r="G2548">
        <f t="shared" si="237"/>
        <v>1.1959837869822589E-3</v>
      </c>
      <c r="H2548" s="38">
        <f>G2548*SUMIF('Manual Inputs'!$B$11:$B$22,'Expanded kW'!A2548,'Manual Inputs'!$C$11:$C$22)</f>
        <v>9562.0004074315621</v>
      </c>
    </row>
    <row r="2549" spans="1:8" x14ac:dyDescent="0.2">
      <c r="A2549">
        <f t="shared" si="234"/>
        <v>6</v>
      </c>
      <c r="B2549" t="b">
        <f t="shared" si="235"/>
        <v>0</v>
      </c>
      <c r="C2549" t="str">
        <f t="shared" si="236"/>
        <v>OFF</v>
      </c>
      <c r="D2549" s="4">
        <f t="shared" si="238"/>
        <v>42536.124999993823</v>
      </c>
      <c r="E2549" t="str">
        <f t="shared" si="239"/>
        <v>LRKPPS</v>
      </c>
      <c r="F2549" s="39">
        <v>57.146373748779297</v>
      </c>
      <c r="G2549">
        <f t="shared" si="237"/>
        <v>1.2023370661055726E-3</v>
      </c>
      <c r="H2549" s="38">
        <f>G2549*SUMIF('Manual Inputs'!$B$11:$B$22,'Expanded kW'!A2549,'Manual Inputs'!$C$11:$C$22)</f>
        <v>9612.795458524135</v>
      </c>
    </row>
    <row r="2550" spans="1:8" x14ac:dyDescent="0.2">
      <c r="A2550">
        <f t="shared" si="234"/>
        <v>6</v>
      </c>
      <c r="B2550" t="b">
        <f t="shared" si="235"/>
        <v>0</v>
      </c>
      <c r="C2550" t="str">
        <f t="shared" si="236"/>
        <v>OFF</v>
      </c>
      <c r="D2550" s="4">
        <f t="shared" si="238"/>
        <v>42536.166666660487</v>
      </c>
      <c r="E2550" t="str">
        <f t="shared" si="239"/>
        <v>LRKPPS</v>
      </c>
      <c r="F2550" s="39">
        <v>57.003818511962891</v>
      </c>
      <c r="G2550">
        <f t="shared" si="237"/>
        <v>1.1993377603937998E-3</v>
      </c>
      <c r="H2550" s="38">
        <f>G2550*SUMIF('Manual Inputs'!$B$11:$B$22,'Expanded kW'!A2550,'Manual Inputs'!$C$11:$C$22)</f>
        <v>9588.8157334223852</v>
      </c>
    </row>
    <row r="2551" spans="1:8" x14ac:dyDescent="0.2">
      <c r="A2551">
        <f t="shared" si="234"/>
        <v>6</v>
      </c>
      <c r="B2551" t="b">
        <f t="shared" si="235"/>
        <v>0</v>
      </c>
      <c r="C2551" t="str">
        <f t="shared" si="236"/>
        <v>OFF</v>
      </c>
      <c r="D2551" s="4">
        <f t="shared" si="238"/>
        <v>42536.208333327151</v>
      </c>
      <c r="E2551" t="str">
        <f t="shared" si="239"/>
        <v>LRKPPS</v>
      </c>
      <c r="F2551" s="39">
        <v>58.877956390380859</v>
      </c>
      <c r="G2551">
        <f t="shared" si="237"/>
        <v>1.2387688789477136E-3</v>
      </c>
      <c r="H2551" s="38">
        <f>G2551*SUMIF('Manual Inputs'!$B$11:$B$22,'Expanded kW'!A2551,'Manual Inputs'!$C$11:$C$22)</f>
        <v>9904.0711539238328</v>
      </c>
    </row>
    <row r="2552" spans="1:8" x14ac:dyDescent="0.2">
      <c r="A2552">
        <f t="shared" si="234"/>
        <v>6</v>
      </c>
      <c r="B2552" t="b">
        <f t="shared" si="235"/>
        <v>0</v>
      </c>
      <c r="C2552" t="str">
        <f t="shared" si="236"/>
        <v>OFF</v>
      </c>
      <c r="D2552" s="4">
        <f t="shared" si="238"/>
        <v>42536.249999993815</v>
      </c>
      <c r="E2552" t="str">
        <f t="shared" si="239"/>
        <v>LRKPPS</v>
      </c>
      <c r="F2552" s="39">
        <v>61.815196990966797</v>
      </c>
      <c r="G2552">
        <f t="shared" si="237"/>
        <v>1.3005672576458913E-3</v>
      </c>
      <c r="H2552" s="38">
        <f>G2552*SUMIF('Manual Inputs'!$B$11:$B$22,'Expanded kW'!A2552,'Manual Inputs'!$C$11:$C$22)</f>
        <v>10398.154877066603</v>
      </c>
    </row>
    <row r="2553" spans="1:8" x14ac:dyDescent="0.2">
      <c r="A2553">
        <f t="shared" si="234"/>
        <v>6</v>
      </c>
      <c r="B2553" t="b">
        <f t="shared" si="235"/>
        <v>0</v>
      </c>
      <c r="C2553" t="str">
        <f t="shared" si="236"/>
        <v>ON</v>
      </c>
      <c r="D2553" s="4">
        <f t="shared" si="238"/>
        <v>42536.29166666048</v>
      </c>
      <c r="E2553" t="str">
        <f t="shared" si="239"/>
        <v>LRKPPS</v>
      </c>
      <c r="F2553" s="39">
        <v>70.275184631347656</v>
      </c>
      <c r="G2553">
        <f t="shared" si="237"/>
        <v>1.4785620463185882E-3</v>
      </c>
      <c r="H2553" s="38">
        <f>G2553*SUMIF('Manual Inputs'!$B$11:$B$22,'Expanded kW'!A2553,'Manual Inputs'!$C$11:$C$22)</f>
        <v>11821.239588025373</v>
      </c>
    </row>
    <row r="2554" spans="1:8" x14ac:dyDescent="0.2">
      <c r="A2554">
        <f t="shared" si="234"/>
        <v>6</v>
      </c>
      <c r="B2554" t="b">
        <f t="shared" si="235"/>
        <v>0</v>
      </c>
      <c r="C2554" t="str">
        <f t="shared" si="236"/>
        <v>ON</v>
      </c>
      <c r="D2554" s="4">
        <f t="shared" si="238"/>
        <v>42536.333333327144</v>
      </c>
      <c r="E2554" t="str">
        <f t="shared" si="239"/>
        <v>LRKPPS</v>
      </c>
      <c r="F2554" s="39">
        <v>78.468673706054688</v>
      </c>
      <c r="G2554">
        <f t="shared" si="237"/>
        <v>1.650949810738404E-3</v>
      </c>
      <c r="H2554" s="38">
        <f>G2554*SUMIF('Manual Inputs'!$B$11:$B$22,'Expanded kW'!A2554,'Manual Inputs'!$C$11:$C$22)</f>
        <v>13199.495624236128</v>
      </c>
    </row>
    <row r="2555" spans="1:8" x14ac:dyDescent="0.2">
      <c r="A2555">
        <f t="shared" si="234"/>
        <v>6</v>
      </c>
      <c r="B2555" t="b">
        <f t="shared" si="235"/>
        <v>0</v>
      </c>
      <c r="C2555" t="str">
        <f t="shared" si="236"/>
        <v>ON</v>
      </c>
      <c r="D2555" s="4">
        <f t="shared" si="238"/>
        <v>42536.374999993808</v>
      </c>
      <c r="E2555" t="str">
        <f t="shared" si="239"/>
        <v>LRKPPS</v>
      </c>
      <c r="F2555" s="39">
        <v>83.491622924804687</v>
      </c>
      <c r="G2555">
        <f t="shared" si="237"/>
        <v>1.7566306725445857E-3</v>
      </c>
      <c r="H2555" s="38">
        <f>G2555*SUMIF('Manual Inputs'!$B$11:$B$22,'Expanded kW'!A2555,'Manual Inputs'!$C$11:$C$22)</f>
        <v>14044.423837015836</v>
      </c>
    </row>
    <row r="2556" spans="1:8" x14ac:dyDescent="0.2">
      <c r="A2556">
        <f t="shared" si="234"/>
        <v>6</v>
      </c>
      <c r="B2556" t="b">
        <f t="shared" si="235"/>
        <v>0</v>
      </c>
      <c r="C2556" t="str">
        <f t="shared" si="236"/>
        <v>ON</v>
      </c>
      <c r="D2556" s="4">
        <f t="shared" si="238"/>
        <v>42536.416666660472</v>
      </c>
      <c r="E2556" t="str">
        <f t="shared" si="239"/>
        <v>LRKPPS</v>
      </c>
      <c r="F2556" s="39">
        <v>90.163284301757813</v>
      </c>
      <c r="G2556">
        <f t="shared" si="237"/>
        <v>1.8969997850499447E-3</v>
      </c>
      <c r="H2556" s="38">
        <f>G2556*SUMIF('Manual Inputs'!$B$11:$B$22,'Expanded kW'!A2556,'Manual Inputs'!$C$11:$C$22)</f>
        <v>15166.687805454532</v>
      </c>
    </row>
    <row r="2557" spans="1:8" x14ac:dyDescent="0.2">
      <c r="A2557">
        <f t="shared" si="234"/>
        <v>6</v>
      </c>
      <c r="B2557" t="b">
        <f t="shared" si="235"/>
        <v>0</v>
      </c>
      <c r="C2557" t="str">
        <f t="shared" si="236"/>
        <v>ON</v>
      </c>
      <c r="D2557" s="4">
        <f t="shared" si="238"/>
        <v>42536.458333327137</v>
      </c>
      <c r="E2557" t="str">
        <f t="shared" si="239"/>
        <v>LRKPPS</v>
      </c>
      <c r="F2557" s="39">
        <v>95.858726501464844</v>
      </c>
      <c r="G2557">
        <f t="shared" si="237"/>
        <v>2.0168296327787499E-3</v>
      </c>
      <c r="H2557" s="38">
        <f>G2557*SUMIF('Manual Inputs'!$B$11:$B$22,'Expanded kW'!A2557,'Manual Inputs'!$C$11:$C$22)</f>
        <v>16124.738462392321</v>
      </c>
    </row>
    <row r="2558" spans="1:8" x14ac:dyDescent="0.2">
      <c r="A2558">
        <f t="shared" si="234"/>
        <v>6</v>
      </c>
      <c r="B2558" t="b">
        <f t="shared" si="235"/>
        <v>0</v>
      </c>
      <c r="C2558" t="str">
        <f t="shared" si="236"/>
        <v>ON</v>
      </c>
      <c r="D2558" s="4">
        <f t="shared" si="238"/>
        <v>42536.499999993801</v>
      </c>
      <c r="E2558" t="str">
        <f t="shared" si="239"/>
        <v>LRKPPS</v>
      </c>
      <c r="F2558" s="39">
        <v>97.20587158203125</v>
      </c>
      <c r="G2558">
        <f t="shared" si="237"/>
        <v>2.0451730316251443E-3</v>
      </c>
      <c r="H2558" s="38">
        <f>G2558*SUMIF('Manual Inputs'!$B$11:$B$22,'Expanded kW'!A2558,'Manual Inputs'!$C$11:$C$22)</f>
        <v>16351.346543761938</v>
      </c>
    </row>
    <row r="2559" spans="1:8" x14ac:dyDescent="0.2">
      <c r="A2559">
        <f t="shared" si="234"/>
        <v>6</v>
      </c>
      <c r="B2559" t="b">
        <f t="shared" si="235"/>
        <v>0</v>
      </c>
      <c r="C2559" t="str">
        <f t="shared" si="236"/>
        <v>ON</v>
      </c>
      <c r="D2559" s="4">
        <f t="shared" si="238"/>
        <v>42536.541666660465</v>
      </c>
      <c r="E2559" t="str">
        <f t="shared" si="239"/>
        <v>LRKPPS</v>
      </c>
      <c r="F2559" s="39">
        <v>94.052391052246094</v>
      </c>
      <c r="G2559">
        <f t="shared" si="237"/>
        <v>1.978825050476403E-3</v>
      </c>
      <c r="H2559" s="38">
        <f>G2559*SUMIF('Manual Inputs'!$B$11:$B$22,'Expanded kW'!A2559,'Manual Inputs'!$C$11:$C$22)</f>
        <v>15820.888330463486</v>
      </c>
    </row>
    <row r="2560" spans="1:8" x14ac:dyDescent="0.2">
      <c r="A2560">
        <f t="shared" si="234"/>
        <v>6</v>
      </c>
      <c r="B2560" t="b">
        <f t="shared" si="235"/>
        <v>0</v>
      </c>
      <c r="C2560" t="str">
        <f t="shared" si="236"/>
        <v>ON</v>
      </c>
      <c r="D2560" s="4">
        <f t="shared" si="238"/>
        <v>42536.583333327129</v>
      </c>
      <c r="E2560" t="str">
        <f t="shared" si="239"/>
        <v>LRKPPS</v>
      </c>
      <c r="F2560" s="39">
        <v>87.05072021484375</v>
      </c>
      <c r="G2560">
        <f t="shared" si="237"/>
        <v>1.8315126696508547E-3</v>
      </c>
      <c r="H2560" s="38">
        <f>G2560*SUMIF('Manual Inputs'!$B$11:$B$22,'Expanded kW'!A2560,'Manual Inputs'!$C$11:$C$22)</f>
        <v>14643.112293024191</v>
      </c>
    </row>
    <row r="2561" spans="1:8" x14ac:dyDescent="0.2">
      <c r="A2561">
        <f t="shared" si="234"/>
        <v>6</v>
      </c>
      <c r="B2561" t="b">
        <f t="shared" si="235"/>
        <v>0</v>
      </c>
      <c r="C2561" t="str">
        <f t="shared" si="236"/>
        <v>ON</v>
      </c>
      <c r="D2561" s="4">
        <f t="shared" si="238"/>
        <v>42536.624999993794</v>
      </c>
      <c r="E2561" t="str">
        <f t="shared" si="239"/>
        <v>LRKPPS</v>
      </c>
      <c r="F2561" s="39">
        <v>84.618873596191406</v>
      </c>
      <c r="G2561">
        <f t="shared" si="237"/>
        <v>1.780347580129288E-3</v>
      </c>
      <c r="H2561" s="38">
        <f>G2561*SUMIF('Manual Inputs'!$B$11:$B$22,'Expanded kW'!A2561,'Manual Inputs'!$C$11:$C$22)</f>
        <v>14234.042695111029</v>
      </c>
    </row>
    <row r="2562" spans="1:8" x14ac:dyDescent="0.2">
      <c r="A2562">
        <f t="shared" ref="A2562:A2625" si="240">MONTH(D2562)</f>
        <v>6</v>
      </c>
      <c r="B2562" t="b">
        <f t="shared" ref="B2562:B2625" si="241">IF(ISNA(VLOOKUP(DATE(YEAR(D2562),MONTH(D2562),DAY(D2562)),Holidays,1,FALSE)),FALSE,TRUE)</f>
        <v>0</v>
      </c>
      <c r="C2562" t="str">
        <f t="shared" ref="C2562:C2625" si="242">IF(OR(HOUR(D2562)&lt;PkStart,HOUR(D2562)&gt;OPkStart-1,WEEKDAY(D2562,2)&gt;5,B2562)=TRUE,"OFF","ON")</f>
        <v>ON</v>
      </c>
      <c r="D2562" s="4">
        <f t="shared" si="238"/>
        <v>42536.666666660458</v>
      </c>
      <c r="E2562" t="str">
        <f t="shared" si="239"/>
        <v>LRKPPS</v>
      </c>
      <c r="F2562" s="39">
        <v>85.794166564941406</v>
      </c>
      <c r="G2562">
        <f t="shared" ref="G2562:G2625" si="243">IF(SUMIF($A$2:$A$8761,A2562,$F$2:$F$8761)=0,0,F2562/SUMIF($A$2:$A$8761,A2562,$F$2:$F$8761))</f>
        <v>1.8050752786193704E-3</v>
      </c>
      <c r="H2562" s="38">
        <f>G2562*SUMIF('Manual Inputs'!$B$11:$B$22,'Expanded kW'!A2562,'Manual Inputs'!$C$11:$C$22)</f>
        <v>14431.742919487499</v>
      </c>
    </row>
    <row r="2563" spans="1:8" x14ac:dyDescent="0.2">
      <c r="A2563">
        <f t="shared" si="240"/>
        <v>6</v>
      </c>
      <c r="B2563" t="b">
        <f t="shared" si="241"/>
        <v>0</v>
      </c>
      <c r="C2563" t="str">
        <f t="shared" si="242"/>
        <v>ON</v>
      </c>
      <c r="D2563" s="4">
        <f t="shared" si="238"/>
        <v>42536.708333327122</v>
      </c>
      <c r="E2563" t="str">
        <f t="shared" si="239"/>
        <v>LRKPPS</v>
      </c>
      <c r="F2563" s="39">
        <v>87.261810302734375</v>
      </c>
      <c r="G2563">
        <f t="shared" si="243"/>
        <v>1.8359539214803081E-3</v>
      </c>
      <c r="H2563" s="38">
        <f>G2563*SUMIF('Manual Inputs'!$B$11:$B$22,'Expanded kW'!A2563,'Manual Inputs'!$C$11:$C$22)</f>
        <v>14678.620509995839</v>
      </c>
    </row>
    <row r="2564" spans="1:8" x14ac:dyDescent="0.2">
      <c r="A2564">
        <f t="shared" si="240"/>
        <v>6</v>
      </c>
      <c r="B2564" t="b">
        <f t="shared" si="241"/>
        <v>0</v>
      </c>
      <c r="C2564" t="str">
        <f t="shared" si="242"/>
        <v>ON</v>
      </c>
      <c r="D2564" s="4">
        <f t="shared" ref="D2564:D2627" si="244">+D2563+1/24</f>
        <v>42536.749999993786</v>
      </c>
      <c r="E2564" t="str">
        <f t="shared" ref="E2564:E2627" si="245">+E2563</f>
        <v>LRKPPS</v>
      </c>
      <c r="F2564" s="39">
        <v>84.139511108398438</v>
      </c>
      <c r="G2564">
        <f t="shared" si="243"/>
        <v>1.7702619832774601E-3</v>
      </c>
      <c r="H2564" s="38">
        <f>G2564*SUMIF('Manual Inputs'!$B$11:$B$22,'Expanded kW'!A2564,'Manual Inputs'!$C$11:$C$22)</f>
        <v>14153.407420405754</v>
      </c>
    </row>
    <row r="2565" spans="1:8" x14ac:dyDescent="0.2">
      <c r="A2565">
        <f t="shared" si="240"/>
        <v>6</v>
      </c>
      <c r="B2565" t="b">
        <f t="shared" si="241"/>
        <v>0</v>
      </c>
      <c r="C2565" t="str">
        <f t="shared" si="242"/>
        <v>ON</v>
      </c>
      <c r="D2565" s="4">
        <f t="shared" si="244"/>
        <v>42536.791666660451</v>
      </c>
      <c r="E2565" t="str">
        <f t="shared" si="245"/>
        <v>LRKPPS</v>
      </c>
      <c r="F2565" s="39">
        <v>76.107795715332031</v>
      </c>
      <c r="G2565">
        <f t="shared" si="243"/>
        <v>1.601277873035457E-3</v>
      </c>
      <c r="H2565" s="38">
        <f>G2565*SUMIF('Manual Inputs'!$B$11:$B$22,'Expanded kW'!A2565,'Manual Inputs'!$C$11:$C$22)</f>
        <v>12802.363912482799</v>
      </c>
    </row>
    <row r="2566" spans="1:8" x14ac:dyDescent="0.2">
      <c r="A2566">
        <f t="shared" si="240"/>
        <v>6</v>
      </c>
      <c r="B2566" t="b">
        <f t="shared" si="241"/>
        <v>0</v>
      </c>
      <c r="C2566" t="str">
        <f t="shared" si="242"/>
        <v>ON</v>
      </c>
      <c r="D2566" s="4">
        <f t="shared" si="244"/>
        <v>42536.833333327115</v>
      </c>
      <c r="E2566" t="str">
        <f t="shared" si="245"/>
        <v>LRKPPS</v>
      </c>
      <c r="F2566" s="39">
        <v>70.877151489257813</v>
      </c>
      <c r="G2566">
        <f t="shared" si="243"/>
        <v>1.4912271905500355E-3</v>
      </c>
      <c r="H2566" s="38">
        <f>G2566*SUMIF('Manual Inputs'!$B$11:$B$22,'Expanded kW'!A2566,'Manual Inputs'!$C$11:$C$22)</f>
        <v>11922.498581349064</v>
      </c>
    </row>
    <row r="2567" spans="1:8" x14ac:dyDescent="0.2">
      <c r="A2567">
        <f t="shared" si="240"/>
        <v>6</v>
      </c>
      <c r="B2567" t="b">
        <f t="shared" si="241"/>
        <v>0</v>
      </c>
      <c r="C2567" t="str">
        <f t="shared" si="242"/>
        <v>OFF</v>
      </c>
      <c r="D2567" s="4">
        <f t="shared" si="244"/>
        <v>42536.874999993779</v>
      </c>
      <c r="E2567" t="str">
        <f t="shared" si="245"/>
        <v>LRKPPS</v>
      </c>
      <c r="F2567" s="39">
        <v>68.841529846191406</v>
      </c>
      <c r="G2567">
        <f t="shared" si="243"/>
        <v>1.4483985175569789E-3</v>
      </c>
      <c r="H2567" s="38">
        <f>G2567*SUMIF('Manual Inputs'!$B$11:$B$22,'Expanded kW'!A2567,'Manual Inputs'!$C$11:$C$22)</f>
        <v>11580.079400531662</v>
      </c>
    </row>
    <row r="2568" spans="1:8" x14ac:dyDescent="0.2">
      <c r="A2568">
        <f t="shared" si="240"/>
        <v>6</v>
      </c>
      <c r="B2568" t="b">
        <f t="shared" si="241"/>
        <v>0</v>
      </c>
      <c r="C2568" t="str">
        <f t="shared" si="242"/>
        <v>OFF</v>
      </c>
      <c r="D2568" s="4">
        <f t="shared" si="244"/>
        <v>42536.916666660443</v>
      </c>
      <c r="E2568" t="str">
        <f t="shared" si="245"/>
        <v>LRKPPS</v>
      </c>
      <c r="F2568" s="39">
        <v>67.380073547363281</v>
      </c>
      <c r="G2568">
        <f t="shared" si="243"/>
        <v>1.4176500559608125E-3</v>
      </c>
      <c r="H2568" s="38">
        <f>G2568*SUMIF('Manual Inputs'!$B$11:$B$22,'Expanded kW'!A2568,'Manual Inputs'!$C$11:$C$22)</f>
        <v>11334.242621211844</v>
      </c>
    </row>
    <row r="2569" spans="1:8" x14ac:dyDescent="0.2">
      <c r="A2569">
        <f t="shared" si="240"/>
        <v>6</v>
      </c>
      <c r="B2569" t="b">
        <f t="shared" si="241"/>
        <v>0</v>
      </c>
      <c r="C2569" t="str">
        <f t="shared" si="242"/>
        <v>OFF</v>
      </c>
      <c r="D2569" s="4">
        <f t="shared" si="244"/>
        <v>42536.958333327108</v>
      </c>
      <c r="E2569" t="str">
        <f t="shared" si="245"/>
        <v>LRKPPS</v>
      </c>
      <c r="F2569" s="39">
        <v>63.066684722900391</v>
      </c>
      <c r="G2569">
        <f t="shared" si="243"/>
        <v>1.3268980637700907E-3</v>
      </c>
      <c r="H2569" s="38">
        <f>G2569*SUMIF('Manual Inputs'!$B$11:$B$22,'Expanded kW'!A2569,'Manual Inputs'!$C$11:$C$22)</f>
        <v>10608.672094463742</v>
      </c>
    </row>
    <row r="2570" spans="1:8" x14ac:dyDescent="0.2">
      <c r="A2570">
        <f t="shared" si="240"/>
        <v>6</v>
      </c>
      <c r="B2570" t="b">
        <f t="shared" si="241"/>
        <v>0</v>
      </c>
      <c r="C2570" t="str">
        <f t="shared" si="242"/>
        <v>OFF</v>
      </c>
      <c r="D2570" s="4">
        <f t="shared" si="244"/>
        <v>42536.999999993772</v>
      </c>
      <c r="E2570" t="str">
        <f t="shared" si="245"/>
        <v>LRKPPS</v>
      </c>
      <c r="F2570" s="39">
        <v>57.990703582763672</v>
      </c>
      <c r="G2570">
        <f t="shared" si="243"/>
        <v>1.2201014313456306E-3</v>
      </c>
      <c r="H2570" s="38">
        <f>G2570*SUMIF('Manual Inputs'!$B$11:$B$22,'Expanded kW'!A2570,'Manual Inputs'!$C$11:$C$22)</f>
        <v>9754.8231929400008</v>
      </c>
    </row>
    <row r="2571" spans="1:8" x14ac:dyDescent="0.2">
      <c r="A2571">
        <f t="shared" si="240"/>
        <v>6</v>
      </c>
      <c r="B2571" t="b">
        <f t="shared" si="241"/>
        <v>0</v>
      </c>
      <c r="C2571" t="str">
        <f t="shared" si="242"/>
        <v>OFF</v>
      </c>
      <c r="D2571" s="4">
        <f t="shared" si="244"/>
        <v>42537.041666660436</v>
      </c>
      <c r="E2571" t="str">
        <f t="shared" si="245"/>
        <v>LRKPPS</v>
      </c>
      <c r="F2571" s="39">
        <v>57.863964080810547</v>
      </c>
      <c r="G2571">
        <f t="shared" si="243"/>
        <v>1.2174348824302455E-3</v>
      </c>
      <c r="H2571" s="38">
        <f>G2571*SUMIF('Manual Inputs'!$B$11:$B$22,'Expanded kW'!A2571,'Manual Inputs'!$C$11:$C$22)</f>
        <v>9733.5038890389969</v>
      </c>
    </row>
    <row r="2572" spans="1:8" x14ac:dyDescent="0.2">
      <c r="A2572">
        <f t="shared" si="240"/>
        <v>6</v>
      </c>
      <c r="B2572" t="b">
        <f t="shared" si="241"/>
        <v>0</v>
      </c>
      <c r="C2572" t="str">
        <f t="shared" si="242"/>
        <v>OFF</v>
      </c>
      <c r="D2572" s="4">
        <f t="shared" si="244"/>
        <v>42537.0833333271</v>
      </c>
      <c r="E2572" t="str">
        <f t="shared" si="245"/>
        <v>LRKPPS</v>
      </c>
      <c r="F2572" s="39">
        <v>56.596015930175781</v>
      </c>
      <c r="G2572">
        <f t="shared" si="243"/>
        <v>1.1907577556170895E-3</v>
      </c>
      <c r="H2572" s="38">
        <f>G2572*SUMIF('Manual Inputs'!$B$11:$B$22,'Expanded kW'!A2572,'Manual Inputs'!$C$11:$C$22)</f>
        <v>9520.2178058721474</v>
      </c>
    </row>
    <row r="2573" spans="1:8" x14ac:dyDescent="0.2">
      <c r="A2573">
        <f t="shared" si="240"/>
        <v>6</v>
      </c>
      <c r="B2573" t="b">
        <f t="shared" si="241"/>
        <v>0</v>
      </c>
      <c r="C2573" t="str">
        <f t="shared" si="242"/>
        <v>OFF</v>
      </c>
      <c r="D2573" s="4">
        <f t="shared" si="244"/>
        <v>42537.124999993765</v>
      </c>
      <c r="E2573" t="str">
        <f t="shared" si="245"/>
        <v>LRKPPS</v>
      </c>
      <c r="F2573" s="39">
        <v>57.395439147949219</v>
      </c>
      <c r="G2573">
        <f t="shared" si="243"/>
        <v>1.2075773034410655E-3</v>
      </c>
      <c r="H2573" s="38">
        <f>G2573*SUMIF('Manual Inputs'!$B$11:$B$22,'Expanded kW'!A2573,'Manual Inputs'!$C$11:$C$22)</f>
        <v>9654.691638123235</v>
      </c>
    </row>
    <row r="2574" spans="1:8" x14ac:dyDescent="0.2">
      <c r="A2574">
        <f t="shared" si="240"/>
        <v>6</v>
      </c>
      <c r="B2574" t="b">
        <f t="shared" si="241"/>
        <v>0</v>
      </c>
      <c r="C2574" t="str">
        <f t="shared" si="242"/>
        <v>OFF</v>
      </c>
      <c r="D2574" s="4">
        <f t="shared" si="244"/>
        <v>42537.166666660429</v>
      </c>
      <c r="E2574" t="str">
        <f t="shared" si="245"/>
        <v>LRKPPS</v>
      </c>
      <c r="F2574" s="39">
        <v>57.238548278808594</v>
      </c>
      <c r="G2574">
        <f t="shared" si="243"/>
        <v>1.2042763817040091E-3</v>
      </c>
      <c r="H2574" s="38">
        <f>G2574*SUMIF('Manual Inputs'!$B$11:$B$22,'Expanded kW'!A2574,'Manual Inputs'!$C$11:$C$22)</f>
        <v>9628.300465150669</v>
      </c>
    </row>
    <row r="2575" spans="1:8" x14ac:dyDescent="0.2">
      <c r="A2575">
        <f t="shared" si="240"/>
        <v>6</v>
      </c>
      <c r="B2575" t="b">
        <f t="shared" si="241"/>
        <v>0</v>
      </c>
      <c r="C2575" t="str">
        <f t="shared" si="242"/>
        <v>OFF</v>
      </c>
      <c r="D2575" s="4">
        <f t="shared" si="244"/>
        <v>42537.208333327093</v>
      </c>
      <c r="E2575" t="str">
        <f t="shared" si="245"/>
        <v>LRKPPS</v>
      </c>
      <c r="F2575" s="39">
        <v>57.054000854492188</v>
      </c>
      <c r="G2575">
        <f t="shared" si="243"/>
        <v>1.2003935770017306E-3</v>
      </c>
      <c r="H2575" s="38">
        <f>G2575*SUMIF('Manual Inputs'!$B$11:$B$22,'Expanded kW'!A2575,'Manual Inputs'!$C$11:$C$22)</f>
        <v>9597.2570843379199</v>
      </c>
    </row>
    <row r="2576" spans="1:8" x14ac:dyDescent="0.2">
      <c r="A2576">
        <f t="shared" si="240"/>
        <v>6</v>
      </c>
      <c r="B2576" t="b">
        <f t="shared" si="241"/>
        <v>0</v>
      </c>
      <c r="C2576" t="str">
        <f t="shared" si="242"/>
        <v>OFF</v>
      </c>
      <c r="D2576" s="4">
        <f t="shared" si="244"/>
        <v>42537.249999993757</v>
      </c>
      <c r="E2576" t="str">
        <f t="shared" si="245"/>
        <v>LRKPPS</v>
      </c>
      <c r="F2576" s="39">
        <v>59.899635314941406</v>
      </c>
      <c r="G2576">
        <f t="shared" si="243"/>
        <v>1.2602645987996536E-3</v>
      </c>
      <c r="H2576" s="38">
        <f>G2576*SUMIF('Manual Inputs'!$B$11:$B$22,'Expanded kW'!A2576,'Manual Inputs'!$C$11:$C$22)</f>
        <v>10075.93141174632</v>
      </c>
    </row>
    <row r="2577" spans="1:8" x14ac:dyDescent="0.2">
      <c r="A2577">
        <f t="shared" si="240"/>
        <v>6</v>
      </c>
      <c r="B2577" t="b">
        <f t="shared" si="241"/>
        <v>0</v>
      </c>
      <c r="C2577" t="str">
        <f t="shared" si="242"/>
        <v>ON</v>
      </c>
      <c r="D2577" s="4">
        <f t="shared" si="244"/>
        <v>42537.291666660421</v>
      </c>
      <c r="E2577" t="str">
        <f t="shared" si="245"/>
        <v>LRKPPS</v>
      </c>
      <c r="F2577" s="39">
        <v>68.665603637695312</v>
      </c>
      <c r="G2577">
        <f t="shared" si="243"/>
        <v>1.444697099820411E-3</v>
      </c>
      <c r="H2577" s="38">
        <f>G2577*SUMIF('Manual Inputs'!$B$11:$B$22,'Expanded kW'!A2577,'Manual Inputs'!$C$11:$C$22)</f>
        <v>11550.48622519737</v>
      </c>
    </row>
    <row r="2578" spans="1:8" x14ac:dyDescent="0.2">
      <c r="A2578">
        <f t="shared" si="240"/>
        <v>6</v>
      </c>
      <c r="B2578" t="b">
        <f t="shared" si="241"/>
        <v>0</v>
      </c>
      <c r="C2578" t="str">
        <f t="shared" si="242"/>
        <v>ON</v>
      </c>
      <c r="D2578" s="4">
        <f t="shared" si="244"/>
        <v>42537.333333327086</v>
      </c>
      <c r="E2578" t="str">
        <f t="shared" si="245"/>
        <v>LRKPPS</v>
      </c>
      <c r="F2578" s="39">
        <v>79.09503173828125</v>
      </c>
      <c r="G2578">
        <f t="shared" si="243"/>
        <v>1.6641281356153178E-3</v>
      </c>
      <c r="H2578" s="38">
        <f>G2578*SUMIF('Manual Inputs'!$B$11:$B$22,'Expanded kW'!A2578,'Manual Inputs'!$C$11:$C$22)</f>
        <v>13304.857544032942</v>
      </c>
    </row>
    <row r="2579" spans="1:8" x14ac:dyDescent="0.2">
      <c r="A2579">
        <f t="shared" si="240"/>
        <v>6</v>
      </c>
      <c r="B2579" t="b">
        <f t="shared" si="241"/>
        <v>0</v>
      </c>
      <c r="C2579" t="str">
        <f t="shared" si="242"/>
        <v>ON</v>
      </c>
      <c r="D2579" s="4">
        <f t="shared" si="244"/>
        <v>42537.37499999375</v>
      </c>
      <c r="E2579" t="str">
        <f t="shared" si="245"/>
        <v>LRKPPS</v>
      </c>
      <c r="F2579" s="39">
        <v>87.601455688476563</v>
      </c>
      <c r="G2579">
        <f t="shared" si="243"/>
        <v>1.8430999258515527E-3</v>
      </c>
      <c r="H2579" s="38">
        <f>G2579*SUMIF('Manual Inputs'!$B$11:$B$22,'Expanded kW'!A2579,'Manual Inputs'!$C$11:$C$22)</f>
        <v>14735.753472376342</v>
      </c>
    </row>
    <row r="2580" spans="1:8" x14ac:dyDescent="0.2">
      <c r="A2580">
        <f t="shared" si="240"/>
        <v>6</v>
      </c>
      <c r="B2580" t="b">
        <f t="shared" si="241"/>
        <v>0</v>
      </c>
      <c r="C2580" t="str">
        <f t="shared" si="242"/>
        <v>ON</v>
      </c>
      <c r="D2580" s="4">
        <f t="shared" si="244"/>
        <v>42537.416666660414</v>
      </c>
      <c r="E2580" t="str">
        <f t="shared" si="245"/>
        <v>LRKPPS</v>
      </c>
      <c r="F2580" s="39">
        <v>94.75872802734375</v>
      </c>
      <c r="G2580">
        <f t="shared" si="243"/>
        <v>1.99368610062902E-3</v>
      </c>
      <c r="H2580" s="38">
        <f>G2580*SUMIF('Manual Inputs'!$B$11:$B$22,'Expanded kW'!A2580,'Manual Inputs'!$C$11:$C$22)</f>
        <v>15939.703793650273</v>
      </c>
    </row>
    <row r="2581" spans="1:8" x14ac:dyDescent="0.2">
      <c r="A2581">
        <f t="shared" si="240"/>
        <v>6</v>
      </c>
      <c r="B2581" t="b">
        <f t="shared" si="241"/>
        <v>0</v>
      </c>
      <c r="C2581" t="str">
        <f t="shared" si="242"/>
        <v>ON</v>
      </c>
      <c r="D2581" s="4">
        <f t="shared" si="244"/>
        <v>42537.458333327078</v>
      </c>
      <c r="E2581" t="str">
        <f t="shared" si="245"/>
        <v>LRKPPS</v>
      </c>
      <c r="F2581" s="39">
        <v>99.254837036132813</v>
      </c>
      <c r="G2581">
        <f t="shared" si="243"/>
        <v>2.0882824531164557E-3</v>
      </c>
      <c r="H2581" s="38">
        <f>G2581*SUMIF('Manual Inputs'!$B$11:$B$22,'Expanded kW'!A2581,'Manual Inputs'!$C$11:$C$22)</f>
        <v>16696.01033465175</v>
      </c>
    </row>
    <row r="2582" spans="1:8" x14ac:dyDescent="0.2">
      <c r="A2582">
        <f t="shared" si="240"/>
        <v>6</v>
      </c>
      <c r="B2582" t="b">
        <f t="shared" si="241"/>
        <v>0</v>
      </c>
      <c r="C2582" t="str">
        <f t="shared" si="242"/>
        <v>ON</v>
      </c>
      <c r="D2582" s="4">
        <f t="shared" si="244"/>
        <v>42537.499999993743</v>
      </c>
      <c r="E2582" t="str">
        <f t="shared" si="245"/>
        <v>LRKPPS</v>
      </c>
      <c r="F2582" s="39">
        <v>100.3885498046875</v>
      </c>
      <c r="G2582">
        <f t="shared" si="243"/>
        <v>2.1121353206657216E-3</v>
      </c>
      <c r="H2582" s="38">
        <f>G2582*SUMIF('Manual Inputs'!$B$11:$B$22,'Expanded kW'!A2582,'Manual Inputs'!$C$11:$C$22)</f>
        <v>16886.716205171946</v>
      </c>
    </row>
    <row r="2583" spans="1:8" x14ac:dyDescent="0.2">
      <c r="A2583">
        <f t="shared" si="240"/>
        <v>6</v>
      </c>
      <c r="B2583" t="b">
        <f t="shared" si="241"/>
        <v>0</v>
      </c>
      <c r="C2583" t="str">
        <f t="shared" si="242"/>
        <v>ON</v>
      </c>
      <c r="D2583" s="4">
        <f t="shared" si="244"/>
        <v>42537.541666660407</v>
      </c>
      <c r="E2583" t="str">
        <f t="shared" si="245"/>
        <v>LRKPPS</v>
      </c>
      <c r="F2583" s="39">
        <v>99.77813720703125</v>
      </c>
      <c r="G2583">
        <f t="shared" si="243"/>
        <v>2.099292481415653E-3</v>
      </c>
      <c r="H2583" s="38">
        <f>G2583*SUMIF('Manual Inputs'!$B$11:$B$22,'Expanded kW'!A2583,'Manual Inputs'!$C$11:$C$22)</f>
        <v>16784.036523826435</v>
      </c>
    </row>
    <row r="2584" spans="1:8" x14ac:dyDescent="0.2">
      <c r="A2584">
        <f t="shared" si="240"/>
        <v>6</v>
      </c>
      <c r="B2584" t="b">
        <f t="shared" si="241"/>
        <v>0</v>
      </c>
      <c r="C2584" t="str">
        <f t="shared" si="242"/>
        <v>ON</v>
      </c>
      <c r="D2584" s="4">
        <f t="shared" si="244"/>
        <v>42537.583333327071</v>
      </c>
      <c r="E2584" t="str">
        <f t="shared" si="245"/>
        <v>LRKPPS</v>
      </c>
      <c r="F2584" s="39">
        <v>96.472503662109375</v>
      </c>
      <c r="G2584">
        <f t="shared" si="243"/>
        <v>2.029743261101277E-3</v>
      </c>
      <c r="H2584" s="38">
        <f>G2584*SUMIF('Manual Inputs'!$B$11:$B$22,'Expanded kW'!A2584,'Manual Inputs'!$C$11:$C$22)</f>
        <v>16227.984108884732</v>
      </c>
    </row>
    <row r="2585" spans="1:8" x14ac:dyDescent="0.2">
      <c r="A2585">
        <f t="shared" si="240"/>
        <v>6</v>
      </c>
      <c r="B2585" t="b">
        <f t="shared" si="241"/>
        <v>0</v>
      </c>
      <c r="C2585" t="str">
        <f t="shared" si="242"/>
        <v>ON</v>
      </c>
      <c r="D2585" s="4">
        <f t="shared" si="244"/>
        <v>42537.624999993735</v>
      </c>
      <c r="E2585" t="str">
        <f t="shared" si="245"/>
        <v>LRKPPS</v>
      </c>
      <c r="F2585" s="39">
        <v>93.418800354003906</v>
      </c>
      <c r="G2585">
        <f t="shared" si="243"/>
        <v>1.9654945531716187E-3</v>
      </c>
      <c r="H2585" s="38">
        <f>G2585*SUMIF('Manual Inputs'!$B$11:$B$22,'Expanded kW'!A2585,'Manual Inputs'!$C$11:$C$22)</f>
        <v>15714.309778105982</v>
      </c>
    </row>
    <row r="2586" spans="1:8" x14ac:dyDescent="0.2">
      <c r="A2586">
        <f t="shared" si="240"/>
        <v>6</v>
      </c>
      <c r="B2586" t="b">
        <f t="shared" si="241"/>
        <v>0</v>
      </c>
      <c r="C2586" t="str">
        <f t="shared" si="242"/>
        <v>ON</v>
      </c>
      <c r="D2586" s="4">
        <f t="shared" si="244"/>
        <v>42537.6666666604</v>
      </c>
      <c r="E2586" t="str">
        <f t="shared" si="245"/>
        <v>LRKPPS</v>
      </c>
      <c r="F2586" s="39">
        <v>95.778587341308594</v>
      </c>
      <c r="G2586">
        <f t="shared" si="243"/>
        <v>2.0151435365948342E-3</v>
      </c>
      <c r="H2586" s="38">
        <f>G2586*SUMIF('Manual Inputs'!$B$11:$B$22,'Expanded kW'!A2586,'Manual Inputs'!$C$11:$C$22)</f>
        <v>16111.257968281066</v>
      </c>
    </row>
    <row r="2587" spans="1:8" x14ac:dyDescent="0.2">
      <c r="A2587">
        <f t="shared" si="240"/>
        <v>6</v>
      </c>
      <c r="B2587" t="b">
        <f t="shared" si="241"/>
        <v>0</v>
      </c>
      <c r="C2587" t="str">
        <f t="shared" si="242"/>
        <v>ON</v>
      </c>
      <c r="D2587" s="4">
        <f t="shared" si="244"/>
        <v>42537.708333327064</v>
      </c>
      <c r="E2587" t="str">
        <f t="shared" si="245"/>
        <v>LRKPPS</v>
      </c>
      <c r="F2587" s="39">
        <v>91.657005310058594</v>
      </c>
      <c r="G2587">
        <f t="shared" si="243"/>
        <v>1.9284270833522972E-3</v>
      </c>
      <c r="H2587" s="38">
        <f>G2587*SUMIF('Manual Inputs'!$B$11:$B$22,'Expanded kW'!A2587,'Manual Inputs'!$C$11:$C$22)</f>
        <v>15417.951946693285</v>
      </c>
    </row>
    <row r="2588" spans="1:8" x14ac:dyDescent="0.2">
      <c r="A2588">
        <f t="shared" si="240"/>
        <v>6</v>
      </c>
      <c r="B2588" t="b">
        <f t="shared" si="241"/>
        <v>0</v>
      </c>
      <c r="C2588" t="str">
        <f t="shared" si="242"/>
        <v>ON</v>
      </c>
      <c r="D2588" s="4">
        <f t="shared" si="244"/>
        <v>42537.749999993728</v>
      </c>
      <c r="E2588" t="str">
        <f t="shared" si="245"/>
        <v>LRKPPS</v>
      </c>
      <c r="F2588" s="39">
        <v>88.765716552734375</v>
      </c>
      <c r="G2588">
        <f t="shared" si="243"/>
        <v>1.867595513233301E-3</v>
      </c>
      <c r="H2588" s="38">
        <f>G2588*SUMIF('Manual Inputs'!$B$11:$B$22,'Expanded kW'!A2588,'Manual Inputs'!$C$11:$C$22)</f>
        <v>14931.597947087459</v>
      </c>
    </row>
    <row r="2589" spans="1:8" x14ac:dyDescent="0.2">
      <c r="A2589">
        <f t="shared" si="240"/>
        <v>6</v>
      </c>
      <c r="B2589" t="b">
        <f t="shared" si="241"/>
        <v>0</v>
      </c>
      <c r="C2589" t="str">
        <f t="shared" si="242"/>
        <v>ON</v>
      </c>
      <c r="D2589" s="4">
        <f t="shared" si="244"/>
        <v>42537.791666660392</v>
      </c>
      <c r="E2589" t="str">
        <f t="shared" si="245"/>
        <v>LRKPPS</v>
      </c>
      <c r="F2589" s="39">
        <v>79.725067138671875</v>
      </c>
      <c r="G2589">
        <f t="shared" si="243"/>
        <v>1.6773838308616761E-3</v>
      </c>
      <c r="H2589" s="38">
        <f>G2589*SUMIF('Manual Inputs'!$B$11:$B$22,'Expanded kW'!A2589,'Manual Inputs'!$C$11:$C$22)</f>
        <v>13410.83804705154</v>
      </c>
    </row>
    <row r="2590" spans="1:8" x14ac:dyDescent="0.2">
      <c r="A2590">
        <f t="shared" si="240"/>
        <v>6</v>
      </c>
      <c r="B2590" t="b">
        <f t="shared" si="241"/>
        <v>0</v>
      </c>
      <c r="C2590" t="str">
        <f t="shared" si="242"/>
        <v>ON</v>
      </c>
      <c r="D2590" s="4">
        <f t="shared" si="244"/>
        <v>42537.833333327057</v>
      </c>
      <c r="E2590" t="str">
        <f t="shared" si="245"/>
        <v>LRKPPS</v>
      </c>
      <c r="F2590" s="39">
        <v>74.048934936523438</v>
      </c>
      <c r="G2590">
        <f t="shared" si="243"/>
        <v>1.557960257832175E-3</v>
      </c>
      <c r="H2590" s="38">
        <f>G2590*SUMIF('Manual Inputs'!$B$11:$B$22,'Expanded kW'!A2590,'Manual Inputs'!$C$11:$C$22)</f>
        <v>12456.03559371196</v>
      </c>
    </row>
    <row r="2591" spans="1:8" x14ac:dyDescent="0.2">
      <c r="A2591">
        <f t="shared" si="240"/>
        <v>6</v>
      </c>
      <c r="B2591" t="b">
        <f t="shared" si="241"/>
        <v>0</v>
      </c>
      <c r="C2591" t="str">
        <f t="shared" si="242"/>
        <v>OFF</v>
      </c>
      <c r="D2591" s="4">
        <f t="shared" si="244"/>
        <v>42537.874999993721</v>
      </c>
      <c r="E2591" t="str">
        <f t="shared" si="245"/>
        <v>LRKPPS</v>
      </c>
      <c r="F2591" s="39">
        <v>72.533828735351563</v>
      </c>
      <c r="G2591">
        <f t="shared" si="243"/>
        <v>1.5260830235431968E-3</v>
      </c>
      <c r="H2591" s="38">
        <f>G2591*SUMIF('Manual Inputs'!$B$11:$B$22,'Expanded kW'!A2591,'Manual Inputs'!$C$11:$C$22)</f>
        <v>12201.174172866025</v>
      </c>
    </row>
    <row r="2592" spans="1:8" x14ac:dyDescent="0.2">
      <c r="A2592">
        <f t="shared" si="240"/>
        <v>6</v>
      </c>
      <c r="B2592" t="b">
        <f t="shared" si="241"/>
        <v>0</v>
      </c>
      <c r="C2592" t="str">
        <f t="shared" si="242"/>
        <v>OFF</v>
      </c>
      <c r="D2592" s="4">
        <f t="shared" si="244"/>
        <v>42537.916666660385</v>
      </c>
      <c r="E2592" t="str">
        <f t="shared" si="245"/>
        <v>LRKPPS</v>
      </c>
      <c r="F2592" s="39">
        <v>69.953178405761719</v>
      </c>
      <c r="G2592">
        <f t="shared" si="243"/>
        <v>1.4717871628895764E-3</v>
      </c>
      <c r="H2592" s="38">
        <f>G2592*SUMIF('Manual Inputs'!$B$11:$B$22,'Expanded kW'!A2592,'Manual Inputs'!$C$11:$C$22)</f>
        <v>11767.073771721149</v>
      </c>
    </row>
    <row r="2593" spans="1:8" x14ac:dyDescent="0.2">
      <c r="A2593">
        <f t="shared" si="240"/>
        <v>6</v>
      </c>
      <c r="B2593" t="b">
        <f t="shared" si="241"/>
        <v>0</v>
      </c>
      <c r="C2593" t="str">
        <f t="shared" si="242"/>
        <v>OFF</v>
      </c>
      <c r="D2593" s="4">
        <f t="shared" si="244"/>
        <v>42537.958333327049</v>
      </c>
      <c r="E2593" t="str">
        <f t="shared" si="245"/>
        <v>LRKPPS</v>
      </c>
      <c r="F2593" s="39">
        <v>65.255233764648438</v>
      </c>
      <c r="G2593">
        <f t="shared" si="243"/>
        <v>1.3729442686518086E-3</v>
      </c>
      <c r="H2593" s="38">
        <f>G2593*SUMIF('Manual Inputs'!$B$11:$B$22,'Expanded kW'!A2593,'Manual Inputs'!$C$11:$C$22)</f>
        <v>10976.815738743926</v>
      </c>
    </row>
    <row r="2594" spans="1:8" x14ac:dyDescent="0.2">
      <c r="A2594">
        <f t="shared" si="240"/>
        <v>6</v>
      </c>
      <c r="B2594" t="b">
        <f t="shared" si="241"/>
        <v>0</v>
      </c>
      <c r="C2594" t="str">
        <f t="shared" si="242"/>
        <v>OFF</v>
      </c>
      <c r="D2594" s="4">
        <f t="shared" si="244"/>
        <v>42537.999999993714</v>
      </c>
      <c r="E2594" t="str">
        <f t="shared" si="245"/>
        <v>LRKPPS</v>
      </c>
      <c r="F2594" s="39">
        <v>60.669643402099609</v>
      </c>
      <c r="G2594">
        <f t="shared" si="243"/>
        <v>1.2764652639277911E-3</v>
      </c>
      <c r="H2594" s="38">
        <f>G2594*SUMIF('Manual Inputs'!$B$11:$B$22,'Expanded kW'!A2594,'Manual Inputs'!$C$11:$C$22)</f>
        <v>10205.457219906972</v>
      </c>
    </row>
    <row r="2595" spans="1:8" x14ac:dyDescent="0.2">
      <c r="A2595">
        <f t="shared" si="240"/>
        <v>6</v>
      </c>
      <c r="B2595" t="b">
        <f t="shared" si="241"/>
        <v>0</v>
      </c>
      <c r="C2595" t="str">
        <f t="shared" si="242"/>
        <v>OFF</v>
      </c>
      <c r="D2595" s="4">
        <f t="shared" si="244"/>
        <v>42538.041666660378</v>
      </c>
      <c r="E2595" t="str">
        <f t="shared" si="245"/>
        <v>LRKPPS</v>
      </c>
      <c r="F2595" s="39">
        <v>59.309139251708984</v>
      </c>
      <c r="G2595">
        <f t="shared" si="243"/>
        <v>1.2478407955442646E-3</v>
      </c>
      <c r="H2595" s="38">
        <f>G2595*SUMIF('Manual Inputs'!$B$11:$B$22,'Expanded kW'!A2595,'Manual Inputs'!$C$11:$C$22)</f>
        <v>9976.601961729586</v>
      </c>
    </row>
    <row r="2596" spans="1:8" x14ac:dyDescent="0.2">
      <c r="A2596">
        <f t="shared" si="240"/>
        <v>6</v>
      </c>
      <c r="B2596" t="b">
        <f t="shared" si="241"/>
        <v>0</v>
      </c>
      <c r="C2596" t="str">
        <f t="shared" si="242"/>
        <v>OFF</v>
      </c>
      <c r="D2596" s="4">
        <f t="shared" si="244"/>
        <v>42538.083333327042</v>
      </c>
      <c r="E2596" t="str">
        <f t="shared" si="245"/>
        <v>LRKPPS</v>
      </c>
      <c r="F2596" s="39">
        <v>58.038887023925781</v>
      </c>
      <c r="G2596">
        <f t="shared" si="243"/>
        <v>1.2211151918606268E-3</v>
      </c>
      <c r="H2596" s="38">
        <f>G2596*SUMIF('Manual Inputs'!$B$11:$B$22,'Expanded kW'!A2596,'Manual Inputs'!$C$11:$C$22)</f>
        <v>9762.9283015233632</v>
      </c>
    </row>
    <row r="2597" spans="1:8" x14ac:dyDescent="0.2">
      <c r="A2597">
        <f t="shared" si="240"/>
        <v>6</v>
      </c>
      <c r="B2597" t="b">
        <f t="shared" si="241"/>
        <v>0</v>
      </c>
      <c r="C2597" t="str">
        <f t="shared" si="242"/>
        <v>OFF</v>
      </c>
      <c r="D2597" s="4">
        <f t="shared" si="244"/>
        <v>42538.124999993706</v>
      </c>
      <c r="E2597" t="str">
        <f t="shared" si="245"/>
        <v>LRKPPS</v>
      </c>
      <c r="F2597" s="39">
        <v>57.873912811279297</v>
      </c>
      <c r="G2597">
        <f t="shared" si="243"/>
        <v>1.2176441997782867E-3</v>
      </c>
      <c r="H2597" s="38">
        <f>G2597*SUMIF('Manual Inputs'!$B$11:$B$22,'Expanded kW'!A2597,'Manual Inputs'!$C$11:$C$22)</f>
        <v>9735.1774004937815</v>
      </c>
    </row>
    <row r="2598" spans="1:8" x14ac:dyDescent="0.2">
      <c r="A2598">
        <f t="shared" si="240"/>
        <v>6</v>
      </c>
      <c r="B2598" t="b">
        <f t="shared" si="241"/>
        <v>0</v>
      </c>
      <c r="C2598" t="str">
        <f t="shared" si="242"/>
        <v>OFF</v>
      </c>
      <c r="D2598" s="4">
        <f t="shared" si="244"/>
        <v>42538.166666660371</v>
      </c>
      <c r="E2598" t="str">
        <f t="shared" si="245"/>
        <v>LRKPPS</v>
      </c>
      <c r="F2598" s="39">
        <v>58.774909973144531</v>
      </c>
      <c r="G2598">
        <f t="shared" si="243"/>
        <v>1.2366008231491552E-3</v>
      </c>
      <c r="H2598" s="38">
        <f>G2598*SUMIF('Manual Inputs'!$B$11:$B$22,'Expanded kW'!A2598,'Manual Inputs'!$C$11:$C$22)</f>
        <v>9886.7373483532247</v>
      </c>
    </row>
    <row r="2599" spans="1:8" x14ac:dyDescent="0.2">
      <c r="A2599">
        <f t="shared" si="240"/>
        <v>6</v>
      </c>
      <c r="B2599" t="b">
        <f t="shared" si="241"/>
        <v>0</v>
      </c>
      <c r="C2599" t="str">
        <f t="shared" si="242"/>
        <v>OFF</v>
      </c>
      <c r="D2599" s="4">
        <f t="shared" si="244"/>
        <v>42538.208333327035</v>
      </c>
      <c r="E2599" t="str">
        <f t="shared" si="245"/>
        <v>LRKPPS</v>
      </c>
      <c r="F2599" s="39">
        <v>60.048141479492188</v>
      </c>
      <c r="G2599">
        <f t="shared" si="243"/>
        <v>1.2633891096735985E-3</v>
      </c>
      <c r="H2599" s="38">
        <f>G2599*SUMIF('Manual Inputs'!$B$11:$B$22,'Expanded kW'!A2599,'Manual Inputs'!$C$11:$C$22)</f>
        <v>10100.91216363851</v>
      </c>
    </row>
    <row r="2600" spans="1:8" x14ac:dyDescent="0.2">
      <c r="A2600">
        <f t="shared" si="240"/>
        <v>6</v>
      </c>
      <c r="B2600" t="b">
        <f t="shared" si="241"/>
        <v>0</v>
      </c>
      <c r="C2600" t="str">
        <f t="shared" si="242"/>
        <v>OFF</v>
      </c>
      <c r="D2600" s="4">
        <f t="shared" si="244"/>
        <v>42538.249999993699</v>
      </c>
      <c r="E2600" t="str">
        <f t="shared" si="245"/>
        <v>LRKPPS</v>
      </c>
      <c r="F2600" s="39">
        <v>62.611530303955078</v>
      </c>
      <c r="G2600">
        <f t="shared" si="243"/>
        <v>1.317321795097201E-3</v>
      </c>
      <c r="H2600" s="38">
        <f>G2600*SUMIF('Manual Inputs'!$B$11:$B$22,'Expanded kW'!A2600,'Manual Inputs'!$C$11:$C$22)</f>
        <v>10532.10894540727</v>
      </c>
    </row>
    <row r="2601" spans="1:8" x14ac:dyDescent="0.2">
      <c r="A2601">
        <f t="shared" si="240"/>
        <v>6</v>
      </c>
      <c r="B2601" t="b">
        <f t="shared" si="241"/>
        <v>0</v>
      </c>
      <c r="C2601" t="str">
        <f t="shared" si="242"/>
        <v>ON</v>
      </c>
      <c r="D2601" s="4">
        <f t="shared" si="244"/>
        <v>42538.291666660363</v>
      </c>
      <c r="E2601" t="str">
        <f t="shared" si="245"/>
        <v>LRKPPS</v>
      </c>
      <c r="F2601" s="39">
        <v>67.899009704589844</v>
      </c>
      <c r="G2601">
        <f t="shared" si="243"/>
        <v>1.4285682671410836E-3</v>
      </c>
      <c r="H2601" s="38">
        <f>G2601*SUMIF('Manual Inputs'!$B$11:$B$22,'Expanded kW'!A2601,'Manual Inputs'!$C$11:$C$22)</f>
        <v>11421.534724073541</v>
      </c>
    </row>
    <row r="2602" spans="1:8" x14ac:dyDescent="0.2">
      <c r="A2602">
        <f t="shared" si="240"/>
        <v>6</v>
      </c>
      <c r="B2602" t="b">
        <f t="shared" si="241"/>
        <v>0</v>
      </c>
      <c r="C2602" t="str">
        <f t="shared" si="242"/>
        <v>ON</v>
      </c>
      <c r="D2602" s="4">
        <f t="shared" si="244"/>
        <v>42538.333333327028</v>
      </c>
      <c r="E2602" t="str">
        <f t="shared" si="245"/>
        <v>LRKPPS</v>
      </c>
      <c r="F2602" s="39">
        <v>74.806968688964844</v>
      </c>
      <c r="G2602">
        <f t="shared" si="243"/>
        <v>1.5739089877013011E-3</v>
      </c>
      <c r="H2602" s="38">
        <f>G2602*SUMIF('Manual Inputs'!$B$11:$B$22,'Expanded kW'!A2602,'Manual Inputs'!$C$11:$C$22)</f>
        <v>12583.547156298771</v>
      </c>
    </row>
    <row r="2603" spans="1:8" x14ac:dyDescent="0.2">
      <c r="A2603">
        <f t="shared" si="240"/>
        <v>6</v>
      </c>
      <c r="B2603" t="b">
        <f t="shared" si="241"/>
        <v>0</v>
      </c>
      <c r="C2603" t="str">
        <f t="shared" si="242"/>
        <v>ON</v>
      </c>
      <c r="D2603" s="4">
        <f t="shared" si="244"/>
        <v>42538.374999993692</v>
      </c>
      <c r="E2603" t="str">
        <f t="shared" si="245"/>
        <v>LRKPPS</v>
      </c>
      <c r="F2603" s="39">
        <v>76.479835510253906</v>
      </c>
      <c r="G2603">
        <f t="shared" si="243"/>
        <v>1.6091054429433454E-3</v>
      </c>
      <c r="H2603" s="38">
        <f>G2603*SUMIF('Manual Inputs'!$B$11:$B$22,'Expanded kW'!A2603,'Manual Inputs'!$C$11:$C$22)</f>
        <v>12864.946054032798</v>
      </c>
    </row>
    <row r="2604" spans="1:8" x14ac:dyDescent="0.2">
      <c r="A2604">
        <f t="shared" si="240"/>
        <v>6</v>
      </c>
      <c r="B2604" t="b">
        <f t="shared" si="241"/>
        <v>0</v>
      </c>
      <c r="C2604" t="str">
        <f t="shared" si="242"/>
        <v>ON</v>
      </c>
      <c r="D2604" s="4">
        <f t="shared" si="244"/>
        <v>42538.416666660356</v>
      </c>
      <c r="E2604" t="str">
        <f t="shared" si="245"/>
        <v>LRKPPS</v>
      </c>
      <c r="F2604" s="39">
        <v>79.877426147460938</v>
      </c>
      <c r="G2604">
        <f t="shared" si="243"/>
        <v>1.6805894040521554E-3</v>
      </c>
      <c r="H2604" s="38">
        <f>G2604*SUMIF('Manual Inputs'!$B$11:$B$22,'Expanded kW'!A2604,'Manual Inputs'!$C$11:$C$22)</f>
        <v>13436.466899622155</v>
      </c>
    </row>
    <row r="2605" spans="1:8" x14ac:dyDescent="0.2">
      <c r="A2605">
        <f t="shared" si="240"/>
        <v>6</v>
      </c>
      <c r="B2605" t="b">
        <f t="shared" si="241"/>
        <v>0</v>
      </c>
      <c r="C2605" t="str">
        <f t="shared" si="242"/>
        <v>ON</v>
      </c>
      <c r="D2605" s="4">
        <f t="shared" si="244"/>
        <v>42538.45833332702</v>
      </c>
      <c r="E2605" t="str">
        <f t="shared" si="245"/>
        <v>LRKPPS</v>
      </c>
      <c r="F2605" s="39">
        <v>81.028572082519531</v>
      </c>
      <c r="G2605">
        <f t="shared" si="243"/>
        <v>1.7048090585188094E-3</v>
      </c>
      <c r="H2605" s="38">
        <f>G2605*SUMIF('Manual Inputs'!$B$11:$B$22,'Expanded kW'!A2605,'Manual Inputs'!$C$11:$C$22)</f>
        <v>13630.105265291266</v>
      </c>
    </row>
    <row r="2606" spans="1:8" x14ac:dyDescent="0.2">
      <c r="A2606">
        <f t="shared" si="240"/>
        <v>6</v>
      </c>
      <c r="B2606" t="b">
        <f t="shared" si="241"/>
        <v>0</v>
      </c>
      <c r="C2606" t="str">
        <f t="shared" si="242"/>
        <v>ON</v>
      </c>
      <c r="D2606" s="4">
        <f t="shared" si="244"/>
        <v>42538.499999993684</v>
      </c>
      <c r="E2606" t="str">
        <f t="shared" si="245"/>
        <v>LRKPPS</v>
      </c>
      <c r="F2606" s="39">
        <v>79.3087158203125</v>
      </c>
      <c r="G2606">
        <f t="shared" si="243"/>
        <v>1.6686239640539228E-3</v>
      </c>
      <c r="H2606" s="38">
        <f>G2606*SUMIF('Manual Inputs'!$B$11:$B$22,'Expanded kW'!A2606,'Manual Inputs'!$C$11:$C$22)</f>
        <v>13340.802106015806</v>
      </c>
    </row>
    <row r="2607" spans="1:8" x14ac:dyDescent="0.2">
      <c r="A2607">
        <f t="shared" si="240"/>
        <v>6</v>
      </c>
      <c r="B2607" t="b">
        <f t="shared" si="241"/>
        <v>0</v>
      </c>
      <c r="C2607" t="str">
        <f t="shared" si="242"/>
        <v>ON</v>
      </c>
      <c r="D2607" s="4">
        <f t="shared" si="244"/>
        <v>42538.541666660349</v>
      </c>
      <c r="E2607" t="str">
        <f t="shared" si="245"/>
        <v>LRKPPS</v>
      </c>
      <c r="F2607" s="39">
        <v>76.789390563964844</v>
      </c>
      <c r="G2607">
        <f t="shared" si="243"/>
        <v>1.6156183586484283E-3</v>
      </c>
      <c r="H2607" s="38">
        <f>G2607*SUMIF('Manual Inputs'!$B$11:$B$22,'Expanded kW'!A2607,'Manual Inputs'!$C$11:$C$22)</f>
        <v>12917.01741428318</v>
      </c>
    </row>
    <row r="2608" spans="1:8" x14ac:dyDescent="0.2">
      <c r="A2608">
        <f t="shared" si="240"/>
        <v>6</v>
      </c>
      <c r="B2608" t="b">
        <f t="shared" si="241"/>
        <v>0</v>
      </c>
      <c r="C2608" t="str">
        <f t="shared" si="242"/>
        <v>ON</v>
      </c>
      <c r="D2608" s="4">
        <f t="shared" si="244"/>
        <v>42538.583333327013</v>
      </c>
      <c r="E2608" t="str">
        <f t="shared" si="245"/>
        <v>LRKPPS</v>
      </c>
      <c r="F2608" s="39">
        <v>73.379928588867187</v>
      </c>
      <c r="G2608">
        <f t="shared" si="243"/>
        <v>1.5438846292930291E-3</v>
      </c>
      <c r="H2608" s="38">
        <f>G2608*SUMIF('Manual Inputs'!$B$11:$B$22,'Expanded kW'!A2608,'Manual Inputs'!$C$11:$C$22)</f>
        <v>12343.499648583662</v>
      </c>
    </row>
    <row r="2609" spans="1:8" x14ac:dyDescent="0.2">
      <c r="A2609">
        <f t="shared" si="240"/>
        <v>6</v>
      </c>
      <c r="B2609" t="b">
        <f t="shared" si="241"/>
        <v>0</v>
      </c>
      <c r="C2609" t="str">
        <f t="shared" si="242"/>
        <v>ON</v>
      </c>
      <c r="D2609" s="4">
        <f t="shared" si="244"/>
        <v>42538.624999993677</v>
      </c>
      <c r="E2609" t="str">
        <f t="shared" si="245"/>
        <v>LRKPPS</v>
      </c>
      <c r="F2609" s="39">
        <v>71.147850036621094</v>
      </c>
      <c r="G2609">
        <f t="shared" si="243"/>
        <v>1.4969225807539112E-3</v>
      </c>
      <c r="H2609" s="38">
        <f>G2609*SUMIF('Manual Inputs'!$B$11:$B$22,'Expanded kW'!A2609,'Manual Inputs'!$C$11:$C$22)</f>
        <v>11968.03375000495</v>
      </c>
    </row>
    <row r="2610" spans="1:8" x14ac:dyDescent="0.2">
      <c r="A2610">
        <f t="shared" si="240"/>
        <v>6</v>
      </c>
      <c r="B2610" t="b">
        <f t="shared" si="241"/>
        <v>0</v>
      </c>
      <c r="C2610" t="str">
        <f t="shared" si="242"/>
        <v>ON</v>
      </c>
      <c r="D2610" s="4">
        <f t="shared" si="244"/>
        <v>42538.666666660341</v>
      </c>
      <c r="E2610" t="str">
        <f t="shared" si="245"/>
        <v>LRKPPS</v>
      </c>
      <c r="F2610" s="39">
        <v>68.519195556640625</v>
      </c>
      <c r="G2610">
        <f t="shared" si="243"/>
        <v>1.4416167317921036E-3</v>
      </c>
      <c r="H2610" s="38">
        <f>G2610*SUMIF('Manual Inputs'!$B$11:$B$22,'Expanded kW'!A2610,'Manual Inputs'!$C$11:$C$22)</f>
        <v>11525.858399417193</v>
      </c>
    </row>
    <row r="2611" spans="1:8" x14ac:dyDescent="0.2">
      <c r="A2611">
        <f t="shared" si="240"/>
        <v>6</v>
      </c>
      <c r="B2611" t="b">
        <f t="shared" si="241"/>
        <v>0</v>
      </c>
      <c r="C2611" t="str">
        <f t="shared" si="242"/>
        <v>ON</v>
      </c>
      <c r="D2611" s="4">
        <f t="shared" si="244"/>
        <v>42538.708333327006</v>
      </c>
      <c r="E2611" t="str">
        <f t="shared" si="245"/>
        <v>LRKPPS</v>
      </c>
      <c r="F2611" s="39">
        <v>71.240013122558594</v>
      </c>
      <c r="G2611">
        <f t="shared" si="243"/>
        <v>1.4988616555731895E-3</v>
      </c>
      <c r="H2611" s="38">
        <f>G2611*SUMIF('Manual Inputs'!$B$11:$B$22,'Expanded kW'!A2611,'Manual Inputs'!$C$11:$C$22)</f>
        <v>11983.536831579962</v>
      </c>
    </row>
    <row r="2612" spans="1:8" x14ac:dyDescent="0.2">
      <c r="A2612">
        <f t="shared" si="240"/>
        <v>6</v>
      </c>
      <c r="B2612" t="b">
        <f t="shared" si="241"/>
        <v>0</v>
      </c>
      <c r="C2612" t="str">
        <f t="shared" si="242"/>
        <v>ON</v>
      </c>
      <c r="D2612" s="4">
        <f t="shared" si="244"/>
        <v>42538.74999999367</v>
      </c>
      <c r="E2612" t="str">
        <f t="shared" si="245"/>
        <v>LRKPPS</v>
      </c>
      <c r="F2612" s="39">
        <v>68.00726318359375</v>
      </c>
      <c r="G2612">
        <f t="shared" si="243"/>
        <v>1.4308458774565424E-3</v>
      </c>
      <c r="H2612" s="38">
        <f>G2612*SUMIF('Manual Inputs'!$B$11:$B$22,'Expanded kW'!A2612,'Manual Inputs'!$C$11:$C$22)</f>
        <v>11439.744428085782</v>
      </c>
    </row>
    <row r="2613" spans="1:8" x14ac:dyDescent="0.2">
      <c r="A2613">
        <f t="shared" si="240"/>
        <v>6</v>
      </c>
      <c r="B2613" t="b">
        <f t="shared" si="241"/>
        <v>0</v>
      </c>
      <c r="C2613" t="str">
        <f t="shared" si="242"/>
        <v>ON</v>
      </c>
      <c r="D2613" s="4">
        <f t="shared" si="244"/>
        <v>42538.791666660334</v>
      </c>
      <c r="E2613" t="str">
        <f t="shared" si="245"/>
        <v>LRKPPS</v>
      </c>
      <c r="F2613" s="39">
        <v>65.84857177734375</v>
      </c>
      <c r="G2613">
        <f t="shared" si="243"/>
        <v>1.3854278653981065E-3</v>
      </c>
      <c r="H2613" s="38">
        <f>G2613*SUMIF('Manual Inputs'!$B$11:$B$22,'Expanded kW'!A2613,'Manual Inputs'!$C$11:$C$22)</f>
        <v>11076.623243221478</v>
      </c>
    </row>
    <row r="2614" spans="1:8" x14ac:dyDescent="0.2">
      <c r="A2614">
        <f t="shared" si="240"/>
        <v>6</v>
      </c>
      <c r="B2614" t="b">
        <f t="shared" si="241"/>
        <v>0</v>
      </c>
      <c r="C2614" t="str">
        <f t="shared" si="242"/>
        <v>ON</v>
      </c>
      <c r="D2614" s="4">
        <f t="shared" si="244"/>
        <v>42538.833333326998</v>
      </c>
      <c r="E2614" t="str">
        <f t="shared" si="245"/>
        <v>LRKPPS</v>
      </c>
      <c r="F2614" s="39">
        <v>63.439132690429688</v>
      </c>
      <c r="G2614">
        <f t="shared" si="243"/>
        <v>1.3347342214679488E-3</v>
      </c>
      <c r="H2614" s="38">
        <f>G2614*SUMIF('Manual Inputs'!$B$11:$B$22,'Expanded kW'!A2614,'Manual Inputs'!$C$11:$C$22)</f>
        <v>10671.322896184625</v>
      </c>
    </row>
    <row r="2615" spans="1:8" x14ac:dyDescent="0.2">
      <c r="A2615">
        <f t="shared" si="240"/>
        <v>6</v>
      </c>
      <c r="B2615" t="b">
        <f t="shared" si="241"/>
        <v>0</v>
      </c>
      <c r="C2615" t="str">
        <f t="shared" si="242"/>
        <v>OFF</v>
      </c>
      <c r="D2615" s="4">
        <f t="shared" si="244"/>
        <v>42538.874999993663</v>
      </c>
      <c r="E2615" t="str">
        <f t="shared" si="245"/>
        <v>LRKPPS</v>
      </c>
      <c r="F2615" s="39">
        <v>63.896705627441406</v>
      </c>
      <c r="G2615">
        <f t="shared" si="243"/>
        <v>1.3443613748029008E-3</v>
      </c>
      <c r="H2615" s="38">
        <f>G2615*SUMIF('Manual Inputs'!$B$11:$B$22,'Expanded kW'!A2615,'Manual Inputs'!$C$11:$C$22)</f>
        <v>10748.292872795673</v>
      </c>
    </row>
    <row r="2616" spans="1:8" x14ac:dyDescent="0.2">
      <c r="A2616">
        <f t="shared" si="240"/>
        <v>6</v>
      </c>
      <c r="B2616" t="b">
        <f t="shared" si="241"/>
        <v>0</v>
      </c>
      <c r="C2616" t="str">
        <f t="shared" si="242"/>
        <v>OFF</v>
      </c>
      <c r="D2616" s="4">
        <f t="shared" si="244"/>
        <v>42538.916666660327</v>
      </c>
      <c r="E2616" t="str">
        <f t="shared" si="245"/>
        <v>LRKPPS</v>
      </c>
      <c r="F2616" s="39">
        <v>61.603157043457031</v>
      </c>
      <c r="G2616">
        <f t="shared" si="243"/>
        <v>1.2961060211463221E-3</v>
      </c>
      <c r="H2616" s="38">
        <f>G2616*SUMIF('Manual Inputs'!$B$11:$B$22,'Expanded kW'!A2616,'Manual Inputs'!$C$11:$C$22)</f>
        <v>10362.486880818791</v>
      </c>
    </row>
    <row r="2617" spans="1:8" x14ac:dyDescent="0.2">
      <c r="A2617">
        <f t="shared" si="240"/>
        <v>6</v>
      </c>
      <c r="B2617" t="b">
        <f t="shared" si="241"/>
        <v>0</v>
      </c>
      <c r="C2617" t="str">
        <f t="shared" si="242"/>
        <v>OFF</v>
      </c>
      <c r="D2617" s="4">
        <f t="shared" si="244"/>
        <v>42538.958333326991</v>
      </c>
      <c r="E2617" t="str">
        <f t="shared" si="245"/>
        <v>LRKPPS</v>
      </c>
      <c r="F2617" s="39">
        <v>59.033111572265625</v>
      </c>
      <c r="G2617">
        <f t="shared" si="243"/>
        <v>1.2420332825124698E-3</v>
      </c>
      <c r="H2617" s="38">
        <f>G2617*SUMIF('Manual Inputs'!$B$11:$B$22,'Expanded kW'!A2617,'Manual Inputs'!$C$11:$C$22)</f>
        <v>9930.1703607491872</v>
      </c>
    </row>
    <row r="2618" spans="1:8" x14ac:dyDescent="0.2">
      <c r="A2618">
        <f t="shared" si="240"/>
        <v>6</v>
      </c>
      <c r="B2618" t="b">
        <f t="shared" si="241"/>
        <v>0</v>
      </c>
      <c r="C2618" t="str">
        <f t="shared" si="242"/>
        <v>OFF</v>
      </c>
      <c r="D2618" s="4">
        <f t="shared" si="244"/>
        <v>42538.999999993655</v>
      </c>
      <c r="E2618" t="str">
        <f t="shared" si="245"/>
        <v>LRKPPS</v>
      </c>
      <c r="F2618" s="39">
        <v>56.342304229736328</v>
      </c>
      <c r="G2618">
        <f t="shared" si="243"/>
        <v>1.1854197619434394E-3</v>
      </c>
      <c r="H2618" s="38">
        <f>G2618*SUMIF('Manual Inputs'!$B$11:$B$22,'Expanded kW'!A2618,'Manual Inputs'!$C$11:$C$22)</f>
        <v>9477.5400553558975</v>
      </c>
    </row>
    <row r="2619" spans="1:8" x14ac:dyDescent="0.2">
      <c r="A2619">
        <f t="shared" si="240"/>
        <v>6</v>
      </c>
      <c r="B2619" t="b">
        <f t="shared" si="241"/>
        <v>0</v>
      </c>
      <c r="C2619" t="str">
        <f t="shared" si="242"/>
        <v>OFF</v>
      </c>
      <c r="D2619" s="4">
        <f t="shared" si="244"/>
        <v>42539.04166666032</v>
      </c>
      <c r="E2619" t="str">
        <f t="shared" si="245"/>
        <v>LRKPPS</v>
      </c>
      <c r="F2619" s="39">
        <v>55.286487579345703</v>
      </c>
      <c r="G2619">
        <f t="shared" si="243"/>
        <v>1.1632057978631168E-3</v>
      </c>
      <c r="H2619" s="38">
        <f>G2619*SUMIF('Manual Inputs'!$B$11:$B$22,'Expanded kW'!A2619,'Manual Inputs'!$C$11:$C$22)</f>
        <v>9299.9373688490214</v>
      </c>
    </row>
    <row r="2620" spans="1:8" x14ac:dyDescent="0.2">
      <c r="A2620">
        <f t="shared" si="240"/>
        <v>6</v>
      </c>
      <c r="B2620" t="b">
        <f t="shared" si="241"/>
        <v>0</v>
      </c>
      <c r="C2620" t="str">
        <f t="shared" si="242"/>
        <v>OFF</v>
      </c>
      <c r="D2620" s="4">
        <f t="shared" si="244"/>
        <v>42539.083333326984</v>
      </c>
      <c r="E2620" t="str">
        <f t="shared" si="245"/>
        <v>LRKPPS</v>
      </c>
      <c r="F2620" s="39">
        <v>54.447177886962891</v>
      </c>
      <c r="G2620">
        <f t="shared" si="243"/>
        <v>1.1455470544137116E-3</v>
      </c>
      <c r="H2620" s="38">
        <f>G2620*SUMIF('Manual Inputs'!$B$11:$B$22,'Expanded kW'!A2620,'Manual Inputs'!$C$11:$C$22)</f>
        <v>9158.7540903666304</v>
      </c>
    </row>
    <row r="2621" spans="1:8" x14ac:dyDescent="0.2">
      <c r="A2621">
        <f t="shared" si="240"/>
        <v>6</v>
      </c>
      <c r="B2621" t="b">
        <f t="shared" si="241"/>
        <v>0</v>
      </c>
      <c r="C2621" t="str">
        <f t="shared" si="242"/>
        <v>OFF</v>
      </c>
      <c r="D2621" s="4">
        <f t="shared" si="244"/>
        <v>42539.124999993648</v>
      </c>
      <c r="E2621" t="str">
        <f t="shared" si="245"/>
        <v>LRKPPS</v>
      </c>
      <c r="F2621" s="39">
        <v>53.510292053222656</v>
      </c>
      <c r="G2621">
        <f t="shared" si="243"/>
        <v>1.1258353476032829E-3</v>
      </c>
      <c r="H2621" s="38">
        <f>G2621*SUMIF('Manual Inputs'!$B$11:$B$22,'Expanded kW'!A2621,'Manual Inputs'!$C$11:$C$22)</f>
        <v>9001.1571809402267</v>
      </c>
    </row>
    <row r="2622" spans="1:8" x14ac:dyDescent="0.2">
      <c r="A2622">
        <f t="shared" si="240"/>
        <v>6</v>
      </c>
      <c r="B2622" t="b">
        <f t="shared" si="241"/>
        <v>0</v>
      </c>
      <c r="C2622" t="str">
        <f t="shared" si="242"/>
        <v>OFF</v>
      </c>
      <c r="D2622" s="4">
        <f t="shared" si="244"/>
        <v>42539.166666660312</v>
      </c>
      <c r="E2622" t="str">
        <f t="shared" si="245"/>
        <v>LRKPPS</v>
      </c>
      <c r="F2622" s="39">
        <v>52.664085388183594</v>
      </c>
      <c r="G2622">
        <f t="shared" si="243"/>
        <v>1.1080314945813093E-3</v>
      </c>
      <c r="H2622" s="38">
        <f>G2622*SUMIF('Manual Inputs'!$B$11:$B$22,'Expanded kW'!A2622,'Manual Inputs'!$C$11:$C$22)</f>
        <v>8858.8137380750686</v>
      </c>
    </row>
    <row r="2623" spans="1:8" x14ac:dyDescent="0.2">
      <c r="A2623">
        <f t="shared" si="240"/>
        <v>6</v>
      </c>
      <c r="B2623" t="b">
        <f t="shared" si="241"/>
        <v>0</v>
      </c>
      <c r="C2623" t="str">
        <f t="shared" si="242"/>
        <v>OFF</v>
      </c>
      <c r="D2623" s="4">
        <f t="shared" si="244"/>
        <v>42539.208333326977</v>
      </c>
      <c r="E2623" t="str">
        <f t="shared" si="245"/>
        <v>LRKPPS</v>
      </c>
      <c r="F2623" s="39">
        <v>52.2618408203125</v>
      </c>
      <c r="G2623">
        <f t="shared" si="243"/>
        <v>1.0995684282156788E-3</v>
      </c>
      <c r="H2623" s="38">
        <f>G2623*SUMIF('Manual Inputs'!$B$11:$B$22,'Expanded kW'!A2623,'Manual Inputs'!$C$11:$C$22)</f>
        <v>8791.1507438797489</v>
      </c>
    </row>
    <row r="2624" spans="1:8" x14ac:dyDescent="0.2">
      <c r="A2624">
        <f t="shared" si="240"/>
        <v>6</v>
      </c>
      <c r="B2624" t="b">
        <f t="shared" si="241"/>
        <v>0</v>
      </c>
      <c r="C2624" t="str">
        <f t="shared" si="242"/>
        <v>OFF</v>
      </c>
      <c r="D2624" s="4">
        <f t="shared" si="244"/>
        <v>42539.249999993641</v>
      </c>
      <c r="E2624" t="str">
        <f t="shared" si="245"/>
        <v>LRKPPS</v>
      </c>
      <c r="F2624" s="39">
        <v>50.335735321044922</v>
      </c>
      <c r="G2624">
        <f t="shared" si="243"/>
        <v>1.0590439315051828E-3</v>
      </c>
      <c r="H2624" s="38">
        <f>G2624*SUMIF('Manual Inputs'!$B$11:$B$22,'Expanded kW'!A2624,'Manual Inputs'!$C$11:$C$22)</f>
        <v>8467.1536644256357</v>
      </c>
    </row>
    <row r="2625" spans="1:8" x14ac:dyDescent="0.2">
      <c r="A2625">
        <f t="shared" si="240"/>
        <v>6</v>
      </c>
      <c r="B2625" t="b">
        <f t="shared" si="241"/>
        <v>0</v>
      </c>
      <c r="C2625" t="str">
        <f t="shared" si="242"/>
        <v>OFF</v>
      </c>
      <c r="D2625" s="4">
        <f t="shared" si="244"/>
        <v>42539.291666660305</v>
      </c>
      <c r="E2625" t="str">
        <f t="shared" si="245"/>
        <v>LRKPPS</v>
      </c>
      <c r="F2625" s="39">
        <v>51.097099304199219</v>
      </c>
      <c r="G2625">
        <f t="shared" si="243"/>
        <v>1.0750627281092935E-3</v>
      </c>
      <c r="H2625" s="38">
        <f>G2625*SUMIF('Manual Inputs'!$B$11:$B$22,'Expanded kW'!A2625,'Manual Inputs'!$C$11:$C$22)</f>
        <v>8595.2254170047872</v>
      </c>
    </row>
    <row r="2626" spans="1:8" x14ac:dyDescent="0.2">
      <c r="A2626">
        <f t="shared" ref="A2626:A2689" si="246">MONTH(D2626)</f>
        <v>6</v>
      </c>
      <c r="B2626" t="b">
        <f t="shared" ref="B2626:B2689" si="247">IF(ISNA(VLOOKUP(DATE(YEAR(D2626),MONTH(D2626),DAY(D2626)),Holidays,1,FALSE)),FALSE,TRUE)</f>
        <v>0</v>
      </c>
      <c r="C2626" t="str">
        <f t="shared" ref="C2626:C2689" si="248">IF(OR(HOUR(D2626)&lt;PkStart,HOUR(D2626)&gt;OPkStart-1,WEEKDAY(D2626,2)&gt;5,B2626)=TRUE,"OFF","ON")</f>
        <v>OFF</v>
      </c>
      <c r="D2626" s="4">
        <f t="shared" si="244"/>
        <v>42539.333333326969</v>
      </c>
      <c r="E2626" t="str">
        <f t="shared" si="245"/>
        <v>LRKPPS</v>
      </c>
      <c r="F2626" s="39">
        <v>50.892383575439453</v>
      </c>
      <c r="G2626">
        <f t="shared" ref="G2626:G2689" si="249">IF(SUMIF($A$2:$A$8761,A2626,$F$2:$F$8761)=0,0,F2626/SUMIF($A$2:$A$8761,A2626,$F$2:$F$8761))</f>
        <v>1.0707555902708592E-3</v>
      </c>
      <c r="H2626" s="38">
        <f>G2626*SUMIF('Manual Inputs'!$B$11:$B$22,'Expanded kW'!A2626,'Manual Inputs'!$C$11:$C$22)</f>
        <v>8560.7894537298234</v>
      </c>
    </row>
    <row r="2627" spans="1:8" x14ac:dyDescent="0.2">
      <c r="A2627">
        <f t="shared" si="246"/>
        <v>6</v>
      </c>
      <c r="B2627" t="b">
        <f t="shared" si="247"/>
        <v>0</v>
      </c>
      <c r="C2627" t="str">
        <f t="shared" si="248"/>
        <v>OFF</v>
      </c>
      <c r="D2627" s="4">
        <f t="shared" si="244"/>
        <v>42539.374999993634</v>
      </c>
      <c r="E2627" t="str">
        <f t="shared" si="245"/>
        <v>LRKPPS</v>
      </c>
      <c r="F2627" s="39">
        <v>52.615238189697266</v>
      </c>
      <c r="G2627">
        <f t="shared" si="249"/>
        <v>1.1070037688751479E-3</v>
      </c>
      <c r="H2627" s="38">
        <f>G2627*SUMIF('Manual Inputs'!$B$11:$B$22,'Expanded kW'!A2627,'Manual Inputs'!$C$11:$C$22)</f>
        <v>8850.5969765035443</v>
      </c>
    </row>
    <row r="2628" spans="1:8" x14ac:dyDescent="0.2">
      <c r="A2628">
        <f t="shared" si="246"/>
        <v>6</v>
      </c>
      <c r="B2628" t="b">
        <f t="shared" si="247"/>
        <v>0</v>
      </c>
      <c r="C2628" t="str">
        <f t="shared" si="248"/>
        <v>OFF</v>
      </c>
      <c r="D2628" s="4">
        <f t="shared" ref="D2628:D2691" si="250">+D2627+1/24</f>
        <v>42539.416666660298</v>
      </c>
      <c r="E2628" t="str">
        <f t="shared" ref="E2628:E2691" si="251">+E2627</f>
        <v>LRKPPS</v>
      </c>
      <c r="F2628" s="39">
        <v>57.451522827148438</v>
      </c>
      <c r="G2628">
        <f t="shared" si="249"/>
        <v>1.2087572818348167E-3</v>
      </c>
      <c r="H2628" s="38">
        <f>G2628*SUMIF('Manual Inputs'!$B$11:$B$22,'Expanded kW'!A2628,'Manual Inputs'!$C$11:$C$22)</f>
        <v>9664.1256739392884</v>
      </c>
    </row>
    <row r="2629" spans="1:8" x14ac:dyDescent="0.2">
      <c r="A2629">
        <f t="shared" si="246"/>
        <v>6</v>
      </c>
      <c r="B2629" t="b">
        <f t="shared" si="247"/>
        <v>0</v>
      </c>
      <c r="C2629" t="str">
        <f t="shared" si="248"/>
        <v>OFF</v>
      </c>
      <c r="D2629" s="4">
        <f t="shared" si="250"/>
        <v>42539.458333326962</v>
      </c>
      <c r="E2629" t="str">
        <f t="shared" si="251"/>
        <v>LRKPPS</v>
      </c>
      <c r="F2629" s="39">
        <v>58.211254119873047</v>
      </c>
      <c r="G2629">
        <f t="shared" si="249"/>
        <v>1.2247417272790496E-3</v>
      </c>
      <c r="H2629" s="38">
        <f>G2629*SUMIF('Manual Inputs'!$B$11:$B$22,'Expanded kW'!A2629,'Manual Inputs'!$C$11:$C$22)</f>
        <v>9791.9227858349113</v>
      </c>
    </row>
    <row r="2630" spans="1:8" x14ac:dyDescent="0.2">
      <c r="A2630">
        <f t="shared" si="246"/>
        <v>6</v>
      </c>
      <c r="B2630" t="b">
        <f t="shared" si="247"/>
        <v>0</v>
      </c>
      <c r="C2630" t="str">
        <f t="shared" si="248"/>
        <v>OFF</v>
      </c>
      <c r="D2630" s="4">
        <f t="shared" si="250"/>
        <v>42539.499999993626</v>
      </c>
      <c r="E2630" t="str">
        <f t="shared" si="251"/>
        <v>LRKPPS</v>
      </c>
      <c r="F2630" s="39">
        <v>59.831977844238281</v>
      </c>
      <c r="G2630">
        <f t="shared" si="249"/>
        <v>1.2588411124174219E-3</v>
      </c>
      <c r="H2630" s="38">
        <f>G2630*SUMIF('Manual Inputs'!$B$11:$B$22,'Expanded kW'!A2630,'Manual Inputs'!$C$11:$C$22)</f>
        <v>10064.550507159631</v>
      </c>
    </row>
    <row r="2631" spans="1:8" x14ac:dyDescent="0.2">
      <c r="A2631">
        <f t="shared" si="246"/>
        <v>6</v>
      </c>
      <c r="B2631" t="b">
        <f t="shared" si="247"/>
        <v>0</v>
      </c>
      <c r="C2631" t="str">
        <f t="shared" si="248"/>
        <v>OFF</v>
      </c>
      <c r="D2631" s="4">
        <f t="shared" si="250"/>
        <v>42539.541666660291</v>
      </c>
      <c r="E2631" t="str">
        <f t="shared" si="251"/>
        <v>LRKPPS</v>
      </c>
      <c r="F2631" s="39">
        <v>62.234828948974609</v>
      </c>
      <c r="G2631">
        <f t="shared" si="249"/>
        <v>1.3093961478122778E-3</v>
      </c>
      <c r="H2631" s="38">
        <f>G2631*SUMIF('Manual Inputs'!$B$11:$B$22,'Expanded kW'!A2631,'Manual Inputs'!$C$11:$C$22)</f>
        <v>10468.74266620476</v>
      </c>
    </row>
    <row r="2632" spans="1:8" x14ac:dyDescent="0.2">
      <c r="A2632">
        <f t="shared" si="246"/>
        <v>6</v>
      </c>
      <c r="B2632" t="b">
        <f t="shared" si="247"/>
        <v>0</v>
      </c>
      <c r="C2632" t="str">
        <f t="shared" si="248"/>
        <v>OFF</v>
      </c>
      <c r="D2632" s="4">
        <f t="shared" si="250"/>
        <v>42539.583333326955</v>
      </c>
      <c r="E2632" t="str">
        <f t="shared" si="251"/>
        <v>LRKPPS</v>
      </c>
      <c r="F2632" s="39">
        <v>65.279937744140625</v>
      </c>
      <c r="G2632">
        <f t="shared" si="249"/>
        <v>1.3734640305942609E-3</v>
      </c>
      <c r="H2632" s="38">
        <f>G2632*SUMIF('Manual Inputs'!$B$11:$B$22,'Expanded kW'!A2632,'Manual Inputs'!$C$11:$C$22)</f>
        <v>10980.97128329193</v>
      </c>
    </row>
    <row r="2633" spans="1:8" x14ac:dyDescent="0.2">
      <c r="A2633">
        <f t="shared" si="246"/>
        <v>6</v>
      </c>
      <c r="B2633" t="b">
        <f t="shared" si="247"/>
        <v>0</v>
      </c>
      <c r="C2633" t="str">
        <f t="shared" si="248"/>
        <v>OFF</v>
      </c>
      <c r="D2633" s="4">
        <f t="shared" si="250"/>
        <v>42539.624999993619</v>
      </c>
      <c r="E2633" t="str">
        <f t="shared" si="251"/>
        <v>LRKPPS</v>
      </c>
      <c r="F2633" s="39">
        <v>67.14849853515625</v>
      </c>
      <c r="G2633">
        <f t="shared" si="249"/>
        <v>1.412777809438498E-3</v>
      </c>
      <c r="H2633" s="38">
        <f>G2633*SUMIF('Manual Inputs'!$B$11:$B$22,'Expanded kW'!A2633,'Manual Inputs'!$C$11:$C$22)</f>
        <v>11295.288562019261</v>
      </c>
    </row>
    <row r="2634" spans="1:8" x14ac:dyDescent="0.2">
      <c r="A2634">
        <f t="shared" si="246"/>
        <v>6</v>
      </c>
      <c r="B2634" t="b">
        <f t="shared" si="247"/>
        <v>0</v>
      </c>
      <c r="C2634" t="str">
        <f t="shared" si="248"/>
        <v>OFF</v>
      </c>
      <c r="D2634" s="4">
        <f t="shared" si="250"/>
        <v>42539.666666660283</v>
      </c>
      <c r="E2634" t="str">
        <f t="shared" si="251"/>
        <v>LRKPPS</v>
      </c>
      <c r="F2634" s="39">
        <v>69.003669738769531</v>
      </c>
      <c r="G2634">
        <f t="shared" si="249"/>
        <v>1.4518098766678484E-3</v>
      </c>
      <c r="H2634" s="38">
        <f>G2634*SUMIF('Manual Inputs'!$B$11:$B$22,'Expanded kW'!A2634,'Manual Inputs'!$C$11:$C$22)</f>
        <v>11607.353530468101</v>
      </c>
    </row>
    <row r="2635" spans="1:8" x14ac:dyDescent="0.2">
      <c r="A2635">
        <f t="shared" si="246"/>
        <v>6</v>
      </c>
      <c r="B2635" t="b">
        <f t="shared" si="247"/>
        <v>0</v>
      </c>
      <c r="C2635" t="str">
        <f t="shared" si="248"/>
        <v>OFF</v>
      </c>
      <c r="D2635" s="4">
        <f t="shared" si="250"/>
        <v>42539.708333326947</v>
      </c>
      <c r="E2635" t="str">
        <f t="shared" si="251"/>
        <v>LRKPPS</v>
      </c>
      <c r="F2635" s="39">
        <v>69.038414001464844</v>
      </c>
      <c r="G2635">
        <f t="shared" si="249"/>
        <v>1.4525408821916062E-3</v>
      </c>
      <c r="H2635" s="38">
        <f>G2635*SUMIF('Manual Inputs'!$B$11:$B$22,'Expanded kW'!A2635,'Manual Inputs'!$C$11:$C$22)</f>
        <v>11613.197986883053</v>
      </c>
    </row>
    <row r="2636" spans="1:8" x14ac:dyDescent="0.2">
      <c r="A2636">
        <f t="shared" si="246"/>
        <v>6</v>
      </c>
      <c r="B2636" t="b">
        <f t="shared" si="247"/>
        <v>0</v>
      </c>
      <c r="C2636" t="str">
        <f t="shared" si="248"/>
        <v>OFF</v>
      </c>
      <c r="D2636" s="4">
        <f t="shared" si="250"/>
        <v>42539.749999993612</v>
      </c>
      <c r="E2636" t="str">
        <f t="shared" si="251"/>
        <v>LRKPPS</v>
      </c>
      <c r="F2636" s="39">
        <v>68.488502502441406</v>
      </c>
      <c r="G2636">
        <f t="shared" si="249"/>
        <v>1.4409709620902861E-3</v>
      </c>
      <c r="H2636" s="38">
        <f>G2636*SUMIF('Manual Inputs'!$B$11:$B$22,'Expanded kW'!A2636,'Manual Inputs'!$C$11:$C$22)</f>
        <v>11520.695411240349</v>
      </c>
    </row>
    <row r="2637" spans="1:8" x14ac:dyDescent="0.2">
      <c r="A2637">
        <f t="shared" si="246"/>
        <v>6</v>
      </c>
      <c r="B2637" t="b">
        <f t="shared" si="247"/>
        <v>0</v>
      </c>
      <c r="C2637" t="str">
        <f t="shared" si="248"/>
        <v>OFF</v>
      </c>
      <c r="D2637" s="4">
        <f t="shared" si="250"/>
        <v>42539.791666660276</v>
      </c>
      <c r="E2637" t="str">
        <f t="shared" si="251"/>
        <v>LRKPPS</v>
      </c>
      <c r="F2637" s="39">
        <v>67.71942138671875</v>
      </c>
      <c r="G2637">
        <f t="shared" si="249"/>
        <v>1.4247898000739484E-3</v>
      </c>
      <c r="H2637" s="38">
        <f>G2637*SUMIF('Manual Inputs'!$B$11:$B$22,'Expanded kW'!A2637,'Manual Inputs'!$C$11:$C$22)</f>
        <v>11391.325532252824</v>
      </c>
    </row>
    <row r="2638" spans="1:8" x14ac:dyDescent="0.2">
      <c r="A2638">
        <f t="shared" si="246"/>
        <v>6</v>
      </c>
      <c r="B2638" t="b">
        <f t="shared" si="247"/>
        <v>0</v>
      </c>
      <c r="C2638" t="str">
        <f t="shared" si="248"/>
        <v>OFF</v>
      </c>
      <c r="D2638" s="4">
        <f t="shared" si="250"/>
        <v>42539.83333332694</v>
      </c>
      <c r="E2638" t="str">
        <f t="shared" si="251"/>
        <v>LRKPPS</v>
      </c>
      <c r="F2638" s="39">
        <v>65.018302917480469</v>
      </c>
      <c r="G2638">
        <f t="shared" si="249"/>
        <v>1.3679593374835396E-3</v>
      </c>
      <c r="H2638" s="38">
        <f>G2638*SUMIF('Manual Inputs'!$B$11:$B$22,'Expanded kW'!A2638,'Manual Inputs'!$C$11:$C$22)</f>
        <v>10936.960755439948</v>
      </c>
    </row>
    <row r="2639" spans="1:8" x14ac:dyDescent="0.2">
      <c r="A2639">
        <f t="shared" si="246"/>
        <v>6</v>
      </c>
      <c r="B2639" t="b">
        <f t="shared" si="247"/>
        <v>0</v>
      </c>
      <c r="C2639" t="str">
        <f t="shared" si="248"/>
        <v>OFF</v>
      </c>
      <c r="D2639" s="4">
        <f t="shared" si="250"/>
        <v>42539.874999993604</v>
      </c>
      <c r="E2639" t="str">
        <f t="shared" si="251"/>
        <v>LRKPPS</v>
      </c>
      <c r="F2639" s="39">
        <v>63.348793029785156</v>
      </c>
      <c r="G2639">
        <f t="shared" si="249"/>
        <v>1.3328335107945153E-3</v>
      </c>
      <c r="H2639" s="38">
        <f>G2639*SUMIF('Manual Inputs'!$B$11:$B$22,'Expanded kW'!A2639,'Manual Inputs'!$C$11:$C$22)</f>
        <v>10656.126539485143</v>
      </c>
    </row>
    <row r="2640" spans="1:8" x14ac:dyDescent="0.2">
      <c r="A2640">
        <f t="shared" si="246"/>
        <v>6</v>
      </c>
      <c r="B2640" t="b">
        <f t="shared" si="247"/>
        <v>0</v>
      </c>
      <c r="C2640" t="str">
        <f t="shared" si="248"/>
        <v>OFF</v>
      </c>
      <c r="D2640" s="4">
        <f t="shared" si="250"/>
        <v>42539.916666660269</v>
      </c>
      <c r="E2640" t="str">
        <f t="shared" si="251"/>
        <v>LRKPPS</v>
      </c>
      <c r="F2640" s="39">
        <v>59.740318298339844</v>
      </c>
      <c r="G2640">
        <f t="shared" si="249"/>
        <v>1.2569126318810965E-3</v>
      </c>
      <c r="H2640" s="38">
        <f>G2640*SUMIF('Manual Inputs'!$B$11:$B$22,'Expanded kW'!A2640,'Manual Inputs'!$C$11:$C$22)</f>
        <v>10049.132127851499</v>
      </c>
    </row>
    <row r="2641" spans="1:8" x14ac:dyDescent="0.2">
      <c r="A2641">
        <f t="shared" si="246"/>
        <v>6</v>
      </c>
      <c r="B2641" t="b">
        <f t="shared" si="247"/>
        <v>0</v>
      </c>
      <c r="C2641" t="str">
        <f t="shared" si="248"/>
        <v>OFF</v>
      </c>
      <c r="D2641" s="4">
        <f t="shared" si="250"/>
        <v>42539.958333326933</v>
      </c>
      <c r="E2641" t="str">
        <f t="shared" si="251"/>
        <v>LRKPPS</v>
      </c>
      <c r="F2641" s="39">
        <v>57.048824310302734</v>
      </c>
      <c r="G2641">
        <f t="shared" si="249"/>
        <v>1.2002846645625847E-3</v>
      </c>
      <c r="H2641" s="38">
        <f>G2641*SUMIF('Manual Inputs'!$B$11:$B$22,'Expanded kW'!A2641,'Manual Inputs'!$C$11:$C$22)</f>
        <v>9596.386319367004</v>
      </c>
    </row>
    <row r="2642" spans="1:8" x14ac:dyDescent="0.2">
      <c r="A2642">
        <f t="shared" si="246"/>
        <v>6</v>
      </c>
      <c r="B2642" t="b">
        <f t="shared" si="247"/>
        <v>0</v>
      </c>
      <c r="C2642" t="str">
        <f t="shared" si="248"/>
        <v>OFF</v>
      </c>
      <c r="D2642" s="4">
        <f t="shared" si="250"/>
        <v>42539.999999993597</v>
      </c>
      <c r="E2642" t="str">
        <f t="shared" si="251"/>
        <v>LRKPPS</v>
      </c>
      <c r="F2642" s="39">
        <v>55.641304016113281</v>
      </c>
      <c r="G2642">
        <f t="shared" si="249"/>
        <v>1.1706709951381806E-3</v>
      </c>
      <c r="H2642" s="38">
        <f>G2642*SUMIF('Manual Inputs'!$B$11:$B$22,'Expanded kW'!A2642,'Manual Inputs'!$C$11:$C$22)</f>
        <v>9359.6223078613057</v>
      </c>
    </row>
    <row r="2643" spans="1:8" x14ac:dyDescent="0.2">
      <c r="A2643">
        <f t="shared" si="246"/>
        <v>6</v>
      </c>
      <c r="B2643" t="b">
        <f t="shared" si="247"/>
        <v>0</v>
      </c>
      <c r="C2643" t="str">
        <f t="shared" si="248"/>
        <v>OFF</v>
      </c>
      <c r="D2643" s="4">
        <f t="shared" si="250"/>
        <v>42540.041666660261</v>
      </c>
      <c r="E2643" t="str">
        <f t="shared" si="251"/>
        <v>LRKPPS</v>
      </c>
      <c r="F2643" s="39">
        <v>54.422622680664063</v>
      </c>
      <c r="G2643">
        <f t="shared" si="249"/>
        <v>1.1450304226003135E-3</v>
      </c>
      <c r="H2643" s="38">
        <f>G2643*SUMIF('Manual Inputs'!$B$11:$B$22,'Expanded kW'!A2643,'Manual Inputs'!$C$11:$C$22)</f>
        <v>9154.623571488386</v>
      </c>
    </row>
    <row r="2644" spans="1:8" x14ac:dyDescent="0.2">
      <c r="A2644">
        <f t="shared" si="246"/>
        <v>6</v>
      </c>
      <c r="B2644" t="b">
        <f t="shared" si="247"/>
        <v>0</v>
      </c>
      <c r="C2644" t="str">
        <f t="shared" si="248"/>
        <v>OFF</v>
      </c>
      <c r="D2644" s="4">
        <f t="shared" si="250"/>
        <v>42540.083333326926</v>
      </c>
      <c r="E2644" t="str">
        <f t="shared" si="251"/>
        <v>LRKPPS</v>
      </c>
      <c r="F2644" s="39">
        <v>53.722934722900391</v>
      </c>
      <c r="G2644">
        <f t="shared" si="249"/>
        <v>1.1303092651385081E-3</v>
      </c>
      <c r="H2644" s="38">
        <f>G2644*SUMIF('Manual Inputs'!$B$11:$B$22,'Expanded kW'!A2644,'Manual Inputs'!$C$11:$C$22)</f>
        <v>9036.9265632347651</v>
      </c>
    </row>
    <row r="2645" spans="1:8" x14ac:dyDescent="0.2">
      <c r="A2645">
        <f t="shared" si="246"/>
        <v>6</v>
      </c>
      <c r="B2645" t="b">
        <f t="shared" si="247"/>
        <v>0</v>
      </c>
      <c r="C2645" t="str">
        <f t="shared" si="248"/>
        <v>OFF</v>
      </c>
      <c r="D2645" s="4">
        <f t="shared" si="250"/>
        <v>42540.12499999359</v>
      </c>
      <c r="E2645" t="str">
        <f t="shared" si="251"/>
        <v>LRKPPS</v>
      </c>
      <c r="F2645" s="39">
        <v>52.268909454345703</v>
      </c>
      <c r="G2645">
        <f t="shared" si="249"/>
        <v>1.0997171494756177E-3</v>
      </c>
      <c r="H2645" s="38">
        <f>G2645*SUMIF('Manual Inputs'!$B$11:$B$22,'Expanded kW'!A2645,'Manual Inputs'!$C$11:$C$22)</f>
        <v>8792.3397840353155</v>
      </c>
    </row>
    <row r="2646" spans="1:8" x14ac:dyDescent="0.2">
      <c r="A2646">
        <f t="shared" si="246"/>
        <v>6</v>
      </c>
      <c r="B2646" t="b">
        <f t="shared" si="247"/>
        <v>0</v>
      </c>
      <c r="C2646" t="str">
        <f t="shared" si="248"/>
        <v>OFF</v>
      </c>
      <c r="D2646" s="4">
        <f t="shared" si="250"/>
        <v>42540.166666660254</v>
      </c>
      <c r="E2646" t="str">
        <f t="shared" si="251"/>
        <v>LRKPPS</v>
      </c>
      <c r="F2646" s="39">
        <v>51.4088134765625</v>
      </c>
      <c r="G2646">
        <f t="shared" si="249"/>
        <v>1.0816210708155234E-3</v>
      </c>
      <c r="H2646" s="38">
        <f>G2646*SUMIF('Manual Inputs'!$B$11:$B$22,'Expanded kW'!A2646,'Manual Inputs'!$C$11:$C$22)</f>
        <v>8647.6599703086249</v>
      </c>
    </row>
    <row r="2647" spans="1:8" x14ac:dyDescent="0.2">
      <c r="A2647">
        <f t="shared" si="246"/>
        <v>6</v>
      </c>
      <c r="B2647" t="b">
        <f t="shared" si="247"/>
        <v>0</v>
      </c>
      <c r="C2647" t="str">
        <f t="shared" si="248"/>
        <v>OFF</v>
      </c>
      <c r="D2647" s="4">
        <f t="shared" si="250"/>
        <v>42540.208333326918</v>
      </c>
      <c r="E2647" t="str">
        <f t="shared" si="251"/>
        <v>LRKPPS</v>
      </c>
      <c r="F2647" s="39">
        <v>50.040889739990234</v>
      </c>
      <c r="G2647">
        <f t="shared" si="249"/>
        <v>1.0528404972778788E-3</v>
      </c>
      <c r="H2647" s="38">
        <f>G2647*SUMIF('Manual Inputs'!$B$11:$B$22,'Expanded kW'!A2647,'Manual Inputs'!$C$11:$C$22)</f>
        <v>8417.556637062391</v>
      </c>
    </row>
    <row r="2648" spans="1:8" x14ac:dyDescent="0.2">
      <c r="A2648">
        <f t="shared" si="246"/>
        <v>6</v>
      </c>
      <c r="B2648" t="b">
        <f t="shared" si="247"/>
        <v>0</v>
      </c>
      <c r="C2648" t="str">
        <f t="shared" si="248"/>
        <v>OFF</v>
      </c>
      <c r="D2648" s="4">
        <f t="shared" si="250"/>
        <v>42540.249999993583</v>
      </c>
      <c r="E2648" t="str">
        <f t="shared" si="251"/>
        <v>LRKPPS</v>
      </c>
      <c r="F2648" s="39">
        <v>49.366878509521484</v>
      </c>
      <c r="G2648">
        <f t="shared" si="249"/>
        <v>1.0386595679869573E-3</v>
      </c>
      <c r="H2648" s="38">
        <f>G2648*SUMIF('Manual Inputs'!$B$11:$B$22,'Expanded kW'!A2648,'Manual Inputs'!$C$11:$C$22)</f>
        <v>8304.178802735978</v>
      </c>
    </row>
    <row r="2649" spans="1:8" x14ac:dyDescent="0.2">
      <c r="A2649">
        <f t="shared" si="246"/>
        <v>6</v>
      </c>
      <c r="B2649" t="b">
        <f t="shared" si="247"/>
        <v>0</v>
      </c>
      <c r="C2649" t="str">
        <f t="shared" si="248"/>
        <v>OFF</v>
      </c>
      <c r="D2649" s="4">
        <f t="shared" si="250"/>
        <v>42540.291666660247</v>
      </c>
      <c r="E2649" t="str">
        <f t="shared" si="251"/>
        <v>LRKPPS</v>
      </c>
      <c r="F2649" s="39">
        <v>50.852767944335938</v>
      </c>
      <c r="G2649">
        <f t="shared" si="249"/>
        <v>1.0699220930855029E-3</v>
      </c>
      <c r="H2649" s="38">
        <f>G2649*SUMIF('Manual Inputs'!$B$11:$B$22,'Expanded kW'!A2649,'Manual Inputs'!$C$11:$C$22)</f>
        <v>8554.12556705116</v>
      </c>
    </row>
    <row r="2650" spans="1:8" x14ac:dyDescent="0.2">
      <c r="A2650">
        <f t="shared" si="246"/>
        <v>6</v>
      </c>
      <c r="B2650" t="b">
        <f t="shared" si="247"/>
        <v>0</v>
      </c>
      <c r="C2650" t="str">
        <f t="shared" si="248"/>
        <v>OFF</v>
      </c>
      <c r="D2650" s="4">
        <f t="shared" si="250"/>
        <v>42540.333333326911</v>
      </c>
      <c r="E2650" t="str">
        <f t="shared" si="251"/>
        <v>LRKPPS</v>
      </c>
      <c r="F2650" s="39">
        <v>52.627796173095703</v>
      </c>
      <c r="G2650">
        <f t="shared" si="249"/>
        <v>1.1072679838712183E-3</v>
      </c>
      <c r="H2650" s="38">
        <f>G2650*SUMIF('Manual Inputs'!$B$11:$B$22,'Expanded kW'!A2650,'Manual Inputs'!$C$11:$C$22)</f>
        <v>8852.7093997049069</v>
      </c>
    </row>
    <row r="2651" spans="1:8" x14ac:dyDescent="0.2">
      <c r="A2651">
        <f t="shared" si="246"/>
        <v>6</v>
      </c>
      <c r="B2651" t="b">
        <f t="shared" si="247"/>
        <v>0</v>
      </c>
      <c r="C2651" t="str">
        <f t="shared" si="248"/>
        <v>OFF</v>
      </c>
      <c r="D2651" s="4">
        <f t="shared" si="250"/>
        <v>42540.374999993575</v>
      </c>
      <c r="E2651" t="str">
        <f t="shared" si="251"/>
        <v>LRKPPS</v>
      </c>
      <c r="F2651" s="39">
        <v>54.332267761230469</v>
      </c>
      <c r="G2651">
        <f t="shared" si="249"/>
        <v>1.1431293908880028E-3</v>
      </c>
      <c r="H2651" s="38">
        <f>G2651*SUMIF('Manual Inputs'!$B$11:$B$22,'Expanded kW'!A2651,'Manual Inputs'!$C$11:$C$22)</f>
        <v>9139.4246480535439</v>
      </c>
    </row>
    <row r="2652" spans="1:8" x14ac:dyDescent="0.2">
      <c r="A2652">
        <f t="shared" si="246"/>
        <v>6</v>
      </c>
      <c r="B2652" t="b">
        <f t="shared" si="247"/>
        <v>0</v>
      </c>
      <c r="C2652" t="str">
        <f t="shared" si="248"/>
        <v>OFF</v>
      </c>
      <c r="D2652" s="4">
        <f t="shared" si="250"/>
        <v>42540.41666666024</v>
      </c>
      <c r="E2652" t="str">
        <f t="shared" si="251"/>
        <v>LRKPPS</v>
      </c>
      <c r="F2652" s="39">
        <v>55.976730346679688</v>
      </c>
      <c r="G2652">
        <f t="shared" si="249"/>
        <v>1.177728232259834E-3</v>
      </c>
      <c r="H2652" s="38">
        <f>G2652*SUMIF('Manual Inputs'!$B$11:$B$22,'Expanded kW'!A2652,'Manual Inputs'!$C$11:$C$22)</f>
        <v>9416.0455679147417</v>
      </c>
    </row>
    <row r="2653" spans="1:8" x14ac:dyDescent="0.2">
      <c r="A2653">
        <f t="shared" si="246"/>
        <v>6</v>
      </c>
      <c r="B2653" t="b">
        <f t="shared" si="247"/>
        <v>0</v>
      </c>
      <c r="C2653" t="str">
        <f t="shared" si="248"/>
        <v>OFF</v>
      </c>
      <c r="D2653" s="4">
        <f t="shared" si="250"/>
        <v>42540.458333326904</v>
      </c>
      <c r="E2653" t="str">
        <f t="shared" si="251"/>
        <v>LRKPPS</v>
      </c>
      <c r="F2653" s="39">
        <v>56.96533203125</v>
      </c>
      <c r="G2653">
        <f t="shared" si="249"/>
        <v>1.1985280200853684E-3</v>
      </c>
      <c r="H2653" s="38">
        <f>G2653*SUMIF('Manual Inputs'!$B$11:$B$22,'Expanded kW'!A2653,'Manual Inputs'!$C$11:$C$22)</f>
        <v>9582.3417851603681</v>
      </c>
    </row>
    <row r="2654" spans="1:8" x14ac:dyDescent="0.2">
      <c r="A2654">
        <f t="shared" si="246"/>
        <v>6</v>
      </c>
      <c r="B2654" t="b">
        <f t="shared" si="247"/>
        <v>0</v>
      </c>
      <c r="C2654" t="str">
        <f t="shared" si="248"/>
        <v>OFF</v>
      </c>
      <c r="D2654" s="4">
        <f t="shared" si="250"/>
        <v>42540.499999993568</v>
      </c>
      <c r="E2654" t="str">
        <f t="shared" si="251"/>
        <v>LRKPPS</v>
      </c>
      <c r="F2654" s="39">
        <v>59.607589721679688</v>
      </c>
      <c r="G2654">
        <f t="shared" si="249"/>
        <v>1.254120075206346E-3</v>
      </c>
      <c r="H2654" s="38">
        <f>G2654*SUMIF('Manual Inputs'!$B$11:$B$22,'Expanded kW'!A2654,'Manual Inputs'!$C$11:$C$22)</f>
        <v>10026.805380321655</v>
      </c>
    </row>
    <row r="2655" spans="1:8" x14ac:dyDescent="0.2">
      <c r="A2655">
        <f t="shared" si="246"/>
        <v>6</v>
      </c>
      <c r="B2655" t="b">
        <f t="shared" si="247"/>
        <v>0</v>
      </c>
      <c r="C2655" t="str">
        <f t="shared" si="248"/>
        <v>OFF</v>
      </c>
      <c r="D2655" s="4">
        <f t="shared" si="250"/>
        <v>42540.541666660232</v>
      </c>
      <c r="E2655" t="str">
        <f t="shared" si="251"/>
        <v>LRKPPS</v>
      </c>
      <c r="F2655" s="39">
        <v>61.896965026855469</v>
      </c>
      <c r="G2655">
        <f t="shared" si="249"/>
        <v>1.3022876247299655E-3</v>
      </c>
      <c r="H2655" s="38">
        <f>G2655*SUMIF('Manual Inputs'!$B$11:$B$22,'Expanded kW'!A2655,'Manual Inputs'!$C$11:$C$22)</f>
        <v>10411.909370177549</v>
      </c>
    </row>
    <row r="2656" spans="1:8" x14ac:dyDescent="0.2">
      <c r="A2656">
        <f t="shared" si="246"/>
        <v>6</v>
      </c>
      <c r="B2656" t="b">
        <f t="shared" si="247"/>
        <v>0</v>
      </c>
      <c r="C2656" t="str">
        <f t="shared" si="248"/>
        <v>OFF</v>
      </c>
      <c r="D2656" s="4">
        <f t="shared" si="250"/>
        <v>42540.583333326897</v>
      </c>
      <c r="E2656" t="str">
        <f t="shared" si="251"/>
        <v>LRKPPS</v>
      </c>
      <c r="F2656" s="39">
        <v>64.276885986328125</v>
      </c>
      <c r="G2656">
        <f t="shared" si="249"/>
        <v>1.3523602189518629E-3</v>
      </c>
      <c r="H2656" s="38">
        <f>G2656*SUMIF('Manual Inputs'!$B$11:$B$22,'Expanded kW'!A2656,'Manual Inputs'!$C$11:$C$22)</f>
        <v>10812.244367660287</v>
      </c>
    </row>
    <row r="2657" spans="1:8" x14ac:dyDescent="0.2">
      <c r="A2657">
        <f t="shared" si="246"/>
        <v>6</v>
      </c>
      <c r="B2657" t="b">
        <f t="shared" si="247"/>
        <v>0</v>
      </c>
      <c r="C2657" t="str">
        <f t="shared" si="248"/>
        <v>OFF</v>
      </c>
      <c r="D2657" s="4">
        <f t="shared" si="250"/>
        <v>42540.624999993561</v>
      </c>
      <c r="E2657" t="str">
        <f t="shared" si="251"/>
        <v>LRKPPS</v>
      </c>
      <c r="F2657" s="39">
        <v>66.11053466796875</v>
      </c>
      <c r="G2657">
        <f t="shared" si="249"/>
        <v>1.3909394608446913E-3</v>
      </c>
      <c r="H2657" s="38">
        <f>G2657*SUMIF('Manual Inputs'!$B$11:$B$22,'Expanded kW'!A2657,'Manual Inputs'!$C$11:$C$22)</f>
        <v>11120.688955883705</v>
      </c>
    </row>
    <row r="2658" spans="1:8" x14ac:dyDescent="0.2">
      <c r="A2658">
        <f t="shared" si="246"/>
        <v>6</v>
      </c>
      <c r="B2658" t="b">
        <f t="shared" si="247"/>
        <v>0</v>
      </c>
      <c r="C2658" t="str">
        <f t="shared" si="248"/>
        <v>OFF</v>
      </c>
      <c r="D2658" s="4">
        <f t="shared" si="250"/>
        <v>42540.666666660225</v>
      </c>
      <c r="E2658" t="str">
        <f t="shared" si="251"/>
        <v>LRKPPS</v>
      </c>
      <c r="F2658" s="39">
        <v>67.05023193359375</v>
      </c>
      <c r="G2658">
        <f t="shared" si="249"/>
        <v>1.4107103190682741E-3</v>
      </c>
      <c r="H2658" s="38">
        <f>G2658*SUMIF('Manual Inputs'!$B$11:$B$22,'Expanded kW'!A2658,'Manual Inputs'!$C$11:$C$22)</f>
        <v>11278.758786300206</v>
      </c>
    </row>
    <row r="2659" spans="1:8" x14ac:dyDescent="0.2">
      <c r="A2659">
        <f t="shared" si="246"/>
        <v>6</v>
      </c>
      <c r="B2659" t="b">
        <f t="shared" si="247"/>
        <v>0</v>
      </c>
      <c r="C2659" t="str">
        <f t="shared" si="248"/>
        <v>OFF</v>
      </c>
      <c r="D2659" s="4">
        <f t="shared" si="250"/>
        <v>42540.708333326889</v>
      </c>
      <c r="E2659" t="str">
        <f t="shared" si="251"/>
        <v>LRKPPS</v>
      </c>
      <c r="F2659" s="39">
        <v>67.689002990722656</v>
      </c>
      <c r="G2659">
        <f t="shared" si="249"/>
        <v>1.4241498090719234E-3</v>
      </c>
      <c r="H2659" s="38">
        <f>G2659*SUMIF('Manual Inputs'!$B$11:$B$22,'Expanded kW'!A2659,'Manual Inputs'!$C$11:$C$22)</f>
        <v>11386.208745312462</v>
      </c>
    </row>
    <row r="2660" spans="1:8" x14ac:dyDescent="0.2">
      <c r="A2660">
        <f t="shared" si="246"/>
        <v>6</v>
      </c>
      <c r="B2660" t="b">
        <f t="shared" si="247"/>
        <v>0</v>
      </c>
      <c r="C2660" t="str">
        <f t="shared" si="248"/>
        <v>OFF</v>
      </c>
      <c r="D2660" s="4">
        <f t="shared" si="250"/>
        <v>42540.749999993554</v>
      </c>
      <c r="E2660" t="str">
        <f t="shared" si="251"/>
        <v>LRKPPS</v>
      </c>
      <c r="F2660" s="39">
        <v>66.815826416015625</v>
      </c>
      <c r="G2660">
        <f t="shared" si="249"/>
        <v>1.4057785198342088E-3</v>
      </c>
      <c r="H2660" s="38">
        <f>G2660*SUMIF('Manual Inputs'!$B$11:$B$22,'Expanded kW'!A2660,'Manual Inputs'!$C$11:$C$22)</f>
        <v>11239.328597698324</v>
      </c>
    </row>
    <row r="2661" spans="1:8" x14ac:dyDescent="0.2">
      <c r="A2661">
        <f t="shared" si="246"/>
        <v>6</v>
      </c>
      <c r="B2661" t="b">
        <f t="shared" si="247"/>
        <v>0</v>
      </c>
      <c r="C2661" t="str">
        <f t="shared" si="248"/>
        <v>OFF</v>
      </c>
      <c r="D2661" s="4">
        <f t="shared" si="250"/>
        <v>42540.791666660218</v>
      </c>
      <c r="E2661" t="str">
        <f t="shared" si="251"/>
        <v>LRKPPS</v>
      </c>
      <c r="F2661" s="39">
        <v>64.743942260742187</v>
      </c>
      <c r="G2661">
        <f t="shared" si="249"/>
        <v>1.3621868979490966E-3</v>
      </c>
      <c r="H2661" s="38">
        <f>G2661*SUMIF('Manual Inputs'!$B$11:$B$22,'Expanded kW'!A2661,'Manual Inputs'!$C$11:$C$22)</f>
        <v>10890.809570297639</v>
      </c>
    </row>
    <row r="2662" spans="1:8" x14ac:dyDescent="0.2">
      <c r="A2662">
        <f t="shared" si="246"/>
        <v>6</v>
      </c>
      <c r="B2662" t="b">
        <f t="shared" si="247"/>
        <v>0</v>
      </c>
      <c r="C2662" t="str">
        <f t="shared" si="248"/>
        <v>OFF</v>
      </c>
      <c r="D2662" s="4">
        <f t="shared" si="250"/>
        <v>42540.833333326882</v>
      </c>
      <c r="E2662" t="str">
        <f t="shared" si="251"/>
        <v>LRKPPS</v>
      </c>
      <c r="F2662" s="39">
        <v>63.618404388427734</v>
      </c>
      <c r="G2662">
        <f t="shared" si="249"/>
        <v>1.3385060269783787E-3</v>
      </c>
      <c r="H2662" s="38">
        <f>G2662*SUMIF('Manual Inputs'!$B$11:$B$22,'Expanded kW'!A2662,'Manual Inputs'!$C$11:$C$22)</f>
        <v>10701.47882824662</v>
      </c>
    </row>
    <row r="2663" spans="1:8" x14ac:dyDescent="0.2">
      <c r="A2663">
        <f t="shared" si="246"/>
        <v>6</v>
      </c>
      <c r="B2663" t="b">
        <f t="shared" si="247"/>
        <v>0</v>
      </c>
      <c r="C2663" t="str">
        <f t="shared" si="248"/>
        <v>OFF</v>
      </c>
      <c r="D2663" s="4">
        <f t="shared" si="250"/>
        <v>42540.874999993546</v>
      </c>
      <c r="E2663" t="str">
        <f t="shared" si="251"/>
        <v>LRKPPS</v>
      </c>
      <c r="F2663" s="39">
        <v>61.889724731445313</v>
      </c>
      <c r="G2663">
        <f t="shared" si="249"/>
        <v>1.3021352917826563E-3</v>
      </c>
      <c r="H2663" s="38">
        <f>G2663*SUMIF('Manual Inputs'!$B$11:$B$22,'Expanded kW'!A2663,'Manual Inputs'!$C$11:$C$22)</f>
        <v>10410.691454249181</v>
      </c>
    </row>
    <row r="2664" spans="1:8" x14ac:dyDescent="0.2">
      <c r="A2664">
        <f t="shared" si="246"/>
        <v>6</v>
      </c>
      <c r="B2664" t="b">
        <f t="shared" si="247"/>
        <v>0</v>
      </c>
      <c r="C2664" t="str">
        <f t="shared" si="248"/>
        <v>OFF</v>
      </c>
      <c r="D2664" s="4">
        <f t="shared" si="250"/>
        <v>42540.91666666021</v>
      </c>
      <c r="E2664" t="str">
        <f t="shared" si="251"/>
        <v>LRKPPS</v>
      </c>
      <c r="F2664" s="39">
        <v>60.351127624511719</v>
      </c>
      <c r="G2664">
        <f t="shared" si="249"/>
        <v>1.2697638181419762E-3</v>
      </c>
      <c r="H2664" s="38">
        <f>G2664*SUMIF('Manual Inputs'!$B$11:$B$22,'Expanded kW'!A2664,'Manual Inputs'!$C$11:$C$22)</f>
        <v>10151.878544316369</v>
      </c>
    </row>
    <row r="2665" spans="1:8" x14ac:dyDescent="0.2">
      <c r="A2665">
        <f t="shared" si="246"/>
        <v>6</v>
      </c>
      <c r="B2665" t="b">
        <f t="shared" si="247"/>
        <v>0</v>
      </c>
      <c r="C2665" t="str">
        <f t="shared" si="248"/>
        <v>OFF</v>
      </c>
      <c r="D2665" s="4">
        <f t="shared" si="250"/>
        <v>42540.958333326875</v>
      </c>
      <c r="E2665" t="str">
        <f t="shared" si="251"/>
        <v>LRKPPS</v>
      </c>
      <c r="F2665" s="39">
        <v>57.220619201660156</v>
      </c>
      <c r="G2665">
        <f t="shared" si="249"/>
        <v>1.2038991610231063E-3</v>
      </c>
      <c r="H2665" s="38">
        <f>G2665*SUMIF('Manual Inputs'!$B$11:$B$22,'Expanded kW'!A2665,'Manual Inputs'!$C$11:$C$22)</f>
        <v>9625.2845511025498</v>
      </c>
    </row>
    <row r="2666" spans="1:8" x14ac:dyDescent="0.2">
      <c r="A2666">
        <f t="shared" si="246"/>
        <v>6</v>
      </c>
      <c r="B2666" t="b">
        <f t="shared" si="247"/>
        <v>0</v>
      </c>
      <c r="C2666" t="str">
        <f t="shared" si="248"/>
        <v>OFF</v>
      </c>
      <c r="D2666" s="4">
        <f t="shared" si="250"/>
        <v>42540.999999993539</v>
      </c>
      <c r="E2666" t="str">
        <f t="shared" si="251"/>
        <v>LRKPPS</v>
      </c>
      <c r="F2666" s="39">
        <v>53.461799621582031</v>
      </c>
      <c r="G2666">
        <f t="shared" si="249"/>
        <v>1.1248150860510204E-3</v>
      </c>
      <c r="H2666" s="38">
        <f>G2666*SUMIF('Manual Inputs'!$B$11:$B$22,'Expanded kW'!A2666,'Manual Inputs'!$C$11:$C$22)</f>
        <v>8993.0000959658246</v>
      </c>
    </row>
    <row r="2667" spans="1:8" x14ac:dyDescent="0.2">
      <c r="A2667">
        <f t="shared" si="246"/>
        <v>6</v>
      </c>
      <c r="B2667" t="b">
        <f t="shared" si="247"/>
        <v>0</v>
      </c>
      <c r="C2667" t="str">
        <f t="shared" si="248"/>
        <v>OFF</v>
      </c>
      <c r="D2667" s="4">
        <f t="shared" si="250"/>
        <v>42541.041666660203</v>
      </c>
      <c r="E2667" t="str">
        <f t="shared" si="251"/>
        <v>LRKPPS</v>
      </c>
      <c r="F2667" s="39">
        <v>53.56256103515625</v>
      </c>
      <c r="G2667">
        <f t="shared" si="249"/>
        <v>1.1269350662776933E-3</v>
      </c>
      <c r="H2667" s="38">
        <f>G2667*SUMIF('Manual Inputs'!$B$11:$B$22,'Expanded kW'!A2667,'Manual Inputs'!$C$11:$C$22)</f>
        <v>9009.9495329162564</v>
      </c>
    </row>
    <row r="2668" spans="1:8" x14ac:dyDescent="0.2">
      <c r="A2668">
        <f t="shared" si="246"/>
        <v>6</v>
      </c>
      <c r="B2668" t="b">
        <f t="shared" si="247"/>
        <v>0</v>
      </c>
      <c r="C2668" t="str">
        <f t="shared" si="248"/>
        <v>OFF</v>
      </c>
      <c r="D2668" s="4">
        <f t="shared" si="250"/>
        <v>42541.083333326867</v>
      </c>
      <c r="E2668" t="str">
        <f t="shared" si="251"/>
        <v>LRKPPS</v>
      </c>
      <c r="F2668" s="39">
        <v>52.628700256347656</v>
      </c>
      <c r="G2668">
        <f t="shared" si="249"/>
        <v>1.1072870054247021E-3</v>
      </c>
      <c r="H2668" s="38">
        <f>G2668*SUMIF('Manual Inputs'!$B$11:$B$22,'Expanded kW'!A2668,'Manual Inputs'!$C$11:$C$22)</f>
        <v>8852.8614787749921</v>
      </c>
    </row>
    <row r="2669" spans="1:8" x14ac:dyDescent="0.2">
      <c r="A2669">
        <f t="shared" si="246"/>
        <v>6</v>
      </c>
      <c r="B2669" t="b">
        <f t="shared" si="247"/>
        <v>0</v>
      </c>
      <c r="C2669" t="str">
        <f t="shared" si="248"/>
        <v>OFF</v>
      </c>
      <c r="D2669" s="4">
        <f t="shared" si="250"/>
        <v>42541.124999993532</v>
      </c>
      <c r="E2669" t="str">
        <f t="shared" si="251"/>
        <v>LRKPPS</v>
      </c>
      <c r="F2669" s="39">
        <v>52.334293365478516</v>
      </c>
      <c r="G2669">
        <f t="shared" si="249"/>
        <v>1.1010928010651224E-3</v>
      </c>
      <c r="H2669" s="38">
        <f>G2669*SUMIF('Manual Inputs'!$B$11:$B$22,'Expanded kW'!A2669,'Manual Inputs'!$C$11:$C$22)</f>
        <v>8803.3382450533518</v>
      </c>
    </row>
    <row r="2670" spans="1:8" x14ac:dyDescent="0.2">
      <c r="A2670">
        <f t="shared" si="246"/>
        <v>6</v>
      </c>
      <c r="B2670" t="b">
        <f t="shared" si="247"/>
        <v>0</v>
      </c>
      <c r="C2670" t="str">
        <f t="shared" si="248"/>
        <v>OFF</v>
      </c>
      <c r="D2670" s="4">
        <f t="shared" si="250"/>
        <v>42541.166666660196</v>
      </c>
      <c r="E2670" t="str">
        <f t="shared" si="251"/>
        <v>LRKPPS</v>
      </c>
      <c r="F2670" s="39">
        <v>52.656974792480469</v>
      </c>
      <c r="G2670">
        <f t="shared" si="249"/>
        <v>1.1078818904644576E-3</v>
      </c>
      <c r="H2670" s="38">
        <f>G2670*SUMIF('Manual Inputs'!$B$11:$B$22,'Expanded kW'!A2670,'Manual Inputs'!$C$11:$C$22)</f>
        <v>8857.6176393972619</v>
      </c>
    </row>
    <row r="2671" spans="1:8" x14ac:dyDescent="0.2">
      <c r="A2671">
        <f t="shared" si="246"/>
        <v>6</v>
      </c>
      <c r="B2671" t="b">
        <f t="shared" si="247"/>
        <v>0</v>
      </c>
      <c r="C2671" t="str">
        <f t="shared" si="248"/>
        <v>OFF</v>
      </c>
      <c r="D2671" s="4">
        <f t="shared" si="250"/>
        <v>42541.20833332686</v>
      </c>
      <c r="E2671" t="str">
        <f t="shared" si="251"/>
        <v>LRKPPS</v>
      </c>
      <c r="F2671" s="39">
        <v>51.927562713623047</v>
      </c>
      <c r="G2671">
        <f t="shared" si="249"/>
        <v>1.092535349269547E-3</v>
      </c>
      <c r="H2671" s="38">
        <f>G2671*SUMIF('Manual Inputs'!$B$11:$B$22,'Expanded kW'!A2671,'Manual Inputs'!$C$11:$C$22)</f>
        <v>8734.9206306621618</v>
      </c>
    </row>
    <row r="2672" spans="1:8" x14ac:dyDescent="0.2">
      <c r="A2672">
        <f t="shared" si="246"/>
        <v>6</v>
      </c>
      <c r="B2672" t="b">
        <f t="shared" si="247"/>
        <v>0</v>
      </c>
      <c r="C2672" t="str">
        <f t="shared" si="248"/>
        <v>OFF</v>
      </c>
      <c r="D2672" s="4">
        <f t="shared" si="250"/>
        <v>42541.249999993524</v>
      </c>
      <c r="E2672" t="str">
        <f t="shared" si="251"/>
        <v>LRKPPS</v>
      </c>
      <c r="F2672" s="39">
        <v>56.041126251220703</v>
      </c>
      <c r="G2672">
        <f t="shared" si="249"/>
        <v>1.1790830965820293E-3</v>
      </c>
      <c r="H2672" s="38">
        <f>G2672*SUMIF('Manual Inputs'!$B$11:$B$22,'Expanded kW'!A2672,'Manual Inputs'!$C$11:$C$22)</f>
        <v>9426.8778328182107</v>
      </c>
    </row>
    <row r="2673" spans="1:8" x14ac:dyDescent="0.2">
      <c r="A2673">
        <f t="shared" si="246"/>
        <v>6</v>
      </c>
      <c r="B2673" t="b">
        <f t="shared" si="247"/>
        <v>0</v>
      </c>
      <c r="C2673" t="str">
        <f t="shared" si="248"/>
        <v>ON</v>
      </c>
      <c r="D2673" s="4">
        <f t="shared" si="250"/>
        <v>42541.291666660189</v>
      </c>
      <c r="E2673" t="str">
        <f t="shared" si="251"/>
        <v>LRKPPS</v>
      </c>
      <c r="F2673" s="39">
        <v>64.266441345214844</v>
      </c>
      <c r="G2673">
        <f t="shared" si="249"/>
        <v>1.3521404678403072E-3</v>
      </c>
      <c r="H2673" s="38">
        <f>G2673*SUMIF('Manual Inputs'!$B$11:$B$22,'Expanded kW'!A2673,'Manual Inputs'!$C$11:$C$22)</f>
        <v>10810.487437306298</v>
      </c>
    </row>
    <row r="2674" spans="1:8" x14ac:dyDescent="0.2">
      <c r="A2674">
        <f t="shared" si="246"/>
        <v>6</v>
      </c>
      <c r="B2674" t="b">
        <f t="shared" si="247"/>
        <v>0</v>
      </c>
      <c r="C2674" t="str">
        <f t="shared" si="248"/>
        <v>ON</v>
      </c>
      <c r="D2674" s="4">
        <f t="shared" si="250"/>
        <v>42541.333333326853</v>
      </c>
      <c r="E2674" t="str">
        <f t="shared" si="251"/>
        <v>LRKPPS</v>
      </c>
      <c r="F2674" s="39">
        <v>72.890037536621094</v>
      </c>
      <c r="G2674">
        <f t="shared" si="249"/>
        <v>1.5335775156158199E-3</v>
      </c>
      <c r="H2674" s="38">
        <f>G2674*SUMIF('Manual Inputs'!$B$11:$B$22,'Expanded kW'!A2674,'Manual Inputs'!$C$11:$C$22)</f>
        <v>12261.093326479917</v>
      </c>
    </row>
    <row r="2675" spans="1:8" x14ac:dyDescent="0.2">
      <c r="A2675">
        <f t="shared" si="246"/>
        <v>6</v>
      </c>
      <c r="B2675" t="b">
        <f t="shared" si="247"/>
        <v>0</v>
      </c>
      <c r="C2675" t="str">
        <f t="shared" si="248"/>
        <v>ON</v>
      </c>
      <c r="D2675" s="4">
        <f t="shared" si="250"/>
        <v>42541.374999993517</v>
      </c>
      <c r="E2675" t="str">
        <f t="shared" si="251"/>
        <v>LRKPPS</v>
      </c>
      <c r="F2675" s="39">
        <v>77.438491821289063</v>
      </c>
      <c r="G2675">
        <f t="shared" si="249"/>
        <v>1.629275191972053E-3</v>
      </c>
      <c r="H2675" s="38">
        <f>G2675*SUMIF('Manual Inputs'!$B$11:$B$22,'Expanded kW'!A2675,'Manual Inputs'!$C$11:$C$22)</f>
        <v>13026.205053134225</v>
      </c>
    </row>
    <row r="2676" spans="1:8" x14ac:dyDescent="0.2">
      <c r="A2676">
        <f t="shared" si="246"/>
        <v>6</v>
      </c>
      <c r="B2676" t="b">
        <f t="shared" si="247"/>
        <v>0</v>
      </c>
      <c r="C2676" t="str">
        <f t="shared" si="248"/>
        <v>ON</v>
      </c>
      <c r="D2676" s="4">
        <f t="shared" si="250"/>
        <v>42541.416666660181</v>
      </c>
      <c r="E2676" t="str">
        <f t="shared" si="251"/>
        <v>LRKPPS</v>
      </c>
      <c r="F2676" s="39">
        <v>81.527900695800781</v>
      </c>
      <c r="G2676">
        <f t="shared" si="249"/>
        <v>1.715314734741668E-3</v>
      </c>
      <c r="H2676" s="38">
        <f>G2676*SUMIF('Manual Inputs'!$B$11:$B$22,'Expanded kW'!A2676,'Manual Inputs'!$C$11:$C$22)</f>
        <v>13714.099113215232</v>
      </c>
    </row>
    <row r="2677" spans="1:8" x14ac:dyDescent="0.2">
      <c r="A2677">
        <f t="shared" si="246"/>
        <v>6</v>
      </c>
      <c r="B2677" t="b">
        <f t="shared" si="247"/>
        <v>0</v>
      </c>
      <c r="C2677" t="str">
        <f t="shared" si="248"/>
        <v>ON</v>
      </c>
      <c r="D2677" s="4">
        <f t="shared" si="250"/>
        <v>42541.458333326846</v>
      </c>
      <c r="E2677" t="str">
        <f t="shared" si="251"/>
        <v>LRKPPS</v>
      </c>
      <c r="F2677" s="39">
        <v>85.762077331542969</v>
      </c>
      <c r="G2677">
        <f t="shared" si="249"/>
        <v>1.8044001338602741E-3</v>
      </c>
      <c r="H2677" s="38">
        <f>G2677*SUMIF('Manual Inputs'!$B$11:$B$22,'Expanded kW'!A2677,'Manual Inputs'!$C$11:$C$22)</f>
        <v>14426.345075025207</v>
      </c>
    </row>
    <row r="2678" spans="1:8" x14ac:dyDescent="0.2">
      <c r="A2678">
        <f t="shared" si="246"/>
        <v>6</v>
      </c>
      <c r="B2678" t="b">
        <f t="shared" si="247"/>
        <v>0</v>
      </c>
      <c r="C2678" t="str">
        <f t="shared" si="248"/>
        <v>ON</v>
      </c>
      <c r="D2678" s="4">
        <f t="shared" si="250"/>
        <v>42541.49999999351</v>
      </c>
      <c r="E2678" t="str">
        <f t="shared" si="251"/>
        <v>LRKPPS</v>
      </c>
      <c r="F2678" s="39">
        <v>87.372711181640625</v>
      </c>
      <c r="G2678">
        <f t="shared" si="249"/>
        <v>1.8382872320409894E-3</v>
      </c>
      <c r="H2678" s="38">
        <f>G2678*SUMIF('Manual Inputs'!$B$11:$B$22,'Expanded kW'!A2678,'Manual Inputs'!$C$11:$C$22)</f>
        <v>14697.275542593057</v>
      </c>
    </row>
    <row r="2679" spans="1:8" x14ac:dyDescent="0.2">
      <c r="A2679">
        <f t="shared" si="246"/>
        <v>6</v>
      </c>
      <c r="B2679" t="b">
        <f t="shared" si="247"/>
        <v>0</v>
      </c>
      <c r="C2679" t="str">
        <f t="shared" si="248"/>
        <v>ON</v>
      </c>
      <c r="D2679" s="4">
        <f t="shared" si="250"/>
        <v>42541.541666660174</v>
      </c>
      <c r="E2679" t="str">
        <f t="shared" si="251"/>
        <v>LRKPPS</v>
      </c>
      <c r="F2679" s="39">
        <v>90.024406433105469</v>
      </c>
      <c r="G2679">
        <f t="shared" si="249"/>
        <v>1.8940778497076164E-3</v>
      </c>
      <c r="H2679" s="38">
        <f>G2679*SUMIF('Manual Inputs'!$B$11:$B$22,'Expanded kW'!A2679,'Manual Inputs'!$C$11:$C$22)</f>
        <v>15143.326663574566</v>
      </c>
    </row>
    <row r="2680" spans="1:8" x14ac:dyDescent="0.2">
      <c r="A2680">
        <f t="shared" si="246"/>
        <v>6</v>
      </c>
      <c r="B2680" t="b">
        <f t="shared" si="247"/>
        <v>0</v>
      </c>
      <c r="C2680" t="str">
        <f t="shared" si="248"/>
        <v>ON</v>
      </c>
      <c r="D2680" s="4">
        <f t="shared" si="250"/>
        <v>42541.583333326838</v>
      </c>
      <c r="E2680" t="str">
        <f t="shared" si="251"/>
        <v>LRKPPS</v>
      </c>
      <c r="F2680" s="39">
        <v>87.543815612792969</v>
      </c>
      <c r="G2680">
        <f t="shared" si="249"/>
        <v>1.8418872014923102E-3</v>
      </c>
      <c r="H2680" s="38">
        <f>G2680*SUMIF('Manual Inputs'!$B$11:$B$22,'Expanded kW'!A2680,'Manual Inputs'!$C$11:$C$22)</f>
        <v>14726.057629553557</v>
      </c>
    </row>
    <row r="2681" spans="1:8" x14ac:dyDescent="0.2">
      <c r="A2681">
        <f t="shared" si="246"/>
        <v>6</v>
      </c>
      <c r="B2681" t="b">
        <f t="shared" si="247"/>
        <v>0</v>
      </c>
      <c r="C2681" t="str">
        <f t="shared" si="248"/>
        <v>ON</v>
      </c>
      <c r="D2681" s="4">
        <f t="shared" si="250"/>
        <v>42541.624999993503</v>
      </c>
      <c r="E2681" t="str">
        <f t="shared" si="251"/>
        <v>LRKPPS</v>
      </c>
      <c r="F2681" s="39">
        <v>85.935844421386719</v>
      </c>
      <c r="G2681">
        <f t="shared" si="249"/>
        <v>1.8080561245956948E-3</v>
      </c>
      <c r="H2681" s="38">
        <f>G2681*SUMIF('Manual Inputs'!$B$11:$B$22,'Expanded kW'!A2681,'Manual Inputs'!$C$11:$C$22)</f>
        <v>14455.575057306043</v>
      </c>
    </row>
    <row r="2682" spans="1:8" x14ac:dyDescent="0.2">
      <c r="A2682">
        <f t="shared" si="246"/>
        <v>6</v>
      </c>
      <c r="B2682" t="b">
        <f t="shared" si="247"/>
        <v>0</v>
      </c>
      <c r="C2682" t="str">
        <f t="shared" si="248"/>
        <v>ON</v>
      </c>
      <c r="D2682" s="4">
        <f t="shared" si="250"/>
        <v>42541.666666660167</v>
      </c>
      <c r="E2682" t="str">
        <f t="shared" si="251"/>
        <v>LRKPPS</v>
      </c>
      <c r="F2682" s="39">
        <v>82.486648559570313</v>
      </c>
      <c r="G2682">
        <f t="shared" si="249"/>
        <v>1.7354864100036398E-3</v>
      </c>
      <c r="H2682" s="38">
        <f>G2682*SUMIF('Manual Inputs'!$B$11:$B$22,'Expanded kW'!A2682,'Manual Inputs'!$C$11:$C$22)</f>
        <v>13875.37351272882</v>
      </c>
    </row>
    <row r="2683" spans="1:8" x14ac:dyDescent="0.2">
      <c r="A2683">
        <f t="shared" si="246"/>
        <v>6</v>
      </c>
      <c r="B2683" t="b">
        <f t="shared" si="247"/>
        <v>0</v>
      </c>
      <c r="C2683" t="str">
        <f t="shared" si="248"/>
        <v>ON</v>
      </c>
      <c r="D2683" s="4">
        <f t="shared" si="250"/>
        <v>42541.708333326831</v>
      </c>
      <c r="E2683" t="str">
        <f t="shared" si="251"/>
        <v>LRKPPS</v>
      </c>
      <c r="F2683" s="39">
        <v>81.285293579101563</v>
      </c>
      <c r="G2683">
        <f t="shared" si="249"/>
        <v>1.7102103771110197E-3</v>
      </c>
      <c r="H2683" s="38">
        <f>G2683*SUMIF('Manual Inputs'!$B$11:$B$22,'Expanded kW'!A2683,'Manual Inputs'!$C$11:$C$22)</f>
        <v>13673.289304357297</v>
      </c>
    </row>
    <row r="2684" spans="1:8" x14ac:dyDescent="0.2">
      <c r="A2684">
        <f t="shared" si="246"/>
        <v>6</v>
      </c>
      <c r="B2684" t="b">
        <f t="shared" si="247"/>
        <v>0</v>
      </c>
      <c r="C2684" t="str">
        <f t="shared" si="248"/>
        <v>ON</v>
      </c>
      <c r="D2684" s="4">
        <f t="shared" si="250"/>
        <v>42541.749999993495</v>
      </c>
      <c r="E2684" t="str">
        <f t="shared" si="251"/>
        <v>LRKPPS</v>
      </c>
      <c r="F2684" s="39">
        <v>78.269729614257813</v>
      </c>
      <c r="G2684">
        <f t="shared" si="249"/>
        <v>1.6467641058553325E-3</v>
      </c>
      <c r="H2684" s="38">
        <f>G2684*SUMIF('Manual Inputs'!$B$11:$B$22,'Expanded kW'!A2684,'Manual Inputs'!$C$11:$C$22)</f>
        <v>13166.030528611122</v>
      </c>
    </row>
    <row r="2685" spans="1:8" x14ac:dyDescent="0.2">
      <c r="A2685">
        <f t="shared" si="246"/>
        <v>6</v>
      </c>
      <c r="B2685" t="b">
        <f t="shared" si="247"/>
        <v>0</v>
      </c>
      <c r="C2685" t="str">
        <f t="shared" si="248"/>
        <v>ON</v>
      </c>
      <c r="D2685" s="4">
        <f t="shared" si="250"/>
        <v>42541.79166666016</v>
      </c>
      <c r="E2685" t="str">
        <f t="shared" si="251"/>
        <v>LRKPPS</v>
      </c>
      <c r="F2685" s="39">
        <v>76.047409057617188</v>
      </c>
      <c r="G2685">
        <f t="shared" si="249"/>
        <v>1.600007361678289E-3</v>
      </c>
      <c r="H2685" s="38">
        <f>G2685*SUMIF('Manual Inputs'!$B$11:$B$22,'Expanded kW'!A2685,'Manual Inputs'!$C$11:$C$22)</f>
        <v>12792.206057295194</v>
      </c>
    </row>
    <row r="2686" spans="1:8" x14ac:dyDescent="0.2">
      <c r="A2686">
        <f t="shared" si="246"/>
        <v>6</v>
      </c>
      <c r="B2686" t="b">
        <f t="shared" si="247"/>
        <v>0</v>
      </c>
      <c r="C2686" t="str">
        <f t="shared" si="248"/>
        <v>ON</v>
      </c>
      <c r="D2686" s="4">
        <f t="shared" si="250"/>
        <v>42541.833333326824</v>
      </c>
      <c r="E2686" t="str">
        <f t="shared" si="251"/>
        <v>LRKPPS</v>
      </c>
      <c r="F2686" s="39">
        <v>72.702278137207031</v>
      </c>
      <c r="G2686">
        <f t="shared" si="249"/>
        <v>1.5296271322298564E-3</v>
      </c>
      <c r="H2686" s="38">
        <f>G2686*SUMIF('Manual Inputs'!$B$11:$B$22,'Expanded kW'!A2686,'Manual Inputs'!$C$11:$C$22)</f>
        <v>12229.509647873867</v>
      </c>
    </row>
    <row r="2687" spans="1:8" x14ac:dyDescent="0.2">
      <c r="A2687">
        <f t="shared" si="246"/>
        <v>6</v>
      </c>
      <c r="B2687" t="b">
        <f t="shared" si="247"/>
        <v>0</v>
      </c>
      <c r="C2687" t="str">
        <f t="shared" si="248"/>
        <v>OFF</v>
      </c>
      <c r="D2687" s="4">
        <f t="shared" si="250"/>
        <v>42541.874999993488</v>
      </c>
      <c r="E2687" t="str">
        <f t="shared" si="251"/>
        <v>LRKPPS</v>
      </c>
      <c r="F2687" s="39">
        <v>71.012504577636719</v>
      </c>
      <c r="G2687">
        <f t="shared" si="249"/>
        <v>1.4940749659116926E-3</v>
      </c>
      <c r="H2687" s="38">
        <f>G2687*SUMIF('Manual Inputs'!$B$11:$B$22,'Expanded kW'!A2687,'Manual Inputs'!$C$11:$C$22)</f>
        <v>11945.266807360846</v>
      </c>
    </row>
    <row r="2688" spans="1:8" x14ac:dyDescent="0.2">
      <c r="A2688">
        <f t="shared" si="246"/>
        <v>6</v>
      </c>
      <c r="B2688" t="b">
        <f t="shared" si="247"/>
        <v>0</v>
      </c>
      <c r="C2688" t="str">
        <f t="shared" si="248"/>
        <v>OFF</v>
      </c>
      <c r="D2688" s="4">
        <f t="shared" si="250"/>
        <v>42541.916666660152</v>
      </c>
      <c r="E2688" t="str">
        <f t="shared" si="251"/>
        <v>LRKPPS</v>
      </c>
      <c r="F2688" s="39">
        <v>67.223777770996094</v>
      </c>
      <c r="G2688">
        <f t="shared" si="249"/>
        <v>1.4143616547399732E-3</v>
      </c>
      <c r="H2688" s="38">
        <f>G2688*SUMIF('Manual Inputs'!$B$11:$B$22,'Expanded kW'!A2688,'Manual Inputs'!$C$11:$C$22)</f>
        <v>11307.951550918322</v>
      </c>
    </row>
    <row r="2689" spans="1:8" x14ac:dyDescent="0.2">
      <c r="A2689">
        <f t="shared" si="246"/>
        <v>6</v>
      </c>
      <c r="B2689" t="b">
        <f t="shared" si="247"/>
        <v>0</v>
      </c>
      <c r="C2689" t="str">
        <f t="shared" si="248"/>
        <v>OFF</v>
      </c>
      <c r="D2689" s="4">
        <f t="shared" si="250"/>
        <v>42541.958333326817</v>
      </c>
      <c r="E2689" t="str">
        <f t="shared" si="251"/>
        <v>LRKPPS</v>
      </c>
      <c r="F2689" s="39">
        <v>64.781341552734375</v>
      </c>
      <c r="G2689">
        <f t="shared" si="249"/>
        <v>1.3629737642375157E-3</v>
      </c>
      <c r="H2689" s="38">
        <f>G2689*SUMIF('Manual Inputs'!$B$11:$B$22,'Expanded kW'!A2689,'Manual Inputs'!$C$11:$C$22)</f>
        <v>10897.100638665248</v>
      </c>
    </row>
    <row r="2690" spans="1:8" x14ac:dyDescent="0.2">
      <c r="A2690">
        <f t="shared" ref="A2690:A2753" si="252">MONTH(D2690)</f>
        <v>6</v>
      </c>
      <c r="B2690" t="b">
        <f t="shared" ref="B2690:B2753" si="253">IF(ISNA(VLOOKUP(DATE(YEAR(D2690),MONTH(D2690),DAY(D2690)),Holidays,1,FALSE)),FALSE,TRUE)</f>
        <v>0</v>
      </c>
      <c r="C2690" t="str">
        <f t="shared" ref="C2690:C2753" si="254">IF(OR(HOUR(D2690)&lt;PkStart,HOUR(D2690)&gt;OPkStart-1,WEEKDAY(D2690,2)&gt;5,B2690)=TRUE,"OFF","ON")</f>
        <v>OFF</v>
      </c>
      <c r="D2690" s="4">
        <f t="shared" si="250"/>
        <v>42541.999999993481</v>
      </c>
      <c r="E2690" t="str">
        <f t="shared" si="251"/>
        <v>LRKPPS</v>
      </c>
      <c r="F2690" s="39">
        <v>61.151012420654297</v>
      </c>
      <c r="G2690">
        <f t="shared" ref="G2690:G2753" si="255">IF(SUMIF($A$2:$A$8761,A2690,$F$2:$F$8761)=0,0,F2690/SUMIF($A$2:$A$8761,A2690,$F$2:$F$8761))</f>
        <v>1.2865930773919923E-3</v>
      </c>
      <c r="H2690" s="38">
        <f>G2690*SUMIF('Manual Inputs'!$B$11:$B$22,'Expanded kW'!A2690,'Manual Inputs'!$C$11:$C$22)</f>
        <v>10286.430020312098</v>
      </c>
    </row>
    <row r="2691" spans="1:8" x14ac:dyDescent="0.2">
      <c r="A2691">
        <f t="shared" si="252"/>
        <v>6</v>
      </c>
      <c r="B2691" t="b">
        <f t="shared" si="253"/>
        <v>0</v>
      </c>
      <c r="C2691" t="str">
        <f t="shared" si="254"/>
        <v>OFF</v>
      </c>
      <c r="D2691" s="4">
        <f t="shared" si="250"/>
        <v>42542.041666660145</v>
      </c>
      <c r="E2691" t="str">
        <f t="shared" si="251"/>
        <v>LRKPPS</v>
      </c>
      <c r="F2691" s="39">
        <v>60.1715087890625</v>
      </c>
      <c r="G2691">
        <f t="shared" si="255"/>
        <v>1.2659847089970862E-3</v>
      </c>
      <c r="H2691" s="38">
        <f>G2691*SUMIF('Manual Inputs'!$B$11:$B$22,'Expanded kW'!A2691,'Manual Inputs'!$C$11:$C$22)</f>
        <v>10121.664219024933</v>
      </c>
    </row>
    <row r="2692" spans="1:8" x14ac:dyDescent="0.2">
      <c r="A2692">
        <f t="shared" si="252"/>
        <v>6</v>
      </c>
      <c r="B2692" t="b">
        <f t="shared" si="253"/>
        <v>0</v>
      </c>
      <c r="C2692" t="str">
        <f t="shared" si="254"/>
        <v>OFF</v>
      </c>
      <c r="D2692" s="4">
        <f t="shared" ref="D2692:D2755" si="256">+D2691+1/24</f>
        <v>42542.083333326809</v>
      </c>
      <c r="E2692" t="str">
        <f t="shared" ref="E2692:E2755" si="257">+E2691</f>
        <v>LRKPPS</v>
      </c>
      <c r="F2692" s="39">
        <v>58.970462799072266</v>
      </c>
      <c r="G2692">
        <f t="shared" si="255"/>
        <v>1.2407151771417326E-3</v>
      </c>
      <c r="H2692" s="38">
        <f>G2692*SUMIF('Manual Inputs'!$B$11:$B$22,'Expanded kW'!A2692,'Manual Inputs'!$C$11:$C$22)</f>
        <v>9919.6319870444495</v>
      </c>
    </row>
    <row r="2693" spans="1:8" x14ac:dyDescent="0.2">
      <c r="A2693">
        <f t="shared" si="252"/>
        <v>6</v>
      </c>
      <c r="B2693" t="b">
        <f t="shared" si="253"/>
        <v>0</v>
      </c>
      <c r="C2693" t="str">
        <f t="shared" si="254"/>
        <v>OFF</v>
      </c>
      <c r="D2693" s="4">
        <f t="shared" si="256"/>
        <v>42542.124999993473</v>
      </c>
      <c r="E2693" t="str">
        <f t="shared" si="257"/>
        <v>LRKPPS</v>
      </c>
      <c r="F2693" s="39">
        <v>57.895030975341797</v>
      </c>
      <c r="G2693">
        <f t="shared" si="255"/>
        <v>1.2180885175845585E-3</v>
      </c>
      <c r="H2693" s="38">
        <f>G2693*SUMIF('Manual Inputs'!$B$11:$B$22,'Expanded kW'!A2693,'Manual Inputs'!$C$11:$C$22)</f>
        <v>9738.7297622321639</v>
      </c>
    </row>
    <row r="2694" spans="1:8" x14ac:dyDescent="0.2">
      <c r="A2694">
        <f t="shared" si="252"/>
        <v>6</v>
      </c>
      <c r="B2694" t="b">
        <f t="shared" si="253"/>
        <v>0</v>
      </c>
      <c r="C2694" t="str">
        <f t="shared" si="254"/>
        <v>OFF</v>
      </c>
      <c r="D2694" s="4">
        <f t="shared" si="256"/>
        <v>42542.166666660138</v>
      </c>
      <c r="E2694" t="str">
        <f t="shared" si="257"/>
        <v>LRKPPS</v>
      </c>
      <c r="F2694" s="39">
        <v>58.345947265625</v>
      </c>
      <c r="G2694">
        <f t="shared" si="255"/>
        <v>1.2275756177092605E-3</v>
      </c>
      <c r="H2694" s="38">
        <f>G2694*SUMIF('Manual Inputs'!$B$11:$B$22,'Expanded kW'!A2694,'Manual Inputs'!$C$11:$C$22)</f>
        <v>9814.580000542368</v>
      </c>
    </row>
    <row r="2695" spans="1:8" x14ac:dyDescent="0.2">
      <c r="A2695">
        <f t="shared" si="252"/>
        <v>6</v>
      </c>
      <c r="B2695" t="b">
        <f t="shared" si="253"/>
        <v>0</v>
      </c>
      <c r="C2695" t="str">
        <f t="shared" si="254"/>
        <v>OFF</v>
      </c>
      <c r="D2695" s="4">
        <f t="shared" si="256"/>
        <v>42542.208333326802</v>
      </c>
      <c r="E2695" t="str">
        <f t="shared" si="257"/>
        <v>LRKPPS</v>
      </c>
      <c r="F2695" s="39">
        <v>58.733024597167969</v>
      </c>
      <c r="G2695">
        <f t="shared" si="255"/>
        <v>1.2357195714307911E-3</v>
      </c>
      <c r="H2695" s="38">
        <f>G2695*SUMIF('Manual Inputs'!$B$11:$B$22,'Expanded kW'!A2695,'Manual Inputs'!$C$11:$C$22)</f>
        <v>9879.6916597897471</v>
      </c>
    </row>
    <row r="2696" spans="1:8" x14ac:dyDescent="0.2">
      <c r="A2696">
        <f t="shared" si="252"/>
        <v>6</v>
      </c>
      <c r="B2696" t="b">
        <f t="shared" si="253"/>
        <v>0</v>
      </c>
      <c r="C2696" t="str">
        <f t="shared" si="254"/>
        <v>OFF</v>
      </c>
      <c r="D2696" s="4">
        <f t="shared" si="256"/>
        <v>42542.249999993466</v>
      </c>
      <c r="E2696" t="str">
        <f t="shared" si="257"/>
        <v>LRKPPS</v>
      </c>
      <c r="F2696" s="39">
        <v>62.368850708007813</v>
      </c>
      <c r="G2696">
        <f t="shared" si="255"/>
        <v>1.3122159125318849E-3</v>
      </c>
      <c r="H2696" s="38">
        <f>G2696*SUMIF('Manual Inputs'!$B$11:$B$22,'Expanded kW'!A2696,'Manual Inputs'!$C$11:$C$22)</f>
        <v>10491.286944556374</v>
      </c>
    </row>
    <row r="2697" spans="1:8" x14ac:dyDescent="0.2">
      <c r="A2697">
        <f t="shared" si="252"/>
        <v>6</v>
      </c>
      <c r="B2697" t="b">
        <f t="shared" si="253"/>
        <v>0</v>
      </c>
      <c r="C2697" t="str">
        <f t="shared" si="254"/>
        <v>ON</v>
      </c>
      <c r="D2697" s="4">
        <f t="shared" si="256"/>
        <v>42542.29166666013</v>
      </c>
      <c r="E2697" t="str">
        <f t="shared" si="257"/>
        <v>LRKPPS</v>
      </c>
      <c r="F2697" s="39">
        <v>71.435417175292969</v>
      </c>
      <c r="G2697">
        <f t="shared" si="255"/>
        <v>1.5029728794367125E-3</v>
      </c>
      <c r="H2697" s="38">
        <f>G2697*SUMIF('Manual Inputs'!$B$11:$B$22,'Expanded kW'!A2697,'Manual Inputs'!$C$11:$C$22)</f>
        <v>12016.406444601424</v>
      </c>
    </row>
    <row r="2698" spans="1:8" x14ac:dyDescent="0.2">
      <c r="A2698">
        <f t="shared" si="252"/>
        <v>6</v>
      </c>
      <c r="B2698" t="b">
        <f t="shared" si="253"/>
        <v>0</v>
      </c>
      <c r="C2698" t="str">
        <f t="shared" si="254"/>
        <v>ON</v>
      </c>
      <c r="D2698" s="4">
        <f t="shared" si="256"/>
        <v>42542.333333326795</v>
      </c>
      <c r="E2698" t="str">
        <f t="shared" si="257"/>
        <v>LRKPPS</v>
      </c>
      <c r="F2698" s="39">
        <v>79.178657531738281</v>
      </c>
      <c r="G2698">
        <f t="shared" si="255"/>
        <v>1.6658875891827111E-3</v>
      </c>
      <c r="H2698" s="38">
        <f>G2698*SUMIF('Manual Inputs'!$B$11:$B$22,'Expanded kW'!A2698,'Manual Inputs'!$C$11:$C$22)</f>
        <v>13318.92453717398</v>
      </c>
    </row>
    <row r="2699" spans="1:8" x14ac:dyDescent="0.2">
      <c r="A2699">
        <f t="shared" si="252"/>
        <v>6</v>
      </c>
      <c r="B2699" t="b">
        <f t="shared" si="253"/>
        <v>0</v>
      </c>
      <c r="C2699" t="str">
        <f t="shared" si="254"/>
        <v>ON</v>
      </c>
      <c r="D2699" s="4">
        <f t="shared" si="256"/>
        <v>42542.374999993459</v>
      </c>
      <c r="E2699" t="str">
        <f t="shared" si="257"/>
        <v>LRKPPS</v>
      </c>
      <c r="F2699" s="39">
        <v>82.962905883789063</v>
      </c>
      <c r="G2699">
        <f t="shared" si="255"/>
        <v>1.7455066754439241E-3</v>
      </c>
      <c r="H2699" s="38">
        <f>G2699*SUMIF('Manual Inputs'!$B$11:$B$22,'Expanded kW'!A2699,'Manual Inputs'!$C$11:$C$22)</f>
        <v>13955.486456788314</v>
      </c>
    </row>
    <row r="2700" spans="1:8" x14ac:dyDescent="0.2">
      <c r="A2700">
        <f t="shared" si="252"/>
        <v>6</v>
      </c>
      <c r="B2700" t="b">
        <f t="shared" si="253"/>
        <v>0</v>
      </c>
      <c r="C2700" t="str">
        <f t="shared" si="254"/>
        <v>ON</v>
      </c>
      <c r="D2700" s="4">
        <f t="shared" si="256"/>
        <v>42542.416666660123</v>
      </c>
      <c r="E2700" t="str">
        <f t="shared" si="257"/>
        <v>LRKPPS</v>
      </c>
      <c r="F2700" s="39">
        <v>87.963424682617188</v>
      </c>
      <c r="G2700">
        <f t="shared" si="255"/>
        <v>1.8507156101003808E-3</v>
      </c>
      <c r="H2700" s="38">
        <f>G2700*SUMIF('Manual Inputs'!$B$11:$B$22,'Expanded kW'!A2700,'Manual Inputs'!$C$11:$C$22)</f>
        <v>14796.641568588673</v>
      </c>
    </row>
    <row r="2701" spans="1:8" x14ac:dyDescent="0.2">
      <c r="A2701">
        <f t="shared" si="252"/>
        <v>6</v>
      </c>
      <c r="B2701" t="b">
        <f t="shared" si="253"/>
        <v>0</v>
      </c>
      <c r="C2701" t="str">
        <f t="shared" si="254"/>
        <v>ON</v>
      </c>
      <c r="D2701" s="4">
        <f t="shared" si="256"/>
        <v>42542.458333326787</v>
      </c>
      <c r="E2701" t="str">
        <f t="shared" si="257"/>
        <v>LRKPPS</v>
      </c>
      <c r="F2701" s="39">
        <v>92.5975341796875</v>
      </c>
      <c r="G2701">
        <f t="shared" si="255"/>
        <v>1.9482154381946963E-3</v>
      </c>
      <c r="H2701" s="38">
        <f>G2701*SUMIF('Manual Inputs'!$B$11:$B$22,'Expanded kW'!A2701,'Manual Inputs'!$C$11:$C$22)</f>
        <v>15576.161664186911</v>
      </c>
    </row>
    <row r="2702" spans="1:8" x14ac:dyDescent="0.2">
      <c r="A2702">
        <f t="shared" si="252"/>
        <v>6</v>
      </c>
      <c r="B2702" t="b">
        <f t="shared" si="253"/>
        <v>0</v>
      </c>
      <c r="C2702" t="str">
        <f t="shared" si="254"/>
        <v>ON</v>
      </c>
      <c r="D2702" s="4">
        <f t="shared" si="256"/>
        <v>42542.499999993452</v>
      </c>
      <c r="E2702" t="str">
        <f t="shared" si="257"/>
        <v>LRKPPS</v>
      </c>
      <c r="F2702" s="39">
        <v>94.280830383300781</v>
      </c>
      <c r="G2702">
        <f t="shared" si="255"/>
        <v>1.9836313235094189E-3</v>
      </c>
      <c r="H2702" s="38">
        <f>G2702*SUMIF('Manual Inputs'!$B$11:$B$22,'Expanded kW'!A2702,'Manual Inputs'!$C$11:$C$22)</f>
        <v>15859.314925539567</v>
      </c>
    </row>
    <row r="2703" spans="1:8" x14ac:dyDescent="0.2">
      <c r="A2703">
        <f t="shared" si="252"/>
        <v>6</v>
      </c>
      <c r="B2703" t="b">
        <f t="shared" si="253"/>
        <v>0</v>
      </c>
      <c r="C2703" t="str">
        <f t="shared" si="254"/>
        <v>ON</v>
      </c>
      <c r="D2703" s="4">
        <f t="shared" si="256"/>
        <v>42542.541666660116</v>
      </c>
      <c r="E2703" t="str">
        <f t="shared" si="257"/>
        <v>LRKPPS</v>
      </c>
      <c r="F2703" s="39">
        <v>93.396965026855469</v>
      </c>
      <c r="G2703">
        <f t="shared" si="255"/>
        <v>1.965035146538111E-3</v>
      </c>
      <c r="H2703" s="38">
        <f>G2703*SUMIF('Manual Inputs'!$B$11:$B$22,'Expanded kW'!A2703,'Manual Inputs'!$C$11:$C$22)</f>
        <v>15710.63677980568</v>
      </c>
    </row>
    <row r="2704" spans="1:8" x14ac:dyDescent="0.2">
      <c r="A2704">
        <f t="shared" si="252"/>
        <v>6</v>
      </c>
      <c r="B2704" t="b">
        <f t="shared" si="253"/>
        <v>0</v>
      </c>
      <c r="C2704" t="str">
        <f t="shared" si="254"/>
        <v>ON</v>
      </c>
      <c r="D2704" s="4">
        <f t="shared" si="256"/>
        <v>42542.58333332678</v>
      </c>
      <c r="E2704" t="str">
        <f t="shared" si="257"/>
        <v>LRKPPS</v>
      </c>
      <c r="F2704" s="39">
        <v>87.357345581054687</v>
      </c>
      <c r="G2704">
        <f t="shared" si="255"/>
        <v>1.8379639458914838E-3</v>
      </c>
      <c r="H2704" s="38">
        <f>G2704*SUMIF('Manual Inputs'!$B$11:$B$22,'Expanded kW'!A2704,'Manual Inputs'!$C$11:$C$22)</f>
        <v>14694.690840085435</v>
      </c>
    </row>
    <row r="2705" spans="1:8" x14ac:dyDescent="0.2">
      <c r="A2705">
        <f t="shared" si="252"/>
        <v>6</v>
      </c>
      <c r="B2705" t="b">
        <f t="shared" si="253"/>
        <v>0</v>
      </c>
      <c r="C2705" t="str">
        <f t="shared" si="254"/>
        <v>ON</v>
      </c>
      <c r="D2705" s="4">
        <f t="shared" si="256"/>
        <v>42542.624999993444</v>
      </c>
      <c r="E2705" t="str">
        <f t="shared" si="257"/>
        <v>LRKPPS</v>
      </c>
      <c r="F2705" s="39">
        <v>78.06536865234375</v>
      </c>
      <c r="G2705">
        <f t="shared" si="255"/>
        <v>1.6424644321707969E-3</v>
      </c>
      <c r="H2705" s="38">
        <f>G2705*SUMIF('Manual Inputs'!$B$11:$B$22,'Expanded kW'!A2705,'Manual Inputs'!$C$11:$C$22)</f>
        <v>13131.654241933282</v>
      </c>
    </row>
    <row r="2706" spans="1:8" x14ac:dyDescent="0.2">
      <c r="A2706">
        <f t="shared" si="252"/>
        <v>6</v>
      </c>
      <c r="B2706" t="b">
        <f t="shared" si="253"/>
        <v>0</v>
      </c>
      <c r="C2706" t="str">
        <f t="shared" si="254"/>
        <v>ON</v>
      </c>
      <c r="D2706" s="4">
        <f t="shared" si="256"/>
        <v>42542.666666660109</v>
      </c>
      <c r="E2706" t="str">
        <f t="shared" si="257"/>
        <v>LRKPPS</v>
      </c>
      <c r="F2706" s="39">
        <v>73.116783142089844</v>
      </c>
      <c r="G2706">
        <f t="shared" si="255"/>
        <v>1.5383481533334485E-3</v>
      </c>
      <c r="H2706" s="38">
        <f>G2706*SUMIF('Manual Inputs'!$B$11:$B$22,'Expanded kW'!A2706,'Manual Inputs'!$C$11:$C$22)</f>
        <v>12299.235013931027</v>
      </c>
    </row>
    <row r="2707" spans="1:8" x14ac:dyDescent="0.2">
      <c r="A2707">
        <f t="shared" si="252"/>
        <v>6</v>
      </c>
      <c r="B2707" t="b">
        <f t="shared" si="253"/>
        <v>0</v>
      </c>
      <c r="C2707" t="str">
        <f t="shared" si="254"/>
        <v>ON</v>
      </c>
      <c r="D2707" s="4">
        <f t="shared" si="256"/>
        <v>42542.708333326773</v>
      </c>
      <c r="E2707" t="str">
        <f t="shared" si="257"/>
        <v>LRKPPS</v>
      </c>
      <c r="F2707" s="39">
        <v>72.339454650878906</v>
      </c>
      <c r="G2707">
        <f t="shared" si="255"/>
        <v>1.5219934698038958E-3</v>
      </c>
      <c r="H2707" s="38">
        <f>G2707*SUMIF('Manual Inputs'!$B$11:$B$22,'Expanded kW'!A2707,'Manual Inputs'!$C$11:$C$22)</f>
        <v>12168.477814481368</v>
      </c>
    </row>
    <row r="2708" spans="1:8" x14ac:dyDescent="0.2">
      <c r="A2708">
        <f t="shared" si="252"/>
        <v>6</v>
      </c>
      <c r="B2708" t="b">
        <f t="shared" si="253"/>
        <v>0</v>
      </c>
      <c r="C2708" t="str">
        <f t="shared" si="254"/>
        <v>ON</v>
      </c>
      <c r="D2708" s="4">
        <f t="shared" si="256"/>
        <v>42542.749999993437</v>
      </c>
      <c r="E2708" t="str">
        <f t="shared" si="257"/>
        <v>LRKPPS</v>
      </c>
      <c r="F2708" s="39">
        <v>71.295280456542969</v>
      </c>
      <c r="G2708">
        <f t="shared" si="255"/>
        <v>1.5000244583870017E-3</v>
      </c>
      <c r="H2708" s="38">
        <f>G2708*SUMIF('Manual Inputs'!$B$11:$B$22,'Expanded kW'!A2708,'Manual Inputs'!$C$11:$C$22)</f>
        <v>11992.83354705425</v>
      </c>
    </row>
    <row r="2709" spans="1:8" x14ac:dyDescent="0.2">
      <c r="A2709">
        <f t="shared" si="252"/>
        <v>6</v>
      </c>
      <c r="B2709" t="b">
        <f t="shared" si="253"/>
        <v>0</v>
      </c>
      <c r="C2709" t="str">
        <f t="shared" si="254"/>
        <v>ON</v>
      </c>
      <c r="D2709" s="4">
        <f t="shared" si="256"/>
        <v>42542.791666660101</v>
      </c>
      <c r="E2709" t="str">
        <f t="shared" si="257"/>
        <v>LRKPPS</v>
      </c>
      <c r="F2709" s="39">
        <v>70.238372802734375</v>
      </c>
      <c r="G2709">
        <f t="shared" si="255"/>
        <v>1.4777875400269476E-3</v>
      </c>
      <c r="H2709" s="38">
        <f>G2709*SUMIF('Manual Inputs'!$B$11:$B$22,'Expanded kW'!A2709,'Manual Inputs'!$C$11:$C$22)</f>
        <v>11815.047338969129</v>
      </c>
    </row>
    <row r="2710" spans="1:8" x14ac:dyDescent="0.2">
      <c r="A2710">
        <f t="shared" si="252"/>
        <v>6</v>
      </c>
      <c r="B2710" t="b">
        <f t="shared" si="253"/>
        <v>0</v>
      </c>
      <c r="C2710" t="str">
        <f t="shared" si="254"/>
        <v>ON</v>
      </c>
      <c r="D2710" s="4">
        <f t="shared" si="256"/>
        <v>42542.833333326766</v>
      </c>
      <c r="E2710" t="str">
        <f t="shared" si="257"/>
        <v>LRKPPS</v>
      </c>
      <c r="F2710" s="39">
        <v>67.801872253417969</v>
      </c>
      <c r="G2710">
        <f t="shared" si="255"/>
        <v>1.4265245336477848E-3</v>
      </c>
      <c r="H2710" s="38">
        <f>G2710*SUMIF('Manual Inputs'!$B$11:$B$22,'Expanded kW'!A2710,'Manual Inputs'!$C$11:$C$22)</f>
        <v>11405.194886771134</v>
      </c>
    </row>
    <row r="2711" spans="1:8" x14ac:dyDescent="0.2">
      <c r="A2711">
        <f t="shared" si="252"/>
        <v>6</v>
      </c>
      <c r="B2711" t="b">
        <f t="shared" si="253"/>
        <v>0</v>
      </c>
      <c r="C2711" t="str">
        <f t="shared" si="254"/>
        <v>OFF</v>
      </c>
      <c r="D2711" s="4">
        <f t="shared" si="256"/>
        <v>42542.87499999343</v>
      </c>
      <c r="E2711" t="str">
        <f t="shared" si="257"/>
        <v>LRKPPS</v>
      </c>
      <c r="F2711" s="39">
        <v>66.702995300292969</v>
      </c>
      <c r="G2711">
        <f t="shared" si="255"/>
        <v>1.4034045978555409E-3</v>
      </c>
      <c r="H2711" s="38">
        <f>G2711*SUMIF('Manual Inputs'!$B$11:$B$22,'Expanded kW'!A2711,'Manual Inputs'!$C$11:$C$22)</f>
        <v>11220.348873078052</v>
      </c>
    </row>
    <row r="2712" spans="1:8" x14ac:dyDescent="0.2">
      <c r="A2712">
        <f t="shared" si="252"/>
        <v>6</v>
      </c>
      <c r="B2712" t="b">
        <f t="shared" si="253"/>
        <v>0</v>
      </c>
      <c r="C2712" t="str">
        <f t="shared" si="254"/>
        <v>OFF</v>
      </c>
      <c r="D2712" s="4">
        <f t="shared" si="256"/>
        <v>42542.916666660094</v>
      </c>
      <c r="E2712" t="str">
        <f t="shared" si="257"/>
        <v>LRKPPS</v>
      </c>
      <c r="F2712" s="39">
        <v>64.229843139648438</v>
      </c>
      <c r="G2712">
        <f t="shared" si="255"/>
        <v>1.3513704560929496E-3</v>
      </c>
      <c r="H2712" s="38">
        <f>G2712*SUMIF('Manual Inputs'!$B$11:$B$22,'Expanded kW'!A2712,'Manual Inputs'!$C$11:$C$22)</f>
        <v>10804.331122545093</v>
      </c>
    </row>
    <row r="2713" spans="1:8" x14ac:dyDescent="0.2">
      <c r="A2713">
        <f t="shared" si="252"/>
        <v>6</v>
      </c>
      <c r="B2713" t="b">
        <f t="shared" si="253"/>
        <v>0</v>
      </c>
      <c r="C2713" t="str">
        <f t="shared" si="254"/>
        <v>OFF</v>
      </c>
      <c r="D2713" s="4">
        <f t="shared" si="256"/>
        <v>42542.958333326758</v>
      </c>
      <c r="E2713" t="str">
        <f t="shared" si="257"/>
        <v>LRKPPS</v>
      </c>
      <c r="F2713" s="39">
        <v>61.400630950927734</v>
      </c>
      <c r="G2713">
        <f t="shared" si="255"/>
        <v>1.2918449523867895E-3</v>
      </c>
      <c r="H2713" s="38">
        <f>G2713*SUMIF('Manual Inputs'!$B$11:$B$22,'Expanded kW'!A2713,'Manual Inputs'!$C$11:$C$22)</f>
        <v>10328.419244068002</v>
      </c>
    </row>
    <row r="2714" spans="1:8" x14ac:dyDescent="0.2">
      <c r="A2714">
        <f t="shared" si="252"/>
        <v>6</v>
      </c>
      <c r="B2714" t="b">
        <f t="shared" si="253"/>
        <v>0</v>
      </c>
      <c r="C2714" t="str">
        <f t="shared" si="254"/>
        <v>OFF</v>
      </c>
      <c r="D2714" s="4">
        <f t="shared" si="256"/>
        <v>42542.999999993423</v>
      </c>
      <c r="E2714" t="str">
        <f t="shared" si="257"/>
        <v>LRKPPS</v>
      </c>
      <c r="F2714" s="39">
        <v>57.395542144775391</v>
      </c>
      <c r="G2714">
        <f t="shared" si="255"/>
        <v>1.2075794704534877E-3</v>
      </c>
      <c r="H2714" s="38">
        <f>G2714*SUMIF('Manual Inputs'!$B$11:$B$22,'Expanded kW'!A2714,'Manual Inputs'!$C$11:$C$22)</f>
        <v>9654.7089635869161</v>
      </c>
    </row>
    <row r="2715" spans="1:8" x14ac:dyDescent="0.2">
      <c r="A2715">
        <f t="shared" si="252"/>
        <v>6</v>
      </c>
      <c r="B2715" t="b">
        <f t="shared" si="253"/>
        <v>0</v>
      </c>
      <c r="C2715" t="str">
        <f t="shared" si="254"/>
        <v>OFF</v>
      </c>
      <c r="D2715" s="4">
        <f t="shared" si="256"/>
        <v>42543.041666660087</v>
      </c>
      <c r="E2715" t="str">
        <f t="shared" si="257"/>
        <v>LRKPPS</v>
      </c>
      <c r="F2715" s="39">
        <v>55.203460693359375</v>
      </c>
      <c r="G2715">
        <f t="shared" si="255"/>
        <v>1.16145894507166E-3</v>
      </c>
      <c r="H2715" s="38">
        <f>G2715*SUMIF('Manual Inputs'!$B$11:$B$22,'Expanded kW'!A2715,'Manual Inputs'!$C$11:$C$22)</f>
        <v>9285.971120070868</v>
      </c>
    </row>
    <row r="2716" spans="1:8" x14ac:dyDescent="0.2">
      <c r="A2716">
        <f t="shared" si="252"/>
        <v>6</v>
      </c>
      <c r="B2716" t="b">
        <f t="shared" si="253"/>
        <v>0</v>
      </c>
      <c r="C2716" t="str">
        <f t="shared" si="254"/>
        <v>OFF</v>
      </c>
      <c r="D2716" s="4">
        <f t="shared" si="256"/>
        <v>42543.083333326751</v>
      </c>
      <c r="E2716" t="str">
        <f t="shared" si="257"/>
        <v>LRKPPS</v>
      </c>
      <c r="F2716" s="39">
        <v>55.503353118896484</v>
      </c>
      <c r="G2716">
        <f t="shared" si="255"/>
        <v>1.1677685629076521E-3</v>
      </c>
      <c r="H2716" s="38">
        <f>G2716*SUMIF('Manual Inputs'!$B$11:$B$22,'Expanded kW'!A2716,'Manual Inputs'!$C$11:$C$22)</f>
        <v>9336.4170951544656</v>
      </c>
    </row>
    <row r="2717" spans="1:8" x14ac:dyDescent="0.2">
      <c r="A2717">
        <f t="shared" si="252"/>
        <v>6</v>
      </c>
      <c r="B2717" t="b">
        <f t="shared" si="253"/>
        <v>0</v>
      </c>
      <c r="C2717" t="str">
        <f t="shared" si="254"/>
        <v>OFF</v>
      </c>
      <c r="D2717" s="4">
        <f t="shared" si="256"/>
        <v>42543.124999993415</v>
      </c>
      <c r="E2717" t="str">
        <f t="shared" si="257"/>
        <v>LRKPPS</v>
      </c>
      <c r="F2717" s="39">
        <v>53.940841674804688</v>
      </c>
      <c r="G2717">
        <f t="shared" si="255"/>
        <v>1.1348939410864235E-3</v>
      </c>
      <c r="H2717" s="38">
        <f>G2717*SUMIF('Manual Inputs'!$B$11:$B$22,'Expanded kW'!A2717,'Manual Inputs'!$C$11:$C$22)</f>
        <v>9073.5814692285367</v>
      </c>
    </row>
    <row r="2718" spans="1:8" x14ac:dyDescent="0.2">
      <c r="A2718">
        <f t="shared" si="252"/>
        <v>6</v>
      </c>
      <c r="B2718" t="b">
        <f t="shared" si="253"/>
        <v>0</v>
      </c>
      <c r="C2718" t="str">
        <f t="shared" si="254"/>
        <v>OFF</v>
      </c>
      <c r="D2718" s="4">
        <f t="shared" si="256"/>
        <v>42543.166666660079</v>
      </c>
      <c r="E2718" t="str">
        <f t="shared" si="257"/>
        <v>LRKPPS</v>
      </c>
      <c r="F2718" s="39">
        <v>53.279563903808594</v>
      </c>
      <c r="G2718">
        <f t="shared" si="255"/>
        <v>1.1209809187386623E-3</v>
      </c>
      <c r="H2718" s="38">
        <f>G2718*SUMIF('Manual Inputs'!$B$11:$B$22,'Expanded kW'!A2718,'Manual Inputs'!$C$11:$C$22)</f>
        <v>8962.3455755601299</v>
      </c>
    </row>
    <row r="2719" spans="1:8" x14ac:dyDescent="0.2">
      <c r="A2719">
        <f t="shared" si="252"/>
        <v>6</v>
      </c>
      <c r="B2719" t="b">
        <f t="shared" si="253"/>
        <v>0</v>
      </c>
      <c r="C2719" t="str">
        <f t="shared" si="254"/>
        <v>OFF</v>
      </c>
      <c r="D2719" s="4">
        <f t="shared" si="256"/>
        <v>42543.208333326744</v>
      </c>
      <c r="E2719" t="str">
        <f t="shared" si="257"/>
        <v>LRKPPS</v>
      </c>
      <c r="F2719" s="39">
        <v>55.843620300292969</v>
      </c>
      <c r="G2719">
        <f t="shared" si="255"/>
        <v>1.1749276496131494E-3</v>
      </c>
      <c r="H2719" s="38">
        <f>G2719*SUMIF('Manual Inputs'!$B$11:$B$22,'Expanded kW'!A2719,'Manual Inputs'!$C$11:$C$22)</f>
        <v>9393.6546520008942</v>
      </c>
    </row>
    <row r="2720" spans="1:8" x14ac:dyDescent="0.2">
      <c r="A2720">
        <f t="shared" si="252"/>
        <v>6</v>
      </c>
      <c r="B2720" t="b">
        <f t="shared" si="253"/>
        <v>0</v>
      </c>
      <c r="C2720" t="str">
        <f t="shared" si="254"/>
        <v>OFF</v>
      </c>
      <c r="D2720" s="4">
        <f t="shared" si="256"/>
        <v>42543.249999993408</v>
      </c>
      <c r="E2720" t="str">
        <f t="shared" si="257"/>
        <v>LRKPPS</v>
      </c>
      <c r="F2720" s="39">
        <v>58.285614013671875</v>
      </c>
      <c r="G2720">
        <f t="shared" si="255"/>
        <v>1.2263062299881634E-3</v>
      </c>
      <c r="H2720" s="38">
        <f>G2720*SUMIF('Manual Inputs'!$B$11:$B$22,'Expanded kW'!A2720,'Manual Inputs'!$C$11:$C$22)</f>
        <v>9804.4311289285251</v>
      </c>
    </row>
    <row r="2721" spans="1:8" x14ac:dyDescent="0.2">
      <c r="A2721">
        <f t="shared" si="252"/>
        <v>6</v>
      </c>
      <c r="B2721" t="b">
        <f t="shared" si="253"/>
        <v>0</v>
      </c>
      <c r="C2721" t="str">
        <f t="shared" si="254"/>
        <v>ON</v>
      </c>
      <c r="D2721" s="4">
        <f t="shared" si="256"/>
        <v>42543.291666660072</v>
      </c>
      <c r="E2721" t="str">
        <f t="shared" si="257"/>
        <v>LRKPPS</v>
      </c>
      <c r="F2721" s="39">
        <v>65.403564453125</v>
      </c>
      <c r="G2721">
        <f t="shared" si="255"/>
        <v>1.3760650875786638E-3</v>
      </c>
      <c r="H2721" s="38">
        <f>G2721*SUMIF('Manual Inputs'!$B$11:$B$22,'Expanded kW'!A2721,'Manual Inputs'!$C$11:$C$22)</f>
        <v>11001.766973179474</v>
      </c>
    </row>
    <row r="2722" spans="1:8" x14ac:dyDescent="0.2">
      <c r="A2722">
        <f t="shared" si="252"/>
        <v>6</v>
      </c>
      <c r="B2722" t="b">
        <f t="shared" si="253"/>
        <v>0</v>
      </c>
      <c r="C2722" t="str">
        <f t="shared" si="254"/>
        <v>ON</v>
      </c>
      <c r="D2722" s="4">
        <f t="shared" si="256"/>
        <v>42543.333333326736</v>
      </c>
      <c r="E2722" t="str">
        <f t="shared" si="257"/>
        <v>LRKPPS</v>
      </c>
      <c r="F2722" s="39">
        <v>70.418098449707031</v>
      </c>
      <c r="G2722">
        <f t="shared" si="255"/>
        <v>1.4815688964439791E-3</v>
      </c>
      <c r="H2722" s="38">
        <f>G2722*SUMIF('Manual Inputs'!$B$11:$B$22,'Expanded kW'!A2722,'Manual Inputs'!$C$11:$C$22)</f>
        <v>11845.279631408086</v>
      </c>
    </row>
    <row r="2723" spans="1:8" x14ac:dyDescent="0.2">
      <c r="A2723">
        <f t="shared" si="252"/>
        <v>6</v>
      </c>
      <c r="B2723" t="b">
        <f t="shared" si="253"/>
        <v>0</v>
      </c>
      <c r="C2723" t="str">
        <f t="shared" si="254"/>
        <v>ON</v>
      </c>
      <c r="D2723" s="4">
        <f t="shared" si="256"/>
        <v>42543.374999993401</v>
      </c>
      <c r="E2723" t="str">
        <f t="shared" si="257"/>
        <v>LRKPPS</v>
      </c>
      <c r="F2723" s="39">
        <v>73.961143493652344</v>
      </c>
      <c r="G2723">
        <f t="shared" si="255"/>
        <v>1.5561131606512614E-3</v>
      </c>
      <c r="H2723" s="38">
        <f>G2723*SUMIF('Manual Inputs'!$B$11:$B$22,'Expanded kW'!A2723,'Manual Inputs'!$C$11:$C$22)</f>
        <v>12441.267881817615</v>
      </c>
    </row>
    <row r="2724" spans="1:8" x14ac:dyDescent="0.2">
      <c r="A2724">
        <f t="shared" si="252"/>
        <v>6</v>
      </c>
      <c r="B2724" t="b">
        <f t="shared" si="253"/>
        <v>0</v>
      </c>
      <c r="C2724" t="str">
        <f t="shared" si="254"/>
        <v>ON</v>
      </c>
      <c r="D2724" s="4">
        <f t="shared" si="256"/>
        <v>42543.416666660065</v>
      </c>
      <c r="E2724" t="str">
        <f t="shared" si="257"/>
        <v>LRKPPS</v>
      </c>
      <c r="F2724" s="39">
        <v>75.764198303222656</v>
      </c>
      <c r="G2724">
        <f t="shared" si="255"/>
        <v>1.594048719594975E-3</v>
      </c>
      <c r="H2724" s="38">
        <f>G2724*SUMIF('Manual Inputs'!$B$11:$B$22,'Expanded kW'!A2724,'Manual Inputs'!$C$11:$C$22)</f>
        <v>12744.566165644028</v>
      </c>
    </row>
    <row r="2725" spans="1:8" x14ac:dyDescent="0.2">
      <c r="A2725">
        <f t="shared" si="252"/>
        <v>6</v>
      </c>
      <c r="B2725" t="b">
        <f t="shared" si="253"/>
        <v>0</v>
      </c>
      <c r="C2725" t="str">
        <f t="shared" si="254"/>
        <v>ON</v>
      </c>
      <c r="D2725" s="4">
        <f t="shared" si="256"/>
        <v>42543.458333326729</v>
      </c>
      <c r="E2725" t="str">
        <f t="shared" si="257"/>
        <v>LRKPPS</v>
      </c>
      <c r="F2725" s="39">
        <v>76.436561584472656</v>
      </c>
      <c r="G2725">
        <f t="shared" si="255"/>
        <v>1.6081949766871412E-3</v>
      </c>
      <c r="H2725" s="38">
        <f>G2725*SUMIF('Manual Inputs'!$B$11:$B$22,'Expanded kW'!A2725,'Manual Inputs'!$C$11:$C$22)</f>
        <v>12857.666792551548</v>
      </c>
    </row>
    <row r="2726" spans="1:8" x14ac:dyDescent="0.2">
      <c r="A2726">
        <f t="shared" si="252"/>
        <v>6</v>
      </c>
      <c r="B2726" t="b">
        <f t="shared" si="253"/>
        <v>0</v>
      </c>
      <c r="C2726" t="str">
        <f t="shared" si="254"/>
        <v>ON</v>
      </c>
      <c r="D2726" s="4">
        <f t="shared" si="256"/>
        <v>42543.499999993393</v>
      </c>
      <c r="E2726" t="str">
        <f t="shared" si="257"/>
        <v>LRKPPS</v>
      </c>
      <c r="F2726" s="39">
        <v>75.049705505371094</v>
      </c>
      <c r="G2726">
        <f t="shared" si="255"/>
        <v>1.579016074162407E-3</v>
      </c>
      <c r="H2726" s="38">
        <f>G2726*SUMIF('Manual Inputs'!$B$11:$B$22,'Expanded kW'!A2726,'Manual Inputs'!$C$11:$C$22)</f>
        <v>12624.378782407268</v>
      </c>
    </row>
    <row r="2727" spans="1:8" x14ac:dyDescent="0.2">
      <c r="A2727">
        <f t="shared" si="252"/>
        <v>6</v>
      </c>
      <c r="B2727" t="b">
        <f t="shared" si="253"/>
        <v>0</v>
      </c>
      <c r="C2727" t="str">
        <f t="shared" si="254"/>
        <v>ON</v>
      </c>
      <c r="D2727" s="4">
        <f t="shared" si="256"/>
        <v>42543.541666660058</v>
      </c>
      <c r="E2727" t="str">
        <f t="shared" si="257"/>
        <v>LRKPPS</v>
      </c>
      <c r="F2727" s="39">
        <v>74.857147216796875</v>
      </c>
      <c r="G2727">
        <f t="shared" si="255"/>
        <v>1.5749647240495125E-3</v>
      </c>
      <c r="H2727" s="38">
        <f>G2727*SUMIF('Manual Inputs'!$B$11:$B$22,'Expanded kW'!A2727,'Manual Inputs'!$C$11:$C$22)</f>
        <v>12591.987865530466</v>
      </c>
    </row>
    <row r="2728" spans="1:8" x14ac:dyDescent="0.2">
      <c r="A2728">
        <f t="shared" si="252"/>
        <v>6</v>
      </c>
      <c r="B2728" t="b">
        <f t="shared" si="253"/>
        <v>0</v>
      </c>
      <c r="C2728" t="str">
        <f t="shared" si="254"/>
        <v>ON</v>
      </c>
      <c r="D2728" s="4">
        <f t="shared" si="256"/>
        <v>42543.583333326722</v>
      </c>
      <c r="E2728" t="str">
        <f t="shared" si="257"/>
        <v>LRKPPS</v>
      </c>
      <c r="F2728" s="39">
        <v>72.071304321289063</v>
      </c>
      <c r="G2728">
        <f t="shared" si="255"/>
        <v>1.5163516930925399E-3</v>
      </c>
      <c r="H2728" s="38">
        <f>G2728*SUMIF('Manual Inputs'!$B$11:$B$22,'Expanded kW'!A2728,'Manual Inputs'!$C$11:$C$22)</f>
        <v>12123.371290630621</v>
      </c>
    </row>
    <row r="2729" spans="1:8" x14ac:dyDescent="0.2">
      <c r="A2729">
        <f t="shared" si="252"/>
        <v>6</v>
      </c>
      <c r="B2729" t="b">
        <f t="shared" si="253"/>
        <v>0</v>
      </c>
      <c r="C2729" t="str">
        <f t="shared" si="254"/>
        <v>ON</v>
      </c>
      <c r="D2729" s="4">
        <f t="shared" si="256"/>
        <v>42543.624999993386</v>
      </c>
      <c r="E2729" t="str">
        <f t="shared" si="257"/>
        <v>LRKPPS</v>
      </c>
      <c r="F2729" s="39">
        <v>65.950759887695313</v>
      </c>
      <c r="G2729">
        <f t="shared" si="255"/>
        <v>1.3875778627598131E-3</v>
      </c>
      <c r="H2729" s="38">
        <f>G2729*SUMIF('Manual Inputs'!$B$11:$B$22,'Expanded kW'!A2729,'Manual Inputs'!$C$11:$C$22)</f>
        <v>11093.81266992808</v>
      </c>
    </row>
    <row r="2730" spans="1:8" x14ac:dyDescent="0.2">
      <c r="A2730">
        <f t="shared" si="252"/>
        <v>6</v>
      </c>
      <c r="B2730" t="b">
        <f t="shared" si="253"/>
        <v>0</v>
      </c>
      <c r="C2730" t="str">
        <f t="shared" si="254"/>
        <v>ON</v>
      </c>
      <c r="D2730" s="4">
        <f t="shared" si="256"/>
        <v>42543.66666666005</v>
      </c>
      <c r="E2730" t="str">
        <f t="shared" si="257"/>
        <v>LRKPPS</v>
      </c>
      <c r="F2730" s="39">
        <v>63.318454742431641</v>
      </c>
      <c r="G2730">
        <f t="shared" si="255"/>
        <v>1.3321952052465964E-3</v>
      </c>
      <c r="H2730" s="38">
        <f>G2730*SUMIF('Manual Inputs'!$B$11:$B$22,'Expanded kW'!A2730,'Manual Inputs'!$C$11:$C$22)</f>
        <v>10651.023227905422</v>
      </c>
    </row>
    <row r="2731" spans="1:8" x14ac:dyDescent="0.2">
      <c r="A2731">
        <f t="shared" si="252"/>
        <v>6</v>
      </c>
      <c r="B2731" t="b">
        <f t="shared" si="253"/>
        <v>0</v>
      </c>
      <c r="C2731" t="str">
        <f t="shared" si="254"/>
        <v>ON</v>
      </c>
      <c r="D2731" s="4">
        <f t="shared" si="256"/>
        <v>42543.708333326715</v>
      </c>
      <c r="E2731" t="str">
        <f t="shared" si="257"/>
        <v>LRKPPS</v>
      </c>
      <c r="F2731" s="39">
        <v>63.795505523681641</v>
      </c>
      <c r="G2731">
        <f t="shared" si="255"/>
        <v>1.3422321647085036E-3</v>
      </c>
      <c r="H2731" s="38">
        <f>G2731*SUMIF('Manual Inputs'!$B$11:$B$22,'Expanded kW'!A2731,'Manual Inputs'!$C$11:$C$22)</f>
        <v>10731.269642203639</v>
      </c>
    </row>
    <row r="2732" spans="1:8" x14ac:dyDescent="0.2">
      <c r="A2732">
        <f t="shared" si="252"/>
        <v>6</v>
      </c>
      <c r="B2732" t="b">
        <f t="shared" si="253"/>
        <v>0</v>
      </c>
      <c r="C2732" t="str">
        <f t="shared" si="254"/>
        <v>ON</v>
      </c>
      <c r="D2732" s="4">
        <f t="shared" si="256"/>
        <v>42543.749999993379</v>
      </c>
      <c r="E2732" t="str">
        <f t="shared" si="257"/>
        <v>LRKPPS</v>
      </c>
      <c r="F2732" s="39">
        <v>64.91595458984375</v>
      </c>
      <c r="G2732">
        <f t="shared" si="255"/>
        <v>1.3658059692136207E-3</v>
      </c>
      <c r="H2732" s="38">
        <f>G2732*SUMIF('Manual Inputs'!$B$11:$B$22,'Expanded kW'!A2732,'Manual Inputs'!$C$11:$C$22)</f>
        <v>10919.744378012065</v>
      </c>
    </row>
    <row r="2733" spans="1:8" x14ac:dyDescent="0.2">
      <c r="A2733">
        <f t="shared" si="252"/>
        <v>6</v>
      </c>
      <c r="B2733" t="b">
        <f t="shared" si="253"/>
        <v>0</v>
      </c>
      <c r="C2733" t="str">
        <f t="shared" si="254"/>
        <v>ON</v>
      </c>
      <c r="D2733" s="4">
        <f t="shared" si="256"/>
        <v>42543.791666660043</v>
      </c>
      <c r="E2733" t="str">
        <f t="shared" si="257"/>
        <v>LRKPPS</v>
      </c>
      <c r="F2733" s="39">
        <v>63.284015655517578</v>
      </c>
      <c r="G2733">
        <f t="shared" si="255"/>
        <v>1.3314706205003858E-3</v>
      </c>
      <c r="H2733" s="38">
        <f>G2733*SUMIF('Manual Inputs'!$B$11:$B$22,'Expanded kW'!A2733,'Manual Inputs'!$C$11:$C$22)</f>
        <v>10645.23010619767</v>
      </c>
    </row>
    <row r="2734" spans="1:8" x14ac:dyDescent="0.2">
      <c r="A2734">
        <f t="shared" si="252"/>
        <v>6</v>
      </c>
      <c r="B2734" t="b">
        <f t="shared" si="253"/>
        <v>0</v>
      </c>
      <c r="C2734" t="str">
        <f t="shared" si="254"/>
        <v>ON</v>
      </c>
      <c r="D2734" s="4">
        <f t="shared" si="256"/>
        <v>42543.833333326707</v>
      </c>
      <c r="E2734" t="str">
        <f t="shared" si="257"/>
        <v>LRKPPS</v>
      </c>
      <c r="F2734" s="39">
        <v>61.390426635742187</v>
      </c>
      <c r="G2734">
        <f t="shared" si="255"/>
        <v>1.2916302576375523E-3</v>
      </c>
      <c r="H2734" s="38">
        <f>G2734*SUMIF('Manual Inputs'!$B$11:$B$22,'Expanded kW'!A2734,'Manual Inputs'!$C$11:$C$22)</f>
        <v>10326.702739795934</v>
      </c>
    </row>
    <row r="2735" spans="1:8" x14ac:dyDescent="0.2">
      <c r="A2735">
        <f t="shared" si="252"/>
        <v>6</v>
      </c>
      <c r="B2735" t="b">
        <f t="shared" si="253"/>
        <v>0</v>
      </c>
      <c r="C2735" t="str">
        <f t="shared" si="254"/>
        <v>OFF</v>
      </c>
      <c r="D2735" s="4">
        <f t="shared" si="256"/>
        <v>42543.874999993372</v>
      </c>
      <c r="E2735" t="str">
        <f t="shared" si="257"/>
        <v>LRKPPS</v>
      </c>
      <c r="F2735" s="39">
        <v>61.951995849609375</v>
      </c>
      <c r="G2735">
        <f t="shared" si="255"/>
        <v>1.3034454514411786E-3</v>
      </c>
      <c r="H2735" s="38">
        <f>G2735*SUMIF('Manual Inputs'!$B$11:$B$22,'Expanded kW'!A2735,'Manual Inputs'!$C$11:$C$22)</f>
        <v>10421.166301253756</v>
      </c>
    </row>
    <row r="2736" spans="1:8" x14ac:dyDescent="0.2">
      <c r="A2736">
        <f t="shared" si="252"/>
        <v>6</v>
      </c>
      <c r="B2736" t="b">
        <f t="shared" si="253"/>
        <v>0</v>
      </c>
      <c r="C2736" t="str">
        <f t="shared" si="254"/>
        <v>OFF</v>
      </c>
      <c r="D2736" s="4">
        <f t="shared" si="256"/>
        <v>42543.916666660036</v>
      </c>
      <c r="E2736" t="str">
        <f t="shared" si="257"/>
        <v>LRKPPS</v>
      </c>
      <c r="F2736" s="39">
        <v>60.390701293945313</v>
      </c>
      <c r="G2736">
        <f t="shared" si="255"/>
        <v>1.2705964324704196E-3</v>
      </c>
      <c r="H2736" s="38">
        <f>G2736*SUMIF('Manual Inputs'!$B$11:$B$22,'Expanded kW'!A2736,'Manual Inputs'!$C$11:$C$22)</f>
        <v>10158.535372472792</v>
      </c>
    </row>
    <row r="2737" spans="1:8" x14ac:dyDescent="0.2">
      <c r="A2737">
        <f t="shared" si="252"/>
        <v>6</v>
      </c>
      <c r="B2737" t="b">
        <f t="shared" si="253"/>
        <v>0</v>
      </c>
      <c r="C2737" t="str">
        <f t="shared" si="254"/>
        <v>OFF</v>
      </c>
      <c r="D2737" s="4">
        <f t="shared" si="256"/>
        <v>42543.9583333267</v>
      </c>
      <c r="E2737" t="str">
        <f t="shared" si="257"/>
        <v>LRKPPS</v>
      </c>
      <c r="F2737" s="39">
        <v>57.726753234863281</v>
      </c>
      <c r="G2737">
        <f t="shared" si="255"/>
        <v>1.2145480205852694E-3</v>
      </c>
      <c r="H2737" s="38">
        <f>G2737*SUMIF('Manual Inputs'!$B$11:$B$22,'Expanded kW'!A2737,'Manual Inputs'!$C$11:$C$22)</f>
        <v>9710.4231629971218</v>
      </c>
    </row>
    <row r="2738" spans="1:8" x14ac:dyDescent="0.2">
      <c r="A2738">
        <f t="shared" si="252"/>
        <v>6</v>
      </c>
      <c r="B2738" t="b">
        <f t="shared" si="253"/>
        <v>0</v>
      </c>
      <c r="C2738" t="str">
        <f t="shared" si="254"/>
        <v>OFF</v>
      </c>
      <c r="D2738" s="4">
        <f t="shared" si="256"/>
        <v>42543.999999993364</v>
      </c>
      <c r="E2738" t="str">
        <f t="shared" si="257"/>
        <v>LRKPPS</v>
      </c>
      <c r="F2738" s="39">
        <v>53.775405883789063</v>
      </c>
      <c r="G2738">
        <f t="shared" si="255"/>
        <v>1.1314132375780433E-3</v>
      </c>
      <c r="H2738" s="38">
        <f>G2738*SUMIF('Manual Inputs'!$B$11:$B$22,'Expanded kW'!A2738,'Manual Inputs'!$C$11:$C$22)</f>
        <v>9045.752924454313</v>
      </c>
    </row>
    <row r="2739" spans="1:8" x14ac:dyDescent="0.2">
      <c r="A2739">
        <f t="shared" si="252"/>
        <v>6</v>
      </c>
      <c r="B2739" t="b">
        <f t="shared" si="253"/>
        <v>0</v>
      </c>
      <c r="C2739" t="str">
        <f t="shared" si="254"/>
        <v>OFF</v>
      </c>
      <c r="D2739" s="4">
        <f t="shared" si="256"/>
        <v>42544.041666660029</v>
      </c>
      <c r="E2739" t="str">
        <f t="shared" si="257"/>
        <v>LRKPPS</v>
      </c>
      <c r="F2739" s="39">
        <v>53.936496734619141</v>
      </c>
      <c r="G2739">
        <f t="shared" si="255"/>
        <v>1.1348025252660942E-3</v>
      </c>
      <c r="H2739" s="38">
        <f>G2739*SUMIF('Manual Inputs'!$B$11:$B$22,'Expanded kW'!A2739,'Manual Inputs'!$C$11:$C$22)</f>
        <v>9072.8505913347472</v>
      </c>
    </row>
    <row r="2740" spans="1:8" x14ac:dyDescent="0.2">
      <c r="A2740">
        <f t="shared" si="252"/>
        <v>6</v>
      </c>
      <c r="B2740" t="b">
        <f t="shared" si="253"/>
        <v>0</v>
      </c>
      <c r="C2740" t="str">
        <f t="shared" si="254"/>
        <v>OFF</v>
      </c>
      <c r="D2740" s="4">
        <f t="shared" si="256"/>
        <v>42544.083333326693</v>
      </c>
      <c r="E2740" t="str">
        <f t="shared" si="257"/>
        <v>LRKPPS</v>
      </c>
      <c r="F2740" s="39">
        <v>53.778762817382812</v>
      </c>
      <c r="G2740">
        <f t="shared" si="255"/>
        <v>1.1314838661310633E-3</v>
      </c>
      <c r="H2740" s="38">
        <f>G2740*SUMIF('Manual Inputs'!$B$11:$B$22,'Expanded kW'!A2740,'Manual Inputs'!$C$11:$C$22)</f>
        <v>9046.3176062335351</v>
      </c>
    </row>
    <row r="2741" spans="1:8" x14ac:dyDescent="0.2">
      <c r="A2741">
        <f t="shared" si="252"/>
        <v>6</v>
      </c>
      <c r="B2741" t="b">
        <f t="shared" si="253"/>
        <v>0</v>
      </c>
      <c r="C2741" t="str">
        <f t="shared" si="254"/>
        <v>OFF</v>
      </c>
      <c r="D2741" s="4">
        <f t="shared" si="256"/>
        <v>42544.124999993357</v>
      </c>
      <c r="E2741" t="str">
        <f t="shared" si="257"/>
        <v>LRKPPS</v>
      </c>
      <c r="F2741" s="39">
        <v>53.231983184814453</v>
      </c>
      <c r="G2741">
        <f t="shared" si="255"/>
        <v>1.1199798392593221E-3</v>
      </c>
      <c r="H2741" s="38">
        <f>G2741*SUMIF('Manual Inputs'!$B$11:$B$22,'Expanded kW'!A2741,'Manual Inputs'!$C$11:$C$22)</f>
        <v>8954.3418530234921</v>
      </c>
    </row>
    <row r="2742" spans="1:8" x14ac:dyDescent="0.2">
      <c r="A2742">
        <f t="shared" si="252"/>
        <v>6</v>
      </c>
      <c r="B2742" t="b">
        <f t="shared" si="253"/>
        <v>0</v>
      </c>
      <c r="C2742" t="str">
        <f t="shared" si="254"/>
        <v>OFF</v>
      </c>
      <c r="D2742" s="4">
        <f t="shared" si="256"/>
        <v>42544.166666660021</v>
      </c>
      <c r="E2742" t="str">
        <f t="shared" si="257"/>
        <v>LRKPPS</v>
      </c>
      <c r="F2742" s="39">
        <v>52.343719482421875</v>
      </c>
      <c r="G2742">
        <f t="shared" si="255"/>
        <v>1.1012911228316139E-3</v>
      </c>
      <c r="H2742" s="38">
        <f>G2742*SUMIF('Manual Inputs'!$B$11:$B$22,'Expanded kW'!A2742,'Manual Inputs'!$C$11:$C$22)</f>
        <v>8804.9238458220534</v>
      </c>
    </row>
    <row r="2743" spans="1:8" x14ac:dyDescent="0.2">
      <c r="A2743">
        <f t="shared" si="252"/>
        <v>6</v>
      </c>
      <c r="B2743" t="b">
        <f t="shared" si="253"/>
        <v>0</v>
      </c>
      <c r="C2743" t="str">
        <f t="shared" si="254"/>
        <v>OFF</v>
      </c>
      <c r="D2743" s="4">
        <f t="shared" si="256"/>
        <v>42544.208333326686</v>
      </c>
      <c r="E2743" t="str">
        <f t="shared" si="257"/>
        <v>LRKPPS</v>
      </c>
      <c r="F2743" s="39">
        <v>54.531097412109375</v>
      </c>
      <c r="G2743">
        <f t="shared" si="255"/>
        <v>1.1473126879794941E-3</v>
      </c>
      <c r="H2743" s="38">
        <f>G2743*SUMIF('Manual Inputs'!$B$11:$B$22,'Expanded kW'!A2743,'Manual Inputs'!$C$11:$C$22)</f>
        <v>9172.8704931633492</v>
      </c>
    </row>
    <row r="2744" spans="1:8" x14ac:dyDescent="0.2">
      <c r="A2744">
        <f t="shared" si="252"/>
        <v>6</v>
      </c>
      <c r="B2744" t="b">
        <f t="shared" si="253"/>
        <v>0</v>
      </c>
      <c r="C2744" t="str">
        <f t="shared" si="254"/>
        <v>OFF</v>
      </c>
      <c r="D2744" s="4">
        <f t="shared" si="256"/>
        <v>42544.24999999335</v>
      </c>
      <c r="E2744" t="str">
        <f t="shared" si="257"/>
        <v>LRKPPS</v>
      </c>
      <c r="F2744" s="39">
        <v>58.955852508544922</v>
      </c>
      <c r="G2744">
        <f t="shared" si="255"/>
        <v>1.2404077824166566E-3</v>
      </c>
      <c r="H2744" s="38">
        <f>G2744*SUMIF('Manual Inputs'!$B$11:$B$22,'Expanded kW'!A2744,'Manual Inputs'!$C$11:$C$22)</f>
        <v>9917.1743379371528</v>
      </c>
    </row>
    <row r="2745" spans="1:8" x14ac:dyDescent="0.2">
      <c r="A2745">
        <f t="shared" si="252"/>
        <v>6</v>
      </c>
      <c r="B2745" t="b">
        <f t="shared" si="253"/>
        <v>0</v>
      </c>
      <c r="C2745" t="str">
        <f t="shared" si="254"/>
        <v>ON</v>
      </c>
      <c r="D2745" s="4">
        <f t="shared" si="256"/>
        <v>42544.291666660014</v>
      </c>
      <c r="E2745" t="str">
        <f t="shared" si="257"/>
        <v>LRKPPS</v>
      </c>
      <c r="F2745" s="39">
        <v>64.190200805664062</v>
      </c>
      <c r="G2745">
        <f t="shared" si="255"/>
        <v>1.3505363970895581E-3</v>
      </c>
      <c r="H2745" s="38">
        <f>G2745*SUMIF('Manual Inputs'!$B$11:$B$22,'Expanded kW'!A2745,'Manual Inputs'!$C$11:$C$22)</f>
        <v>10797.662744079549</v>
      </c>
    </row>
    <row r="2746" spans="1:8" x14ac:dyDescent="0.2">
      <c r="A2746">
        <f t="shared" si="252"/>
        <v>6</v>
      </c>
      <c r="B2746" t="b">
        <f t="shared" si="253"/>
        <v>0</v>
      </c>
      <c r="C2746" t="str">
        <f t="shared" si="254"/>
        <v>ON</v>
      </c>
      <c r="D2746" s="4">
        <f t="shared" si="256"/>
        <v>42544.333333326678</v>
      </c>
      <c r="E2746" t="str">
        <f t="shared" si="257"/>
        <v>LRKPPS</v>
      </c>
      <c r="F2746" s="39">
        <v>70.207405090332031</v>
      </c>
      <c r="G2746">
        <f t="shared" si="255"/>
        <v>1.4771359916253375E-3</v>
      </c>
      <c r="H2746" s="38">
        <f>G2746*SUMIF('Manual Inputs'!$B$11:$B$22,'Expanded kW'!A2746,'Manual Inputs'!$C$11:$C$22)</f>
        <v>11809.838149555802</v>
      </c>
    </row>
    <row r="2747" spans="1:8" x14ac:dyDescent="0.2">
      <c r="A2747">
        <f t="shared" si="252"/>
        <v>6</v>
      </c>
      <c r="B2747" t="b">
        <f t="shared" si="253"/>
        <v>0</v>
      </c>
      <c r="C2747" t="str">
        <f t="shared" si="254"/>
        <v>ON</v>
      </c>
      <c r="D2747" s="4">
        <f t="shared" si="256"/>
        <v>42544.374999993342</v>
      </c>
      <c r="E2747" t="str">
        <f t="shared" si="257"/>
        <v>LRKPPS</v>
      </c>
      <c r="F2747" s="39">
        <v>73.240142822265625</v>
      </c>
      <c r="G2747">
        <f t="shared" si="255"/>
        <v>1.5409435921374976E-3</v>
      </c>
      <c r="H2747" s="38">
        <f>G2747*SUMIF('Manual Inputs'!$B$11:$B$22,'Expanded kW'!A2747,'Manual Inputs'!$C$11:$C$22)</f>
        <v>12319.98578594977</v>
      </c>
    </row>
    <row r="2748" spans="1:8" x14ac:dyDescent="0.2">
      <c r="A2748">
        <f t="shared" si="252"/>
        <v>6</v>
      </c>
      <c r="B2748" t="b">
        <f t="shared" si="253"/>
        <v>0</v>
      </c>
      <c r="C2748" t="str">
        <f t="shared" si="254"/>
        <v>ON</v>
      </c>
      <c r="D2748" s="4">
        <f t="shared" si="256"/>
        <v>42544.416666660007</v>
      </c>
      <c r="E2748" t="str">
        <f t="shared" si="257"/>
        <v>LRKPPS</v>
      </c>
      <c r="F2748" s="39">
        <v>83.460334777832031</v>
      </c>
      <c r="G2748">
        <f t="shared" si="255"/>
        <v>1.755972382326551E-3</v>
      </c>
      <c r="H2748" s="38">
        <f>G2748*SUMIF('Manual Inputs'!$B$11:$B$22,'Expanded kW'!A2748,'Manual Inputs'!$C$11:$C$22)</f>
        <v>14039.160746159949</v>
      </c>
    </row>
    <row r="2749" spans="1:8" x14ac:dyDescent="0.2">
      <c r="A2749">
        <f t="shared" si="252"/>
        <v>6</v>
      </c>
      <c r="B2749" t="b">
        <f t="shared" si="253"/>
        <v>0</v>
      </c>
      <c r="C2749" t="str">
        <f t="shared" si="254"/>
        <v>ON</v>
      </c>
      <c r="D2749" s="4">
        <f t="shared" si="256"/>
        <v>42544.458333326671</v>
      </c>
      <c r="E2749" t="str">
        <f t="shared" si="257"/>
        <v>LRKPPS</v>
      </c>
      <c r="F2749" s="39">
        <v>84.678451538085938</v>
      </c>
      <c r="G2749">
        <f t="shared" si="255"/>
        <v>1.7816010764259555E-3</v>
      </c>
      <c r="H2749" s="38">
        <f>G2749*SUMIF('Manual Inputs'!$B$11:$B$22,'Expanded kW'!A2749,'Manual Inputs'!$C$11:$C$22)</f>
        <v>14244.064513324545</v>
      </c>
    </row>
    <row r="2750" spans="1:8" x14ac:dyDescent="0.2">
      <c r="A2750">
        <f t="shared" si="252"/>
        <v>6</v>
      </c>
      <c r="B2750" t="b">
        <f t="shared" si="253"/>
        <v>0</v>
      </c>
      <c r="C2750" t="str">
        <f t="shared" si="254"/>
        <v>ON</v>
      </c>
      <c r="D2750" s="4">
        <f t="shared" si="256"/>
        <v>42544.499999993335</v>
      </c>
      <c r="E2750" t="str">
        <f t="shared" si="257"/>
        <v>LRKPPS</v>
      </c>
      <c r="F2750" s="39">
        <v>89.210006713867188</v>
      </c>
      <c r="G2750">
        <f t="shared" si="255"/>
        <v>1.8769432022255079E-3</v>
      </c>
      <c r="H2750" s="38">
        <f>G2750*SUMIF('Manual Inputs'!$B$11:$B$22,'Expanded kW'!A2750,'Manual Inputs'!$C$11:$C$22)</f>
        <v>15006.33358056754</v>
      </c>
    </row>
    <row r="2751" spans="1:8" x14ac:dyDescent="0.2">
      <c r="A2751">
        <f t="shared" si="252"/>
        <v>6</v>
      </c>
      <c r="B2751" t="b">
        <f t="shared" si="253"/>
        <v>0</v>
      </c>
      <c r="C2751" t="str">
        <f t="shared" si="254"/>
        <v>ON</v>
      </c>
      <c r="D2751" s="4">
        <f t="shared" si="256"/>
        <v>42544.541666659999</v>
      </c>
      <c r="E2751" t="str">
        <f t="shared" si="257"/>
        <v>LRKPPS</v>
      </c>
      <c r="F2751" s="39">
        <v>92.065742492675781</v>
      </c>
      <c r="G2751">
        <f t="shared" si="255"/>
        <v>1.937026751760246E-3</v>
      </c>
      <c r="H2751" s="38">
        <f>G2751*SUMIF('Manual Inputs'!$B$11:$B$22,'Expanded kW'!A2751,'Manual Inputs'!$C$11:$C$22)</f>
        <v>15486.707086784329</v>
      </c>
    </row>
    <row r="2752" spans="1:8" x14ac:dyDescent="0.2">
      <c r="A2752">
        <f t="shared" si="252"/>
        <v>6</v>
      </c>
      <c r="B2752" t="b">
        <f t="shared" si="253"/>
        <v>0</v>
      </c>
      <c r="C2752" t="str">
        <f t="shared" si="254"/>
        <v>ON</v>
      </c>
      <c r="D2752" s="4">
        <f t="shared" si="256"/>
        <v>42544.583333326664</v>
      </c>
      <c r="E2752" t="str">
        <f t="shared" si="257"/>
        <v>LRKPPS</v>
      </c>
      <c r="F2752" s="39">
        <v>88.203369140625</v>
      </c>
      <c r="G2752">
        <f t="shared" si="255"/>
        <v>1.8557639464469291E-3</v>
      </c>
      <c r="H2752" s="38">
        <f>G2752*SUMIF('Manual Inputs'!$B$11:$B$22,'Expanded kW'!A2752,'Manual Inputs'!$C$11:$C$22)</f>
        <v>14837.003482126273</v>
      </c>
    </row>
    <row r="2753" spans="1:8" x14ac:dyDescent="0.2">
      <c r="A2753">
        <f t="shared" si="252"/>
        <v>6</v>
      </c>
      <c r="B2753" t="b">
        <f t="shared" si="253"/>
        <v>0</v>
      </c>
      <c r="C2753" t="str">
        <f t="shared" si="254"/>
        <v>ON</v>
      </c>
      <c r="D2753" s="4">
        <f t="shared" si="256"/>
        <v>42544.624999993328</v>
      </c>
      <c r="E2753" t="str">
        <f t="shared" si="257"/>
        <v>LRKPPS</v>
      </c>
      <c r="F2753" s="39">
        <v>83.293060302734375</v>
      </c>
      <c r="G2753">
        <f t="shared" si="255"/>
        <v>1.7524529936334484E-3</v>
      </c>
      <c r="H2753" s="38">
        <f>G2753*SUMIF('Manual Inputs'!$B$11:$B$22,'Expanded kW'!A2753,'Manual Inputs'!$C$11:$C$22)</f>
        <v>14011.022909774834</v>
      </c>
    </row>
    <row r="2754" spans="1:8" x14ac:dyDescent="0.2">
      <c r="A2754">
        <f t="shared" ref="A2754:A2817" si="258">MONTH(D2754)</f>
        <v>6</v>
      </c>
      <c r="B2754" t="b">
        <f t="shared" ref="B2754:B2817" si="259">IF(ISNA(VLOOKUP(DATE(YEAR(D2754),MONTH(D2754),DAY(D2754)),Holidays,1,FALSE)),FALSE,TRUE)</f>
        <v>0</v>
      </c>
      <c r="C2754" t="str">
        <f t="shared" ref="C2754:C2817" si="260">IF(OR(HOUR(D2754)&lt;PkStart,HOUR(D2754)&gt;OPkStart-1,WEEKDAY(D2754,2)&gt;5,B2754)=TRUE,"OFF","ON")</f>
        <v>ON</v>
      </c>
      <c r="D2754" s="4">
        <f t="shared" si="256"/>
        <v>42544.666666659992</v>
      </c>
      <c r="E2754" t="str">
        <f t="shared" si="257"/>
        <v>LRKPPS</v>
      </c>
      <c r="F2754" s="39">
        <v>75.33795166015625</v>
      </c>
      <c r="G2754">
        <f t="shared" ref="G2754:G2817" si="261">IF(SUMIF($A$2:$A$8761,A2754,$F$2:$F$8761)=0,0,F2754/SUMIF($A$2:$A$8761,A2754,$F$2:$F$8761))</f>
        <v>1.5850806590752512E-3</v>
      </c>
      <c r="H2754" s="38">
        <f>G2754*SUMIF('Manual Inputs'!$B$11:$B$22,'Expanded kW'!A2754,'Manual Inputs'!$C$11:$C$22)</f>
        <v>12672.865696727267</v>
      </c>
    </row>
    <row r="2755" spans="1:8" x14ac:dyDescent="0.2">
      <c r="A2755">
        <f t="shared" si="258"/>
        <v>6</v>
      </c>
      <c r="B2755" t="b">
        <f t="shared" si="259"/>
        <v>0</v>
      </c>
      <c r="C2755" t="str">
        <f t="shared" si="260"/>
        <v>ON</v>
      </c>
      <c r="D2755" s="4">
        <f t="shared" si="256"/>
        <v>42544.708333326656</v>
      </c>
      <c r="E2755" t="str">
        <f t="shared" si="257"/>
        <v>LRKPPS</v>
      </c>
      <c r="F2755" s="39">
        <v>72.265159606933594</v>
      </c>
      <c r="G2755">
        <f t="shared" si="261"/>
        <v>1.5204303315100105E-3</v>
      </c>
      <c r="H2755" s="38">
        <f>G2755*SUMIF('Manual Inputs'!$B$11:$B$22,'Expanded kW'!A2755,'Manual Inputs'!$C$11:$C$22)</f>
        <v>12155.980380013034</v>
      </c>
    </row>
    <row r="2756" spans="1:8" x14ac:dyDescent="0.2">
      <c r="A2756">
        <f t="shared" si="258"/>
        <v>6</v>
      </c>
      <c r="B2756" t="b">
        <f t="shared" si="259"/>
        <v>0</v>
      </c>
      <c r="C2756" t="str">
        <f t="shared" si="260"/>
        <v>ON</v>
      </c>
      <c r="D2756" s="4">
        <f t="shared" ref="D2756:D2819" si="262">+D2755+1/24</f>
        <v>42544.749999993321</v>
      </c>
      <c r="E2756" t="str">
        <f t="shared" ref="E2756:E2819" si="263">+E2755</f>
        <v>LRKPPS</v>
      </c>
      <c r="F2756" s="39">
        <v>68.142921447753906</v>
      </c>
      <c r="G2756">
        <f t="shared" si="261"/>
        <v>1.4337000735957469E-3</v>
      </c>
      <c r="H2756" s="38">
        <f>G2756*SUMIF('Manual Inputs'!$B$11:$B$22,'Expanded kW'!A2756,'Manual Inputs'!$C$11:$C$22)</f>
        <v>11462.563988804768</v>
      </c>
    </row>
    <row r="2757" spans="1:8" x14ac:dyDescent="0.2">
      <c r="A2757">
        <f t="shared" si="258"/>
        <v>6</v>
      </c>
      <c r="B2757" t="b">
        <f t="shared" si="259"/>
        <v>0</v>
      </c>
      <c r="C2757" t="str">
        <f t="shared" si="260"/>
        <v>ON</v>
      </c>
      <c r="D2757" s="4">
        <f t="shared" si="262"/>
        <v>42544.791666659985</v>
      </c>
      <c r="E2757" t="str">
        <f t="shared" si="263"/>
        <v>LRKPPS</v>
      </c>
      <c r="F2757" s="39">
        <v>65.771659851074219</v>
      </c>
      <c r="G2757">
        <f t="shared" si="261"/>
        <v>1.3838096689367536E-3</v>
      </c>
      <c r="H2757" s="38">
        <f>G2757*SUMIF('Manual Inputs'!$B$11:$B$22,'Expanded kW'!A2757,'Manual Inputs'!$C$11:$C$22)</f>
        <v>11063.685613638887</v>
      </c>
    </row>
    <row r="2758" spans="1:8" x14ac:dyDescent="0.2">
      <c r="A2758">
        <f t="shared" si="258"/>
        <v>6</v>
      </c>
      <c r="B2758" t="b">
        <f t="shared" si="259"/>
        <v>0</v>
      </c>
      <c r="C2758" t="str">
        <f t="shared" si="260"/>
        <v>ON</v>
      </c>
      <c r="D2758" s="4">
        <f t="shared" si="262"/>
        <v>42544.833333326649</v>
      </c>
      <c r="E2758" t="str">
        <f t="shared" si="263"/>
        <v>LRKPPS</v>
      </c>
      <c r="F2758" s="39">
        <v>62.935863494873047</v>
      </c>
      <c r="G2758">
        <f t="shared" si="261"/>
        <v>1.3241456369550108E-3</v>
      </c>
      <c r="H2758" s="38">
        <f>G2758*SUMIF('Manual Inputs'!$B$11:$B$22,'Expanded kW'!A2758,'Manual Inputs'!$C$11:$C$22)</f>
        <v>10586.666188853911</v>
      </c>
    </row>
    <row r="2759" spans="1:8" x14ac:dyDescent="0.2">
      <c r="A2759">
        <f t="shared" si="258"/>
        <v>6</v>
      </c>
      <c r="B2759" t="b">
        <f t="shared" si="259"/>
        <v>0</v>
      </c>
      <c r="C2759" t="str">
        <f t="shared" si="260"/>
        <v>OFF</v>
      </c>
      <c r="D2759" s="4">
        <f t="shared" si="262"/>
        <v>42544.874999993313</v>
      </c>
      <c r="E2759" t="str">
        <f t="shared" si="263"/>
        <v>LRKPPS</v>
      </c>
      <c r="F2759" s="39">
        <v>60.6728515625</v>
      </c>
      <c r="G2759">
        <f t="shared" si="261"/>
        <v>1.276532762351757E-3</v>
      </c>
      <c r="H2759" s="38">
        <f>G2759*SUMIF('Manual Inputs'!$B$11:$B$22,'Expanded kW'!A2759,'Manual Inputs'!$C$11:$C$22)</f>
        <v>10205.996876016434</v>
      </c>
    </row>
    <row r="2760" spans="1:8" x14ac:dyDescent="0.2">
      <c r="A2760">
        <f t="shared" si="258"/>
        <v>6</v>
      </c>
      <c r="B2760" t="b">
        <f t="shared" si="259"/>
        <v>0</v>
      </c>
      <c r="C2760" t="str">
        <f t="shared" si="260"/>
        <v>OFF</v>
      </c>
      <c r="D2760" s="4">
        <f t="shared" si="262"/>
        <v>42544.916666659978</v>
      </c>
      <c r="E2760" t="str">
        <f t="shared" si="263"/>
        <v>LRKPPS</v>
      </c>
      <c r="F2760" s="39">
        <v>60.175792694091797</v>
      </c>
      <c r="G2760">
        <f t="shared" si="261"/>
        <v>1.266074840661906E-3</v>
      </c>
      <c r="H2760" s="38">
        <f>G2760*SUMIF('Manual Inputs'!$B$11:$B$22,'Expanded kW'!A2760,'Manual Inputs'!$C$11:$C$22)</f>
        <v>10122.38482997728</v>
      </c>
    </row>
    <row r="2761" spans="1:8" x14ac:dyDescent="0.2">
      <c r="A2761">
        <f t="shared" si="258"/>
        <v>6</v>
      </c>
      <c r="B2761" t="b">
        <f t="shared" si="259"/>
        <v>0</v>
      </c>
      <c r="C2761" t="str">
        <f t="shared" si="260"/>
        <v>OFF</v>
      </c>
      <c r="D2761" s="4">
        <f t="shared" si="262"/>
        <v>42544.958333326642</v>
      </c>
      <c r="E2761" t="str">
        <f t="shared" si="263"/>
        <v>LRKPPS</v>
      </c>
      <c r="F2761" s="39">
        <v>57.20037841796875</v>
      </c>
      <c r="G2761">
        <f t="shared" si="261"/>
        <v>1.2034733029522831E-3</v>
      </c>
      <c r="H2761" s="38">
        <f>G2761*SUMIF('Manual Inputs'!$B$11:$B$22,'Expanded kW'!A2761,'Manual Inputs'!$C$11:$C$22)</f>
        <v>9621.8797766473745</v>
      </c>
    </row>
    <row r="2762" spans="1:8" x14ac:dyDescent="0.2">
      <c r="A2762">
        <f t="shared" si="258"/>
        <v>6</v>
      </c>
      <c r="B2762" t="b">
        <f t="shared" si="259"/>
        <v>0</v>
      </c>
      <c r="C2762" t="str">
        <f t="shared" si="260"/>
        <v>OFF</v>
      </c>
      <c r="D2762" s="4">
        <f t="shared" si="262"/>
        <v>42544.999999993306</v>
      </c>
      <c r="E2762" t="str">
        <f t="shared" si="263"/>
        <v>LRKPPS</v>
      </c>
      <c r="F2762" s="39">
        <v>53.662288665771484</v>
      </c>
      <c r="G2762">
        <f t="shared" si="261"/>
        <v>1.1290332961204248E-3</v>
      </c>
      <c r="H2762" s="38">
        <f>G2762*SUMIF('Manual Inputs'!$B$11:$B$22,'Expanded kW'!A2762,'Manual Inputs'!$C$11:$C$22)</f>
        <v>9026.7250735460402</v>
      </c>
    </row>
    <row r="2763" spans="1:8" x14ac:dyDescent="0.2">
      <c r="A2763">
        <f t="shared" si="258"/>
        <v>6</v>
      </c>
      <c r="B2763" t="b">
        <f t="shared" si="259"/>
        <v>0</v>
      </c>
      <c r="C2763" t="str">
        <f t="shared" si="260"/>
        <v>OFF</v>
      </c>
      <c r="D2763" s="4">
        <f t="shared" si="262"/>
        <v>42545.04166665997</v>
      </c>
      <c r="E2763" t="str">
        <f t="shared" si="263"/>
        <v>LRKPPS</v>
      </c>
      <c r="F2763" s="39">
        <v>54.728202819824219</v>
      </c>
      <c r="G2763">
        <f t="shared" si="261"/>
        <v>1.1514597076778431E-3</v>
      </c>
      <c r="H2763" s="38">
        <f>G2763*SUMIF('Manual Inputs'!$B$11:$B$22,'Expanded kW'!A2763,'Manual Inputs'!$C$11:$C$22)</f>
        <v>9206.0262971774609</v>
      </c>
    </row>
    <row r="2764" spans="1:8" x14ac:dyDescent="0.2">
      <c r="A2764">
        <f t="shared" si="258"/>
        <v>6</v>
      </c>
      <c r="B2764" t="b">
        <f t="shared" si="259"/>
        <v>0</v>
      </c>
      <c r="C2764" t="str">
        <f t="shared" si="260"/>
        <v>OFF</v>
      </c>
      <c r="D2764" s="4">
        <f t="shared" si="262"/>
        <v>42545.083333326635</v>
      </c>
      <c r="E2764" t="str">
        <f t="shared" si="263"/>
        <v>LRKPPS</v>
      </c>
      <c r="F2764" s="39">
        <v>55.563488006591797</v>
      </c>
      <c r="G2764">
        <f t="shared" si="261"/>
        <v>1.1690337771233436E-3</v>
      </c>
      <c r="H2764" s="38">
        <f>G2764*SUMIF('Manual Inputs'!$B$11:$B$22,'Expanded kW'!A2764,'Manual Inputs'!$C$11:$C$22)</f>
        <v>9346.5325992086273</v>
      </c>
    </row>
    <row r="2765" spans="1:8" x14ac:dyDescent="0.2">
      <c r="A2765">
        <f t="shared" si="258"/>
        <v>6</v>
      </c>
      <c r="B2765" t="b">
        <f t="shared" si="259"/>
        <v>0</v>
      </c>
      <c r="C2765" t="str">
        <f t="shared" si="260"/>
        <v>OFF</v>
      </c>
      <c r="D2765" s="4">
        <f t="shared" si="262"/>
        <v>42545.124999993299</v>
      </c>
      <c r="E2765" t="str">
        <f t="shared" si="263"/>
        <v>LRKPPS</v>
      </c>
      <c r="F2765" s="39">
        <v>54.054363250732422</v>
      </c>
      <c r="G2765">
        <f t="shared" si="261"/>
        <v>1.1372823900742922E-3</v>
      </c>
      <c r="H2765" s="38">
        <f>G2765*SUMIF('Manual Inputs'!$B$11:$B$22,'Expanded kW'!A2765,'Manual Inputs'!$C$11:$C$22)</f>
        <v>9092.6773386238528</v>
      </c>
    </row>
    <row r="2766" spans="1:8" x14ac:dyDescent="0.2">
      <c r="A2766">
        <f t="shared" si="258"/>
        <v>6</v>
      </c>
      <c r="B2766" t="b">
        <f t="shared" si="259"/>
        <v>0</v>
      </c>
      <c r="C2766" t="str">
        <f t="shared" si="260"/>
        <v>OFF</v>
      </c>
      <c r="D2766" s="4">
        <f t="shared" si="262"/>
        <v>42545.166666659963</v>
      </c>
      <c r="E2766" t="str">
        <f t="shared" si="263"/>
        <v>LRKPPS</v>
      </c>
      <c r="F2766" s="39">
        <v>53.868499755859375</v>
      </c>
      <c r="G2766">
        <f t="shared" si="261"/>
        <v>1.133371895768841E-3</v>
      </c>
      <c r="H2766" s="38">
        <f>G2766*SUMIF('Manual Inputs'!$B$11:$B$22,'Expanded kW'!A2766,'Manual Inputs'!$C$11:$C$22)</f>
        <v>9061.4125768862941</v>
      </c>
    </row>
    <row r="2767" spans="1:8" x14ac:dyDescent="0.2">
      <c r="A2767">
        <f t="shared" si="258"/>
        <v>6</v>
      </c>
      <c r="B2767" t="b">
        <f t="shared" si="259"/>
        <v>0</v>
      </c>
      <c r="C2767" t="str">
        <f t="shared" si="260"/>
        <v>OFF</v>
      </c>
      <c r="D2767" s="4">
        <f t="shared" si="262"/>
        <v>42545.208333326627</v>
      </c>
      <c r="E2767" t="str">
        <f t="shared" si="263"/>
        <v>LRKPPS</v>
      </c>
      <c r="F2767" s="39">
        <v>52.8492431640625</v>
      </c>
      <c r="G2767">
        <f t="shared" si="261"/>
        <v>1.1119271408386823E-3</v>
      </c>
      <c r="H2767" s="38">
        <f>G2767*SUMIF('Manual Inputs'!$B$11:$B$22,'Expanded kW'!A2767,'Manual Inputs'!$C$11:$C$22)</f>
        <v>8889.9597883022216</v>
      </c>
    </row>
    <row r="2768" spans="1:8" x14ac:dyDescent="0.2">
      <c r="A2768">
        <f t="shared" si="258"/>
        <v>6</v>
      </c>
      <c r="B2768" t="b">
        <f t="shared" si="259"/>
        <v>0</v>
      </c>
      <c r="C2768" t="str">
        <f t="shared" si="260"/>
        <v>OFF</v>
      </c>
      <c r="D2768" s="4">
        <f t="shared" si="262"/>
        <v>42545.249999993292</v>
      </c>
      <c r="E2768" t="str">
        <f t="shared" si="263"/>
        <v>LRKPPS</v>
      </c>
      <c r="F2768" s="39">
        <v>57.216617584228516</v>
      </c>
      <c r="G2768">
        <f t="shared" si="261"/>
        <v>1.2038149685775178E-3</v>
      </c>
      <c r="H2768" s="38">
        <f>G2768*SUMIF('Manual Inputs'!$B$11:$B$22,'Expanded kW'!A2768,'Manual Inputs'!$C$11:$C$22)</f>
        <v>9624.6114247543628</v>
      </c>
    </row>
    <row r="2769" spans="1:8" x14ac:dyDescent="0.2">
      <c r="A2769">
        <f t="shared" si="258"/>
        <v>6</v>
      </c>
      <c r="B2769" t="b">
        <f t="shared" si="259"/>
        <v>0</v>
      </c>
      <c r="C2769" t="str">
        <f t="shared" si="260"/>
        <v>ON</v>
      </c>
      <c r="D2769" s="4">
        <f t="shared" si="262"/>
        <v>42545.291666659956</v>
      </c>
      <c r="E2769" t="str">
        <f t="shared" si="263"/>
        <v>LRKPPS</v>
      </c>
      <c r="F2769" s="39">
        <v>65.916091918945313</v>
      </c>
      <c r="G2769">
        <f t="shared" si="261"/>
        <v>1.3868484624304422E-3</v>
      </c>
      <c r="H2769" s="38">
        <f>G2769*SUMIF('Manual Inputs'!$B$11:$B$22,'Expanded kW'!A2769,'Manual Inputs'!$C$11:$C$22)</f>
        <v>11087.981047189929</v>
      </c>
    </row>
    <row r="2770" spans="1:8" x14ac:dyDescent="0.2">
      <c r="A2770">
        <f t="shared" si="258"/>
        <v>6</v>
      </c>
      <c r="B2770" t="b">
        <f t="shared" si="259"/>
        <v>0</v>
      </c>
      <c r="C2770" t="str">
        <f t="shared" si="260"/>
        <v>ON</v>
      </c>
      <c r="D2770" s="4">
        <f t="shared" si="262"/>
        <v>42545.33333332662</v>
      </c>
      <c r="E2770" t="str">
        <f t="shared" si="263"/>
        <v>LRKPPS</v>
      </c>
      <c r="F2770" s="39">
        <v>71.043205261230469</v>
      </c>
      <c r="G2770">
        <f t="shared" si="261"/>
        <v>1.494720896132949E-3</v>
      </c>
      <c r="H2770" s="38">
        <f>G2770*SUMIF('Manual Inputs'!$B$11:$B$22,'Expanded kW'!A2770,'Manual Inputs'!$C$11:$C$22)</f>
        <v>11950.431078905372</v>
      </c>
    </row>
    <row r="2771" spans="1:8" x14ac:dyDescent="0.2">
      <c r="A2771">
        <f t="shared" si="258"/>
        <v>6</v>
      </c>
      <c r="B2771" t="b">
        <f t="shared" si="259"/>
        <v>0</v>
      </c>
      <c r="C2771" t="str">
        <f t="shared" si="260"/>
        <v>ON</v>
      </c>
      <c r="D2771" s="4">
        <f t="shared" si="262"/>
        <v>42545.374999993284</v>
      </c>
      <c r="E2771" t="str">
        <f t="shared" si="263"/>
        <v>LRKPPS</v>
      </c>
      <c r="F2771" s="39">
        <v>71.414825439453125</v>
      </c>
      <c r="G2771">
        <f t="shared" si="261"/>
        <v>1.50253963747171E-3</v>
      </c>
      <c r="H2771" s="38">
        <f>G2771*SUMIF('Manual Inputs'!$B$11:$B$22,'Expanded kW'!A2771,'Manual Inputs'!$C$11:$C$22)</f>
        <v>12012.942635232968</v>
      </c>
    </row>
    <row r="2772" spans="1:8" x14ac:dyDescent="0.2">
      <c r="A2772">
        <f t="shared" si="258"/>
        <v>6</v>
      </c>
      <c r="B2772" t="b">
        <f t="shared" si="259"/>
        <v>0</v>
      </c>
      <c r="C2772" t="str">
        <f t="shared" si="260"/>
        <v>ON</v>
      </c>
      <c r="D2772" s="4">
        <f t="shared" si="262"/>
        <v>42545.416666659949</v>
      </c>
      <c r="E2772" t="str">
        <f t="shared" si="263"/>
        <v>LRKPPS</v>
      </c>
      <c r="F2772" s="39">
        <v>73.202590942382813</v>
      </c>
      <c r="G2772">
        <f t="shared" si="261"/>
        <v>1.5401535154603049E-3</v>
      </c>
      <c r="H2772" s="38">
        <f>G2772*SUMIF('Manual Inputs'!$B$11:$B$22,'Expanded kW'!A2772,'Manual Inputs'!$C$11:$C$22)</f>
        <v>12313.66905022856</v>
      </c>
    </row>
    <row r="2773" spans="1:8" x14ac:dyDescent="0.2">
      <c r="A2773">
        <f t="shared" si="258"/>
        <v>6</v>
      </c>
      <c r="B2773" t="b">
        <f t="shared" si="259"/>
        <v>0</v>
      </c>
      <c r="C2773" t="str">
        <f t="shared" si="260"/>
        <v>ON</v>
      </c>
      <c r="D2773" s="4">
        <f t="shared" si="262"/>
        <v>42545.458333326613</v>
      </c>
      <c r="E2773" t="str">
        <f t="shared" si="263"/>
        <v>LRKPPS</v>
      </c>
      <c r="F2773" s="39">
        <v>73.234764099121094</v>
      </c>
      <c r="G2773">
        <f t="shared" si="261"/>
        <v>1.5408304259332268E-3</v>
      </c>
      <c r="H2773" s="38">
        <f>G2773*SUMIF('Manual Inputs'!$B$11:$B$22,'Expanded kW'!A2773,'Manual Inputs'!$C$11:$C$22)</f>
        <v>12319.081011735334</v>
      </c>
    </row>
    <row r="2774" spans="1:8" x14ac:dyDescent="0.2">
      <c r="A2774">
        <f t="shared" si="258"/>
        <v>6</v>
      </c>
      <c r="B2774" t="b">
        <f t="shared" si="259"/>
        <v>0</v>
      </c>
      <c r="C2774" t="str">
        <f t="shared" si="260"/>
        <v>ON</v>
      </c>
      <c r="D2774" s="4">
        <f t="shared" si="262"/>
        <v>42545.499999993277</v>
      </c>
      <c r="E2774" t="str">
        <f t="shared" si="263"/>
        <v>LRKPPS</v>
      </c>
      <c r="F2774" s="39">
        <v>73.16497802734375</v>
      </c>
      <c r="G2774">
        <f t="shared" si="261"/>
        <v>1.5393621546276027E-3</v>
      </c>
      <c r="H2774" s="38">
        <f>G2774*SUMIF('Manual Inputs'!$B$11:$B$22,'Expanded kW'!A2774,'Manual Inputs'!$C$11:$C$22)</f>
        <v>12307.34204756591</v>
      </c>
    </row>
    <row r="2775" spans="1:8" x14ac:dyDescent="0.2">
      <c r="A2775">
        <f t="shared" si="258"/>
        <v>6</v>
      </c>
      <c r="B2775" t="b">
        <f t="shared" si="259"/>
        <v>0</v>
      </c>
      <c r="C2775" t="str">
        <f t="shared" si="260"/>
        <v>ON</v>
      </c>
      <c r="D2775" s="4">
        <f t="shared" si="262"/>
        <v>42545.541666659941</v>
      </c>
      <c r="E2775" t="str">
        <f t="shared" si="263"/>
        <v>LRKPPS</v>
      </c>
      <c r="F2775" s="39">
        <v>72.741752624511719</v>
      </c>
      <c r="G2775">
        <f t="shared" si="261"/>
        <v>1.5304576598055969E-3</v>
      </c>
      <c r="H2775" s="38">
        <f>G2775*SUMIF('Manual Inputs'!$B$11:$B$22,'Expanded kW'!A2775,'Manual Inputs'!$C$11:$C$22)</f>
        <v>12236.14979225045</v>
      </c>
    </row>
    <row r="2776" spans="1:8" x14ac:dyDescent="0.2">
      <c r="A2776">
        <f t="shared" si="258"/>
        <v>6</v>
      </c>
      <c r="B2776" t="b">
        <f t="shared" si="259"/>
        <v>0</v>
      </c>
      <c r="C2776" t="str">
        <f t="shared" si="260"/>
        <v>ON</v>
      </c>
      <c r="D2776" s="4">
        <f t="shared" si="262"/>
        <v>42545.583333326605</v>
      </c>
      <c r="E2776" t="str">
        <f t="shared" si="263"/>
        <v>LRKPPS</v>
      </c>
      <c r="F2776" s="39">
        <v>71.37542724609375</v>
      </c>
      <c r="G2776">
        <f t="shared" si="261"/>
        <v>1.5017107150903561E-3</v>
      </c>
      <c r="H2776" s="38">
        <f>G2776*SUMIF('Manual Inputs'!$B$11:$B$22,'Expanded kW'!A2776,'Manual Inputs'!$C$11:$C$22)</f>
        <v>12006.315324533185</v>
      </c>
    </row>
    <row r="2777" spans="1:8" x14ac:dyDescent="0.2">
      <c r="A2777">
        <f t="shared" si="258"/>
        <v>6</v>
      </c>
      <c r="B2777" t="b">
        <f t="shared" si="259"/>
        <v>0</v>
      </c>
      <c r="C2777" t="str">
        <f t="shared" si="260"/>
        <v>ON</v>
      </c>
      <c r="D2777" s="4">
        <f t="shared" si="262"/>
        <v>42545.62499999327</v>
      </c>
      <c r="E2777" t="str">
        <f t="shared" si="263"/>
        <v>LRKPPS</v>
      </c>
      <c r="F2777" s="39">
        <v>67.693313598632813</v>
      </c>
      <c r="G2777">
        <f t="shared" si="261"/>
        <v>1.4242405025547786E-3</v>
      </c>
      <c r="H2777" s="38">
        <f>G2777*SUMIF('Manual Inputs'!$B$11:$B$22,'Expanded kW'!A2777,'Manual Inputs'!$C$11:$C$22)</f>
        <v>11386.933848051691</v>
      </c>
    </row>
    <row r="2778" spans="1:8" x14ac:dyDescent="0.2">
      <c r="A2778">
        <f t="shared" si="258"/>
        <v>6</v>
      </c>
      <c r="B2778" t="b">
        <f t="shared" si="259"/>
        <v>0</v>
      </c>
      <c r="C2778" t="str">
        <f t="shared" si="260"/>
        <v>ON</v>
      </c>
      <c r="D2778" s="4">
        <f t="shared" si="262"/>
        <v>42545.666666659934</v>
      </c>
      <c r="E2778" t="str">
        <f t="shared" si="263"/>
        <v>LRKPPS</v>
      </c>
      <c r="F2778" s="39">
        <v>67.563804626464844</v>
      </c>
      <c r="G2778">
        <f t="shared" si="261"/>
        <v>1.421515685083152E-3</v>
      </c>
      <c r="H2778" s="38">
        <f>G2778*SUMIF('Manual Inputs'!$B$11:$B$22,'Expanded kW'!A2778,'Manual Inputs'!$C$11:$C$22)</f>
        <v>11365.148681682827</v>
      </c>
    </row>
    <row r="2779" spans="1:8" x14ac:dyDescent="0.2">
      <c r="A2779">
        <f t="shared" si="258"/>
        <v>6</v>
      </c>
      <c r="B2779" t="b">
        <f t="shared" si="259"/>
        <v>0</v>
      </c>
      <c r="C2779" t="str">
        <f t="shared" si="260"/>
        <v>ON</v>
      </c>
      <c r="D2779" s="4">
        <f t="shared" si="262"/>
        <v>42545.708333326598</v>
      </c>
      <c r="E2779" t="str">
        <f t="shared" si="263"/>
        <v>LRKPPS</v>
      </c>
      <c r="F2779" s="39">
        <v>67.849922180175781</v>
      </c>
      <c r="G2779">
        <f t="shared" si="261"/>
        <v>1.4275354850726038E-3</v>
      </c>
      <c r="H2779" s="38">
        <f>G2779*SUMIF('Manual Inputs'!$B$11:$B$22,'Expanded kW'!A2779,'Manual Inputs'!$C$11:$C$22)</f>
        <v>11413.277536420093</v>
      </c>
    </row>
    <row r="2780" spans="1:8" x14ac:dyDescent="0.2">
      <c r="A2780">
        <f t="shared" si="258"/>
        <v>6</v>
      </c>
      <c r="B2780" t="b">
        <f t="shared" si="259"/>
        <v>0</v>
      </c>
      <c r="C2780" t="str">
        <f t="shared" si="260"/>
        <v>ON</v>
      </c>
      <c r="D2780" s="4">
        <f t="shared" si="262"/>
        <v>42545.749999993262</v>
      </c>
      <c r="E2780" t="str">
        <f t="shared" si="263"/>
        <v>LRKPPS</v>
      </c>
      <c r="F2780" s="39">
        <v>69.099632263183594</v>
      </c>
      <c r="G2780">
        <f t="shared" si="261"/>
        <v>1.4538288901675906E-3</v>
      </c>
      <c r="H2780" s="38">
        <f>G2780*SUMIF('Manual Inputs'!$B$11:$B$22,'Expanded kW'!A2780,'Manual Inputs'!$C$11:$C$22)</f>
        <v>11623.495729147782</v>
      </c>
    </row>
    <row r="2781" spans="1:8" x14ac:dyDescent="0.2">
      <c r="A2781">
        <f t="shared" si="258"/>
        <v>6</v>
      </c>
      <c r="B2781" t="b">
        <f t="shared" si="259"/>
        <v>0</v>
      </c>
      <c r="C2781" t="str">
        <f t="shared" si="260"/>
        <v>ON</v>
      </c>
      <c r="D2781" s="4">
        <f t="shared" si="262"/>
        <v>42545.791666659927</v>
      </c>
      <c r="E2781" t="str">
        <f t="shared" si="263"/>
        <v>LRKPPS</v>
      </c>
      <c r="F2781" s="39">
        <v>68.681381225585937</v>
      </c>
      <c r="G2781">
        <f t="shared" si="261"/>
        <v>1.4450290540196054E-3</v>
      </c>
      <c r="H2781" s="38">
        <f>G2781*SUMIF('Manual Inputs'!$B$11:$B$22,'Expanded kW'!A2781,'Manual Inputs'!$C$11:$C$22)</f>
        <v>11553.140229559714</v>
      </c>
    </row>
    <row r="2782" spans="1:8" x14ac:dyDescent="0.2">
      <c r="A2782">
        <f t="shared" si="258"/>
        <v>6</v>
      </c>
      <c r="B2782" t="b">
        <f t="shared" si="259"/>
        <v>0</v>
      </c>
      <c r="C2782" t="str">
        <f t="shared" si="260"/>
        <v>ON</v>
      </c>
      <c r="D2782" s="4">
        <f t="shared" si="262"/>
        <v>42545.833333326591</v>
      </c>
      <c r="E2782" t="str">
        <f t="shared" si="263"/>
        <v>LRKPPS</v>
      </c>
      <c r="F2782" s="39">
        <v>64.218948364257813</v>
      </c>
      <c r="G2782">
        <f t="shared" si="261"/>
        <v>1.3511412343345118E-3</v>
      </c>
      <c r="H2782" s="38">
        <f>G2782*SUMIF('Manual Inputs'!$B$11:$B$22,'Expanded kW'!A2782,'Manual Inputs'!$C$11:$C$22)</f>
        <v>10802.498473497981</v>
      </c>
    </row>
    <row r="2783" spans="1:8" x14ac:dyDescent="0.2">
      <c r="A2783">
        <f t="shared" si="258"/>
        <v>6</v>
      </c>
      <c r="B2783" t="b">
        <f t="shared" si="259"/>
        <v>0</v>
      </c>
      <c r="C2783" t="str">
        <f t="shared" si="260"/>
        <v>OFF</v>
      </c>
      <c r="D2783" s="4">
        <f t="shared" si="262"/>
        <v>42545.874999993255</v>
      </c>
      <c r="E2783" t="str">
        <f t="shared" si="263"/>
        <v>LRKPPS</v>
      </c>
      <c r="F2783" s="39">
        <v>63.528877258300781</v>
      </c>
      <c r="G2783">
        <f t="shared" si="261"/>
        <v>1.3366224116251649E-3</v>
      </c>
      <c r="H2783" s="38">
        <f>G2783*SUMIF('Manual Inputs'!$B$11:$B$22,'Expanded kW'!A2783,'Manual Inputs'!$C$11:$C$22)</f>
        <v>10686.419150205063</v>
      </c>
    </row>
    <row r="2784" spans="1:8" x14ac:dyDescent="0.2">
      <c r="A2784">
        <f t="shared" si="258"/>
        <v>6</v>
      </c>
      <c r="B2784" t="b">
        <f t="shared" si="259"/>
        <v>0</v>
      </c>
      <c r="C2784" t="str">
        <f t="shared" si="260"/>
        <v>OFF</v>
      </c>
      <c r="D2784" s="4">
        <f t="shared" si="262"/>
        <v>42545.916666659919</v>
      </c>
      <c r="E2784" t="str">
        <f t="shared" si="263"/>
        <v>LRKPPS</v>
      </c>
      <c r="F2784" s="39">
        <v>60.665721893310547</v>
      </c>
      <c r="G2784">
        <f t="shared" si="261"/>
        <v>1.2763827569363085E-3</v>
      </c>
      <c r="H2784" s="38">
        <f>G2784*SUMIF('Manual Inputs'!$B$11:$B$22,'Expanded kW'!A2784,'Manual Inputs'!$C$11:$C$22)</f>
        <v>10204.797568919425</v>
      </c>
    </row>
    <row r="2785" spans="1:8" x14ac:dyDescent="0.2">
      <c r="A2785">
        <f t="shared" si="258"/>
        <v>6</v>
      </c>
      <c r="B2785" t="b">
        <f t="shared" si="259"/>
        <v>0</v>
      </c>
      <c r="C2785" t="str">
        <f t="shared" si="260"/>
        <v>OFF</v>
      </c>
      <c r="D2785" s="4">
        <f t="shared" si="262"/>
        <v>42545.958333326584</v>
      </c>
      <c r="E2785" t="str">
        <f t="shared" si="263"/>
        <v>LRKPPS</v>
      </c>
      <c r="F2785" s="39">
        <v>57.886013031005859</v>
      </c>
      <c r="G2785">
        <f t="shared" si="261"/>
        <v>1.2178987836080363E-3</v>
      </c>
      <c r="H2785" s="38">
        <f>G2785*SUMIF('Manual Inputs'!$B$11:$B$22,'Expanded kW'!A2785,'Manual Inputs'!$C$11:$C$22)</f>
        <v>9737.2128216343426</v>
      </c>
    </row>
    <row r="2786" spans="1:8" x14ac:dyDescent="0.2">
      <c r="A2786">
        <f t="shared" si="258"/>
        <v>6</v>
      </c>
      <c r="B2786" t="b">
        <f t="shared" si="259"/>
        <v>0</v>
      </c>
      <c r="C2786" t="str">
        <f t="shared" si="260"/>
        <v>OFF</v>
      </c>
      <c r="D2786" s="4">
        <f t="shared" si="262"/>
        <v>42545.999999993248</v>
      </c>
      <c r="E2786" t="str">
        <f t="shared" si="263"/>
        <v>LRKPPS</v>
      </c>
      <c r="F2786" s="39">
        <v>55.82794189453125</v>
      </c>
      <c r="G2786">
        <f t="shared" si="261"/>
        <v>1.1745977821666579E-3</v>
      </c>
      <c r="H2786" s="38">
        <f>G2786*SUMIF('Manual Inputs'!$B$11:$B$22,'Expanded kW'!A2786,'Manual Inputs'!$C$11:$C$22)</f>
        <v>9391.0173314183903</v>
      </c>
    </row>
    <row r="2787" spans="1:8" x14ac:dyDescent="0.2">
      <c r="A2787">
        <f t="shared" si="258"/>
        <v>6</v>
      </c>
      <c r="B2787" t="b">
        <f t="shared" si="259"/>
        <v>0</v>
      </c>
      <c r="C2787" t="str">
        <f t="shared" si="260"/>
        <v>OFF</v>
      </c>
      <c r="D2787" s="4">
        <f t="shared" si="262"/>
        <v>42546.041666659912</v>
      </c>
      <c r="E2787" t="str">
        <f t="shared" si="263"/>
        <v>LRKPPS</v>
      </c>
      <c r="F2787" s="39">
        <v>55.197959899902344</v>
      </c>
      <c r="G2787">
        <f t="shared" si="261"/>
        <v>1.1613432105563703E-3</v>
      </c>
      <c r="H2787" s="38">
        <f>G2787*SUMIF('Manual Inputs'!$B$11:$B$22,'Expanded kW'!A2787,'Manual Inputs'!$C$11:$C$22)</f>
        <v>9285.0458119735522</v>
      </c>
    </row>
    <row r="2788" spans="1:8" x14ac:dyDescent="0.2">
      <c r="A2788">
        <f t="shared" si="258"/>
        <v>6</v>
      </c>
      <c r="B2788" t="b">
        <f t="shared" si="259"/>
        <v>0</v>
      </c>
      <c r="C2788" t="str">
        <f t="shared" si="260"/>
        <v>OFF</v>
      </c>
      <c r="D2788" s="4">
        <f t="shared" si="262"/>
        <v>42546.083333326576</v>
      </c>
      <c r="E2788" t="str">
        <f t="shared" si="263"/>
        <v>LRKPPS</v>
      </c>
      <c r="F2788" s="39">
        <v>53.519908905029297</v>
      </c>
      <c r="G2788">
        <f t="shared" si="261"/>
        <v>1.1260376823557417E-3</v>
      </c>
      <c r="H2788" s="38">
        <f>G2788*SUMIF('Manual Inputs'!$B$11:$B$22,'Expanded kW'!A2788,'Manual Inputs'!$C$11:$C$22)</f>
        <v>9002.7748659009321</v>
      </c>
    </row>
    <row r="2789" spans="1:8" x14ac:dyDescent="0.2">
      <c r="A2789">
        <f t="shared" si="258"/>
        <v>6</v>
      </c>
      <c r="B2789" t="b">
        <f t="shared" si="259"/>
        <v>0</v>
      </c>
      <c r="C2789" t="str">
        <f t="shared" si="260"/>
        <v>OFF</v>
      </c>
      <c r="D2789" s="4">
        <f t="shared" si="262"/>
        <v>42546.124999993241</v>
      </c>
      <c r="E2789" t="str">
        <f t="shared" si="263"/>
        <v>LRKPPS</v>
      </c>
      <c r="F2789" s="39">
        <v>53.837078094482422</v>
      </c>
      <c r="G2789">
        <f t="shared" si="261"/>
        <v>1.1327107964606291E-3</v>
      </c>
      <c r="H2789" s="38">
        <f>G2789*SUMIF('Manual Inputs'!$B$11:$B$22,'Expanded kW'!A2789,'Manual Inputs'!$C$11:$C$22)</f>
        <v>9056.1270270960049</v>
      </c>
    </row>
    <row r="2790" spans="1:8" x14ac:dyDescent="0.2">
      <c r="A2790">
        <f t="shared" si="258"/>
        <v>6</v>
      </c>
      <c r="B2790" t="b">
        <f t="shared" si="259"/>
        <v>0</v>
      </c>
      <c r="C2790" t="str">
        <f t="shared" si="260"/>
        <v>OFF</v>
      </c>
      <c r="D2790" s="4">
        <f t="shared" si="262"/>
        <v>42546.166666659905</v>
      </c>
      <c r="E2790" t="str">
        <f t="shared" si="263"/>
        <v>LRKPPS</v>
      </c>
      <c r="F2790" s="39">
        <v>53.74102783203125</v>
      </c>
      <c r="G2790">
        <f t="shared" si="261"/>
        <v>1.1306899369873424E-3</v>
      </c>
      <c r="H2790" s="38">
        <f>G2790*SUMIF('Manual Inputs'!$B$11:$B$22,'Expanded kW'!A2790,'Manual Inputs'!$C$11:$C$22)</f>
        <v>9039.9700696880045</v>
      </c>
    </row>
    <row r="2791" spans="1:8" x14ac:dyDescent="0.2">
      <c r="A2791">
        <f t="shared" si="258"/>
        <v>6</v>
      </c>
      <c r="B2791" t="b">
        <f t="shared" si="259"/>
        <v>0</v>
      </c>
      <c r="C2791" t="str">
        <f t="shared" si="260"/>
        <v>OFF</v>
      </c>
      <c r="D2791" s="4">
        <f t="shared" si="262"/>
        <v>42546.208333326569</v>
      </c>
      <c r="E2791" t="str">
        <f t="shared" si="263"/>
        <v>LRKPPS</v>
      </c>
      <c r="F2791" s="39">
        <v>52.265655517578125</v>
      </c>
      <c r="G2791">
        <f t="shared" si="261"/>
        <v>1.0996486879350199E-3</v>
      </c>
      <c r="H2791" s="38">
        <f>G2791*SUMIF('Manual Inputs'!$B$11:$B$22,'Expanded kW'!A2791,'Manual Inputs'!$C$11:$C$22)</f>
        <v>8791.7924277197744</v>
      </c>
    </row>
    <row r="2792" spans="1:8" x14ac:dyDescent="0.2">
      <c r="A2792">
        <f t="shared" si="258"/>
        <v>6</v>
      </c>
      <c r="B2792" t="b">
        <f t="shared" si="259"/>
        <v>0</v>
      </c>
      <c r="C2792" t="str">
        <f t="shared" si="260"/>
        <v>OFF</v>
      </c>
      <c r="D2792" s="4">
        <f t="shared" si="262"/>
        <v>42546.249999993233</v>
      </c>
      <c r="E2792" t="str">
        <f t="shared" si="263"/>
        <v>LRKPPS</v>
      </c>
      <c r="F2792" s="39">
        <v>51.208106994628906</v>
      </c>
      <c r="G2792">
        <f t="shared" si="261"/>
        <v>1.0773982859421164E-3</v>
      </c>
      <c r="H2792" s="38">
        <f>G2792*SUMIF('Manual Inputs'!$B$11:$B$22,'Expanded kW'!A2792,'Manual Inputs'!$C$11:$C$22)</f>
        <v>8613.8984167495273</v>
      </c>
    </row>
    <row r="2793" spans="1:8" x14ac:dyDescent="0.2">
      <c r="A2793">
        <f t="shared" si="258"/>
        <v>6</v>
      </c>
      <c r="B2793" t="b">
        <f t="shared" si="259"/>
        <v>0</v>
      </c>
      <c r="C2793" t="str">
        <f t="shared" si="260"/>
        <v>OFF</v>
      </c>
      <c r="D2793" s="4">
        <f t="shared" si="262"/>
        <v>42546.291666659898</v>
      </c>
      <c r="E2793" t="str">
        <f t="shared" si="263"/>
        <v>LRKPPS</v>
      </c>
      <c r="F2793" s="39">
        <v>51.957210540771484</v>
      </c>
      <c r="G2793">
        <f t="shared" si="261"/>
        <v>1.0931591278082653E-3</v>
      </c>
      <c r="H2793" s="38">
        <f>G2793*SUMIF('Manual Inputs'!$B$11:$B$22,'Expanded kW'!A2793,'Manual Inputs'!$C$11:$C$22)</f>
        <v>8739.9077974668398</v>
      </c>
    </row>
    <row r="2794" spans="1:8" x14ac:dyDescent="0.2">
      <c r="A2794">
        <f t="shared" si="258"/>
        <v>6</v>
      </c>
      <c r="B2794" t="b">
        <f t="shared" si="259"/>
        <v>0</v>
      </c>
      <c r="C2794" t="str">
        <f t="shared" si="260"/>
        <v>OFF</v>
      </c>
      <c r="D2794" s="4">
        <f t="shared" si="262"/>
        <v>42546.333333326562</v>
      </c>
      <c r="E2794" t="str">
        <f t="shared" si="263"/>
        <v>LRKPPS</v>
      </c>
      <c r="F2794" s="39">
        <v>52.436115264892578</v>
      </c>
      <c r="G2794">
        <f t="shared" si="261"/>
        <v>1.1032350934937721E-3</v>
      </c>
      <c r="H2794" s="38">
        <f>G2794*SUMIF('Manual Inputs'!$B$11:$B$22,'Expanded kW'!A2794,'Manual Inputs'!$C$11:$C$22)</f>
        <v>8820.4660701113098</v>
      </c>
    </row>
    <row r="2795" spans="1:8" x14ac:dyDescent="0.2">
      <c r="A2795">
        <f t="shared" si="258"/>
        <v>6</v>
      </c>
      <c r="B2795" t="b">
        <f t="shared" si="259"/>
        <v>0</v>
      </c>
      <c r="C2795" t="str">
        <f t="shared" si="260"/>
        <v>OFF</v>
      </c>
      <c r="D2795" s="4">
        <f t="shared" si="262"/>
        <v>42546.374999993226</v>
      </c>
      <c r="E2795" t="str">
        <f t="shared" si="263"/>
        <v>LRKPPS</v>
      </c>
      <c r="F2795" s="39">
        <v>55.984851837158203</v>
      </c>
      <c r="G2795">
        <f t="shared" si="261"/>
        <v>1.1778991052023111E-3</v>
      </c>
      <c r="H2795" s="38">
        <f>G2795*SUMIF('Manual Inputs'!$B$11:$B$22,'Expanded kW'!A2795,'Manual Inputs'!$C$11:$C$22)</f>
        <v>9417.4117128101552</v>
      </c>
    </row>
    <row r="2796" spans="1:8" x14ac:dyDescent="0.2">
      <c r="A2796">
        <f t="shared" si="258"/>
        <v>6</v>
      </c>
      <c r="B2796" t="b">
        <f t="shared" si="259"/>
        <v>0</v>
      </c>
      <c r="C2796" t="str">
        <f t="shared" si="260"/>
        <v>OFF</v>
      </c>
      <c r="D2796" s="4">
        <f t="shared" si="262"/>
        <v>42546.41666665989</v>
      </c>
      <c r="E2796" t="str">
        <f t="shared" si="263"/>
        <v>LRKPPS</v>
      </c>
      <c r="F2796" s="39">
        <v>59.255840301513672</v>
      </c>
      <c r="G2796">
        <f t="shared" si="261"/>
        <v>1.2467194067456323E-3</v>
      </c>
      <c r="H2796" s="38">
        <f>G2796*SUMIF('Manual Inputs'!$B$11:$B$22,'Expanded kW'!A2796,'Manual Inputs'!$C$11:$C$22)</f>
        <v>9967.6363551167506</v>
      </c>
    </row>
    <row r="2797" spans="1:8" x14ac:dyDescent="0.2">
      <c r="A2797">
        <f t="shared" si="258"/>
        <v>6</v>
      </c>
      <c r="B2797" t="b">
        <f t="shared" si="259"/>
        <v>0</v>
      </c>
      <c r="C2797" t="str">
        <f t="shared" si="260"/>
        <v>OFF</v>
      </c>
      <c r="D2797" s="4">
        <f t="shared" si="262"/>
        <v>42546.458333326555</v>
      </c>
      <c r="E2797" t="str">
        <f t="shared" si="263"/>
        <v>LRKPPS</v>
      </c>
      <c r="F2797" s="39">
        <v>62.349281311035156</v>
      </c>
      <c r="G2797">
        <f t="shared" si="261"/>
        <v>1.3118041801716657E-3</v>
      </c>
      <c r="H2797" s="38">
        <f>G2797*SUMIF('Manual Inputs'!$B$11:$B$22,'Expanded kW'!A2797,'Manual Inputs'!$C$11:$C$22)</f>
        <v>10487.995106457043</v>
      </c>
    </row>
    <row r="2798" spans="1:8" x14ac:dyDescent="0.2">
      <c r="A2798">
        <f t="shared" si="258"/>
        <v>6</v>
      </c>
      <c r="B2798" t="b">
        <f t="shared" si="259"/>
        <v>0</v>
      </c>
      <c r="C2798" t="str">
        <f t="shared" si="260"/>
        <v>OFF</v>
      </c>
      <c r="D2798" s="4">
        <f t="shared" si="262"/>
        <v>42546.499999993219</v>
      </c>
      <c r="E2798" t="str">
        <f t="shared" si="263"/>
        <v>LRKPPS</v>
      </c>
      <c r="F2798" s="39">
        <v>64.712364196777344</v>
      </c>
      <c r="G2798">
        <f t="shared" si="261"/>
        <v>1.3615225079923919E-3</v>
      </c>
      <c r="H2798" s="38">
        <f>G2798*SUMIF('Manual Inputs'!$B$11:$B$22,'Expanded kW'!A2798,'Manual Inputs'!$C$11:$C$22)</f>
        <v>10885.497711469909</v>
      </c>
    </row>
    <row r="2799" spans="1:8" x14ac:dyDescent="0.2">
      <c r="A2799">
        <f t="shared" si="258"/>
        <v>6</v>
      </c>
      <c r="B2799" t="b">
        <f t="shared" si="259"/>
        <v>0</v>
      </c>
      <c r="C2799" t="str">
        <f t="shared" si="260"/>
        <v>OFF</v>
      </c>
      <c r="D2799" s="4">
        <f t="shared" si="262"/>
        <v>42546.541666659883</v>
      </c>
      <c r="E2799" t="str">
        <f t="shared" si="263"/>
        <v>LRKPPS</v>
      </c>
      <c r="F2799" s="39">
        <v>66.321800231933594</v>
      </c>
      <c r="G2799">
        <f t="shared" si="261"/>
        <v>1.3953844046212343E-3</v>
      </c>
      <c r="H2799" s="38">
        <f>G2799*SUMIF('Manual Inputs'!$B$11:$B$22,'Expanded kW'!A2799,'Manual Inputs'!$C$11:$C$22)</f>
        <v>11156.226690311993</v>
      </c>
    </row>
    <row r="2800" spans="1:8" x14ac:dyDescent="0.2">
      <c r="A2800">
        <f t="shared" si="258"/>
        <v>6</v>
      </c>
      <c r="B2800" t="b">
        <f t="shared" si="259"/>
        <v>0</v>
      </c>
      <c r="C2800" t="str">
        <f t="shared" si="260"/>
        <v>OFF</v>
      </c>
      <c r="D2800" s="4">
        <f t="shared" si="262"/>
        <v>42546.583333326547</v>
      </c>
      <c r="E2800" t="str">
        <f t="shared" si="263"/>
        <v>LRKPPS</v>
      </c>
      <c r="F2800" s="39">
        <v>67.958564758300781</v>
      </c>
      <c r="G2800">
        <f t="shared" si="261"/>
        <v>1.4298212818794353E-3</v>
      </c>
      <c r="H2800" s="38">
        <f>G2800*SUMIF('Manual Inputs'!$B$11:$B$22,'Expanded kW'!A2800,'Manual Inputs'!$C$11:$C$22)</f>
        <v>11431.552692184019</v>
      </c>
    </row>
    <row r="2801" spans="1:8" x14ac:dyDescent="0.2">
      <c r="A2801">
        <f t="shared" si="258"/>
        <v>6</v>
      </c>
      <c r="B2801" t="b">
        <f t="shared" si="259"/>
        <v>0</v>
      </c>
      <c r="C2801" t="str">
        <f t="shared" si="260"/>
        <v>OFF</v>
      </c>
      <c r="D2801" s="4">
        <f t="shared" si="262"/>
        <v>42546.624999993212</v>
      </c>
      <c r="E2801" t="str">
        <f t="shared" si="263"/>
        <v>LRKPPS</v>
      </c>
      <c r="F2801" s="39">
        <v>68.36248779296875</v>
      </c>
      <c r="G2801">
        <f t="shared" si="261"/>
        <v>1.4383196625215758E-3</v>
      </c>
      <c r="H2801" s="38">
        <f>G2801*SUMIF('Manual Inputs'!$B$11:$B$22,'Expanded kW'!A2801,'Manual Inputs'!$C$11:$C$22)</f>
        <v>11499.49802726895</v>
      </c>
    </row>
    <row r="2802" spans="1:8" x14ac:dyDescent="0.2">
      <c r="A2802">
        <f t="shared" si="258"/>
        <v>6</v>
      </c>
      <c r="B2802" t="b">
        <f t="shared" si="259"/>
        <v>0</v>
      </c>
      <c r="C2802" t="str">
        <f t="shared" si="260"/>
        <v>OFF</v>
      </c>
      <c r="D2802" s="4">
        <f t="shared" si="262"/>
        <v>42546.666666659876</v>
      </c>
      <c r="E2802" t="str">
        <f t="shared" si="263"/>
        <v>LRKPPS</v>
      </c>
      <c r="F2802" s="39">
        <v>68.997688293457031</v>
      </c>
      <c r="G2802">
        <f t="shared" si="261"/>
        <v>1.4516840294279219E-3</v>
      </c>
      <c r="H2802" s="38">
        <f>G2802*SUMIF('Manual Inputs'!$B$11:$B$22,'Expanded kW'!A2802,'Manual Inputs'!$C$11:$C$22)</f>
        <v>11606.347370206942</v>
      </c>
    </row>
    <row r="2803" spans="1:8" x14ac:dyDescent="0.2">
      <c r="A2803">
        <f t="shared" si="258"/>
        <v>6</v>
      </c>
      <c r="B2803" t="b">
        <f t="shared" si="259"/>
        <v>0</v>
      </c>
      <c r="C2803" t="str">
        <f t="shared" si="260"/>
        <v>OFF</v>
      </c>
      <c r="D2803" s="4">
        <f t="shared" si="262"/>
        <v>42546.70833332654</v>
      </c>
      <c r="E2803" t="str">
        <f t="shared" si="263"/>
        <v>LRKPPS</v>
      </c>
      <c r="F2803" s="39">
        <v>70.48492431640625</v>
      </c>
      <c r="G2803">
        <f t="shared" si="261"/>
        <v>1.4829748862073948E-3</v>
      </c>
      <c r="H2803" s="38">
        <f>G2803*SUMIF('Manual Inputs'!$B$11:$B$22,'Expanded kW'!A2803,'Manual Inputs'!$C$11:$C$22)</f>
        <v>11856.520648917653</v>
      </c>
    </row>
    <row r="2804" spans="1:8" x14ac:dyDescent="0.2">
      <c r="A2804">
        <f t="shared" si="258"/>
        <v>6</v>
      </c>
      <c r="B2804" t="b">
        <f t="shared" si="259"/>
        <v>0</v>
      </c>
      <c r="C2804" t="str">
        <f t="shared" si="260"/>
        <v>OFF</v>
      </c>
      <c r="D2804" s="4">
        <f t="shared" si="262"/>
        <v>42546.749999993204</v>
      </c>
      <c r="E2804" t="str">
        <f t="shared" si="263"/>
        <v>LRKPPS</v>
      </c>
      <c r="F2804" s="39">
        <v>70.161056518554688</v>
      </c>
      <c r="G2804">
        <f t="shared" si="261"/>
        <v>1.4761608360353445E-3</v>
      </c>
      <c r="H2804" s="38">
        <f>G2804*SUMIF('Manual Inputs'!$B$11:$B$22,'Expanded kW'!A2804,'Manual Inputs'!$C$11:$C$22)</f>
        <v>11802.041690899494</v>
      </c>
    </row>
    <row r="2805" spans="1:8" x14ac:dyDescent="0.2">
      <c r="A2805">
        <f t="shared" si="258"/>
        <v>6</v>
      </c>
      <c r="B2805" t="b">
        <f t="shared" si="259"/>
        <v>0</v>
      </c>
      <c r="C2805" t="str">
        <f t="shared" si="260"/>
        <v>OFF</v>
      </c>
      <c r="D2805" s="4">
        <f t="shared" si="262"/>
        <v>42546.791666659868</v>
      </c>
      <c r="E2805" t="str">
        <f t="shared" si="263"/>
        <v>LRKPPS</v>
      </c>
      <c r="F2805" s="39">
        <v>70.578804016113281</v>
      </c>
      <c r="G2805">
        <f t="shared" si="261"/>
        <v>1.4849500779003765E-3</v>
      </c>
      <c r="H2805" s="38">
        <f>G2805*SUMIF('Manual Inputs'!$B$11:$B$22,'Expanded kW'!A2805,'Manual Inputs'!$C$11:$C$22)</f>
        <v>11872.312488220678</v>
      </c>
    </row>
    <row r="2806" spans="1:8" x14ac:dyDescent="0.2">
      <c r="A2806">
        <f t="shared" si="258"/>
        <v>6</v>
      </c>
      <c r="B2806" t="b">
        <f t="shared" si="259"/>
        <v>0</v>
      </c>
      <c r="C2806" t="str">
        <f t="shared" si="260"/>
        <v>OFF</v>
      </c>
      <c r="D2806" s="4">
        <f t="shared" si="262"/>
        <v>42546.833333326533</v>
      </c>
      <c r="E2806" t="str">
        <f t="shared" si="263"/>
        <v>LRKPPS</v>
      </c>
      <c r="F2806" s="39">
        <v>68.171951293945313</v>
      </c>
      <c r="G2806">
        <f t="shared" si="261"/>
        <v>1.4343108500599318E-3</v>
      </c>
      <c r="H2806" s="38">
        <f>G2806*SUMIF('Manual Inputs'!$B$11:$B$22,'Expanded kW'!A2806,'Manual Inputs'!$C$11:$C$22)</f>
        <v>11467.447202827359</v>
      </c>
    </row>
    <row r="2807" spans="1:8" x14ac:dyDescent="0.2">
      <c r="A2807">
        <f t="shared" si="258"/>
        <v>6</v>
      </c>
      <c r="B2807" t="b">
        <f t="shared" si="259"/>
        <v>0</v>
      </c>
      <c r="C2807" t="str">
        <f t="shared" si="260"/>
        <v>OFF</v>
      </c>
      <c r="D2807" s="4">
        <f t="shared" si="262"/>
        <v>42546.874999993197</v>
      </c>
      <c r="E2807" t="str">
        <f t="shared" si="263"/>
        <v>LRKPPS</v>
      </c>
      <c r="F2807" s="39">
        <v>66.440681457519531</v>
      </c>
      <c r="G2807">
        <f t="shared" si="261"/>
        <v>1.3978856185147769E-3</v>
      </c>
      <c r="H2807" s="38">
        <f>G2807*SUMIF('Manual Inputs'!$B$11:$B$22,'Expanded kW'!A2807,'Manual Inputs'!$C$11:$C$22)</f>
        <v>11176.224125502546</v>
      </c>
    </row>
    <row r="2808" spans="1:8" x14ac:dyDescent="0.2">
      <c r="A2808">
        <f t="shared" si="258"/>
        <v>6</v>
      </c>
      <c r="B2808" t="b">
        <f t="shared" si="259"/>
        <v>0</v>
      </c>
      <c r="C2808" t="str">
        <f t="shared" si="260"/>
        <v>OFF</v>
      </c>
      <c r="D2808" s="4">
        <f t="shared" si="262"/>
        <v>42546.916666659861</v>
      </c>
      <c r="E2808" t="str">
        <f t="shared" si="263"/>
        <v>LRKPPS</v>
      </c>
      <c r="F2808" s="39">
        <v>63.488246917724609</v>
      </c>
      <c r="G2808">
        <f t="shared" si="261"/>
        <v>1.3357675653544638E-3</v>
      </c>
      <c r="H2808" s="38">
        <f>G2808*SUMIF('Manual Inputs'!$B$11:$B$22,'Expanded kW'!A2808,'Manual Inputs'!$C$11:$C$22)</f>
        <v>10679.584575624951</v>
      </c>
    </row>
    <row r="2809" spans="1:8" x14ac:dyDescent="0.2">
      <c r="A2809">
        <f t="shared" si="258"/>
        <v>6</v>
      </c>
      <c r="B2809" t="b">
        <f t="shared" si="259"/>
        <v>0</v>
      </c>
      <c r="C2809" t="str">
        <f t="shared" si="260"/>
        <v>OFF</v>
      </c>
      <c r="D2809" s="4">
        <f t="shared" si="262"/>
        <v>42546.958333326525</v>
      </c>
      <c r="E2809" t="str">
        <f t="shared" si="263"/>
        <v>LRKPPS</v>
      </c>
      <c r="F2809" s="39">
        <v>61.483554840087891</v>
      </c>
      <c r="G2809">
        <f t="shared" si="261"/>
        <v>1.2935896381658239E-3</v>
      </c>
      <c r="H2809" s="38">
        <f>G2809*SUMIF('Manual Inputs'!$B$11:$B$22,'Expanded kW'!A2809,'Manual Inputs'!$C$11:$C$22)</f>
        <v>10342.368167382474</v>
      </c>
    </row>
    <row r="2810" spans="1:8" x14ac:dyDescent="0.2">
      <c r="A2810">
        <f t="shared" si="258"/>
        <v>6</v>
      </c>
      <c r="B2810" t="b">
        <f t="shared" si="259"/>
        <v>0</v>
      </c>
      <c r="C2810" t="str">
        <f t="shared" si="260"/>
        <v>OFF</v>
      </c>
      <c r="D2810" s="4">
        <f t="shared" si="262"/>
        <v>42546.99999999319</v>
      </c>
      <c r="E2810" t="str">
        <f t="shared" si="263"/>
        <v>LRKPPS</v>
      </c>
      <c r="F2810" s="39">
        <v>58.718624114990234</v>
      </c>
      <c r="G2810">
        <f t="shared" si="261"/>
        <v>1.2354165909902789E-3</v>
      </c>
      <c r="H2810" s="38">
        <f>G2810*SUMIF('Manual Inputs'!$B$11:$B$22,'Expanded kW'!A2810,'Manual Inputs'!$C$11:$C$22)</f>
        <v>9877.2693032936513</v>
      </c>
    </row>
    <row r="2811" spans="1:8" x14ac:dyDescent="0.2">
      <c r="A2811">
        <f t="shared" si="258"/>
        <v>6</v>
      </c>
      <c r="B2811" t="b">
        <f t="shared" si="259"/>
        <v>0</v>
      </c>
      <c r="C2811" t="str">
        <f t="shared" si="260"/>
        <v>OFF</v>
      </c>
      <c r="D2811" s="4">
        <f t="shared" si="262"/>
        <v>42547.041666659854</v>
      </c>
      <c r="E2811" t="str">
        <f t="shared" si="263"/>
        <v>LRKPPS</v>
      </c>
      <c r="F2811" s="39">
        <v>57.976604461669922</v>
      </c>
      <c r="G2811">
        <f t="shared" si="261"/>
        <v>1.2198047914229464E-3</v>
      </c>
      <c r="H2811" s="38">
        <f>G2811*SUMIF('Manual Inputs'!$B$11:$B$22,'Expanded kW'!A2811,'Manual Inputs'!$C$11:$C$22)</f>
        <v>9752.4515294672674</v>
      </c>
    </row>
    <row r="2812" spans="1:8" x14ac:dyDescent="0.2">
      <c r="A2812">
        <f t="shared" si="258"/>
        <v>6</v>
      </c>
      <c r="B2812" t="b">
        <f t="shared" si="259"/>
        <v>0</v>
      </c>
      <c r="C2812" t="str">
        <f t="shared" si="260"/>
        <v>OFF</v>
      </c>
      <c r="D2812" s="4">
        <f t="shared" si="262"/>
        <v>42547.083333326518</v>
      </c>
      <c r="E2812" t="str">
        <f t="shared" si="263"/>
        <v>LRKPPS</v>
      </c>
      <c r="F2812" s="39">
        <v>57.277488708496094</v>
      </c>
      <c r="G2812">
        <f t="shared" si="261"/>
        <v>1.2050956729190419E-3</v>
      </c>
      <c r="H2812" s="38">
        <f>G2812*SUMIF('Manual Inputs'!$B$11:$B$22,'Expanded kW'!A2812,'Manual Inputs'!$C$11:$C$22)</f>
        <v>9634.8507737896489</v>
      </c>
    </row>
    <row r="2813" spans="1:8" x14ac:dyDescent="0.2">
      <c r="A2813">
        <f t="shared" si="258"/>
        <v>6</v>
      </c>
      <c r="B2813" t="b">
        <f t="shared" si="259"/>
        <v>0</v>
      </c>
      <c r="C2813" t="str">
        <f t="shared" si="260"/>
        <v>OFF</v>
      </c>
      <c r="D2813" s="4">
        <f t="shared" si="262"/>
        <v>42547.124999993182</v>
      </c>
      <c r="E2813" t="str">
        <f t="shared" si="263"/>
        <v>LRKPPS</v>
      </c>
      <c r="F2813" s="39">
        <v>56.591014862060547</v>
      </c>
      <c r="G2813">
        <f t="shared" si="261"/>
        <v>1.1906525351250334E-3</v>
      </c>
      <c r="H2813" s="38">
        <f>G2813*SUMIF('Manual Inputs'!$B$11:$B$22,'Expanded kW'!A2813,'Manual Inputs'!$C$11:$C$22)</f>
        <v>9519.3765583578734</v>
      </c>
    </row>
    <row r="2814" spans="1:8" x14ac:dyDescent="0.2">
      <c r="A2814">
        <f t="shared" si="258"/>
        <v>6</v>
      </c>
      <c r="B2814" t="b">
        <f t="shared" si="259"/>
        <v>0</v>
      </c>
      <c r="C2814" t="str">
        <f t="shared" si="260"/>
        <v>OFF</v>
      </c>
      <c r="D2814" s="4">
        <f t="shared" si="262"/>
        <v>42547.166666659847</v>
      </c>
      <c r="E2814" t="str">
        <f t="shared" si="263"/>
        <v>LRKPPS</v>
      </c>
      <c r="F2814" s="39">
        <v>55.068111419677734</v>
      </c>
      <c r="G2814">
        <f t="shared" si="261"/>
        <v>1.1586112499697224E-3</v>
      </c>
      <c r="H2814" s="38">
        <f>G2814*SUMIF('Manual Inputs'!$B$11:$B$22,'Expanded kW'!A2814,'Manual Inputs'!$C$11:$C$22)</f>
        <v>9263.2035357429268</v>
      </c>
    </row>
    <row r="2815" spans="1:8" x14ac:dyDescent="0.2">
      <c r="A2815">
        <f t="shared" si="258"/>
        <v>6</v>
      </c>
      <c r="B2815" t="b">
        <f t="shared" si="259"/>
        <v>0</v>
      </c>
      <c r="C2815" t="str">
        <f t="shared" si="260"/>
        <v>OFF</v>
      </c>
      <c r="D2815" s="4">
        <f t="shared" si="262"/>
        <v>42547.208333326511</v>
      </c>
      <c r="E2815" t="str">
        <f t="shared" si="263"/>
        <v>LRKPPS</v>
      </c>
      <c r="F2815" s="39">
        <v>54.707523345947266</v>
      </c>
      <c r="G2815">
        <f t="shared" si="261"/>
        <v>1.1510246197392955E-3</v>
      </c>
      <c r="H2815" s="38">
        <f>G2815*SUMIF('Manual Inputs'!$B$11:$B$22,'Expanded kW'!A2815,'Manual Inputs'!$C$11:$C$22)</f>
        <v>9202.547729080683</v>
      </c>
    </row>
    <row r="2816" spans="1:8" x14ac:dyDescent="0.2">
      <c r="A2816">
        <f t="shared" si="258"/>
        <v>6</v>
      </c>
      <c r="B2816" t="b">
        <f t="shared" si="259"/>
        <v>0</v>
      </c>
      <c r="C2816" t="str">
        <f t="shared" si="260"/>
        <v>OFF</v>
      </c>
      <c r="D2816" s="4">
        <f t="shared" si="262"/>
        <v>42547.249999993175</v>
      </c>
      <c r="E2816" t="str">
        <f t="shared" si="263"/>
        <v>LRKPPS</v>
      </c>
      <c r="F2816" s="39">
        <v>53.686054229736328</v>
      </c>
      <c r="G2816">
        <f t="shared" si="261"/>
        <v>1.1295333141719192E-3</v>
      </c>
      <c r="H2816" s="38">
        <f>G2816*SUMIF('Manual Inputs'!$B$11:$B$22,'Expanded kW'!A2816,'Manual Inputs'!$C$11:$C$22)</f>
        <v>9030.7227638693985</v>
      </c>
    </row>
    <row r="2817" spans="1:8" x14ac:dyDescent="0.2">
      <c r="A2817">
        <f t="shared" si="258"/>
        <v>6</v>
      </c>
      <c r="B2817" t="b">
        <f t="shared" si="259"/>
        <v>0</v>
      </c>
      <c r="C2817" t="str">
        <f t="shared" si="260"/>
        <v>OFF</v>
      </c>
      <c r="D2817" s="4">
        <f t="shared" si="262"/>
        <v>42547.291666659839</v>
      </c>
      <c r="E2817" t="str">
        <f t="shared" si="263"/>
        <v>LRKPPS</v>
      </c>
      <c r="F2817" s="39">
        <v>54.558811187744141</v>
      </c>
      <c r="G2817">
        <f t="shared" si="261"/>
        <v>1.1478957748405063E-3</v>
      </c>
      <c r="H2817" s="38">
        <f>G2817*SUMIF('Manual Inputs'!$B$11:$B$22,'Expanded kW'!A2817,'Manual Inputs'!$C$11:$C$22)</f>
        <v>9177.5323262611328</v>
      </c>
    </row>
    <row r="2818" spans="1:8" x14ac:dyDescent="0.2">
      <c r="A2818">
        <f t="shared" ref="A2818:A2881" si="264">MONTH(D2818)</f>
        <v>6</v>
      </c>
      <c r="B2818" t="b">
        <f t="shared" ref="B2818:B2881" si="265">IF(ISNA(VLOOKUP(DATE(YEAR(D2818),MONTH(D2818),DAY(D2818)),Holidays,1,FALSE)),FALSE,TRUE)</f>
        <v>0</v>
      </c>
      <c r="C2818" t="str">
        <f t="shared" ref="C2818:C2881" si="266">IF(OR(HOUR(D2818)&lt;PkStart,HOUR(D2818)&gt;OPkStart-1,WEEKDAY(D2818,2)&gt;5,B2818)=TRUE,"OFF","ON")</f>
        <v>OFF</v>
      </c>
      <c r="D2818" s="4">
        <f t="shared" si="262"/>
        <v>42547.333333326504</v>
      </c>
      <c r="E2818" t="str">
        <f t="shared" si="263"/>
        <v>LRKPPS</v>
      </c>
      <c r="F2818" s="39">
        <v>56.013282775878906</v>
      </c>
      <c r="G2818">
        <f t="shared" ref="G2818:G2881" si="267">IF(SUMIF($A$2:$A$8761,A2818,$F$2:$F$8761)=0,0,F2818/SUMIF($A$2:$A$8761,A2818,$F$2:$F$8761))</f>
        <v>1.1784972808905594E-3</v>
      </c>
      <c r="H2818" s="38">
        <f>G2818*SUMIF('Manual Inputs'!$B$11:$B$22,'Expanded kW'!A2818,'Manual Inputs'!$C$11:$C$22)</f>
        <v>9422.1941824698642</v>
      </c>
    </row>
    <row r="2819" spans="1:8" x14ac:dyDescent="0.2">
      <c r="A2819">
        <f t="shared" si="264"/>
        <v>6</v>
      </c>
      <c r="B2819" t="b">
        <f t="shared" si="265"/>
        <v>0</v>
      </c>
      <c r="C2819" t="str">
        <f t="shared" si="266"/>
        <v>OFF</v>
      </c>
      <c r="D2819" s="4">
        <f t="shared" si="262"/>
        <v>42547.374999993168</v>
      </c>
      <c r="E2819" t="str">
        <f t="shared" si="263"/>
        <v>LRKPPS</v>
      </c>
      <c r="F2819" s="39">
        <v>58.750682830810547</v>
      </c>
      <c r="G2819">
        <f t="shared" si="267"/>
        <v>1.2360910936716207E-3</v>
      </c>
      <c r="H2819" s="38">
        <f>G2819*SUMIF('Manual Inputs'!$B$11:$B$22,'Expanded kW'!A2819,'Manual Inputs'!$C$11:$C$22)</f>
        <v>9882.6620142852262</v>
      </c>
    </row>
    <row r="2820" spans="1:8" x14ac:dyDescent="0.2">
      <c r="A2820">
        <f t="shared" si="264"/>
        <v>6</v>
      </c>
      <c r="B2820" t="b">
        <f t="shared" si="265"/>
        <v>0</v>
      </c>
      <c r="C2820" t="str">
        <f t="shared" si="266"/>
        <v>OFF</v>
      </c>
      <c r="D2820" s="4">
        <f t="shared" ref="D2820:D2883" si="268">+D2819+1/24</f>
        <v>42547.416666659832</v>
      </c>
      <c r="E2820" t="str">
        <f t="shared" ref="E2820:E2883" si="269">+E2819</f>
        <v>LRKPPS</v>
      </c>
      <c r="F2820" s="39">
        <v>62.249011993408203</v>
      </c>
      <c r="G2820">
        <f t="shared" si="267"/>
        <v>1.3096945534487876E-3</v>
      </c>
      <c r="H2820" s="38">
        <f>G2820*SUMIF('Manual Inputs'!$B$11:$B$22,'Expanded kW'!A2820,'Manual Inputs'!$C$11:$C$22)</f>
        <v>10471.128446721974</v>
      </c>
    </row>
    <row r="2821" spans="1:8" x14ac:dyDescent="0.2">
      <c r="A2821">
        <f t="shared" si="264"/>
        <v>6</v>
      </c>
      <c r="B2821" t="b">
        <f t="shared" si="265"/>
        <v>0</v>
      </c>
      <c r="C2821" t="str">
        <f t="shared" si="266"/>
        <v>OFF</v>
      </c>
      <c r="D2821" s="4">
        <f t="shared" si="268"/>
        <v>42547.458333326496</v>
      </c>
      <c r="E2821" t="str">
        <f t="shared" si="269"/>
        <v>LRKPPS</v>
      </c>
      <c r="F2821" s="39">
        <v>66.595085144042969</v>
      </c>
      <c r="G2821">
        <f t="shared" si="267"/>
        <v>1.401134210914823E-3</v>
      </c>
      <c r="H2821" s="38">
        <f>G2821*SUMIF('Manual Inputs'!$B$11:$B$22,'Expanded kW'!A2821,'Manual Inputs'!$C$11:$C$22)</f>
        <v>11202.196920611414</v>
      </c>
    </row>
    <row r="2822" spans="1:8" x14ac:dyDescent="0.2">
      <c r="A2822">
        <f t="shared" si="264"/>
        <v>6</v>
      </c>
      <c r="B2822" t="b">
        <f t="shared" si="265"/>
        <v>0</v>
      </c>
      <c r="C2822" t="str">
        <f t="shared" si="266"/>
        <v>OFF</v>
      </c>
      <c r="D2822" s="4">
        <f t="shared" si="268"/>
        <v>42547.499999993161</v>
      </c>
      <c r="E2822" t="str">
        <f t="shared" si="269"/>
        <v>LRKPPS</v>
      </c>
      <c r="F2822" s="39">
        <v>68.823837280273437</v>
      </c>
      <c r="G2822">
        <f t="shared" si="267"/>
        <v>1.4480262729786753E-3</v>
      </c>
      <c r="H2822" s="38">
        <f>G2822*SUMIF('Manual Inputs'!$B$11:$B$22,'Expanded kW'!A2822,'Manual Inputs'!$C$11:$C$22)</f>
        <v>11577.103270881624</v>
      </c>
    </row>
    <row r="2823" spans="1:8" x14ac:dyDescent="0.2">
      <c r="A2823">
        <f t="shared" si="264"/>
        <v>6</v>
      </c>
      <c r="B2823" t="b">
        <f t="shared" si="265"/>
        <v>0</v>
      </c>
      <c r="C2823" t="str">
        <f t="shared" si="266"/>
        <v>OFF</v>
      </c>
      <c r="D2823" s="4">
        <f t="shared" si="268"/>
        <v>42547.541666659825</v>
      </c>
      <c r="E2823" t="str">
        <f t="shared" si="269"/>
        <v>LRKPPS</v>
      </c>
      <c r="F2823" s="39">
        <v>71.005111694335938</v>
      </c>
      <c r="G2823">
        <f t="shared" si="267"/>
        <v>1.4939194225756099E-3</v>
      </c>
      <c r="H2823" s="38">
        <f>G2823*SUMIF('Manual Inputs'!$B$11:$B$22,'Expanded kW'!A2823,'Manual Inputs'!$C$11:$C$22)</f>
        <v>11944.023224078879</v>
      </c>
    </row>
    <row r="2824" spans="1:8" x14ac:dyDescent="0.2">
      <c r="A2824">
        <f t="shared" si="264"/>
        <v>6</v>
      </c>
      <c r="B2824" t="b">
        <f t="shared" si="265"/>
        <v>0</v>
      </c>
      <c r="C2824" t="str">
        <f t="shared" si="266"/>
        <v>OFF</v>
      </c>
      <c r="D2824" s="4">
        <f t="shared" si="268"/>
        <v>42547.583333326489</v>
      </c>
      <c r="E2824" t="str">
        <f t="shared" si="269"/>
        <v>LRKPPS</v>
      </c>
      <c r="F2824" s="39">
        <v>73.264854431152344</v>
      </c>
      <c r="G2824">
        <f t="shared" si="267"/>
        <v>1.5414635145993886E-3</v>
      </c>
      <c r="H2824" s="38">
        <f>G2824*SUMIF('Manual Inputs'!$B$11:$B$22,'Expanded kW'!A2824,'Manual Inputs'!$C$11:$C$22)</f>
        <v>12324.142613865455</v>
      </c>
    </row>
    <row r="2825" spans="1:8" x14ac:dyDescent="0.2">
      <c r="A2825">
        <f t="shared" si="264"/>
        <v>6</v>
      </c>
      <c r="B2825" t="b">
        <f t="shared" si="265"/>
        <v>0</v>
      </c>
      <c r="C2825" t="str">
        <f t="shared" si="266"/>
        <v>OFF</v>
      </c>
      <c r="D2825" s="4">
        <f t="shared" si="268"/>
        <v>42547.624999993153</v>
      </c>
      <c r="E2825" t="str">
        <f t="shared" si="269"/>
        <v>LRKPPS</v>
      </c>
      <c r="F2825" s="39">
        <v>73.820671081542969</v>
      </c>
      <c r="G2825">
        <f t="shared" si="267"/>
        <v>1.5531576767462486E-3</v>
      </c>
      <c r="H2825" s="38">
        <f>G2825*SUMIF('Manual Inputs'!$B$11:$B$22,'Expanded kW'!A2825,'Manual Inputs'!$C$11:$C$22)</f>
        <v>12417.638516092518</v>
      </c>
    </row>
    <row r="2826" spans="1:8" x14ac:dyDescent="0.2">
      <c r="A2826">
        <f t="shared" si="264"/>
        <v>6</v>
      </c>
      <c r="B2826" t="b">
        <f t="shared" si="265"/>
        <v>0</v>
      </c>
      <c r="C2826" t="str">
        <f t="shared" si="266"/>
        <v>OFF</v>
      </c>
      <c r="D2826" s="4">
        <f t="shared" si="268"/>
        <v>42547.666666659818</v>
      </c>
      <c r="E2826" t="str">
        <f t="shared" si="269"/>
        <v>LRKPPS</v>
      </c>
      <c r="F2826" s="39">
        <v>75.074150085449219</v>
      </c>
      <c r="G2826">
        <f t="shared" si="267"/>
        <v>1.5795303784439441E-3</v>
      </c>
      <c r="H2826" s="38">
        <f>G2826*SUMIF('Manual Inputs'!$B$11:$B$22,'Expanded kW'!A2826,'Manual Inputs'!$C$11:$C$22)</f>
        <v>12628.49069245415</v>
      </c>
    </row>
    <row r="2827" spans="1:8" x14ac:dyDescent="0.2">
      <c r="A2827">
        <f t="shared" si="264"/>
        <v>6</v>
      </c>
      <c r="B2827" t="b">
        <f t="shared" si="265"/>
        <v>0</v>
      </c>
      <c r="C2827" t="str">
        <f t="shared" si="266"/>
        <v>OFF</v>
      </c>
      <c r="D2827" s="4">
        <f t="shared" si="268"/>
        <v>42547.708333326482</v>
      </c>
      <c r="E2827" t="str">
        <f t="shared" si="269"/>
        <v>LRKPPS</v>
      </c>
      <c r="F2827" s="39">
        <v>75.409507751464844</v>
      </c>
      <c r="G2827">
        <f t="shared" si="267"/>
        <v>1.5865861708906496E-3</v>
      </c>
      <c r="H2827" s="38">
        <f>G2827*SUMIF('Manual Inputs'!$B$11:$B$22,'Expanded kW'!A2827,'Manual Inputs'!$C$11:$C$22)</f>
        <v>12684.902402198466</v>
      </c>
    </row>
    <row r="2828" spans="1:8" x14ac:dyDescent="0.2">
      <c r="A2828">
        <f t="shared" si="264"/>
        <v>6</v>
      </c>
      <c r="B2828" t="b">
        <f t="shared" si="265"/>
        <v>0</v>
      </c>
      <c r="C2828" t="str">
        <f t="shared" si="266"/>
        <v>OFF</v>
      </c>
      <c r="D2828" s="4">
        <f t="shared" si="268"/>
        <v>42547.749999993146</v>
      </c>
      <c r="E2828" t="str">
        <f t="shared" si="269"/>
        <v>LRKPPS</v>
      </c>
      <c r="F2828" s="39">
        <v>77.046600341796875</v>
      </c>
      <c r="G2828">
        <f t="shared" si="267"/>
        <v>1.6210299504847141E-3</v>
      </c>
      <c r="H2828" s="38">
        <f>G2828*SUMIF('Manual Inputs'!$B$11:$B$22,'Expanded kW'!A2828,'Manual Inputs'!$C$11:$C$22)</f>
        <v>12960.283588880733</v>
      </c>
    </row>
    <row r="2829" spans="1:8" x14ac:dyDescent="0.2">
      <c r="A2829">
        <f t="shared" si="264"/>
        <v>6</v>
      </c>
      <c r="B2829" t="b">
        <f t="shared" si="265"/>
        <v>0</v>
      </c>
      <c r="C2829" t="str">
        <f t="shared" si="266"/>
        <v>OFF</v>
      </c>
      <c r="D2829" s="4">
        <f t="shared" si="268"/>
        <v>42547.79166665981</v>
      </c>
      <c r="E2829" t="str">
        <f t="shared" si="269"/>
        <v>LRKPPS</v>
      </c>
      <c r="F2829" s="39">
        <v>75.85687255859375</v>
      </c>
      <c r="G2829">
        <f t="shared" si="267"/>
        <v>1.5959985492166452E-3</v>
      </c>
      <c r="H2829" s="38">
        <f>G2829*SUMIF('Manual Inputs'!$B$11:$B$22,'Expanded kW'!A2829,'Manual Inputs'!$C$11:$C$22)</f>
        <v>12760.155232853605</v>
      </c>
    </row>
    <row r="2830" spans="1:8" x14ac:dyDescent="0.2">
      <c r="A2830">
        <f t="shared" si="264"/>
        <v>6</v>
      </c>
      <c r="B2830" t="b">
        <f t="shared" si="265"/>
        <v>0</v>
      </c>
      <c r="C2830" t="str">
        <f t="shared" si="266"/>
        <v>OFF</v>
      </c>
      <c r="D2830" s="4">
        <f t="shared" si="268"/>
        <v>42547.833333326475</v>
      </c>
      <c r="E2830" t="str">
        <f t="shared" si="269"/>
        <v>LRKPPS</v>
      </c>
      <c r="F2830" s="39">
        <v>72.76556396484375</v>
      </c>
      <c r="G2830">
        <f t="shared" si="267"/>
        <v>1.5309586409737233E-3</v>
      </c>
      <c r="H2830" s="38">
        <f>G2830*SUMIF('Manual Inputs'!$B$11:$B$22,'Expanded kW'!A2830,'Manual Inputs'!$C$11:$C$22)</f>
        <v>12240.155182779888</v>
      </c>
    </row>
    <row r="2831" spans="1:8" x14ac:dyDescent="0.2">
      <c r="A2831">
        <f t="shared" si="264"/>
        <v>6</v>
      </c>
      <c r="B2831" t="b">
        <f t="shared" si="265"/>
        <v>0</v>
      </c>
      <c r="C2831" t="str">
        <f t="shared" si="266"/>
        <v>OFF</v>
      </c>
      <c r="D2831" s="4">
        <f t="shared" si="268"/>
        <v>42547.874999993139</v>
      </c>
      <c r="E2831" t="str">
        <f t="shared" si="269"/>
        <v>LRKPPS</v>
      </c>
      <c r="F2831" s="39">
        <v>71.406486511230469</v>
      </c>
      <c r="G2831">
        <f t="shared" si="267"/>
        <v>1.5023641897252305E-3</v>
      </c>
      <c r="H2831" s="38">
        <f>G2831*SUMIF('Manual Inputs'!$B$11:$B$22,'Expanded kW'!A2831,'Manual Inputs'!$C$11:$C$22)</f>
        <v>12011.539914358673</v>
      </c>
    </row>
    <row r="2832" spans="1:8" x14ac:dyDescent="0.2">
      <c r="A2832">
        <f t="shared" si="264"/>
        <v>6</v>
      </c>
      <c r="B2832" t="b">
        <f t="shared" si="265"/>
        <v>0</v>
      </c>
      <c r="C2832" t="str">
        <f t="shared" si="266"/>
        <v>OFF</v>
      </c>
      <c r="D2832" s="4">
        <f t="shared" si="268"/>
        <v>42547.916666659803</v>
      </c>
      <c r="E2832" t="str">
        <f t="shared" si="269"/>
        <v>LRKPPS</v>
      </c>
      <c r="F2832" s="39">
        <v>68.772598266601563</v>
      </c>
      <c r="G2832">
        <f t="shared" si="267"/>
        <v>1.4469482244284871E-3</v>
      </c>
      <c r="H2832" s="38">
        <f>G2832*SUMIF('Manual Inputs'!$B$11:$B$22,'Expanded kW'!A2832,'Manual Inputs'!$C$11:$C$22)</f>
        <v>11568.484173542402</v>
      </c>
    </row>
    <row r="2833" spans="1:8" x14ac:dyDescent="0.2">
      <c r="A2833">
        <f t="shared" si="264"/>
        <v>6</v>
      </c>
      <c r="B2833" t="b">
        <f t="shared" si="265"/>
        <v>0</v>
      </c>
      <c r="C2833" t="str">
        <f t="shared" si="266"/>
        <v>OFF</v>
      </c>
      <c r="D2833" s="4">
        <f t="shared" si="268"/>
        <v>42547.958333326467</v>
      </c>
      <c r="E2833" t="str">
        <f t="shared" si="269"/>
        <v>LRKPPS</v>
      </c>
      <c r="F2833" s="39">
        <v>65.455436706542969</v>
      </c>
      <c r="G2833">
        <f t="shared" si="267"/>
        <v>1.3771564592422625E-3</v>
      </c>
      <c r="H2833" s="38">
        <f>G2833*SUMIF('Manual Inputs'!$B$11:$B$22,'Expanded kW'!A2833,'Manual Inputs'!$C$11:$C$22)</f>
        <v>11010.49259003614</v>
      </c>
    </row>
    <row r="2834" spans="1:8" x14ac:dyDescent="0.2">
      <c r="A2834">
        <f t="shared" si="264"/>
        <v>6</v>
      </c>
      <c r="B2834" t="b">
        <f t="shared" si="265"/>
        <v>0</v>
      </c>
      <c r="C2834" t="str">
        <f t="shared" si="266"/>
        <v>OFF</v>
      </c>
      <c r="D2834" s="4">
        <f t="shared" si="268"/>
        <v>42547.999999993131</v>
      </c>
      <c r="E2834" t="str">
        <f t="shared" si="269"/>
        <v>LRKPPS</v>
      </c>
      <c r="F2834" s="39">
        <v>60.836765289306641</v>
      </c>
      <c r="G2834">
        <f t="shared" si="267"/>
        <v>1.27998144223212E-3</v>
      </c>
      <c r="H2834" s="38">
        <f>G2834*SUMIF('Manual Inputs'!$B$11:$B$22,'Expanded kW'!A2834,'Manual Inputs'!$C$11:$C$22)</f>
        <v>10233.569388938484</v>
      </c>
    </row>
    <row r="2835" spans="1:8" x14ac:dyDescent="0.2">
      <c r="A2835">
        <f t="shared" si="264"/>
        <v>6</v>
      </c>
      <c r="B2835" t="b">
        <f t="shared" si="265"/>
        <v>0</v>
      </c>
      <c r="C2835" t="str">
        <f t="shared" si="266"/>
        <v>OFF</v>
      </c>
      <c r="D2835" s="4">
        <f t="shared" si="268"/>
        <v>42548.041666659796</v>
      </c>
      <c r="E2835" t="str">
        <f t="shared" si="269"/>
        <v>LRKPPS</v>
      </c>
      <c r="F2835" s="39">
        <v>60.262943267822266</v>
      </c>
      <c r="G2835">
        <f t="shared" si="267"/>
        <v>1.2679084542099705E-3</v>
      </c>
      <c r="H2835" s="38">
        <f>G2835*SUMIF('Manual Inputs'!$B$11:$B$22,'Expanded kW'!A2835,'Manual Inputs'!$C$11:$C$22)</f>
        <v>10137.044738986502</v>
      </c>
    </row>
    <row r="2836" spans="1:8" x14ac:dyDescent="0.2">
      <c r="A2836">
        <f t="shared" si="264"/>
        <v>6</v>
      </c>
      <c r="B2836" t="b">
        <f t="shared" si="265"/>
        <v>0</v>
      </c>
      <c r="C2836" t="str">
        <f t="shared" si="266"/>
        <v>OFF</v>
      </c>
      <c r="D2836" s="4">
        <f t="shared" si="268"/>
        <v>42548.08333332646</v>
      </c>
      <c r="E2836" t="str">
        <f t="shared" si="269"/>
        <v>LRKPPS</v>
      </c>
      <c r="F2836" s="39">
        <v>59.523056030273438</v>
      </c>
      <c r="G2836">
        <f t="shared" si="267"/>
        <v>1.2523415198257494E-3</v>
      </c>
      <c r="H2836" s="38">
        <f>G2836*SUMIF('Manual Inputs'!$B$11:$B$22,'Expanded kW'!A2836,'Manual Inputs'!$C$11:$C$22)</f>
        <v>10012.58566642669</v>
      </c>
    </row>
    <row r="2837" spans="1:8" x14ac:dyDescent="0.2">
      <c r="A2837">
        <f t="shared" si="264"/>
        <v>6</v>
      </c>
      <c r="B2837" t="b">
        <f t="shared" si="265"/>
        <v>0</v>
      </c>
      <c r="C2837" t="str">
        <f t="shared" si="266"/>
        <v>OFF</v>
      </c>
      <c r="D2837" s="4">
        <f t="shared" si="268"/>
        <v>42548.124999993124</v>
      </c>
      <c r="E2837" t="str">
        <f t="shared" si="269"/>
        <v>LRKPPS</v>
      </c>
      <c r="F2837" s="39">
        <v>57.695346832275391</v>
      </c>
      <c r="G2837">
        <f t="shared" si="267"/>
        <v>1.213887242315935E-3</v>
      </c>
      <c r="H2837" s="38">
        <f>G2837*SUMIF('Manual Inputs'!$B$11:$B$22,'Expanded kW'!A2837,'Manual Inputs'!$C$11:$C$22)</f>
        <v>9705.1401799421928</v>
      </c>
    </row>
    <row r="2838" spans="1:8" x14ac:dyDescent="0.2">
      <c r="A2838">
        <f t="shared" si="264"/>
        <v>6</v>
      </c>
      <c r="B2838" t="b">
        <f t="shared" si="265"/>
        <v>0</v>
      </c>
      <c r="C2838" t="str">
        <f t="shared" si="266"/>
        <v>OFF</v>
      </c>
      <c r="D2838" s="4">
        <f t="shared" si="268"/>
        <v>42548.166666659788</v>
      </c>
      <c r="E2838" t="str">
        <f t="shared" si="269"/>
        <v>LRKPPS</v>
      </c>
      <c r="F2838" s="39">
        <v>57.806903839111328</v>
      </c>
      <c r="G2838">
        <f t="shared" si="267"/>
        <v>1.216234357548343E-3</v>
      </c>
      <c r="H2838" s="38">
        <f>G2838*SUMIF('Manual Inputs'!$B$11:$B$22,'Expanded kW'!A2838,'Manual Inputs'!$C$11:$C$22)</f>
        <v>9723.9055821598959</v>
      </c>
    </row>
    <row r="2839" spans="1:8" x14ac:dyDescent="0.2">
      <c r="A2839">
        <f t="shared" si="264"/>
        <v>6</v>
      </c>
      <c r="B2839" t="b">
        <f t="shared" si="265"/>
        <v>0</v>
      </c>
      <c r="C2839" t="str">
        <f t="shared" si="266"/>
        <v>OFF</v>
      </c>
      <c r="D2839" s="4">
        <f t="shared" si="268"/>
        <v>42548.208333326453</v>
      </c>
      <c r="E2839" t="str">
        <f t="shared" si="269"/>
        <v>LRKPPS</v>
      </c>
      <c r="F2839" s="39">
        <v>58.679969787597656</v>
      </c>
      <c r="G2839">
        <f t="shared" si="267"/>
        <v>1.2346033192541966E-3</v>
      </c>
      <c r="H2839" s="38">
        <f>G2839*SUMIF('Manual Inputs'!$B$11:$B$22,'Expanded kW'!A2839,'Manual Inputs'!$C$11:$C$22)</f>
        <v>9870.7671209426735</v>
      </c>
    </row>
    <row r="2840" spans="1:8" x14ac:dyDescent="0.2">
      <c r="A2840">
        <f t="shared" si="264"/>
        <v>6</v>
      </c>
      <c r="B2840" t="b">
        <f t="shared" si="265"/>
        <v>0</v>
      </c>
      <c r="C2840" t="str">
        <f t="shared" si="266"/>
        <v>OFF</v>
      </c>
      <c r="D2840" s="4">
        <f t="shared" si="268"/>
        <v>42548.249999993117</v>
      </c>
      <c r="E2840" t="str">
        <f t="shared" si="269"/>
        <v>LRKPPS</v>
      </c>
      <c r="F2840" s="39">
        <v>62.724941253662109</v>
      </c>
      <c r="G2840">
        <f t="shared" si="267"/>
        <v>1.3197079165532086E-3</v>
      </c>
      <c r="H2840" s="38">
        <f>G2840*SUMIF('Manual Inputs'!$B$11:$B$22,'Expanded kW'!A2840,'Manual Inputs'!$C$11:$C$22)</f>
        <v>10551.186205971226</v>
      </c>
    </row>
    <row r="2841" spans="1:8" x14ac:dyDescent="0.2">
      <c r="A2841">
        <f t="shared" si="264"/>
        <v>6</v>
      </c>
      <c r="B2841" t="b">
        <f t="shared" si="265"/>
        <v>0</v>
      </c>
      <c r="C2841" t="str">
        <f t="shared" si="266"/>
        <v>ON</v>
      </c>
      <c r="D2841" s="4">
        <f t="shared" si="268"/>
        <v>42548.291666659781</v>
      </c>
      <c r="E2841" t="str">
        <f t="shared" si="269"/>
        <v>LRKPPS</v>
      </c>
      <c r="F2841" s="39">
        <v>71.456184387207031</v>
      </c>
      <c r="G2841">
        <f t="shared" si="267"/>
        <v>1.503409813348805E-3</v>
      </c>
      <c r="H2841" s="38">
        <f>G2841*SUMIF('Manual Inputs'!$B$11:$B$22,'Expanded kW'!A2841,'Manual Inputs'!$C$11:$C$22)</f>
        <v>12019.899771426524</v>
      </c>
    </row>
    <row r="2842" spans="1:8" x14ac:dyDescent="0.2">
      <c r="A2842">
        <f t="shared" si="264"/>
        <v>6</v>
      </c>
      <c r="B2842" t="b">
        <f t="shared" si="265"/>
        <v>0</v>
      </c>
      <c r="C2842" t="str">
        <f t="shared" si="266"/>
        <v>ON</v>
      </c>
      <c r="D2842" s="4">
        <f t="shared" si="268"/>
        <v>42548.333333326445</v>
      </c>
      <c r="E2842" t="str">
        <f t="shared" si="269"/>
        <v>LRKPPS</v>
      </c>
      <c r="F2842" s="39">
        <v>75.842208862304688</v>
      </c>
      <c r="G2842">
        <f t="shared" si="267"/>
        <v>1.5956900308554984E-3</v>
      </c>
      <c r="H2842" s="38">
        <f>G2842*SUMIF('Manual Inputs'!$B$11:$B$22,'Expanded kW'!A2842,'Manual Inputs'!$C$11:$C$22)</f>
        <v>12757.688600172549</v>
      </c>
    </row>
    <row r="2843" spans="1:8" x14ac:dyDescent="0.2">
      <c r="A2843">
        <f t="shared" si="264"/>
        <v>6</v>
      </c>
      <c r="B2843" t="b">
        <f t="shared" si="265"/>
        <v>0</v>
      </c>
      <c r="C2843" t="str">
        <f t="shared" si="266"/>
        <v>ON</v>
      </c>
      <c r="D2843" s="4">
        <f t="shared" si="268"/>
        <v>42548.37499999311</v>
      </c>
      <c r="E2843" t="str">
        <f t="shared" si="269"/>
        <v>LRKPPS</v>
      </c>
      <c r="F2843" s="39">
        <v>81.100555419921875</v>
      </c>
      <c r="G2843">
        <f t="shared" si="267"/>
        <v>1.706323559422774E-3</v>
      </c>
      <c r="H2843" s="38">
        <f>G2843*SUMIF('Manual Inputs'!$B$11:$B$22,'Expanded kW'!A2843,'Manual Inputs'!$C$11:$C$22)</f>
        <v>13642.213839352546</v>
      </c>
    </row>
    <row r="2844" spans="1:8" x14ac:dyDescent="0.2">
      <c r="A2844">
        <f t="shared" si="264"/>
        <v>6</v>
      </c>
      <c r="B2844" t="b">
        <f t="shared" si="265"/>
        <v>0</v>
      </c>
      <c r="C2844" t="str">
        <f t="shared" si="266"/>
        <v>ON</v>
      </c>
      <c r="D2844" s="4">
        <f t="shared" si="268"/>
        <v>42548.416666659774</v>
      </c>
      <c r="E2844" t="str">
        <f t="shared" si="269"/>
        <v>LRKPPS</v>
      </c>
      <c r="F2844" s="39">
        <v>82.071426391601562</v>
      </c>
      <c r="G2844">
        <f t="shared" si="267"/>
        <v>1.7267503000728114E-3</v>
      </c>
      <c r="H2844" s="38">
        <f>G2844*SUMIF('Manual Inputs'!$B$11:$B$22,'Expanded kW'!A2844,'Manual Inputs'!$C$11:$C$22)</f>
        <v>13805.527510109734</v>
      </c>
    </row>
    <row r="2845" spans="1:8" x14ac:dyDescent="0.2">
      <c r="A2845">
        <f t="shared" si="264"/>
        <v>6</v>
      </c>
      <c r="B2845" t="b">
        <f t="shared" si="265"/>
        <v>0</v>
      </c>
      <c r="C2845" t="str">
        <f t="shared" si="266"/>
        <v>ON</v>
      </c>
      <c r="D2845" s="4">
        <f t="shared" si="268"/>
        <v>42548.458333326438</v>
      </c>
      <c r="E2845" t="str">
        <f t="shared" si="269"/>
        <v>LRKPPS</v>
      </c>
      <c r="F2845" s="39">
        <v>84.022850036621094</v>
      </c>
      <c r="G2845">
        <f t="shared" si="267"/>
        <v>1.7678074805405738E-3</v>
      </c>
      <c r="H2845" s="38">
        <f>G2845*SUMIF('Manual Inputs'!$B$11:$B$22,'Expanded kW'!A2845,'Manual Inputs'!$C$11:$C$22)</f>
        <v>14133.783445210098</v>
      </c>
    </row>
    <row r="2846" spans="1:8" x14ac:dyDescent="0.2">
      <c r="A2846">
        <f t="shared" si="264"/>
        <v>6</v>
      </c>
      <c r="B2846" t="b">
        <f t="shared" si="265"/>
        <v>0</v>
      </c>
      <c r="C2846" t="str">
        <f t="shared" si="266"/>
        <v>ON</v>
      </c>
      <c r="D2846" s="4">
        <f t="shared" si="268"/>
        <v>42548.499999993102</v>
      </c>
      <c r="E2846" t="str">
        <f t="shared" si="269"/>
        <v>LRKPPS</v>
      </c>
      <c r="F2846" s="39">
        <v>85.890556335449219</v>
      </c>
      <c r="G2846">
        <f t="shared" si="267"/>
        <v>1.8071032812076787E-3</v>
      </c>
      <c r="H2846" s="38">
        <f>G2846*SUMIF('Manual Inputs'!$B$11:$B$22,'Expanded kW'!A2846,'Manual Inputs'!$C$11:$C$22)</f>
        <v>14447.956986757263</v>
      </c>
    </row>
    <row r="2847" spans="1:8" x14ac:dyDescent="0.2">
      <c r="A2847">
        <f t="shared" si="264"/>
        <v>6</v>
      </c>
      <c r="B2847" t="b">
        <f t="shared" si="265"/>
        <v>0</v>
      </c>
      <c r="C2847" t="str">
        <f t="shared" si="266"/>
        <v>ON</v>
      </c>
      <c r="D2847" s="4">
        <f t="shared" si="268"/>
        <v>42548.541666659767</v>
      </c>
      <c r="E2847" t="str">
        <f t="shared" si="269"/>
        <v>LRKPPS</v>
      </c>
      <c r="F2847" s="39">
        <v>84.568580627441406</v>
      </c>
      <c r="G2847">
        <f t="shared" si="267"/>
        <v>1.7792894359894961E-3</v>
      </c>
      <c r="H2847" s="38">
        <f>G2847*SUMIF('Manual Inputs'!$B$11:$B$22,'Expanded kW'!A2847,'Manual Inputs'!$C$11:$C$22)</f>
        <v>14225.582735364133</v>
      </c>
    </row>
    <row r="2848" spans="1:8" x14ac:dyDescent="0.2">
      <c r="A2848">
        <f t="shared" si="264"/>
        <v>6</v>
      </c>
      <c r="B2848" t="b">
        <f t="shared" si="265"/>
        <v>0</v>
      </c>
      <c r="C2848" t="str">
        <f t="shared" si="266"/>
        <v>ON</v>
      </c>
      <c r="D2848" s="4">
        <f t="shared" si="268"/>
        <v>42548.583333326431</v>
      </c>
      <c r="E2848" t="str">
        <f t="shared" si="269"/>
        <v>LRKPPS</v>
      </c>
      <c r="F2848" s="39">
        <v>77.12335205078125</v>
      </c>
      <c r="G2848">
        <f t="shared" si="267"/>
        <v>1.6226447760378548E-3</v>
      </c>
      <c r="H2848" s="38">
        <f>G2848*SUMIF('Manual Inputs'!$B$11:$B$22,'Expanded kW'!A2848,'Manual Inputs'!$C$11:$C$22)</f>
        <v>12973.194267742045</v>
      </c>
    </row>
    <row r="2849" spans="1:8" x14ac:dyDescent="0.2">
      <c r="A2849">
        <f t="shared" si="264"/>
        <v>6</v>
      </c>
      <c r="B2849" t="b">
        <f t="shared" si="265"/>
        <v>0</v>
      </c>
      <c r="C2849" t="str">
        <f t="shared" si="266"/>
        <v>ON</v>
      </c>
      <c r="D2849" s="4">
        <f t="shared" si="268"/>
        <v>42548.624999993095</v>
      </c>
      <c r="E2849" t="str">
        <f t="shared" si="269"/>
        <v>LRKPPS</v>
      </c>
      <c r="F2849" s="39">
        <v>70.327461242675781</v>
      </c>
      <c r="G2849">
        <f t="shared" si="267"/>
        <v>1.4796619255124373E-3</v>
      </c>
      <c r="H2849" s="38">
        <f>G2849*SUMIF('Manual Inputs'!$B$11:$B$22,'Expanded kW'!A2849,'Manual Inputs'!$C$11:$C$22)</f>
        <v>11830.033223369082</v>
      </c>
    </row>
    <row r="2850" spans="1:8" x14ac:dyDescent="0.2">
      <c r="A2850">
        <f t="shared" si="264"/>
        <v>6</v>
      </c>
      <c r="B2850" t="b">
        <f t="shared" si="265"/>
        <v>0</v>
      </c>
      <c r="C2850" t="str">
        <f t="shared" si="266"/>
        <v>ON</v>
      </c>
      <c r="D2850" s="4">
        <f t="shared" si="268"/>
        <v>42548.666666659759</v>
      </c>
      <c r="E2850" t="str">
        <f t="shared" si="269"/>
        <v>LRKPPS</v>
      </c>
      <c r="F2850" s="39">
        <v>67.721664428710937</v>
      </c>
      <c r="G2850">
        <f t="shared" si="267"/>
        <v>1.424836992788921E-3</v>
      </c>
      <c r="H2850" s="38">
        <f>G2850*SUMIF('Manual Inputs'!$B$11:$B$22,'Expanded kW'!A2850,'Manual Inputs'!$C$11:$C$22)</f>
        <v>11391.70284235076</v>
      </c>
    </row>
    <row r="2851" spans="1:8" x14ac:dyDescent="0.2">
      <c r="A2851">
        <f t="shared" si="264"/>
        <v>6</v>
      </c>
      <c r="B2851" t="b">
        <f t="shared" si="265"/>
        <v>0</v>
      </c>
      <c r="C2851" t="str">
        <f t="shared" si="266"/>
        <v>ON</v>
      </c>
      <c r="D2851" s="4">
        <f t="shared" si="268"/>
        <v>42548.708333326424</v>
      </c>
      <c r="E2851" t="str">
        <f t="shared" si="269"/>
        <v>LRKPPS</v>
      </c>
      <c r="F2851" s="39">
        <v>67.24676513671875</v>
      </c>
      <c r="G2851">
        <f t="shared" si="267"/>
        <v>1.414845299808722E-3</v>
      </c>
      <c r="H2851" s="38">
        <f>G2851*SUMIF('Manual Inputs'!$B$11:$B$22,'Expanded kW'!A2851,'Manual Inputs'!$C$11:$C$22)</f>
        <v>11311.818337738314</v>
      </c>
    </row>
    <row r="2852" spans="1:8" x14ac:dyDescent="0.2">
      <c r="A2852">
        <f t="shared" si="264"/>
        <v>6</v>
      </c>
      <c r="B2852" t="b">
        <f t="shared" si="265"/>
        <v>0</v>
      </c>
      <c r="C2852" t="str">
        <f t="shared" si="266"/>
        <v>ON</v>
      </c>
      <c r="D2852" s="4">
        <f t="shared" si="268"/>
        <v>42548.749999993088</v>
      </c>
      <c r="E2852" t="str">
        <f t="shared" si="269"/>
        <v>LRKPPS</v>
      </c>
      <c r="F2852" s="39">
        <v>65.280410766601563</v>
      </c>
      <c r="G2852">
        <f t="shared" si="267"/>
        <v>1.3734739827994591E-3</v>
      </c>
      <c r="H2852" s="38">
        <f>G2852*SUMIF('Manual Inputs'!$B$11:$B$22,'Expanded kW'!A2852,'Manual Inputs'!$C$11:$C$22)</f>
        <v>10981.050852088092</v>
      </c>
    </row>
    <row r="2853" spans="1:8" x14ac:dyDescent="0.2">
      <c r="A2853">
        <f t="shared" si="264"/>
        <v>6</v>
      </c>
      <c r="B2853" t="b">
        <f t="shared" si="265"/>
        <v>0</v>
      </c>
      <c r="C2853" t="str">
        <f t="shared" si="266"/>
        <v>ON</v>
      </c>
      <c r="D2853" s="4">
        <f t="shared" si="268"/>
        <v>42548.791666659752</v>
      </c>
      <c r="E2853" t="str">
        <f t="shared" si="269"/>
        <v>LRKPPS</v>
      </c>
      <c r="F2853" s="39">
        <v>63.493606567382813</v>
      </c>
      <c r="G2853">
        <f t="shared" si="267"/>
        <v>1.335880330260138E-3</v>
      </c>
      <c r="H2853" s="38">
        <f>G2853*SUMIF('Manual Inputs'!$B$11:$B$22,'Expanded kW'!A2853,'Manual Inputs'!$C$11:$C$22)</f>
        <v>10680.486141420188</v>
      </c>
    </row>
    <row r="2854" spans="1:8" x14ac:dyDescent="0.2">
      <c r="A2854">
        <f t="shared" si="264"/>
        <v>6</v>
      </c>
      <c r="B2854" t="b">
        <f t="shared" si="265"/>
        <v>0</v>
      </c>
      <c r="C2854" t="str">
        <f t="shared" si="266"/>
        <v>ON</v>
      </c>
      <c r="D2854" s="4">
        <f t="shared" si="268"/>
        <v>42548.833333326416</v>
      </c>
      <c r="E2854" t="str">
        <f t="shared" si="269"/>
        <v>LRKPPS</v>
      </c>
      <c r="F2854" s="39">
        <v>63.607841491699219</v>
      </c>
      <c r="G2854">
        <f t="shared" si="267"/>
        <v>1.3382837878155233E-3</v>
      </c>
      <c r="H2854" s="38">
        <f>G2854*SUMIF('Manual Inputs'!$B$11:$B$22,'Expanded kW'!A2854,'Manual Inputs'!$C$11:$C$22)</f>
        <v>10699.702005693589</v>
      </c>
    </row>
    <row r="2855" spans="1:8" x14ac:dyDescent="0.2">
      <c r="A2855">
        <f t="shared" si="264"/>
        <v>6</v>
      </c>
      <c r="B2855" t="b">
        <f t="shared" si="265"/>
        <v>0</v>
      </c>
      <c r="C2855" t="str">
        <f t="shared" si="266"/>
        <v>OFF</v>
      </c>
      <c r="D2855" s="4">
        <f t="shared" si="268"/>
        <v>42548.874999993081</v>
      </c>
      <c r="E2855" t="str">
        <f t="shared" si="269"/>
        <v>LRKPPS</v>
      </c>
      <c r="F2855" s="39">
        <v>63.762302398681641</v>
      </c>
      <c r="G2855">
        <f t="shared" si="267"/>
        <v>1.3415335841113595E-3</v>
      </c>
      <c r="H2855" s="38">
        <f>G2855*SUMIF('Manual Inputs'!$B$11:$B$22,'Expanded kW'!A2855,'Manual Inputs'!$C$11:$C$22)</f>
        <v>10725.684426060057</v>
      </c>
    </row>
    <row r="2856" spans="1:8" x14ac:dyDescent="0.2">
      <c r="A2856">
        <f t="shared" si="264"/>
        <v>6</v>
      </c>
      <c r="B2856" t="b">
        <f t="shared" si="265"/>
        <v>0</v>
      </c>
      <c r="C2856" t="str">
        <f t="shared" si="266"/>
        <v>OFF</v>
      </c>
      <c r="D2856" s="4">
        <f t="shared" si="268"/>
        <v>42548.916666659745</v>
      </c>
      <c r="E2856" t="str">
        <f t="shared" si="269"/>
        <v>LRKPPS</v>
      </c>
      <c r="F2856" s="39">
        <v>62.644416809082031</v>
      </c>
      <c r="G2856">
        <f t="shared" si="267"/>
        <v>1.3180137141376397E-3</v>
      </c>
      <c r="H2856" s="38">
        <f>G2856*SUMIF('Manual Inputs'!$B$11:$B$22,'Expanded kW'!A2856,'Manual Inputs'!$C$11:$C$22)</f>
        <v>10537.640901792131</v>
      </c>
    </row>
    <row r="2857" spans="1:8" x14ac:dyDescent="0.2">
      <c r="A2857">
        <f t="shared" si="264"/>
        <v>6</v>
      </c>
      <c r="B2857" t="b">
        <f t="shared" si="265"/>
        <v>0</v>
      </c>
      <c r="C2857" t="str">
        <f t="shared" si="266"/>
        <v>OFF</v>
      </c>
      <c r="D2857" s="4">
        <f t="shared" si="268"/>
        <v>42548.958333326409</v>
      </c>
      <c r="E2857" t="str">
        <f t="shared" si="269"/>
        <v>LRKPPS</v>
      </c>
      <c r="F2857" s="39">
        <v>60.246368408203125</v>
      </c>
      <c r="G2857">
        <f t="shared" si="267"/>
        <v>1.2675597257294339E-3</v>
      </c>
      <c r="H2857" s="38">
        <f>G2857*SUMIF('Manual Inputs'!$B$11:$B$22,'Expanded kW'!A2857,'Manual Inputs'!$C$11:$C$22)</f>
        <v>10134.256622701592</v>
      </c>
    </row>
    <row r="2858" spans="1:8" x14ac:dyDescent="0.2">
      <c r="A2858">
        <f t="shared" si="264"/>
        <v>6</v>
      </c>
      <c r="B2858" t="b">
        <f t="shared" si="265"/>
        <v>0</v>
      </c>
      <c r="C2858" t="str">
        <f t="shared" si="266"/>
        <v>OFF</v>
      </c>
      <c r="D2858" s="4">
        <f t="shared" si="268"/>
        <v>42548.999999993073</v>
      </c>
      <c r="E2858" t="str">
        <f t="shared" si="269"/>
        <v>LRKPPS</v>
      </c>
      <c r="F2858" s="39">
        <v>56.581817626953125</v>
      </c>
      <c r="G2858">
        <f t="shared" si="267"/>
        <v>1.1904590289417024E-3</v>
      </c>
      <c r="H2858" s="38">
        <f>G2858*SUMIF('Manual Inputs'!$B$11:$B$22,'Expanded kW'!A2858,'Manual Inputs'!$C$11:$C$22)</f>
        <v>9517.8294586195734</v>
      </c>
    </row>
    <row r="2859" spans="1:8" x14ac:dyDescent="0.2">
      <c r="A2859">
        <f t="shared" si="264"/>
        <v>6</v>
      </c>
      <c r="B2859" t="b">
        <f t="shared" si="265"/>
        <v>0</v>
      </c>
      <c r="C2859" t="str">
        <f t="shared" si="266"/>
        <v>OFF</v>
      </c>
      <c r="D2859" s="4">
        <f t="shared" si="268"/>
        <v>42549.041666659738</v>
      </c>
      <c r="E2859" t="str">
        <f t="shared" si="269"/>
        <v>LRKPPS</v>
      </c>
      <c r="F2859" s="39">
        <v>55.750797271728516</v>
      </c>
      <c r="G2859">
        <f t="shared" si="267"/>
        <v>1.172974689862425E-3</v>
      </c>
      <c r="H2859" s="38">
        <f>G2859*SUMIF('Manual Inputs'!$B$11:$B$22,'Expanded kW'!A2859,'Manual Inputs'!$C$11:$C$22)</f>
        <v>9378.0405591215549</v>
      </c>
    </row>
    <row r="2860" spans="1:8" x14ac:dyDescent="0.2">
      <c r="A2860">
        <f t="shared" si="264"/>
        <v>6</v>
      </c>
      <c r="B2860" t="b">
        <f t="shared" si="265"/>
        <v>0</v>
      </c>
      <c r="C2860" t="str">
        <f t="shared" si="266"/>
        <v>OFF</v>
      </c>
      <c r="D2860" s="4">
        <f t="shared" si="268"/>
        <v>42549.083333326402</v>
      </c>
      <c r="E2860" t="str">
        <f t="shared" si="269"/>
        <v>LRKPPS</v>
      </c>
      <c r="F2860" s="39">
        <v>55.439609527587891</v>
      </c>
      <c r="G2860">
        <f t="shared" si="267"/>
        <v>1.1664274229974644E-3</v>
      </c>
      <c r="H2860" s="38">
        <f>G2860*SUMIF('Manual Inputs'!$B$11:$B$22,'Expanded kW'!A2860,'Manual Inputs'!$C$11:$C$22)</f>
        <v>9325.6945581876425</v>
      </c>
    </row>
    <row r="2861" spans="1:8" x14ac:dyDescent="0.2">
      <c r="A2861">
        <f t="shared" si="264"/>
        <v>6</v>
      </c>
      <c r="B2861" t="b">
        <f t="shared" si="265"/>
        <v>0</v>
      </c>
      <c r="C2861" t="str">
        <f t="shared" si="266"/>
        <v>OFF</v>
      </c>
      <c r="D2861" s="4">
        <f t="shared" si="268"/>
        <v>42549.124999993066</v>
      </c>
      <c r="E2861" t="str">
        <f t="shared" si="269"/>
        <v>LRKPPS</v>
      </c>
      <c r="F2861" s="39">
        <v>55.049007415771484</v>
      </c>
      <c r="G2861">
        <f t="shared" si="267"/>
        <v>1.1582093092952627E-3</v>
      </c>
      <c r="H2861" s="38">
        <f>G2861*SUMIF('Manual Inputs'!$B$11:$B$22,'Expanded kW'!A2861,'Manual Inputs'!$C$11:$C$22)</f>
        <v>9259.9899830720806</v>
      </c>
    </row>
    <row r="2862" spans="1:8" x14ac:dyDescent="0.2">
      <c r="A2862">
        <f t="shared" si="264"/>
        <v>6</v>
      </c>
      <c r="B2862" t="b">
        <f t="shared" si="265"/>
        <v>0</v>
      </c>
      <c r="C2862" t="str">
        <f t="shared" si="266"/>
        <v>OFF</v>
      </c>
      <c r="D2862" s="4">
        <f t="shared" si="268"/>
        <v>42549.16666665973</v>
      </c>
      <c r="E2862" t="str">
        <f t="shared" si="269"/>
        <v>LRKPPS</v>
      </c>
      <c r="F2862" s="39">
        <v>54.372344970703125</v>
      </c>
      <c r="G2862">
        <f t="shared" si="267"/>
        <v>1.1439725994993994E-3</v>
      </c>
      <c r="H2862" s="38">
        <f>G2862*SUMIF('Manual Inputs'!$B$11:$B$22,'Expanded kW'!A2862,'Manual Inputs'!$C$11:$C$22)</f>
        <v>9146.1661784768512</v>
      </c>
    </row>
    <row r="2863" spans="1:8" x14ac:dyDescent="0.2">
      <c r="A2863">
        <f t="shared" si="264"/>
        <v>6</v>
      </c>
      <c r="B2863" t="b">
        <f t="shared" si="265"/>
        <v>0</v>
      </c>
      <c r="C2863" t="str">
        <f t="shared" si="266"/>
        <v>OFF</v>
      </c>
      <c r="D2863" s="4">
        <f t="shared" si="268"/>
        <v>42549.208333326394</v>
      </c>
      <c r="E2863" t="str">
        <f t="shared" si="269"/>
        <v>LRKPPS</v>
      </c>
      <c r="F2863" s="39">
        <v>54.335308074951172</v>
      </c>
      <c r="G2863">
        <f t="shared" si="267"/>
        <v>1.1431933578843175E-3</v>
      </c>
      <c r="H2863" s="38">
        <f>G2863*SUMIF('Manual Inputs'!$B$11:$B$22,'Expanded kW'!A2863,'Manual Inputs'!$C$11:$C$22)</f>
        <v>9139.9360700740435</v>
      </c>
    </row>
    <row r="2864" spans="1:8" x14ac:dyDescent="0.2">
      <c r="A2864">
        <f t="shared" si="264"/>
        <v>6</v>
      </c>
      <c r="B2864" t="b">
        <f t="shared" si="265"/>
        <v>0</v>
      </c>
      <c r="C2864" t="str">
        <f t="shared" si="266"/>
        <v>OFF</v>
      </c>
      <c r="D2864" s="4">
        <f t="shared" si="268"/>
        <v>42549.249999993059</v>
      </c>
      <c r="E2864" t="str">
        <f t="shared" si="269"/>
        <v>LRKPPS</v>
      </c>
      <c r="F2864" s="39">
        <v>58.348323822021484</v>
      </c>
      <c r="G2864">
        <f t="shared" si="267"/>
        <v>1.22762561951441E-3</v>
      </c>
      <c r="H2864" s="38">
        <f>G2864*SUMIF('Manual Inputs'!$B$11:$B$22,'Expanded kW'!A2864,'Manual Inputs'!$C$11:$C$22)</f>
        <v>9814.9797695747038</v>
      </c>
    </row>
    <row r="2865" spans="1:8" x14ac:dyDescent="0.2">
      <c r="A2865">
        <f t="shared" si="264"/>
        <v>6</v>
      </c>
      <c r="B2865" t="b">
        <f t="shared" si="265"/>
        <v>0</v>
      </c>
      <c r="C2865" t="str">
        <f t="shared" si="266"/>
        <v>ON</v>
      </c>
      <c r="D2865" s="4">
        <f t="shared" si="268"/>
        <v>42549.291666659723</v>
      </c>
      <c r="E2865" t="str">
        <f t="shared" si="269"/>
        <v>LRKPPS</v>
      </c>
      <c r="F2865" s="39">
        <v>65.004348754882813</v>
      </c>
      <c r="G2865">
        <f t="shared" si="267"/>
        <v>1.3676657474301901E-3</v>
      </c>
      <c r="H2865" s="38">
        <f>G2865*SUMIF('Manual Inputs'!$B$11:$B$22,'Expanded kW'!A2865,'Manual Inputs'!$C$11:$C$22)</f>
        <v>10934.613475953134</v>
      </c>
    </row>
    <row r="2866" spans="1:8" x14ac:dyDescent="0.2">
      <c r="A2866">
        <f t="shared" si="264"/>
        <v>6</v>
      </c>
      <c r="B2866" t="b">
        <f t="shared" si="265"/>
        <v>0</v>
      </c>
      <c r="C2866" t="str">
        <f t="shared" si="266"/>
        <v>ON</v>
      </c>
      <c r="D2866" s="4">
        <f t="shared" si="268"/>
        <v>42549.333333326387</v>
      </c>
      <c r="E2866" t="str">
        <f t="shared" si="269"/>
        <v>LRKPPS</v>
      </c>
      <c r="F2866" s="39">
        <v>72.621337890625</v>
      </c>
      <c r="G2866">
        <f t="shared" si="267"/>
        <v>1.5279241815048792E-3</v>
      </c>
      <c r="H2866" s="38">
        <f>G2866*SUMIF('Manual Inputs'!$B$11:$B$22,'Expanded kW'!A2866,'Manual Inputs'!$C$11:$C$22)</f>
        <v>12215.894400156209</v>
      </c>
    </row>
    <row r="2867" spans="1:8" x14ac:dyDescent="0.2">
      <c r="A2867">
        <f t="shared" si="264"/>
        <v>6</v>
      </c>
      <c r="B2867" t="b">
        <f t="shared" si="265"/>
        <v>0</v>
      </c>
      <c r="C2867" t="str">
        <f t="shared" si="266"/>
        <v>ON</v>
      </c>
      <c r="D2867" s="4">
        <f t="shared" si="268"/>
        <v>42549.374999993051</v>
      </c>
      <c r="E2867" t="str">
        <f t="shared" si="269"/>
        <v>LRKPPS</v>
      </c>
      <c r="F2867" s="39">
        <v>77.743003845214844</v>
      </c>
      <c r="G2867">
        <f t="shared" si="267"/>
        <v>1.635682004328167E-3</v>
      </c>
      <c r="H2867" s="38">
        <f>G2867*SUMIF('Manual Inputs'!$B$11:$B$22,'Expanded kW'!A2867,'Manual Inputs'!$C$11:$C$22)</f>
        <v>13077.428107348094</v>
      </c>
    </row>
    <row r="2868" spans="1:8" x14ac:dyDescent="0.2">
      <c r="A2868">
        <f t="shared" si="264"/>
        <v>6</v>
      </c>
      <c r="B2868" t="b">
        <f t="shared" si="265"/>
        <v>0</v>
      </c>
      <c r="C2868" t="str">
        <f t="shared" si="266"/>
        <v>ON</v>
      </c>
      <c r="D2868" s="4">
        <f t="shared" si="268"/>
        <v>42549.416666659716</v>
      </c>
      <c r="E2868" t="str">
        <f t="shared" si="269"/>
        <v>LRKPPS</v>
      </c>
      <c r="F2868" s="39">
        <v>81.086631774902344</v>
      </c>
      <c r="G2868">
        <f t="shared" si="267"/>
        <v>1.7060306114471794E-3</v>
      </c>
      <c r="H2868" s="38">
        <f>G2868*SUMIF('Manual Inputs'!$B$11:$B$22,'Expanded kW'!A2868,'Manual Inputs'!$C$11:$C$22)</f>
        <v>13639.871693336452</v>
      </c>
    </row>
    <row r="2869" spans="1:8" x14ac:dyDescent="0.2">
      <c r="A2869">
        <f t="shared" si="264"/>
        <v>6</v>
      </c>
      <c r="B2869" t="b">
        <f t="shared" si="265"/>
        <v>0</v>
      </c>
      <c r="C2869" t="str">
        <f t="shared" si="266"/>
        <v>ON</v>
      </c>
      <c r="D2869" s="4">
        <f t="shared" si="268"/>
        <v>42549.45833332638</v>
      </c>
      <c r="E2869" t="str">
        <f t="shared" si="269"/>
        <v>LRKPPS</v>
      </c>
      <c r="F2869" s="39">
        <v>82.610443115234375</v>
      </c>
      <c r="G2869">
        <f t="shared" si="267"/>
        <v>1.7380909984156937E-3</v>
      </c>
      <c r="H2869" s="38">
        <f>G2869*SUMIF('Manual Inputs'!$B$11:$B$22,'Expanded kW'!A2869,'Manual Inputs'!$C$11:$C$22)</f>
        <v>13896.197436705326</v>
      </c>
    </row>
    <row r="2870" spans="1:8" x14ac:dyDescent="0.2">
      <c r="A2870">
        <f t="shared" si="264"/>
        <v>6</v>
      </c>
      <c r="B2870" t="b">
        <f t="shared" si="265"/>
        <v>0</v>
      </c>
      <c r="C2870" t="str">
        <f t="shared" si="266"/>
        <v>ON</v>
      </c>
      <c r="D2870" s="4">
        <f t="shared" si="268"/>
        <v>42549.499999993044</v>
      </c>
      <c r="E2870" t="str">
        <f t="shared" si="269"/>
        <v>LRKPPS</v>
      </c>
      <c r="F2870" s="39">
        <v>84.726722717285156</v>
      </c>
      <c r="G2870">
        <f t="shared" si="267"/>
        <v>1.7826166829144963E-3</v>
      </c>
      <c r="H2870" s="38">
        <f>G2870*SUMIF('Manual Inputs'!$B$11:$B$22,'Expanded kW'!A2870,'Manual Inputs'!$C$11:$C$22)</f>
        <v>14252.184380636227</v>
      </c>
    </row>
    <row r="2871" spans="1:8" x14ac:dyDescent="0.2">
      <c r="A2871">
        <f t="shared" si="264"/>
        <v>6</v>
      </c>
      <c r="B2871" t="b">
        <f t="shared" si="265"/>
        <v>0</v>
      </c>
      <c r="C2871" t="str">
        <f t="shared" si="266"/>
        <v>ON</v>
      </c>
      <c r="D2871" s="4">
        <f t="shared" si="268"/>
        <v>42549.541666659708</v>
      </c>
      <c r="E2871" t="str">
        <f t="shared" si="269"/>
        <v>LRKPPS</v>
      </c>
      <c r="F2871" s="39">
        <v>85.141311645507813</v>
      </c>
      <c r="G2871">
        <f t="shared" si="267"/>
        <v>1.7913394697319143E-3</v>
      </c>
      <c r="H2871" s="38">
        <f>G2871*SUMIF('Manual Inputs'!$B$11:$B$22,'Expanded kW'!A2871,'Manual Inputs'!$C$11:$C$22)</f>
        <v>14321.923863737869</v>
      </c>
    </row>
    <row r="2872" spans="1:8" x14ac:dyDescent="0.2">
      <c r="A2872">
        <f t="shared" si="264"/>
        <v>6</v>
      </c>
      <c r="B2872" t="b">
        <f t="shared" si="265"/>
        <v>0</v>
      </c>
      <c r="C2872" t="str">
        <f t="shared" si="266"/>
        <v>ON</v>
      </c>
      <c r="D2872" s="4">
        <f t="shared" si="268"/>
        <v>42549.583333326373</v>
      </c>
      <c r="E2872" t="str">
        <f t="shared" si="269"/>
        <v>LRKPPS</v>
      </c>
      <c r="F2872" s="39">
        <v>84.095268249511719</v>
      </c>
      <c r="G2872">
        <f t="shared" si="267"/>
        <v>1.7693311310525432E-3</v>
      </c>
      <c r="H2872" s="38">
        <f>G2872*SUMIF('Manual Inputs'!$B$11:$B$22,'Expanded kW'!A2872,'Manual Inputs'!$C$11:$C$22)</f>
        <v>14145.96517122914</v>
      </c>
    </row>
    <row r="2873" spans="1:8" x14ac:dyDescent="0.2">
      <c r="A2873">
        <f t="shared" si="264"/>
        <v>6</v>
      </c>
      <c r="B2873" t="b">
        <f t="shared" si="265"/>
        <v>0</v>
      </c>
      <c r="C2873" t="str">
        <f t="shared" si="266"/>
        <v>ON</v>
      </c>
      <c r="D2873" s="4">
        <f t="shared" si="268"/>
        <v>42549.624999993037</v>
      </c>
      <c r="E2873" t="str">
        <f t="shared" si="269"/>
        <v>LRKPPS</v>
      </c>
      <c r="F2873" s="39">
        <v>75.959922790527344</v>
      </c>
      <c r="G2873">
        <f t="shared" si="267"/>
        <v>1.5981666852749228E-3</v>
      </c>
      <c r="H2873" s="38">
        <f>G2873*SUMIF('Manual Inputs'!$B$11:$B$22,'Expanded kW'!A2873,'Manual Inputs'!$C$11:$C$22)</f>
        <v>12777.489680108052</v>
      </c>
    </row>
    <row r="2874" spans="1:8" x14ac:dyDescent="0.2">
      <c r="A2874">
        <f t="shared" si="264"/>
        <v>6</v>
      </c>
      <c r="B2874" t="b">
        <f t="shared" si="265"/>
        <v>0</v>
      </c>
      <c r="C2874" t="str">
        <f t="shared" si="266"/>
        <v>ON</v>
      </c>
      <c r="D2874" s="4">
        <f t="shared" si="268"/>
        <v>42549.666666659701</v>
      </c>
      <c r="E2874" t="str">
        <f t="shared" si="269"/>
        <v>LRKPPS</v>
      </c>
      <c r="F2874" s="39">
        <v>74.3546142578125</v>
      </c>
      <c r="G2874">
        <f t="shared" si="267"/>
        <v>1.5643916296624073E-3</v>
      </c>
      <c r="H2874" s="38">
        <f>G2874*SUMIF('Manual Inputs'!$B$11:$B$22,'Expanded kW'!A2874,'Manual Inputs'!$C$11:$C$22)</f>
        <v>12507.455003180876</v>
      </c>
    </row>
    <row r="2875" spans="1:8" x14ac:dyDescent="0.2">
      <c r="A2875">
        <f t="shared" si="264"/>
        <v>6</v>
      </c>
      <c r="B2875" t="b">
        <f t="shared" si="265"/>
        <v>0</v>
      </c>
      <c r="C2875" t="str">
        <f t="shared" si="266"/>
        <v>ON</v>
      </c>
      <c r="D2875" s="4">
        <f t="shared" si="268"/>
        <v>42549.708333326365</v>
      </c>
      <c r="E2875" t="str">
        <f t="shared" si="269"/>
        <v>LRKPPS</v>
      </c>
      <c r="F2875" s="39">
        <v>75.193901062011719</v>
      </c>
      <c r="G2875">
        <f t="shared" si="267"/>
        <v>1.5820498915534967E-3</v>
      </c>
      <c r="H2875" s="38">
        <f>G2875*SUMIF('Manual Inputs'!$B$11:$B$22,'Expanded kW'!A2875,'Manual Inputs'!$C$11:$C$22)</f>
        <v>12648.634431560229</v>
      </c>
    </row>
    <row r="2876" spans="1:8" x14ac:dyDescent="0.2">
      <c r="A2876">
        <f t="shared" si="264"/>
        <v>6</v>
      </c>
      <c r="B2876" t="b">
        <f t="shared" si="265"/>
        <v>0</v>
      </c>
      <c r="C2876" t="str">
        <f t="shared" si="266"/>
        <v>ON</v>
      </c>
      <c r="D2876" s="4">
        <f t="shared" si="268"/>
        <v>42549.74999999303</v>
      </c>
      <c r="E2876" t="str">
        <f t="shared" si="269"/>
        <v>LRKPPS</v>
      </c>
      <c r="F2876" s="39">
        <v>74.261566162109375</v>
      </c>
      <c r="G2876">
        <f t="shared" si="267"/>
        <v>1.5624339345882419E-3</v>
      </c>
      <c r="H2876" s="38">
        <f>G2876*SUMIF('Manual Inputs'!$B$11:$B$22,'Expanded kW'!A2876,'Manual Inputs'!$C$11:$C$22)</f>
        <v>12491.803050954975</v>
      </c>
    </row>
    <row r="2877" spans="1:8" x14ac:dyDescent="0.2">
      <c r="A2877">
        <f t="shared" si="264"/>
        <v>6</v>
      </c>
      <c r="B2877" t="b">
        <f t="shared" si="265"/>
        <v>0</v>
      </c>
      <c r="C2877" t="str">
        <f t="shared" si="266"/>
        <v>ON</v>
      </c>
      <c r="D2877" s="4">
        <f t="shared" si="268"/>
        <v>42549.791666659694</v>
      </c>
      <c r="E2877" t="str">
        <f t="shared" si="269"/>
        <v>LRKPPS</v>
      </c>
      <c r="F2877" s="39">
        <v>72.455093383789063</v>
      </c>
      <c r="G2877">
        <f t="shared" si="267"/>
        <v>1.5244264629359987E-3</v>
      </c>
      <c r="H2877" s="38">
        <f>G2877*SUMIF('Manual Inputs'!$B$11:$B$22,'Expanded kW'!A2877,'Manual Inputs'!$C$11:$C$22)</f>
        <v>12187.9298184079</v>
      </c>
    </row>
    <row r="2878" spans="1:8" x14ac:dyDescent="0.2">
      <c r="A2878">
        <f t="shared" si="264"/>
        <v>6</v>
      </c>
      <c r="B2878" t="b">
        <f t="shared" si="265"/>
        <v>0</v>
      </c>
      <c r="C2878" t="str">
        <f t="shared" si="266"/>
        <v>ON</v>
      </c>
      <c r="D2878" s="4">
        <f t="shared" si="268"/>
        <v>42549.833333326358</v>
      </c>
      <c r="E2878" t="str">
        <f t="shared" si="269"/>
        <v>LRKPPS</v>
      </c>
      <c r="F2878" s="39">
        <v>68.953193664550781</v>
      </c>
      <c r="G2878">
        <f t="shared" si="267"/>
        <v>1.4507478800615285E-3</v>
      </c>
      <c r="H2878" s="38">
        <f>G2878*SUMIF('Manual Inputs'!$B$11:$B$22,'Expanded kW'!A2878,'Manual Inputs'!$C$11:$C$22)</f>
        <v>11598.862769896887</v>
      </c>
    </row>
    <row r="2879" spans="1:8" x14ac:dyDescent="0.2">
      <c r="A2879">
        <f t="shared" si="264"/>
        <v>6</v>
      </c>
      <c r="B2879" t="b">
        <f t="shared" si="265"/>
        <v>0</v>
      </c>
      <c r="C2879" t="str">
        <f t="shared" si="266"/>
        <v>OFF</v>
      </c>
      <c r="D2879" s="4">
        <f t="shared" si="268"/>
        <v>42549.874999993022</v>
      </c>
      <c r="E2879" t="str">
        <f t="shared" si="269"/>
        <v>LRKPPS</v>
      </c>
      <c r="F2879" s="39">
        <v>66.759445190429687</v>
      </c>
      <c r="G2879">
        <f t="shared" si="267"/>
        <v>1.404592281182349E-3</v>
      </c>
      <c r="H2879" s="38">
        <f>G2879*SUMIF('Manual Inputs'!$B$11:$B$22,'Expanded kW'!A2879,'Manual Inputs'!$C$11:$C$22)</f>
        <v>11229.844510542749</v>
      </c>
    </row>
    <row r="2880" spans="1:8" x14ac:dyDescent="0.2">
      <c r="A2880">
        <f t="shared" si="264"/>
        <v>6</v>
      </c>
      <c r="B2880" t="b">
        <f t="shared" si="265"/>
        <v>0</v>
      </c>
      <c r="C2880" t="str">
        <f t="shared" si="266"/>
        <v>OFF</v>
      </c>
      <c r="D2880" s="4">
        <f t="shared" si="268"/>
        <v>42549.916666659687</v>
      </c>
      <c r="E2880" t="str">
        <f t="shared" si="269"/>
        <v>LRKPPS</v>
      </c>
      <c r="F2880" s="39">
        <v>64.995979309082031</v>
      </c>
      <c r="G2880">
        <f t="shared" si="267"/>
        <v>1.367489657605956E-3</v>
      </c>
      <c r="H2880" s="38">
        <f>G2880*SUMIF('Manual Inputs'!$B$11:$B$22,'Expanded kW'!A2880,'Manual Inputs'!$C$11:$C$22)</f>
        <v>10933.205621608118</v>
      </c>
    </row>
    <row r="2881" spans="1:8" x14ac:dyDescent="0.2">
      <c r="A2881">
        <f t="shared" si="264"/>
        <v>6</v>
      </c>
      <c r="B2881" t="b">
        <f t="shared" si="265"/>
        <v>0</v>
      </c>
      <c r="C2881" t="str">
        <f t="shared" si="266"/>
        <v>OFF</v>
      </c>
      <c r="D2881" s="4">
        <f t="shared" si="268"/>
        <v>42549.958333326351</v>
      </c>
      <c r="E2881" t="str">
        <f t="shared" si="269"/>
        <v>LRKPPS</v>
      </c>
      <c r="F2881" s="39">
        <v>62.414310455322266</v>
      </c>
      <c r="G2881">
        <f t="shared" si="267"/>
        <v>1.3131723676072715E-3</v>
      </c>
      <c r="H2881" s="38">
        <f>G2881*SUMIF('Manual Inputs'!$B$11:$B$22,'Expanded kW'!A2881,'Manual Inputs'!$C$11:$C$22)</f>
        <v>10498.933890877955</v>
      </c>
    </row>
    <row r="2882" spans="1:8" x14ac:dyDescent="0.2">
      <c r="A2882">
        <f t="shared" ref="A2882:A2945" si="270">MONTH(D2882)</f>
        <v>6</v>
      </c>
      <c r="B2882" t="b">
        <f t="shared" ref="B2882:B2945" si="271">IF(ISNA(VLOOKUP(DATE(YEAR(D2882),MONTH(D2882),DAY(D2882)),Holidays,1,FALSE)),FALSE,TRUE)</f>
        <v>0</v>
      </c>
      <c r="C2882" t="str">
        <f t="shared" ref="C2882:C2945" si="272">IF(OR(HOUR(D2882)&lt;PkStart,HOUR(D2882)&gt;OPkStart-1,WEEKDAY(D2882,2)&gt;5,B2882)=TRUE,"OFF","ON")</f>
        <v>OFF</v>
      </c>
      <c r="D2882" s="4">
        <f t="shared" si="268"/>
        <v>42549.999999993015</v>
      </c>
      <c r="E2882" t="str">
        <f t="shared" si="269"/>
        <v>LRKPPS</v>
      </c>
      <c r="F2882" s="39">
        <v>57.577869415283203</v>
      </c>
      <c r="G2882">
        <f t="shared" ref="G2882:G2945" si="273">IF(SUMIF($A$2:$A$8761,A2882,$F$2:$F$8761)=0,0,F2882/SUMIF($A$2:$A$8761,A2882,$F$2:$F$8761))</f>
        <v>1.2114155639991098E-3</v>
      </c>
      <c r="H2882" s="38">
        <f>G2882*SUMIF('Manual Inputs'!$B$11:$B$22,'Expanded kW'!A2882,'Manual Inputs'!$C$11:$C$22)</f>
        <v>9685.3788844047704</v>
      </c>
    </row>
    <row r="2883" spans="1:8" x14ac:dyDescent="0.2">
      <c r="A2883">
        <f t="shared" si="270"/>
        <v>6</v>
      </c>
      <c r="B2883" t="b">
        <f t="shared" si="271"/>
        <v>0</v>
      </c>
      <c r="C2883" t="str">
        <f t="shared" si="272"/>
        <v>OFF</v>
      </c>
      <c r="D2883" s="4">
        <f t="shared" si="268"/>
        <v>42550.041666659679</v>
      </c>
      <c r="E2883" t="str">
        <f t="shared" si="269"/>
        <v>LRKPPS</v>
      </c>
      <c r="F2883" s="39">
        <v>56.282447814941406</v>
      </c>
      <c r="G2883">
        <f t="shared" si="273"/>
        <v>1.1841604066872599E-3</v>
      </c>
      <c r="H2883" s="38">
        <f>G2883*SUMIF('Manual Inputs'!$B$11:$B$22,'Expanded kW'!A2883,'Manual Inputs'!$C$11:$C$22)</f>
        <v>9467.4713942220587</v>
      </c>
    </row>
    <row r="2884" spans="1:8" x14ac:dyDescent="0.2">
      <c r="A2884">
        <f t="shared" si="270"/>
        <v>6</v>
      </c>
      <c r="B2884" t="b">
        <f t="shared" si="271"/>
        <v>0</v>
      </c>
      <c r="C2884" t="str">
        <f t="shared" si="272"/>
        <v>OFF</v>
      </c>
      <c r="D2884" s="4">
        <f t="shared" ref="D2884:D2947" si="274">+D2883+1/24</f>
        <v>42550.083333326344</v>
      </c>
      <c r="E2884" t="str">
        <f t="shared" ref="E2884:E2947" si="275">+E2883</f>
        <v>LRKPPS</v>
      </c>
      <c r="F2884" s="39">
        <v>54.940689086914063</v>
      </c>
      <c r="G2884">
        <f t="shared" si="273"/>
        <v>1.1559303345645752E-3</v>
      </c>
      <c r="H2884" s="38">
        <f>G2884*SUMIF('Manual Inputs'!$B$11:$B$22,'Expanded kW'!A2884,'Manual Inputs'!$C$11:$C$22)</f>
        <v>9241.7693704345584</v>
      </c>
    </row>
    <row r="2885" spans="1:8" x14ac:dyDescent="0.2">
      <c r="A2885">
        <f t="shared" si="270"/>
        <v>6</v>
      </c>
      <c r="B2885" t="b">
        <f t="shared" si="271"/>
        <v>0</v>
      </c>
      <c r="C2885" t="str">
        <f t="shared" si="272"/>
        <v>OFF</v>
      </c>
      <c r="D2885" s="4">
        <f t="shared" si="274"/>
        <v>42550.124999993008</v>
      </c>
      <c r="E2885" t="str">
        <f t="shared" si="275"/>
        <v>LRKPPS</v>
      </c>
      <c r="F2885" s="39">
        <v>53.936695098876953</v>
      </c>
      <c r="G2885">
        <f t="shared" si="273"/>
        <v>1.1348066987714998E-3</v>
      </c>
      <c r="H2885" s="38">
        <f>G2885*SUMIF('Manual Inputs'!$B$11:$B$22,'Expanded kW'!A2885,'Manual Inputs'!$C$11:$C$22)</f>
        <v>9072.8839588944284</v>
      </c>
    </row>
    <row r="2886" spans="1:8" x14ac:dyDescent="0.2">
      <c r="A2886">
        <f t="shared" si="270"/>
        <v>6</v>
      </c>
      <c r="B2886" t="b">
        <f t="shared" si="271"/>
        <v>0</v>
      </c>
      <c r="C2886" t="str">
        <f t="shared" si="272"/>
        <v>OFF</v>
      </c>
      <c r="D2886" s="4">
        <f t="shared" si="274"/>
        <v>42550.166666659672</v>
      </c>
      <c r="E2886" t="str">
        <f t="shared" si="275"/>
        <v>LRKPPS</v>
      </c>
      <c r="F2886" s="39">
        <v>53.155303955078125</v>
      </c>
      <c r="G2886">
        <f t="shared" si="273"/>
        <v>1.1183665386408489E-3</v>
      </c>
      <c r="H2886" s="38">
        <f>G2886*SUMIF('Manual Inputs'!$B$11:$B$22,'Expanded kW'!A2886,'Manual Inputs'!$C$11:$C$22)</f>
        <v>8941.4433661551429</v>
      </c>
    </row>
    <row r="2887" spans="1:8" x14ac:dyDescent="0.2">
      <c r="A2887">
        <f t="shared" si="270"/>
        <v>6</v>
      </c>
      <c r="B2887" t="b">
        <f t="shared" si="271"/>
        <v>0</v>
      </c>
      <c r="C2887" t="str">
        <f t="shared" si="272"/>
        <v>OFF</v>
      </c>
      <c r="D2887" s="4">
        <f t="shared" si="274"/>
        <v>42550.208333326336</v>
      </c>
      <c r="E2887" t="str">
        <f t="shared" si="275"/>
        <v>LRKPPS</v>
      </c>
      <c r="F2887" s="39">
        <v>53.402507781982422</v>
      </c>
      <c r="G2887">
        <f t="shared" si="273"/>
        <v>1.1235676092333034E-3</v>
      </c>
      <c r="H2887" s="38">
        <f>G2887*SUMIF('Manual Inputs'!$B$11:$B$22,'Expanded kW'!A2887,'Manual Inputs'!$C$11:$C$22)</f>
        <v>8983.026404040309</v>
      </c>
    </row>
    <row r="2888" spans="1:8" x14ac:dyDescent="0.2">
      <c r="A2888">
        <f t="shared" si="270"/>
        <v>6</v>
      </c>
      <c r="B2888" t="b">
        <f t="shared" si="271"/>
        <v>0</v>
      </c>
      <c r="C2888" t="str">
        <f t="shared" si="272"/>
        <v>OFF</v>
      </c>
      <c r="D2888" s="4">
        <f t="shared" si="274"/>
        <v>42550.249999993001</v>
      </c>
      <c r="E2888" t="str">
        <f t="shared" si="275"/>
        <v>LRKPPS</v>
      </c>
      <c r="F2888" s="39">
        <v>57.164806365966797</v>
      </c>
      <c r="G2888">
        <f t="shared" si="273"/>
        <v>1.2027248810694284E-3</v>
      </c>
      <c r="H2888" s="38">
        <f>G2888*SUMIF('Manual Inputs'!$B$11:$B$22,'Expanded kW'!A2888,'Manual Inputs'!$C$11:$C$22)</f>
        <v>9615.8960748391382</v>
      </c>
    </row>
    <row r="2889" spans="1:8" x14ac:dyDescent="0.2">
      <c r="A2889">
        <f t="shared" si="270"/>
        <v>6</v>
      </c>
      <c r="B2889" t="b">
        <f t="shared" si="271"/>
        <v>0</v>
      </c>
      <c r="C2889" t="str">
        <f t="shared" si="272"/>
        <v>ON</v>
      </c>
      <c r="D2889" s="4">
        <f t="shared" si="274"/>
        <v>42550.291666659665</v>
      </c>
      <c r="E2889" t="str">
        <f t="shared" si="275"/>
        <v>LRKPPS</v>
      </c>
      <c r="F2889" s="39">
        <v>62.521633148193359</v>
      </c>
      <c r="G2889">
        <f t="shared" si="273"/>
        <v>1.315430394551211E-3</v>
      </c>
      <c r="H2889" s="38">
        <f>G2889*SUMIF('Manual Inputs'!$B$11:$B$22,'Expanded kW'!A2889,'Manual Inputs'!$C$11:$C$22)</f>
        <v>10516.987024033231</v>
      </c>
    </row>
    <row r="2890" spans="1:8" x14ac:dyDescent="0.2">
      <c r="A2890">
        <f t="shared" si="270"/>
        <v>6</v>
      </c>
      <c r="B2890" t="b">
        <f t="shared" si="271"/>
        <v>0</v>
      </c>
      <c r="C2890" t="str">
        <f t="shared" si="272"/>
        <v>ON</v>
      </c>
      <c r="D2890" s="4">
        <f t="shared" si="274"/>
        <v>42550.333333326329</v>
      </c>
      <c r="E2890" t="str">
        <f t="shared" si="275"/>
        <v>LRKPPS</v>
      </c>
      <c r="F2890" s="39">
        <v>68.389312744140625</v>
      </c>
      <c r="G2890">
        <f t="shared" si="273"/>
        <v>1.4388840488679816E-3</v>
      </c>
      <c r="H2890" s="38">
        <f>G2890*SUMIF('Manual Inputs'!$B$11:$B$22,'Expanded kW'!A2890,'Manual Inputs'!$C$11:$C$22)</f>
        <v>11504.010348032009</v>
      </c>
    </row>
    <row r="2891" spans="1:8" x14ac:dyDescent="0.2">
      <c r="A2891">
        <f t="shared" si="270"/>
        <v>6</v>
      </c>
      <c r="B2891" t="b">
        <f t="shared" si="271"/>
        <v>0</v>
      </c>
      <c r="C2891" t="str">
        <f t="shared" si="272"/>
        <v>ON</v>
      </c>
      <c r="D2891" s="4">
        <f t="shared" si="274"/>
        <v>42550.374999992993</v>
      </c>
      <c r="E2891" t="str">
        <f t="shared" si="275"/>
        <v>LRKPPS</v>
      </c>
      <c r="F2891" s="39">
        <v>71.004737854003906</v>
      </c>
      <c r="G2891">
        <f t="shared" si="273"/>
        <v>1.4939115571231145E-3</v>
      </c>
      <c r="H2891" s="38">
        <f>G2891*SUMIF('Manual Inputs'!$B$11:$B$22,'Expanded kW'!A2891,'Manual Inputs'!$C$11:$C$22)</f>
        <v>11943.960339062556</v>
      </c>
    </row>
    <row r="2892" spans="1:8" x14ac:dyDescent="0.2">
      <c r="A2892">
        <f t="shared" si="270"/>
        <v>6</v>
      </c>
      <c r="B2892" t="b">
        <f t="shared" si="271"/>
        <v>0</v>
      </c>
      <c r="C2892" t="str">
        <f t="shared" si="272"/>
        <v>ON</v>
      </c>
      <c r="D2892" s="4">
        <f t="shared" si="274"/>
        <v>42550.416666659657</v>
      </c>
      <c r="E2892" t="str">
        <f t="shared" si="275"/>
        <v>LRKPPS</v>
      </c>
      <c r="F2892" s="39">
        <v>73.782203674316406</v>
      </c>
      <c r="G2892">
        <f t="shared" si="273"/>
        <v>1.552348337736414E-3</v>
      </c>
      <c r="H2892" s="38">
        <f>G2892*SUMIF('Manual Inputs'!$B$11:$B$22,'Expanded kW'!A2892,'Manual Inputs'!$C$11:$C$22)</f>
        <v>12411.167776249702</v>
      </c>
    </row>
    <row r="2893" spans="1:8" x14ac:dyDescent="0.2">
      <c r="A2893">
        <f t="shared" si="270"/>
        <v>6</v>
      </c>
      <c r="B2893" t="b">
        <f t="shared" si="271"/>
        <v>0</v>
      </c>
      <c r="C2893" t="str">
        <f t="shared" si="272"/>
        <v>ON</v>
      </c>
      <c r="D2893" s="4">
        <f t="shared" si="274"/>
        <v>42550.458333326322</v>
      </c>
      <c r="E2893" t="str">
        <f t="shared" si="275"/>
        <v>LRKPPS</v>
      </c>
      <c r="F2893" s="39">
        <v>76.3389892578125</v>
      </c>
      <c r="G2893">
        <f t="shared" si="273"/>
        <v>1.6061420935858373E-3</v>
      </c>
      <c r="H2893" s="38">
        <f>G2893*SUMIF('Manual Inputs'!$B$11:$B$22,'Expanded kW'!A2893,'Manual Inputs'!$C$11:$C$22)</f>
        <v>12841.25380329138</v>
      </c>
    </row>
    <row r="2894" spans="1:8" x14ac:dyDescent="0.2">
      <c r="A2894">
        <f t="shared" si="270"/>
        <v>6</v>
      </c>
      <c r="B2894" t="b">
        <f t="shared" si="271"/>
        <v>0</v>
      </c>
      <c r="C2894" t="str">
        <f t="shared" si="272"/>
        <v>ON</v>
      </c>
      <c r="D2894" s="4">
        <f t="shared" si="274"/>
        <v>42550.499999992986</v>
      </c>
      <c r="E2894" t="str">
        <f t="shared" si="275"/>
        <v>LRKPPS</v>
      </c>
      <c r="F2894" s="39">
        <v>76.8941650390625</v>
      </c>
      <c r="G2894">
        <f t="shared" si="273"/>
        <v>1.6178227720998479E-3</v>
      </c>
      <c r="H2894" s="38">
        <f>G2894*SUMIF('Manual Inputs'!$B$11:$B$22,'Expanded kW'!A2894,'Manual Inputs'!$C$11:$C$22)</f>
        <v>12934.641902633317</v>
      </c>
    </row>
    <row r="2895" spans="1:8" x14ac:dyDescent="0.2">
      <c r="A2895">
        <f t="shared" si="270"/>
        <v>6</v>
      </c>
      <c r="B2895" t="b">
        <f t="shared" si="271"/>
        <v>0</v>
      </c>
      <c r="C2895" t="str">
        <f t="shared" si="272"/>
        <v>ON</v>
      </c>
      <c r="D2895" s="4">
        <f t="shared" si="274"/>
        <v>42550.54166665965</v>
      </c>
      <c r="E2895" t="str">
        <f t="shared" si="275"/>
        <v>LRKPPS</v>
      </c>
      <c r="F2895" s="39">
        <v>78.876701354980469</v>
      </c>
      <c r="G2895">
        <f t="shared" si="273"/>
        <v>1.6595345508385554E-3</v>
      </c>
      <c r="H2895" s="38">
        <f>G2895*SUMIF('Manual Inputs'!$B$11:$B$22,'Expanded kW'!A2895,'Manual Inputs'!$C$11:$C$22)</f>
        <v>13268.131411132927</v>
      </c>
    </row>
    <row r="2896" spans="1:8" x14ac:dyDescent="0.2">
      <c r="A2896">
        <f t="shared" si="270"/>
        <v>6</v>
      </c>
      <c r="B2896" t="b">
        <f t="shared" si="271"/>
        <v>0</v>
      </c>
      <c r="C2896" t="str">
        <f t="shared" si="272"/>
        <v>ON</v>
      </c>
      <c r="D2896" s="4">
        <f t="shared" si="274"/>
        <v>42550.583333326314</v>
      </c>
      <c r="E2896" t="str">
        <f t="shared" si="275"/>
        <v>LRKPPS</v>
      </c>
      <c r="F2896" s="39">
        <v>77.410804748535156</v>
      </c>
      <c r="G2896">
        <f t="shared" si="273"/>
        <v>1.6286926669290759E-3</v>
      </c>
      <c r="H2896" s="38">
        <f>G2896*SUMIF('Manual Inputs'!$B$11:$B$22,'Expanded kW'!A2896,'Manual Inputs'!$C$11:$C$22)</f>
        <v>13021.547711823319</v>
      </c>
    </row>
    <row r="2897" spans="1:8" x14ac:dyDescent="0.2">
      <c r="A2897">
        <f t="shared" si="270"/>
        <v>6</v>
      </c>
      <c r="B2897" t="b">
        <f t="shared" si="271"/>
        <v>0</v>
      </c>
      <c r="C2897" t="str">
        <f t="shared" si="272"/>
        <v>ON</v>
      </c>
      <c r="D2897" s="4">
        <f t="shared" si="274"/>
        <v>42550.624999992979</v>
      </c>
      <c r="E2897" t="str">
        <f t="shared" si="275"/>
        <v>LRKPPS</v>
      </c>
      <c r="F2897" s="39">
        <v>72.904083251953125</v>
      </c>
      <c r="G2897">
        <f t="shared" si="273"/>
        <v>1.5338730319024334E-3</v>
      </c>
      <c r="H2897" s="38">
        <f>G2897*SUMIF('Manual Inputs'!$B$11:$B$22,'Expanded kW'!A2897,'Manual Inputs'!$C$11:$C$22)</f>
        <v>12263.45600637889</v>
      </c>
    </row>
    <row r="2898" spans="1:8" x14ac:dyDescent="0.2">
      <c r="A2898">
        <f t="shared" si="270"/>
        <v>6</v>
      </c>
      <c r="B2898" t="b">
        <f t="shared" si="271"/>
        <v>0</v>
      </c>
      <c r="C2898" t="str">
        <f t="shared" si="272"/>
        <v>ON</v>
      </c>
      <c r="D2898" s="4">
        <f t="shared" si="274"/>
        <v>42550.666666659643</v>
      </c>
      <c r="E2898" t="str">
        <f t="shared" si="275"/>
        <v>LRKPPS</v>
      </c>
      <c r="F2898" s="39">
        <v>70.483879089355469</v>
      </c>
      <c r="G2898">
        <f t="shared" si="273"/>
        <v>1.4829528950442952E-3</v>
      </c>
      <c r="H2898" s="38">
        <f>G2898*SUMIF('Manual Inputs'!$B$11:$B$22,'Expanded kW'!A2898,'Manual Inputs'!$C$11:$C$22)</f>
        <v>11856.344827545485</v>
      </c>
    </row>
    <row r="2899" spans="1:8" x14ac:dyDescent="0.2">
      <c r="A2899">
        <f t="shared" si="270"/>
        <v>6</v>
      </c>
      <c r="B2899" t="b">
        <f t="shared" si="271"/>
        <v>0</v>
      </c>
      <c r="C2899" t="str">
        <f t="shared" si="272"/>
        <v>ON</v>
      </c>
      <c r="D2899" s="4">
        <f t="shared" si="274"/>
        <v>42550.708333326307</v>
      </c>
      <c r="E2899" t="str">
        <f t="shared" si="275"/>
        <v>LRKPPS</v>
      </c>
      <c r="F2899" s="39">
        <v>69.52581787109375</v>
      </c>
      <c r="G2899">
        <f t="shared" si="273"/>
        <v>1.4627956665318048E-3</v>
      </c>
      <c r="H2899" s="38">
        <f>G2899*SUMIF('Manual Inputs'!$B$11:$B$22,'Expanded kW'!A2899,'Manual Inputs'!$C$11:$C$22)</f>
        <v>11695.1859311231</v>
      </c>
    </row>
    <row r="2900" spans="1:8" x14ac:dyDescent="0.2">
      <c r="A2900">
        <f t="shared" si="270"/>
        <v>6</v>
      </c>
      <c r="B2900" t="b">
        <f t="shared" si="271"/>
        <v>0</v>
      </c>
      <c r="C2900" t="str">
        <f t="shared" si="272"/>
        <v>ON</v>
      </c>
      <c r="D2900" s="4">
        <f t="shared" si="274"/>
        <v>42550.749999992971</v>
      </c>
      <c r="E2900" t="str">
        <f t="shared" si="275"/>
        <v>LRKPPS</v>
      </c>
      <c r="F2900" s="39">
        <v>69.981590270996094</v>
      </c>
      <c r="G2900">
        <f t="shared" si="273"/>
        <v>1.4723849372792279E-3</v>
      </c>
      <c r="H2900" s="38">
        <f>G2900*SUMIF('Manual Inputs'!$B$11:$B$22,'Expanded kW'!A2900,'Manual Inputs'!$C$11:$C$22)</f>
        <v>11771.853032961657</v>
      </c>
    </row>
    <row r="2901" spans="1:8" x14ac:dyDescent="0.2">
      <c r="A2901">
        <f t="shared" si="270"/>
        <v>6</v>
      </c>
      <c r="B2901" t="b">
        <f t="shared" si="271"/>
        <v>0</v>
      </c>
      <c r="C2901" t="str">
        <f t="shared" si="272"/>
        <v>ON</v>
      </c>
      <c r="D2901" s="4">
        <f t="shared" si="274"/>
        <v>42550.791666659636</v>
      </c>
      <c r="E2901" t="str">
        <f t="shared" si="275"/>
        <v>LRKPPS</v>
      </c>
      <c r="F2901" s="39">
        <v>66.865669250488281</v>
      </c>
      <c r="G2901">
        <f t="shared" si="273"/>
        <v>1.4068271933271182E-3</v>
      </c>
      <c r="H2901" s="38">
        <f>G2901*SUMIF('Manual Inputs'!$B$11:$B$22,'Expanded kW'!A2901,'Manual Inputs'!$C$11:$C$22)</f>
        <v>11247.712838752097</v>
      </c>
    </row>
    <row r="2902" spans="1:8" x14ac:dyDescent="0.2">
      <c r="A2902">
        <f t="shared" si="270"/>
        <v>6</v>
      </c>
      <c r="B2902" t="b">
        <f t="shared" si="271"/>
        <v>0</v>
      </c>
      <c r="C2902" t="str">
        <f t="shared" si="272"/>
        <v>ON</v>
      </c>
      <c r="D2902" s="4">
        <f t="shared" si="274"/>
        <v>42550.8333333263</v>
      </c>
      <c r="E2902" t="str">
        <f t="shared" si="275"/>
        <v>LRKPPS</v>
      </c>
      <c r="F2902" s="39">
        <v>63.274730682373047</v>
      </c>
      <c r="G2902">
        <f t="shared" si="273"/>
        <v>1.33127526834351E-3</v>
      </c>
      <c r="H2902" s="38">
        <f>G2902*SUMIF('Manual Inputs'!$B$11:$B$22,'Expanded kW'!A2902,'Manual Inputs'!$C$11:$C$22)</f>
        <v>10643.66824773105</v>
      </c>
    </row>
    <row r="2903" spans="1:8" x14ac:dyDescent="0.2">
      <c r="A2903">
        <f t="shared" si="270"/>
        <v>6</v>
      </c>
      <c r="B2903" t="b">
        <f t="shared" si="271"/>
        <v>0</v>
      </c>
      <c r="C2903" t="str">
        <f t="shared" si="272"/>
        <v>OFF</v>
      </c>
      <c r="D2903" s="4">
        <f t="shared" si="274"/>
        <v>42550.874999992964</v>
      </c>
      <c r="E2903" t="str">
        <f t="shared" si="275"/>
        <v>LRKPPS</v>
      </c>
      <c r="F2903" s="39">
        <v>61.389076232910156</v>
      </c>
      <c r="G2903">
        <f t="shared" si="273"/>
        <v>1.2916018456969056E-3</v>
      </c>
      <c r="H2903" s="38">
        <f>G2903*SUMIF('Manual Inputs'!$B$11:$B$22,'Expanded kW'!A2903,'Manual Inputs'!$C$11:$C$22)</f>
        <v>10326.475583716565</v>
      </c>
    </row>
    <row r="2904" spans="1:8" x14ac:dyDescent="0.2">
      <c r="A2904">
        <f t="shared" si="270"/>
        <v>6</v>
      </c>
      <c r="B2904" t="b">
        <f t="shared" si="271"/>
        <v>0</v>
      </c>
      <c r="C2904" t="str">
        <f t="shared" si="272"/>
        <v>OFF</v>
      </c>
      <c r="D2904" s="4">
        <f t="shared" si="274"/>
        <v>42550.916666659628</v>
      </c>
      <c r="E2904" t="str">
        <f t="shared" si="275"/>
        <v>LRKPPS</v>
      </c>
      <c r="F2904" s="39">
        <v>60.635578155517578</v>
      </c>
      <c r="G2904">
        <f t="shared" si="273"/>
        <v>1.2757485446340761E-3</v>
      </c>
      <c r="H2904" s="38">
        <f>G2904*SUMIF('Manual Inputs'!$B$11:$B$22,'Expanded kW'!A2904,'Manual Inputs'!$C$11:$C$22)</f>
        <v>10199.726983215545</v>
      </c>
    </row>
    <row r="2905" spans="1:8" x14ac:dyDescent="0.2">
      <c r="A2905">
        <f t="shared" si="270"/>
        <v>6</v>
      </c>
      <c r="B2905" t="b">
        <f t="shared" si="271"/>
        <v>0</v>
      </c>
      <c r="C2905" t="str">
        <f t="shared" si="272"/>
        <v>OFF</v>
      </c>
      <c r="D2905" s="4">
        <f t="shared" si="274"/>
        <v>42550.958333326293</v>
      </c>
      <c r="E2905" t="str">
        <f t="shared" si="275"/>
        <v>LRKPPS</v>
      </c>
      <c r="F2905" s="39">
        <v>57.454315185546875</v>
      </c>
      <c r="G2905">
        <f t="shared" si="273"/>
        <v>1.2088160319493743E-3</v>
      </c>
      <c r="H2905" s="38">
        <f>G2905*SUMIF('Manual Inputs'!$B$11:$B$22,'Expanded kW'!A2905,'Manual Inputs'!$C$11:$C$22)</f>
        <v>9664.5953865101874</v>
      </c>
    </row>
    <row r="2906" spans="1:8" x14ac:dyDescent="0.2">
      <c r="A2906">
        <f t="shared" si="270"/>
        <v>6</v>
      </c>
      <c r="B2906" t="b">
        <f t="shared" si="271"/>
        <v>0</v>
      </c>
      <c r="C2906" t="str">
        <f t="shared" si="272"/>
        <v>OFF</v>
      </c>
      <c r="D2906" s="4">
        <f t="shared" si="274"/>
        <v>42550.999999992957</v>
      </c>
      <c r="E2906" t="str">
        <f t="shared" si="275"/>
        <v>LRKPPS</v>
      </c>
      <c r="F2906" s="39">
        <v>53.829334259033203</v>
      </c>
      <c r="G2906">
        <f t="shared" si="273"/>
        <v>1.132547869230367E-3</v>
      </c>
      <c r="H2906" s="38">
        <f>G2906*SUMIF('Manual Inputs'!$B$11:$B$22,'Expanded kW'!A2906,'Manual Inputs'!$C$11:$C$22)</f>
        <v>9054.824408900753</v>
      </c>
    </row>
    <row r="2907" spans="1:8" x14ac:dyDescent="0.2">
      <c r="A2907">
        <f t="shared" si="270"/>
        <v>6</v>
      </c>
      <c r="B2907" t="b">
        <f t="shared" si="271"/>
        <v>0</v>
      </c>
      <c r="C2907" t="str">
        <f t="shared" si="272"/>
        <v>OFF</v>
      </c>
      <c r="D2907" s="4">
        <f t="shared" si="274"/>
        <v>42551.041666659621</v>
      </c>
      <c r="E2907" t="str">
        <f t="shared" si="275"/>
        <v>LRKPPS</v>
      </c>
      <c r="F2907" s="39">
        <v>52.465732574462891</v>
      </c>
      <c r="G2907">
        <f t="shared" si="273"/>
        <v>1.1038582299547357E-3</v>
      </c>
      <c r="H2907" s="38">
        <f>G2907*SUMIF('Manual Inputs'!$B$11:$B$22,'Expanded kW'!A2907,'Manual Inputs'!$C$11:$C$22)</f>
        <v>8825.4481034452674</v>
      </c>
    </row>
    <row r="2908" spans="1:8" x14ac:dyDescent="0.2">
      <c r="A2908">
        <f t="shared" si="270"/>
        <v>6</v>
      </c>
      <c r="B2908" t="b">
        <f t="shared" si="271"/>
        <v>0</v>
      </c>
      <c r="C2908" t="str">
        <f t="shared" si="272"/>
        <v>OFF</v>
      </c>
      <c r="D2908" s="4">
        <f t="shared" si="274"/>
        <v>42551.083333326285</v>
      </c>
      <c r="E2908" t="str">
        <f t="shared" si="275"/>
        <v>LRKPPS</v>
      </c>
      <c r="F2908" s="39">
        <v>51.275527954101563</v>
      </c>
      <c r="G2908">
        <f t="shared" si="273"/>
        <v>1.0788167962217491E-3</v>
      </c>
      <c r="H2908" s="38">
        <f>G2908*SUMIF('Manual Inputs'!$B$11:$B$22,'Expanded kW'!A2908,'Manual Inputs'!$C$11:$C$22)</f>
        <v>8625.2395369381375</v>
      </c>
    </row>
    <row r="2909" spans="1:8" x14ac:dyDescent="0.2">
      <c r="A2909">
        <f t="shared" si="270"/>
        <v>6</v>
      </c>
      <c r="B2909" t="b">
        <f t="shared" si="271"/>
        <v>0</v>
      </c>
      <c r="C2909" t="str">
        <f t="shared" si="272"/>
        <v>OFF</v>
      </c>
      <c r="D2909" s="4">
        <f t="shared" si="274"/>
        <v>42551.12499999295</v>
      </c>
      <c r="E2909" t="str">
        <f t="shared" si="275"/>
        <v>LRKPPS</v>
      </c>
      <c r="F2909" s="39">
        <v>51.034423828125</v>
      </c>
      <c r="G2909">
        <f t="shared" si="273"/>
        <v>1.073744060920521E-3</v>
      </c>
      <c r="H2909" s="38">
        <f>G2909*SUMIF('Manual Inputs'!$B$11:$B$22,'Expanded kW'!A2909,'Manual Inputs'!$C$11:$C$22)</f>
        <v>8584.6825515131695</v>
      </c>
    </row>
    <row r="2910" spans="1:8" x14ac:dyDescent="0.2">
      <c r="A2910">
        <f t="shared" si="270"/>
        <v>6</v>
      </c>
      <c r="B2910" t="b">
        <f t="shared" si="271"/>
        <v>0</v>
      </c>
      <c r="C2910" t="str">
        <f t="shared" si="272"/>
        <v>OFF</v>
      </c>
      <c r="D2910" s="4">
        <f t="shared" si="274"/>
        <v>42551.166666659614</v>
      </c>
      <c r="E2910" t="str">
        <f t="shared" si="275"/>
        <v>LRKPPS</v>
      </c>
      <c r="F2910" s="39">
        <v>50.625392913818359</v>
      </c>
      <c r="G2910">
        <f t="shared" si="273"/>
        <v>1.0651382125141831E-3</v>
      </c>
      <c r="H2910" s="38">
        <f>G2910*SUMIF('Manual Inputs'!$B$11:$B$22,'Expanded kW'!A2910,'Manual Inputs'!$C$11:$C$22)</f>
        <v>8515.8780017664449</v>
      </c>
    </row>
    <row r="2911" spans="1:8" x14ac:dyDescent="0.2">
      <c r="A2911">
        <f t="shared" si="270"/>
        <v>6</v>
      </c>
      <c r="B2911" t="b">
        <f t="shared" si="271"/>
        <v>0</v>
      </c>
      <c r="C2911" t="str">
        <f t="shared" si="272"/>
        <v>OFF</v>
      </c>
      <c r="D2911" s="4">
        <f t="shared" si="274"/>
        <v>42551.208333326278</v>
      </c>
      <c r="E2911" t="str">
        <f t="shared" si="275"/>
        <v>LRKPPS</v>
      </c>
      <c r="F2911" s="39">
        <v>51.141796112060547</v>
      </c>
      <c r="G2911">
        <f t="shared" si="273"/>
        <v>1.0760031312408119E-3</v>
      </c>
      <c r="H2911" s="38">
        <f>G2911*SUMIF('Manual Inputs'!$B$11:$B$22,'Expanded kW'!A2911,'Manual Inputs'!$C$11:$C$22)</f>
        <v>8602.7440265583646</v>
      </c>
    </row>
    <row r="2912" spans="1:8" x14ac:dyDescent="0.2">
      <c r="A2912">
        <f t="shared" si="270"/>
        <v>6</v>
      </c>
      <c r="B2912" t="b">
        <f t="shared" si="271"/>
        <v>0</v>
      </c>
      <c r="C2912" t="str">
        <f t="shared" si="272"/>
        <v>OFF</v>
      </c>
      <c r="D2912" s="4">
        <f t="shared" si="274"/>
        <v>42551.249999992942</v>
      </c>
      <c r="E2912" t="str">
        <f t="shared" si="275"/>
        <v>LRKPPS</v>
      </c>
      <c r="F2912" s="39">
        <v>53.029758453369141</v>
      </c>
      <c r="G2912">
        <f t="shared" si="273"/>
        <v>1.1157251110176175E-3</v>
      </c>
      <c r="H2912" s="38">
        <f>G2912*SUMIF('Manual Inputs'!$B$11:$B$22,'Expanded kW'!A2912,'Manual Inputs'!$C$11:$C$22)</f>
        <v>8920.324909296065</v>
      </c>
    </row>
    <row r="2913" spans="1:8" x14ac:dyDescent="0.2">
      <c r="A2913">
        <f t="shared" si="270"/>
        <v>6</v>
      </c>
      <c r="B2913" t="b">
        <f t="shared" si="271"/>
        <v>0</v>
      </c>
      <c r="C2913" t="str">
        <f t="shared" si="272"/>
        <v>ON</v>
      </c>
      <c r="D2913" s="4">
        <f t="shared" si="274"/>
        <v>42551.291666659607</v>
      </c>
      <c r="E2913" t="str">
        <f t="shared" si="275"/>
        <v>LRKPPS</v>
      </c>
      <c r="F2913" s="39">
        <v>57.085060119628906</v>
      </c>
      <c r="G2913">
        <f t="shared" si="273"/>
        <v>1.2010470516366049E-3</v>
      </c>
      <c r="H2913" s="38">
        <f>G2913*SUMIF('Manual Inputs'!$B$11:$B$22,'Expanded kW'!A2913,'Manual Inputs'!$C$11:$C$22)</f>
        <v>9602.4816741634077</v>
      </c>
    </row>
    <row r="2914" spans="1:8" x14ac:dyDescent="0.2">
      <c r="A2914">
        <f t="shared" si="270"/>
        <v>6</v>
      </c>
      <c r="B2914" t="b">
        <f t="shared" si="271"/>
        <v>0</v>
      </c>
      <c r="C2914" t="str">
        <f t="shared" si="272"/>
        <v>ON</v>
      </c>
      <c r="D2914" s="4">
        <f t="shared" si="274"/>
        <v>42551.333333326271</v>
      </c>
      <c r="E2914" t="str">
        <f t="shared" si="275"/>
        <v>LRKPPS</v>
      </c>
      <c r="F2914" s="39">
        <v>60.625251770019531</v>
      </c>
      <c r="G2914">
        <f t="shared" si="273"/>
        <v>1.2755312815738199E-3</v>
      </c>
      <c r="H2914" s="38">
        <f>G2914*SUMIF('Manual Inputs'!$B$11:$B$22,'Expanded kW'!A2914,'Manual Inputs'!$C$11:$C$22)</f>
        <v>10197.989945060595</v>
      </c>
    </row>
    <row r="2915" spans="1:8" x14ac:dyDescent="0.2">
      <c r="A2915">
        <f t="shared" si="270"/>
        <v>6</v>
      </c>
      <c r="B2915" t="b">
        <f t="shared" si="271"/>
        <v>0</v>
      </c>
      <c r="C2915" t="str">
        <f t="shared" si="272"/>
        <v>ON</v>
      </c>
      <c r="D2915" s="4">
        <f t="shared" si="274"/>
        <v>42551.374999992935</v>
      </c>
      <c r="E2915" t="str">
        <f t="shared" si="275"/>
        <v>LRKPPS</v>
      </c>
      <c r="F2915" s="39">
        <v>64.057403564453125</v>
      </c>
      <c r="G2915">
        <f t="shared" si="273"/>
        <v>1.3477423957398594E-3</v>
      </c>
      <c r="H2915" s="38">
        <f>G2915*SUMIF('Manual Inputs'!$B$11:$B$22,'Expanded kW'!A2915,'Manual Inputs'!$C$11:$C$22)</f>
        <v>10775.324446240584</v>
      </c>
    </row>
    <row r="2916" spans="1:8" x14ac:dyDescent="0.2">
      <c r="A2916">
        <f t="shared" si="270"/>
        <v>6</v>
      </c>
      <c r="B2916" t="b">
        <f t="shared" si="271"/>
        <v>0</v>
      </c>
      <c r="C2916" t="str">
        <f t="shared" si="272"/>
        <v>ON</v>
      </c>
      <c r="D2916" s="4">
        <f t="shared" si="274"/>
        <v>42551.416666659599</v>
      </c>
      <c r="E2916" t="str">
        <f t="shared" si="275"/>
        <v>LRKPPS</v>
      </c>
      <c r="F2916" s="39">
        <v>67.184860229492187</v>
      </c>
      <c r="G2916">
        <f t="shared" si="273"/>
        <v>1.4135428450832565E-3</v>
      </c>
      <c r="H2916" s="38">
        <f>G2916*SUMIF('Manual Inputs'!$B$11:$B$22,'Expanded kW'!A2916,'Manual Inputs'!$C$11:$C$22)</f>
        <v>11301.405092382383</v>
      </c>
    </row>
    <row r="2917" spans="1:8" x14ac:dyDescent="0.2">
      <c r="A2917">
        <f t="shared" si="270"/>
        <v>6</v>
      </c>
      <c r="B2917" t="b">
        <f t="shared" si="271"/>
        <v>0</v>
      </c>
      <c r="C2917" t="str">
        <f t="shared" si="272"/>
        <v>ON</v>
      </c>
      <c r="D2917" s="4">
        <f t="shared" si="274"/>
        <v>42551.458333326264</v>
      </c>
      <c r="E2917" t="str">
        <f t="shared" si="275"/>
        <v>LRKPPS</v>
      </c>
      <c r="F2917" s="39">
        <v>68.843963623046875</v>
      </c>
      <c r="G2917">
        <f t="shared" si="273"/>
        <v>1.4484497232579185E-3</v>
      </c>
      <c r="H2917" s="38">
        <f>G2917*SUMIF('Manual Inputs'!$B$11:$B$22,'Expanded kW'!A2917,'Manual Inputs'!$C$11:$C$22)</f>
        <v>11580.488794821598</v>
      </c>
    </row>
    <row r="2918" spans="1:8" x14ac:dyDescent="0.2">
      <c r="A2918">
        <f t="shared" si="270"/>
        <v>6</v>
      </c>
      <c r="B2918" t="b">
        <f t="shared" si="271"/>
        <v>0</v>
      </c>
      <c r="C2918" t="str">
        <f t="shared" si="272"/>
        <v>ON</v>
      </c>
      <c r="D2918" s="4">
        <f t="shared" si="274"/>
        <v>42551.499999992928</v>
      </c>
      <c r="E2918" t="str">
        <f t="shared" si="275"/>
        <v>LRKPPS</v>
      </c>
      <c r="F2918" s="39">
        <v>66.888328552246094</v>
      </c>
      <c r="G2918">
        <f t="shared" si="273"/>
        <v>1.4073039360600038E-3</v>
      </c>
      <c r="H2918" s="38">
        <f>G2918*SUMIF('Manual Inputs'!$B$11:$B$22,'Expanded kW'!A2918,'Manual Inputs'!$C$11:$C$22)</f>
        <v>11251.524440761848</v>
      </c>
    </row>
    <row r="2919" spans="1:8" x14ac:dyDescent="0.2">
      <c r="A2919">
        <f t="shared" si="270"/>
        <v>6</v>
      </c>
      <c r="B2919" t="b">
        <f t="shared" si="271"/>
        <v>0</v>
      </c>
      <c r="C2919" t="str">
        <f t="shared" si="272"/>
        <v>ON</v>
      </c>
      <c r="D2919" s="4">
        <f t="shared" si="274"/>
        <v>42551.541666659592</v>
      </c>
      <c r="E2919" t="str">
        <f t="shared" si="275"/>
        <v>LRKPPS</v>
      </c>
      <c r="F2919" s="39">
        <v>66.021492004394531</v>
      </c>
      <c r="G2919">
        <f t="shared" si="273"/>
        <v>1.3890660384758338E-3</v>
      </c>
      <c r="H2919" s="38">
        <f>G2919*SUMIF('Manual Inputs'!$B$11:$B$22,'Expanded kW'!A2919,'Manual Inputs'!$C$11:$C$22)</f>
        <v>11105.710771689832</v>
      </c>
    </row>
    <row r="2920" spans="1:8" x14ac:dyDescent="0.2">
      <c r="A2920">
        <f t="shared" si="270"/>
        <v>6</v>
      </c>
      <c r="B2920" t="b">
        <f t="shared" si="271"/>
        <v>0</v>
      </c>
      <c r="C2920" t="str">
        <f t="shared" si="272"/>
        <v>ON</v>
      </c>
      <c r="D2920" s="4">
        <f t="shared" si="274"/>
        <v>42551.583333326256</v>
      </c>
      <c r="E2920" t="str">
        <f t="shared" si="275"/>
        <v>LRKPPS</v>
      </c>
      <c r="F2920" s="39">
        <v>66.509674072265625</v>
      </c>
      <c r="G2920">
        <f t="shared" si="273"/>
        <v>1.3993371957987781E-3</v>
      </c>
      <c r="H2920" s="38">
        <f>G2920*SUMIF('Manual Inputs'!$B$11:$B$22,'Expanded kW'!A2920,'Manual Inputs'!$C$11:$C$22)</f>
        <v>11187.829619433243</v>
      </c>
    </row>
    <row r="2921" spans="1:8" x14ac:dyDescent="0.2">
      <c r="A2921">
        <f t="shared" si="270"/>
        <v>6</v>
      </c>
      <c r="B2921" t="b">
        <f t="shared" si="271"/>
        <v>0</v>
      </c>
      <c r="C2921" t="str">
        <f t="shared" si="272"/>
        <v>ON</v>
      </c>
      <c r="D2921" s="4">
        <f t="shared" si="274"/>
        <v>42551.62499999292</v>
      </c>
      <c r="E2921" t="str">
        <f t="shared" si="275"/>
        <v>LRKPPS</v>
      </c>
      <c r="F2921" s="39">
        <v>66.501174926757812</v>
      </c>
      <c r="G2921">
        <f t="shared" si="273"/>
        <v>1.3991583771440863E-3</v>
      </c>
      <c r="H2921" s="38">
        <f>G2921*SUMIF('Manual Inputs'!$B$11:$B$22,'Expanded kW'!A2921,'Manual Inputs'!$C$11:$C$22)</f>
        <v>11186.399947837668</v>
      </c>
    </row>
    <row r="2922" spans="1:8" x14ac:dyDescent="0.2">
      <c r="A2922">
        <f t="shared" si="270"/>
        <v>6</v>
      </c>
      <c r="B2922" t="b">
        <f t="shared" si="271"/>
        <v>0</v>
      </c>
      <c r="C2922" t="str">
        <f t="shared" si="272"/>
        <v>ON</v>
      </c>
      <c r="D2922" s="4">
        <f t="shared" si="274"/>
        <v>42551.666666659585</v>
      </c>
      <c r="E2922" t="str">
        <f t="shared" si="275"/>
        <v>LRKPPS</v>
      </c>
      <c r="F2922" s="39">
        <v>67.337295532226563</v>
      </c>
      <c r="G2922">
        <f t="shared" si="273"/>
        <v>1.4167500234681225E-3</v>
      </c>
      <c r="H2922" s="38">
        <f>G2922*SUMIF('Manual Inputs'!$B$11:$B$22,'Expanded kW'!A2922,'Manual Inputs'!$C$11:$C$22)</f>
        <v>11327.046778629798</v>
      </c>
    </row>
    <row r="2923" spans="1:8" x14ac:dyDescent="0.2">
      <c r="A2923">
        <f t="shared" si="270"/>
        <v>6</v>
      </c>
      <c r="B2923" t="b">
        <f t="shared" si="271"/>
        <v>0</v>
      </c>
      <c r="C2923" t="str">
        <f t="shared" si="272"/>
        <v>ON</v>
      </c>
      <c r="D2923" s="4">
        <f t="shared" si="274"/>
        <v>42551.708333326249</v>
      </c>
      <c r="E2923" t="str">
        <f t="shared" si="275"/>
        <v>LRKPPS</v>
      </c>
      <c r="F2923" s="39">
        <v>66.255287170410156</v>
      </c>
      <c r="G2923">
        <f t="shared" si="273"/>
        <v>1.3939849961548045E-3</v>
      </c>
      <c r="H2923" s="38">
        <f>G2923*SUMIF('Manual Inputs'!$B$11:$B$22,'Expanded kW'!A2923,'Manual Inputs'!$C$11:$C$22)</f>
        <v>11145.038290877308</v>
      </c>
    </row>
    <row r="2924" spans="1:8" x14ac:dyDescent="0.2">
      <c r="A2924">
        <f t="shared" si="270"/>
        <v>6</v>
      </c>
      <c r="B2924" t="b">
        <f t="shared" si="271"/>
        <v>0</v>
      </c>
      <c r="C2924" t="str">
        <f t="shared" si="272"/>
        <v>ON</v>
      </c>
      <c r="D2924" s="4">
        <f t="shared" si="274"/>
        <v>42551.749999992913</v>
      </c>
      <c r="E2924" t="str">
        <f t="shared" si="275"/>
        <v>LRKPPS</v>
      </c>
      <c r="F2924" s="39">
        <v>63.739936828613281</v>
      </c>
      <c r="G2924">
        <f t="shared" si="273"/>
        <v>1.3410630213768634E-3</v>
      </c>
      <c r="H2924" s="38">
        <f>G2924*SUMIF('Manual Inputs'!$B$11:$B$22,'Expanded kW'!A2924,'Manual Inputs'!$C$11:$C$22)</f>
        <v>10721.922233705989</v>
      </c>
    </row>
    <row r="2925" spans="1:8" x14ac:dyDescent="0.2">
      <c r="A2925">
        <f t="shared" si="270"/>
        <v>6</v>
      </c>
      <c r="B2925" t="b">
        <f t="shared" si="271"/>
        <v>0</v>
      </c>
      <c r="C2925" t="str">
        <f t="shared" si="272"/>
        <v>ON</v>
      </c>
      <c r="D2925" s="4">
        <f t="shared" si="274"/>
        <v>42551.791666659577</v>
      </c>
      <c r="E2925" t="str">
        <f t="shared" si="275"/>
        <v>LRKPPS</v>
      </c>
      <c r="F2925" s="39">
        <v>62.926109313964844</v>
      </c>
      <c r="G2925">
        <f t="shared" si="273"/>
        <v>1.3239404128526559E-3</v>
      </c>
      <c r="H2925" s="38">
        <f>G2925*SUMIF('Manual Inputs'!$B$11:$B$22,'Expanded kW'!A2925,'Manual Inputs'!$C$11:$C$22)</f>
        <v>10585.025403274967</v>
      </c>
    </row>
    <row r="2926" spans="1:8" x14ac:dyDescent="0.2">
      <c r="A2926">
        <f t="shared" si="270"/>
        <v>6</v>
      </c>
      <c r="B2926" t="b">
        <f t="shared" si="271"/>
        <v>0</v>
      </c>
      <c r="C2926" t="str">
        <f t="shared" si="272"/>
        <v>ON</v>
      </c>
      <c r="D2926" s="4">
        <f t="shared" si="274"/>
        <v>42551.833333326242</v>
      </c>
      <c r="E2926" t="str">
        <f t="shared" si="275"/>
        <v>LRKPPS</v>
      </c>
      <c r="F2926" s="39">
        <v>59.750896453857422</v>
      </c>
      <c r="G2926">
        <f t="shared" si="273"/>
        <v>1.257135192082829E-3</v>
      </c>
      <c r="H2926" s="38">
        <f>G2926*SUMIF('Manual Inputs'!$B$11:$B$22,'Expanded kW'!A2926,'Manual Inputs'!$C$11:$C$22)</f>
        <v>10050.91151713989</v>
      </c>
    </row>
    <row r="2927" spans="1:8" x14ac:dyDescent="0.2">
      <c r="A2927">
        <f t="shared" si="270"/>
        <v>6</v>
      </c>
      <c r="B2927" t="b">
        <f t="shared" si="271"/>
        <v>0</v>
      </c>
      <c r="C2927" t="str">
        <f t="shared" si="272"/>
        <v>OFF</v>
      </c>
      <c r="D2927" s="4">
        <f t="shared" si="274"/>
        <v>42551.874999992906</v>
      </c>
      <c r="E2927" t="str">
        <f t="shared" si="275"/>
        <v>LRKPPS</v>
      </c>
      <c r="F2927" s="39">
        <v>58.832496643066406</v>
      </c>
      <c r="G2927">
        <f t="shared" si="273"/>
        <v>1.2378124238723268E-3</v>
      </c>
      <c r="H2927" s="38">
        <f>G2927*SUMIF('Manual Inputs'!$B$11:$B$22,'Expanded kW'!A2927,'Manual Inputs'!$C$11:$C$22)</f>
        <v>9896.4242076022492</v>
      </c>
    </row>
    <row r="2928" spans="1:8" x14ac:dyDescent="0.2">
      <c r="A2928">
        <f t="shared" si="270"/>
        <v>6</v>
      </c>
      <c r="B2928" t="b">
        <f t="shared" si="271"/>
        <v>0</v>
      </c>
      <c r="C2928" t="str">
        <f t="shared" si="272"/>
        <v>OFF</v>
      </c>
      <c r="D2928" s="4">
        <f t="shared" si="274"/>
        <v>42551.91666665957</v>
      </c>
      <c r="E2928" t="str">
        <f t="shared" si="275"/>
        <v>LRKPPS</v>
      </c>
      <c r="F2928" s="39">
        <v>57.973297119140625</v>
      </c>
      <c r="G2928">
        <f t="shared" si="273"/>
        <v>1.2197352062462777E-3</v>
      </c>
      <c r="H2928" s="38">
        <f>G2928*SUMIF('Manual Inputs'!$B$11:$B$22,'Expanded kW'!A2928,'Manual Inputs'!$C$11:$C$22)</f>
        <v>9751.8951895779646</v>
      </c>
    </row>
    <row r="2929" spans="1:8" x14ac:dyDescent="0.2">
      <c r="A2929">
        <f t="shared" si="270"/>
        <v>6</v>
      </c>
      <c r="B2929" t="b">
        <f t="shared" si="271"/>
        <v>0</v>
      </c>
      <c r="C2929" t="str">
        <f t="shared" si="272"/>
        <v>OFF</v>
      </c>
      <c r="D2929" s="4">
        <f t="shared" si="274"/>
        <v>42551.958333326234</v>
      </c>
      <c r="E2929" t="str">
        <f t="shared" si="275"/>
        <v>LRKPPS</v>
      </c>
      <c r="F2929" s="39">
        <v>55.355197906494141</v>
      </c>
      <c r="G2929">
        <f t="shared" si="273"/>
        <v>1.1646514359278867E-3</v>
      </c>
      <c r="H2929" s="38">
        <f>G2929*SUMIF('Manual Inputs'!$B$11:$B$22,'Expanded kW'!A2929,'Manual Inputs'!$C$11:$C$22)</f>
        <v>9311.4953781755594</v>
      </c>
    </row>
    <row r="2930" spans="1:8" x14ac:dyDescent="0.2">
      <c r="A2930">
        <f t="shared" si="270"/>
        <v>7</v>
      </c>
      <c r="B2930" t="b">
        <f t="shared" si="271"/>
        <v>0</v>
      </c>
      <c r="C2930" t="str">
        <f t="shared" si="272"/>
        <v>OFF</v>
      </c>
      <c r="D2930" s="4">
        <f t="shared" si="274"/>
        <v>42551.999999992899</v>
      </c>
      <c r="E2930" t="str">
        <f t="shared" si="275"/>
        <v>LRKPPS</v>
      </c>
      <c r="F2930" s="39">
        <v>51.644096374511719</v>
      </c>
      <c r="G2930">
        <f t="shared" si="273"/>
        <v>9.6416667641425406E-4</v>
      </c>
      <c r="H2930" s="38">
        <f>G2930*SUMIF('Manual Inputs'!$B$11:$B$22,'Expanded kW'!A2930,'Manual Inputs'!$C$11:$C$22)</f>
        <v>7242.5452857210985</v>
      </c>
    </row>
    <row r="2931" spans="1:8" x14ac:dyDescent="0.2">
      <c r="A2931">
        <f t="shared" si="270"/>
        <v>7</v>
      </c>
      <c r="B2931" t="b">
        <f t="shared" si="271"/>
        <v>0</v>
      </c>
      <c r="C2931" t="str">
        <f t="shared" si="272"/>
        <v>OFF</v>
      </c>
      <c r="D2931" s="4">
        <f t="shared" si="274"/>
        <v>42552.041666659563</v>
      </c>
      <c r="E2931" t="str">
        <f t="shared" si="275"/>
        <v>LRKPPS</v>
      </c>
      <c r="F2931" s="39">
        <v>50.185337066650391</v>
      </c>
      <c r="G2931">
        <f t="shared" si="273"/>
        <v>9.3693244806510294E-4</v>
      </c>
      <c r="H2931" s="38">
        <f>G2931*SUMIF('Manual Inputs'!$B$11:$B$22,'Expanded kW'!A2931,'Manual Inputs'!$C$11:$C$22)</f>
        <v>7037.9695241173549</v>
      </c>
    </row>
    <row r="2932" spans="1:8" x14ac:dyDescent="0.2">
      <c r="A2932">
        <f t="shared" si="270"/>
        <v>7</v>
      </c>
      <c r="B2932" t="b">
        <f t="shared" si="271"/>
        <v>0</v>
      </c>
      <c r="C2932" t="str">
        <f t="shared" si="272"/>
        <v>OFF</v>
      </c>
      <c r="D2932" s="4">
        <f t="shared" si="274"/>
        <v>42552.083333326227</v>
      </c>
      <c r="E2932" t="str">
        <f t="shared" si="275"/>
        <v>LRKPPS</v>
      </c>
      <c r="F2932" s="39">
        <v>50.134391784667969</v>
      </c>
      <c r="G2932">
        <f t="shared" si="273"/>
        <v>9.3598132786635322E-4</v>
      </c>
      <c r="H2932" s="38">
        <f>G2932*SUMIF('Manual Inputs'!$B$11:$B$22,'Expanded kW'!A2932,'Manual Inputs'!$C$11:$C$22)</f>
        <v>7030.8249802536038</v>
      </c>
    </row>
    <row r="2933" spans="1:8" x14ac:dyDescent="0.2">
      <c r="A2933">
        <f t="shared" si="270"/>
        <v>7</v>
      </c>
      <c r="B2933" t="b">
        <f t="shared" si="271"/>
        <v>0</v>
      </c>
      <c r="C2933" t="str">
        <f t="shared" si="272"/>
        <v>OFF</v>
      </c>
      <c r="D2933" s="4">
        <f t="shared" si="274"/>
        <v>42552.124999992891</v>
      </c>
      <c r="E2933" t="str">
        <f t="shared" si="275"/>
        <v>LRKPPS</v>
      </c>
      <c r="F2933" s="39">
        <v>49.347148895263672</v>
      </c>
      <c r="G2933">
        <f t="shared" si="273"/>
        <v>9.2128393913283081E-4</v>
      </c>
      <c r="H2933" s="38">
        <f>G2933*SUMIF('Manual Inputs'!$B$11:$B$22,'Expanded kW'!A2933,'Manual Inputs'!$C$11:$C$22)</f>
        <v>6920.422384843172</v>
      </c>
    </row>
    <row r="2934" spans="1:8" x14ac:dyDescent="0.2">
      <c r="A2934">
        <f t="shared" si="270"/>
        <v>7</v>
      </c>
      <c r="B2934" t="b">
        <f t="shared" si="271"/>
        <v>0</v>
      </c>
      <c r="C2934" t="str">
        <f t="shared" si="272"/>
        <v>OFF</v>
      </c>
      <c r="D2934" s="4">
        <f t="shared" si="274"/>
        <v>42552.166666659556</v>
      </c>
      <c r="E2934" t="str">
        <f t="shared" si="275"/>
        <v>LRKPPS</v>
      </c>
      <c r="F2934" s="39">
        <v>49.573707580566406</v>
      </c>
      <c r="G2934">
        <f t="shared" si="273"/>
        <v>9.255136643087161E-4</v>
      </c>
      <c r="H2934" s="38">
        <f>G2934*SUMIF('Manual Inputs'!$B$11:$B$22,'Expanded kW'!A2934,'Manual Inputs'!$C$11:$C$22)</f>
        <v>6952.1948748927471</v>
      </c>
    </row>
    <row r="2935" spans="1:8" x14ac:dyDescent="0.2">
      <c r="A2935">
        <f t="shared" si="270"/>
        <v>7</v>
      </c>
      <c r="B2935" t="b">
        <f t="shared" si="271"/>
        <v>0</v>
      </c>
      <c r="C2935" t="str">
        <f t="shared" si="272"/>
        <v>OFF</v>
      </c>
      <c r="D2935" s="4">
        <f t="shared" si="274"/>
        <v>42552.20833332622</v>
      </c>
      <c r="E2935" t="str">
        <f t="shared" si="275"/>
        <v>LRKPPS</v>
      </c>
      <c r="F2935" s="39">
        <v>50.912288665771484</v>
      </c>
      <c r="G2935">
        <f t="shared" si="273"/>
        <v>9.5050423180115327E-4</v>
      </c>
      <c r="H2935" s="38">
        <f>G2935*SUMIF('Manual Inputs'!$B$11:$B$22,'Expanded kW'!A2935,'Manual Inputs'!$C$11:$C$22)</f>
        <v>7139.9168955841997</v>
      </c>
    </row>
    <row r="2936" spans="1:8" x14ac:dyDescent="0.2">
      <c r="A2936">
        <f t="shared" si="270"/>
        <v>7</v>
      </c>
      <c r="B2936" t="b">
        <f t="shared" si="271"/>
        <v>0</v>
      </c>
      <c r="C2936" t="str">
        <f t="shared" si="272"/>
        <v>OFF</v>
      </c>
      <c r="D2936" s="4">
        <f t="shared" si="274"/>
        <v>42552.249999992884</v>
      </c>
      <c r="E2936" t="str">
        <f t="shared" si="275"/>
        <v>LRKPPS</v>
      </c>
      <c r="F2936" s="39">
        <v>52.363338470458984</v>
      </c>
      <c r="G2936">
        <f t="shared" si="273"/>
        <v>9.7759452799592956E-4</v>
      </c>
      <c r="H2936" s="38">
        <f>G2936*SUMIF('Manual Inputs'!$B$11:$B$22,'Expanded kW'!A2936,'Manual Inputs'!$C$11:$C$22)</f>
        <v>7343.4114798649443</v>
      </c>
    </row>
    <row r="2937" spans="1:8" x14ac:dyDescent="0.2">
      <c r="A2937">
        <f t="shared" si="270"/>
        <v>7</v>
      </c>
      <c r="B2937" t="b">
        <f t="shared" si="271"/>
        <v>0</v>
      </c>
      <c r="C2937" t="str">
        <f t="shared" si="272"/>
        <v>ON</v>
      </c>
      <c r="D2937" s="4">
        <f t="shared" si="274"/>
        <v>42552.291666659548</v>
      </c>
      <c r="E2937" t="str">
        <f t="shared" si="275"/>
        <v>LRKPPS</v>
      </c>
      <c r="F2937" s="39">
        <v>56.819400787353516</v>
      </c>
      <c r="G2937">
        <f t="shared" si="273"/>
        <v>1.06078674347819E-3</v>
      </c>
      <c r="H2937" s="38">
        <f>G2937*SUMIF('Manual Inputs'!$B$11:$B$22,'Expanded kW'!A2937,'Manual Inputs'!$C$11:$C$22)</f>
        <v>7968.3276927862717</v>
      </c>
    </row>
    <row r="2938" spans="1:8" x14ac:dyDescent="0.2">
      <c r="A2938">
        <f t="shared" si="270"/>
        <v>7</v>
      </c>
      <c r="B2938" t="b">
        <f t="shared" si="271"/>
        <v>0</v>
      </c>
      <c r="C2938" t="str">
        <f t="shared" si="272"/>
        <v>ON</v>
      </c>
      <c r="D2938" s="4">
        <f t="shared" si="274"/>
        <v>42552.333333326213</v>
      </c>
      <c r="E2938" t="str">
        <f t="shared" si="275"/>
        <v>LRKPPS</v>
      </c>
      <c r="F2938" s="39">
        <v>59.4891357421875</v>
      </c>
      <c r="G2938">
        <f t="shared" si="273"/>
        <v>1.1106292164617939E-3</v>
      </c>
      <c r="H2938" s="38">
        <f>G2938*SUMIF('Manual Inputs'!$B$11:$B$22,'Expanded kW'!A2938,'Manual Inputs'!$C$11:$C$22)</f>
        <v>8342.7301447343052</v>
      </c>
    </row>
    <row r="2939" spans="1:8" x14ac:dyDescent="0.2">
      <c r="A2939">
        <f t="shared" si="270"/>
        <v>7</v>
      </c>
      <c r="B2939" t="b">
        <f t="shared" si="271"/>
        <v>0</v>
      </c>
      <c r="C2939" t="str">
        <f t="shared" si="272"/>
        <v>ON</v>
      </c>
      <c r="D2939" s="4">
        <f t="shared" si="274"/>
        <v>42552.374999992877</v>
      </c>
      <c r="E2939" t="str">
        <f t="shared" si="275"/>
        <v>LRKPPS</v>
      </c>
      <c r="F2939" s="39">
        <v>64.050567626953125</v>
      </c>
      <c r="G2939">
        <f t="shared" si="273"/>
        <v>1.1957886234176499E-3</v>
      </c>
      <c r="H2939" s="38">
        <f>G2939*SUMIF('Manual Inputs'!$B$11:$B$22,'Expanded kW'!A2939,'Manual Inputs'!$C$11:$C$22)</f>
        <v>8982.4233393557115</v>
      </c>
    </row>
    <row r="2940" spans="1:8" x14ac:dyDescent="0.2">
      <c r="A2940">
        <f t="shared" si="270"/>
        <v>7</v>
      </c>
      <c r="B2940" t="b">
        <f t="shared" si="271"/>
        <v>0</v>
      </c>
      <c r="C2940" t="str">
        <f t="shared" si="272"/>
        <v>ON</v>
      </c>
      <c r="D2940" s="4">
        <f t="shared" si="274"/>
        <v>42552.416666659541</v>
      </c>
      <c r="E2940" t="str">
        <f t="shared" si="275"/>
        <v>LRKPPS</v>
      </c>
      <c r="F2940" s="39">
        <v>66.945411682128906</v>
      </c>
      <c r="G2940">
        <f t="shared" si="273"/>
        <v>1.2498337586287658E-3</v>
      </c>
      <c r="H2940" s="38">
        <f>G2940*SUMIF('Manual Inputs'!$B$11:$B$22,'Expanded kW'!A2940,'Manual Inputs'!$C$11:$C$22)</f>
        <v>9388.3949921980802</v>
      </c>
    </row>
    <row r="2941" spans="1:8" x14ac:dyDescent="0.2">
      <c r="A2941">
        <f t="shared" si="270"/>
        <v>7</v>
      </c>
      <c r="B2941" t="b">
        <f t="shared" si="271"/>
        <v>0</v>
      </c>
      <c r="C2941" t="str">
        <f t="shared" si="272"/>
        <v>ON</v>
      </c>
      <c r="D2941" s="4">
        <f t="shared" si="274"/>
        <v>42552.458333326205</v>
      </c>
      <c r="E2941" t="str">
        <f t="shared" si="275"/>
        <v>LRKPPS</v>
      </c>
      <c r="F2941" s="39">
        <v>70.642623901367188</v>
      </c>
      <c r="G2941">
        <f t="shared" si="273"/>
        <v>1.3188586630741939E-3</v>
      </c>
      <c r="H2941" s="38">
        <f>G2941*SUMIF('Manual Inputs'!$B$11:$B$22,'Expanded kW'!A2941,'Manual Inputs'!$C$11:$C$22)</f>
        <v>9906.890402294368</v>
      </c>
    </row>
    <row r="2942" spans="1:8" x14ac:dyDescent="0.2">
      <c r="A2942">
        <f t="shared" si="270"/>
        <v>7</v>
      </c>
      <c r="B2942" t="b">
        <f t="shared" si="271"/>
        <v>0</v>
      </c>
      <c r="C2942" t="str">
        <f t="shared" si="272"/>
        <v>ON</v>
      </c>
      <c r="D2942" s="4">
        <f t="shared" si="274"/>
        <v>42552.49999999287</v>
      </c>
      <c r="E2942" t="str">
        <f t="shared" si="275"/>
        <v>LRKPPS</v>
      </c>
      <c r="F2942" s="39">
        <v>68.870155334472656</v>
      </c>
      <c r="G2942">
        <f t="shared" si="273"/>
        <v>1.2857676566056428E-3</v>
      </c>
      <c r="H2942" s="38">
        <f>G2942*SUMIF('Manual Inputs'!$B$11:$B$22,'Expanded kW'!A2942,'Manual Inputs'!$C$11:$C$22)</f>
        <v>9658.3201926394559</v>
      </c>
    </row>
    <row r="2943" spans="1:8" x14ac:dyDescent="0.2">
      <c r="A2943">
        <f t="shared" si="270"/>
        <v>7</v>
      </c>
      <c r="B2943" t="b">
        <f t="shared" si="271"/>
        <v>0</v>
      </c>
      <c r="C2943" t="str">
        <f t="shared" si="272"/>
        <v>ON</v>
      </c>
      <c r="D2943" s="4">
        <f t="shared" si="274"/>
        <v>42552.541666659534</v>
      </c>
      <c r="E2943" t="str">
        <f t="shared" si="275"/>
        <v>LRKPPS</v>
      </c>
      <c r="F2943" s="39">
        <v>68.584465026855469</v>
      </c>
      <c r="G2943">
        <f t="shared" si="273"/>
        <v>1.2804339767909839E-3</v>
      </c>
      <c r="H2943" s="38">
        <f>G2943*SUMIF('Manual Inputs'!$B$11:$B$22,'Expanded kW'!A2943,'Manual Inputs'!$C$11:$C$22)</f>
        <v>9618.2551099704851</v>
      </c>
    </row>
    <row r="2944" spans="1:8" x14ac:dyDescent="0.2">
      <c r="A2944">
        <f t="shared" si="270"/>
        <v>7</v>
      </c>
      <c r="B2944" t="b">
        <f t="shared" si="271"/>
        <v>0</v>
      </c>
      <c r="C2944" t="str">
        <f t="shared" si="272"/>
        <v>ON</v>
      </c>
      <c r="D2944" s="4">
        <f t="shared" si="274"/>
        <v>42552.583333326198</v>
      </c>
      <c r="E2944" t="str">
        <f t="shared" si="275"/>
        <v>LRKPPS</v>
      </c>
      <c r="F2944" s="39">
        <v>67.242988586425781</v>
      </c>
      <c r="G2944">
        <f t="shared" si="273"/>
        <v>1.2553893546200855E-3</v>
      </c>
      <c r="H2944" s="38">
        <f>G2944*SUMIF('Manual Inputs'!$B$11:$B$22,'Expanded kW'!A2944,'Manual Inputs'!$C$11:$C$22)</f>
        <v>9430.1270459400148</v>
      </c>
    </row>
    <row r="2945" spans="1:8" x14ac:dyDescent="0.2">
      <c r="A2945">
        <f t="shared" si="270"/>
        <v>7</v>
      </c>
      <c r="B2945" t="b">
        <f t="shared" si="271"/>
        <v>0</v>
      </c>
      <c r="C2945" t="str">
        <f t="shared" si="272"/>
        <v>ON</v>
      </c>
      <c r="D2945" s="4">
        <f t="shared" si="274"/>
        <v>42552.624999992862</v>
      </c>
      <c r="E2945" t="str">
        <f t="shared" si="275"/>
        <v>LRKPPS</v>
      </c>
      <c r="F2945" s="39">
        <v>66.32373046875</v>
      </c>
      <c r="G2945">
        <f t="shared" si="273"/>
        <v>1.2382273146908959E-3</v>
      </c>
      <c r="H2945" s="38">
        <f>G2945*SUMIF('Manual Inputs'!$B$11:$B$22,'Expanded kW'!A2945,'Manual Inputs'!$C$11:$C$22)</f>
        <v>9301.2106931733233</v>
      </c>
    </row>
    <row r="2946" spans="1:8" x14ac:dyDescent="0.2">
      <c r="A2946">
        <f t="shared" ref="A2946:A3009" si="276">MONTH(D2946)</f>
        <v>7</v>
      </c>
      <c r="B2946" t="b">
        <f t="shared" ref="B2946:B3009" si="277">IF(ISNA(VLOOKUP(DATE(YEAR(D2946),MONTH(D2946),DAY(D2946)),Holidays,1,FALSE)),FALSE,TRUE)</f>
        <v>0</v>
      </c>
      <c r="C2946" t="str">
        <f t="shared" ref="C2946:C3009" si="278">IF(OR(HOUR(D2946)&lt;PkStart,HOUR(D2946)&gt;OPkStart-1,WEEKDAY(D2946,2)&gt;5,B2946)=TRUE,"OFF","ON")</f>
        <v>ON</v>
      </c>
      <c r="D2946" s="4">
        <f t="shared" si="274"/>
        <v>42552.666666659527</v>
      </c>
      <c r="E2946" t="str">
        <f t="shared" si="275"/>
        <v>LRKPPS</v>
      </c>
      <c r="F2946" s="39">
        <v>66.511054992675781</v>
      </c>
      <c r="G2946">
        <f t="shared" ref="G2946:G3009" si="279">IF(SUMIF($A$2:$A$8761,A2946,$F$2:$F$8761)=0,0,F2946/SUMIF($A$2:$A$8761,A2946,$F$2:$F$8761))</f>
        <v>1.2417245598035733E-3</v>
      </c>
      <c r="H2946" s="38">
        <f>G2946*SUMIF('Manual Inputs'!$B$11:$B$22,'Expanded kW'!A2946,'Manual Inputs'!$C$11:$C$22)</f>
        <v>9327.4810017448981</v>
      </c>
    </row>
    <row r="2947" spans="1:8" x14ac:dyDescent="0.2">
      <c r="A2947">
        <f t="shared" si="276"/>
        <v>7</v>
      </c>
      <c r="B2947" t="b">
        <f t="shared" si="277"/>
        <v>0</v>
      </c>
      <c r="C2947" t="str">
        <f t="shared" si="278"/>
        <v>ON</v>
      </c>
      <c r="D2947" s="4">
        <f t="shared" si="274"/>
        <v>42552.708333326191</v>
      </c>
      <c r="E2947" t="str">
        <f t="shared" si="275"/>
        <v>LRKPPS</v>
      </c>
      <c r="F2947" s="39">
        <v>65.985260009765625</v>
      </c>
      <c r="G2947">
        <f t="shared" si="279"/>
        <v>1.2319082586823096E-3</v>
      </c>
      <c r="H2947" s="38">
        <f>G2947*SUMIF('Manual Inputs'!$B$11:$B$22,'Expanded kW'!A2947,'Manual Inputs'!$C$11:$C$22)</f>
        <v>9253.7437453677849</v>
      </c>
    </row>
    <row r="2948" spans="1:8" x14ac:dyDescent="0.2">
      <c r="A2948">
        <f t="shared" si="276"/>
        <v>7</v>
      </c>
      <c r="B2948" t="b">
        <f t="shared" si="277"/>
        <v>0</v>
      </c>
      <c r="C2948" t="str">
        <f t="shared" si="278"/>
        <v>ON</v>
      </c>
      <c r="D2948" s="4">
        <f t="shared" ref="D2948:D3011" si="280">+D2947+1/24</f>
        <v>42552.749999992855</v>
      </c>
      <c r="E2948" t="str">
        <f t="shared" ref="E2948:E3011" si="281">+E2947</f>
        <v>LRKPPS</v>
      </c>
      <c r="F2948" s="39">
        <v>64.425895690917969</v>
      </c>
      <c r="G2948">
        <f t="shared" si="279"/>
        <v>1.202795790497769E-3</v>
      </c>
      <c r="H2948" s="38">
        <f>G2948*SUMIF('Manual Inputs'!$B$11:$B$22,'Expanded kW'!A2948,'Manual Inputs'!$C$11:$C$22)</f>
        <v>9035.0591814189484</v>
      </c>
    </row>
    <row r="2949" spans="1:8" x14ac:dyDescent="0.2">
      <c r="A2949">
        <f t="shared" si="276"/>
        <v>7</v>
      </c>
      <c r="B2949" t="b">
        <f t="shared" si="277"/>
        <v>0</v>
      </c>
      <c r="C2949" t="str">
        <f t="shared" si="278"/>
        <v>ON</v>
      </c>
      <c r="D2949" s="4">
        <f t="shared" si="280"/>
        <v>42552.791666659519</v>
      </c>
      <c r="E2949" t="str">
        <f t="shared" si="281"/>
        <v>LRKPPS</v>
      </c>
      <c r="F2949" s="39">
        <v>62.906162261962891</v>
      </c>
      <c r="G2949">
        <f t="shared" si="279"/>
        <v>1.1744232090780964E-3</v>
      </c>
      <c r="H2949" s="38">
        <f>G2949*SUMIF('Manual Inputs'!$B$11:$B$22,'Expanded kW'!A2949,'Manual Inputs'!$C$11:$C$22)</f>
        <v>8821.9324359800721</v>
      </c>
    </row>
    <row r="2950" spans="1:8" x14ac:dyDescent="0.2">
      <c r="A2950">
        <f t="shared" si="276"/>
        <v>7</v>
      </c>
      <c r="B2950" t="b">
        <f t="shared" si="277"/>
        <v>0</v>
      </c>
      <c r="C2950" t="str">
        <f t="shared" si="278"/>
        <v>ON</v>
      </c>
      <c r="D2950" s="4">
        <f t="shared" si="280"/>
        <v>42552.833333326183</v>
      </c>
      <c r="E2950" t="str">
        <f t="shared" si="281"/>
        <v>LRKPPS</v>
      </c>
      <c r="F2950" s="39">
        <v>60.732002258300781</v>
      </c>
      <c r="G2950">
        <f t="shared" si="279"/>
        <v>1.1338328459604588E-3</v>
      </c>
      <c r="H2950" s="38">
        <f>G2950*SUMIF('Manual Inputs'!$B$11:$B$22,'Expanded kW'!A2950,'Manual Inputs'!$C$11:$C$22)</f>
        <v>8517.0291964938679</v>
      </c>
    </row>
    <row r="2951" spans="1:8" x14ac:dyDescent="0.2">
      <c r="A2951">
        <f t="shared" si="276"/>
        <v>7</v>
      </c>
      <c r="B2951" t="b">
        <f t="shared" si="277"/>
        <v>0</v>
      </c>
      <c r="C2951" t="str">
        <f t="shared" si="278"/>
        <v>OFF</v>
      </c>
      <c r="D2951" s="4">
        <f t="shared" si="280"/>
        <v>42552.874999992848</v>
      </c>
      <c r="E2951" t="str">
        <f t="shared" si="281"/>
        <v>LRKPPS</v>
      </c>
      <c r="F2951" s="39">
        <v>60.774528503417969</v>
      </c>
      <c r="G2951">
        <f t="shared" si="279"/>
        <v>1.1346267874037881E-3</v>
      </c>
      <c r="H2951" s="38">
        <f>G2951*SUMIF('Manual Inputs'!$B$11:$B$22,'Expanded kW'!A2951,'Manual Inputs'!$C$11:$C$22)</f>
        <v>8522.9930583428468</v>
      </c>
    </row>
    <row r="2952" spans="1:8" x14ac:dyDescent="0.2">
      <c r="A2952">
        <f t="shared" si="276"/>
        <v>7</v>
      </c>
      <c r="B2952" t="b">
        <f t="shared" si="277"/>
        <v>0</v>
      </c>
      <c r="C2952" t="str">
        <f t="shared" si="278"/>
        <v>OFF</v>
      </c>
      <c r="D2952" s="4">
        <f t="shared" si="280"/>
        <v>42552.916666659512</v>
      </c>
      <c r="E2952" t="str">
        <f t="shared" si="281"/>
        <v>LRKPPS</v>
      </c>
      <c r="F2952" s="39">
        <v>58.996387481689453</v>
      </c>
      <c r="G2952">
        <f t="shared" si="279"/>
        <v>1.1014298793451554E-3</v>
      </c>
      <c r="H2952" s="38">
        <f>G2952*SUMIF('Manual Inputs'!$B$11:$B$22,'Expanded kW'!A2952,'Manual Inputs'!$C$11:$C$22)</f>
        <v>8273.6273461251949</v>
      </c>
    </row>
    <row r="2953" spans="1:8" x14ac:dyDescent="0.2">
      <c r="A2953">
        <f t="shared" si="276"/>
        <v>7</v>
      </c>
      <c r="B2953" t="b">
        <f t="shared" si="277"/>
        <v>0</v>
      </c>
      <c r="C2953" t="str">
        <f t="shared" si="278"/>
        <v>OFF</v>
      </c>
      <c r="D2953" s="4">
        <f t="shared" si="280"/>
        <v>42552.958333326176</v>
      </c>
      <c r="E2953" t="str">
        <f t="shared" si="281"/>
        <v>LRKPPS</v>
      </c>
      <c r="F2953" s="39">
        <v>57.457138061523438</v>
      </c>
      <c r="G2953">
        <f t="shared" si="279"/>
        <v>1.0726929451784365E-3</v>
      </c>
      <c r="H2953" s="38">
        <f>G2953*SUMIF('Manual Inputs'!$B$11:$B$22,'Expanded kW'!A2953,'Manual Inputs'!$C$11:$C$22)</f>
        <v>8057.7636866910389</v>
      </c>
    </row>
    <row r="2954" spans="1:8" x14ac:dyDescent="0.2">
      <c r="A2954">
        <f t="shared" si="276"/>
        <v>7</v>
      </c>
      <c r="B2954" t="b">
        <f t="shared" si="277"/>
        <v>0</v>
      </c>
      <c r="C2954" t="str">
        <f t="shared" si="278"/>
        <v>OFF</v>
      </c>
      <c r="D2954" s="4">
        <f t="shared" si="280"/>
        <v>42552.99999999284</v>
      </c>
      <c r="E2954" t="str">
        <f t="shared" si="281"/>
        <v>LRKPPS</v>
      </c>
      <c r="F2954" s="39">
        <v>55.403488159179688</v>
      </c>
      <c r="G2954">
        <f t="shared" si="279"/>
        <v>1.0343524389083245E-3</v>
      </c>
      <c r="H2954" s="38">
        <f>G2954*SUMIF('Manual Inputs'!$B$11:$B$22,'Expanded kW'!A2954,'Manual Inputs'!$C$11:$C$22)</f>
        <v>7769.7607306342452</v>
      </c>
    </row>
    <row r="2955" spans="1:8" x14ac:dyDescent="0.2">
      <c r="A2955">
        <f t="shared" si="276"/>
        <v>7</v>
      </c>
      <c r="B2955" t="b">
        <f t="shared" si="277"/>
        <v>0</v>
      </c>
      <c r="C2955" t="str">
        <f t="shared" si="278"/>
        <v>OFF</v>
      </c>
      <c r="D2955" s="4">
        <f t="shared" si="280"/>
        <v>42553.041666659505</v>
      </c>
      <c r="E2955" t="str">
        <f t="shared" si="281"/>
        <v>LRKPPS</v>
      </c>
      <c r="F2955" s="39">
        <v>55.054817199707031</v>
      </c>
      <c r="G2955">
        <f t="shared" si="279"/>
        <v>1.0278429452051326E-3</v>
      </c>
      <c r="H2955" s="38">
        <f>G2955*SUMIF('Manual Inputs'!$B$11:$B$22,'Expanded kW'!A2955,'Manual Inputs'!$C$11:$C$22)</f>
        <v>7720.8632691415733</v>
      </c>
    </row>
    <row r="2956" spans="1:8" x14ac:dyDescent="0.2">
      <c r="A2956">
        <f t="shared" si="276"/>
        <v>7</v>
      </c>
      <c r="B2956" t="b">
        <f t="shared" si="277"/>
        <v>0</v>
      </c>
      <c r="C2956" t="str">
        <f t="shared" si="278"/>
        <v>OFF</v>
      </c>
      <c r="D2956" s="4">
        <f t="shared" si="280"/>
        <v>42553.083333326169</v>
      </c>
      <c r="E2956" t="str">
        <f t="shared" si="281"/>
        <v>LRKPPS</v>
      </c>
      <c r="F2956" s="39">
        <v>54.295181274414062</v>
      </c>
      <c r="G2956">
        <f t="shared" si="279"/>
        <v>1.0136609632015504E-3</v>
      </c>
      <c r="H2956" s="38">
        <f>G2956*SUMIF('Manual Inputs'!$B$11:$B$22,'Expanded kW'!A2956,'Manual Inputs'!$C$11:$C$22)</f>
        <v>7614.332262195534</v>
      </c>
    </row>
    <row r="2957" spans="1:8" x14ac:dyDescent="0.2">
      <c r="A2957">
        <f t="shared" si="276"/>
        <v>7</v>
      </c>
      <c r="B2957" t="b">
        <f t="shared" si="277"/>
        <v>0</v>
      </c>
      <c r="C2957" t="str">
        <f t="shared" si="278"/>
        <v>OFF</v>
      </c>
      <c r="D2957" s="4">
        <f t="shared" si="280"/>
        <v>42553.124999992833</v>
      </c>
      <c r="E2957" t="str">
        <f t="shared" si="281"/>
        <v>LRKPPS</v>
      </c>
      <c r="F2957" s="39">
        <v>52.451595306396484</v>
      </c>
      <c r="G2957">
        <f t="shared" si="279"/>
        <v>9.7924223424215016E-4</v>
      </c>
      <c r="H2957" s="38">
        <f>G2957*SUMIF('Manual Inputs'!$B$11:$B$22,'Expanded kW'!A2957,'Manual Inputs'!$C$11:$C$22)</f>
        <v>7355.788579590273</v>
      </c>
    </row>
    <row r="2958" spans="1:8" x14ac:dyDescent="0.2">
      <c r="A2958">
        <f t="shared" si="276"/>
        <v>7</v>
      </c>
      <c r="B2958" t="b">
        <f t="shared" si="277"/>
        <v>0</v>
      </c>
      <c r="C2958" t="str">
        <f t="shared" si="278"/>
        <v>OFF</v>
      </c>
      <c r="D2958" s="4">
        <f t="shared" si="280"/>
        <v>42553.166666659497</v>
      </c>
      <c r="E2958" t="str">
        <f t="shared" si="281"/>
        <v>LRKPPS</v>
      </c>
      <c r="F2958" s="39">
        <v>52.925468444824219</v>
      </c>
      <c r="G2958">
        <f t="shared" si="279"/>
        <v>9.880891832836549E-4</v>
      </c>
      <c r="H2958" s="38">
        <f>G2958*SUMIF('Manual Inputs'!$B$11:$B$22,'Expanded kW'!A2958,'Manual Inputs'!$C$11:$C$22)</f>
        <v>7422.2443394095799</v>
      </c>
    </row>
    <row r="2959" spans="1:8" x14ac:dyDescent="0.2">
      <c r="A2959">
        <f t="shared" si="276"/>
        <v>7</v>
      </c>
      <c r="B2959" t="b">
        <f t="shared" si="277"/>
        <v>0</v>
      </c>
      <c r="C2959" t="str">
        <f t="shared" si="278"/>
        <v>OFF</v>
      </c>
      <c r="D2959" s="4">
        <f t="shared" si="280"/>
        <v>42553.208333326162</v>
      </c>
      <c r="E2959" t="str">
        <f t="shared" si="281"/>
        <v>LRKPPS</v>
      </c>
      <c r="F2959" s="39">
        <v>51.920249938964844</v>
      </c>
      <c r="G2959">
        <f t="shared" si="279"/>
        <v>9.6932231051593089E-4</v>
      </c>
      <c r="H2959" s="38">
        <f>G2959*SUMIF('Manual Inputs'!$B$11:$B$22,'Expanded kW'!A2959,'Manual Inputs'!$C$11:$C$22)</f>
        <v>7281.2729397371759</v>
      </c>
    </row>
    <row r="2960" spans="1:8" x14ac:dyDescent="0.2">
      <c r="A2960">
        <f t="shared" si="276"/>
        <v>7</v>
      </c>
      <c r="B2960" t="b">
        <f t="shared" si="277"/>
        <v>0</v>
      </c>
      <c r="C2960" t="str">
        <f t="shared" si="278"/>
        <v>OFF</v>
      </c>
      <c r="D2960" s="4">
        <f t="shared" si="280"/>
        <v>42553.249999992826</v>
      </c>
      <c r="E2960" t="str">
        <f t="shared" si="281"/>
        <v>LRKPPS</v>
      </c>
      <c r="F2960" s="39">
        <v>50.656776428222656</v>
      </c>
      <c r="G2960">
        <f t="shared" si="279"/>
        <v>9.4573395984065469E-4</v>
      </c>
      <c r="H2960" s="38">
        <f>G2960*SUMIF('Manual Inputs'!$B$11:$B$22,'Expanded kW'!A2960,'Manual Inputs'!$C$11:$C$22)</f>
        <v>7104.0839721444436</v>
      </c>
    </row>
    <row r="2961" spans="1:8" x14ac:dyDescent="0.2">
      <c r="A2961">
        <f t="shared" si="276"/>
        <v>7</v>
      </c>
      <c r="B2961" t="b">
        <f t="shared" si="277"/>
        <v>0</v>
      </c>
      <c r="C2961" t="str">
        <f t="shared" si="278"/>
        <v>OFF</v>
      </c>
      <c r="D2961" s="4">
        <f t="shared" si="280"/>
        <v>42553.29166665949</v>
      </c>
      <c r="E2961" t="str">
        <f t="shared" si="281"/>
        <v>LRKPPS</v>
      </c>
      <c r="F2961" s="39">
        <v>51.202522277832031</v>
      </c>
      <c r="G2961">
        <f t="shared" si="279"/>
        <v>9.5592273259347677E-4</v>
      </c>
      <c r="H2961" s="38">
        <f>G2961*SUMIF('Manual Inputs'!$B$11:$B$22,'Expanded kW'!A2961,'Manual Inputs'!$C$11:$C$22)</f>
        <v>7180.6191292634085</v>
      </c>
    </row>
    <row r="2962" spans="1:8" x14ac:dyDescent="0.2">
      <c r="A2962">
        <f t="shared" si="276"/>
        <v>7</v>
      </c>
      <c r="B2962" t="b">
        <f t="shared" si="277"/>
        <v>0</v>
      </c>
      <c r="C2962" t="str">
        <f t="shared" si="278"/>
        <v>OFF</v>
      </c>
      <c r="D2962" s="4">
        <f t="shared" si="280"/>
        <v>42553.333333326154</v>
      </c>
      <c r="E2962" t="str">
        <f t="shared" si="281"/>
        <v>LRKPPS</v>
      </c>
      <c r="F2962" s="39">
        <v>50.929645538330078</v>
      </c>
      <c r="G2962">
        <f t="shared" si="279"/>
        <v>9.508282749987805E-4</v>
      </c>
      <c r="H2962" s="38">
        <f>G2962*SUMIF('Manual Inputs'!$B$11:$B$22,'Expanded kW'!A2962,'Manual Inputs'!$C$11:$C$22)</f>
        <v>7142.3510157324645</v>
      </c>
    </row>
    <row r="2963" spans="1:8" x14ac:dyDescent="0.2">
      <c r="A2963">
        <f t="shared" si="276"/>
        <v>7</v>
      </c>
      <c r="B2963" t="b">
        <f t="shared" si="277"/>
        <v>0</v>
      </c>
      <c r="C2963" t="str">
        <f t="shared" si="278"/>
        <v>OFF</v>
      </c>
      <c r="D2963" s="4">
        <f t="shared" si="280"/>
        <v>42553.374999992819</v>
      </c>
      <c r="E2963" t="str">
        <f t="shared" si="281"/>
        <v>LRKPPS</v>
      </c>
      <c r="F2963" s="39">
        <v>53.583477020263672</v>
      </c>
      <c r="G2963">
        <f t="shared" si="279"/>
        <v>1.0003738389514156E-3</v>
      </c>
      <c r="H2963" s="38">
        <f>G2963*SUMIF('Manual Inputs'!$B$11:$B$22,'Expanded kW'!A2963,'Manual Inputs'!$C$11:$C$22)</f>
        <v>7514.5231716589333</v>
      </c>
    </row>
    <row r="2964" spans="1:8" x14ac:dyDescent="0.2">
      <c r="A2964">
        <f t="shared" si="276"/>
        <v>7</v>
      </c>
      <c r="B2964" t="b">
        <f t="shared" si="277"/>
        <v>0</v>
      </c>
      <c r="C2964" t="str">
        <f t="shared" si="278"/>
        <v>OFF</v>
      </c>
      <c r="D2964" s="4">
        <f t="shared" si="280"/>
        <v>42553.416666659483</v>
      </c>
      <c r="E2964" t="str">
        <f t="shared" si="281"/>
        <v>LRKPPS</v>
      </c>
      <c r="F2964" s="39">
        <v>55.222690582275391</v>
      </c>
      <c r="G2964">
        <f t="shared" si="279"/>
        <v>1.030977048281612E-3</v>
      </c>
      <c r="H2964" s="38">
        <f>G2964*SUMIF('Manual Inputs'!$B$11:$B$22,'Expanded kW'!A2964,'Manual Inputs'!$C$11:$C$22)</f>
        <v>7744.4057582327086</v>
      </c>
    </row>
    <row r="2965" spans="1:8" x14ac:dyDescent="0.2">
      <c r="A2965">
        <f t="shared" si="276"/>
        <v>7</v>
      </c>
      <c r="B2965" t="b">
        <f t="shared" si="277"/>
        <v>0</v>
      </c>
      <c r="C2965" t="str">
        <f t="shared" si="278"/>
        <v>OFF</v>
      </c>
      <c r="D2965" s="4">
        <f t="shared" si="280"/>
        <v>42553.458333326147</v>
      </c>
      <c r="E2965" t="str">
        <f t="shared" si="281"/>
        <v>LRKPPS</v>
      </c>
      <c r="F2965" s="39">
        <v>57.651638031005859</v>
      </c>
      <c r="G2965">
        <f t="shared" si="279"/>
        <v>1.0763241518855615E-3</v>
      </c>
      <c r="H2965" s="38">
        <f>G2965*SUMIF('Manual Inputs'!$B$11:$B$22,'Expanded kW'!A2965,'Manual Inputs'!$C$11:$C$22)</f>
        <v>8085.0402765810504</v>
      </c>
    </row>
    <row r="2966" spans="1:8" x14ac:dyDescent="0.2">
      <c r="A2966">
        <f t="shared" si="276"/>
        <v>7</v>
      </c>
      <c r="B2966" t="b">
        <f t="shared" si="277"/>
        <v>0</v>
      </c>
      <c r="C2966" t="str">
        <f t="shared" si="278"/>
        <v>OFF</v>
      </c>
      <c r="D2966" s="4">
        <f t="shared" si="280"/>
        <v>42553.499999992811</v>
      </c>
      <c r="E2966" t="str">
        <f t="shared" si="281"/>
        <v>LRKPPS</v>
      </c>
      <c r="F2966" s="39">
        <v>59.005245208740234</v>
      </c>
      <c r="G2966">
        <f t="shared" si="279"/>
        <v>1.1015952482033731E-3</v>
      </c>
      <c r="H2966" s="38">
        <f>G2966*SUMIF('Manual Inputs'!$B$11:$B$22,'Expanded kW'!A2966,'Manual Inputs'!$C$11:$C$22)</f>
        <v>8274.8695498580018</v>
      </c>
    </row>
    <row r="2967" spans="1:8" x14ac:dyDescent="0.2">
      <c r="A2967">
        <f t="shared" si="276"/>
        <v>7</v>
      </c>
      <c r="B2967" t="b">
        <f t="shared" si="277"/>
        <v>0</v>
      </c>
      <c r="C2967" t="str">
        <f t="shared" si="278"/>
        <v>OFF</v>
      </c>
      <c r="D2967" s="4">
        <f t="shared" si="280"/>
        <v>42553.541666659476</v>
      </c>
      <c r="E2967" t="str">
        <f t="shared" si="281"/>
        <v>LRKPPS</v>
      </c>
      <c r="F2967" s="39">
        <v>60.076728820800781</v>
      </c>
      <c r="G2967">
        <f t="shared" si="279"/>
        <v>1.1215992538031812E-3</v>
      </c>
      <c r="H2967" s="38">
        <f>G2967*SUMIF('Manual Inputs'!$B$11:$B$22,'Expanded kW'!A2967,'Manual Inputs'!$C$11:$C$22)</f>
        <v>8425.1339387821627</v>
      </c>
    </row>
    <row r="2968" spans="1:8" x14ac:dyDescent="0.2">
      <c r="A2968">
        <f t="shared" si="276"/>
        <v>7</v>
      </c>
      <c r="B2968" t="b">
        <f t="shared" si="277"/>
        <v>0</v>
      </c>
      <c r="C2968" t="str">
        <f t="shared" si="278"/>
        <v>OFF</v>
      </c>
      <c r="D2968" s="4">
        <f t="shared" si="280"/>
        <v>42553.58333332614</v>
      </c>
      <c r="E2968" t="str">
        <f t="shared" si="281"/>
        <v>LRKPPS</v>
      </c>
      <c r="F2968" s="39">
        <v>61.576297760009766</v>
      </c>
      <c r="G2968">
        <f t="shared" si="279"/>
        <v>1.1495953753673247E-3</v>
      </c>
      <c r="H2968" s="38">
        <f>G2968*SUMIF('Manual Inputs'!$B$11:$B$22,'Expanded kW'!A2968,'Manual Inputs'!$C$11:$C$22)</f>
        <v>8635.4328250773633</v>
      </c>
    </row>
    <row r="2969" spans="1:8" x14ac:dyDescent="0.2">
      <c r="A2969">
        <f t="shared" si="276"/>
        <v>7</v>
      </c>
      <c r="B2969" t="b">
        <f t="shared" si="277"/>
        <v>0</v>
      </c>
      <c r="C2969" t="str">
        <f t="shared" si="278"/>
        <v>OFF</v>
      </c>
      <c r="D2969" s="4">
        <f t="shared" si="280"/>
        <v>42553.624999992804</v>
      </c>
      <c r="E2969" t="str">
        <f t="shared" si="281"/>
        <v>LRKPPS</v>
      </c>
      <c r="F2969" s="39">
        <v>63.638469696044922</v>
      </c>
      <c r="G2969">
        <f t="shared" si="279"/>
        <v>1.1880949832865572E-3</v>
      </c>
      <c r="H2969" s="38">
        <f>G2969*SUMIF('Manual Inputs'!$B$11:$B$22,'Expanded kW'!A2969,'Manual Inputs'!$C$11:$C$22)</f>
        <v>8924.6309073783814</v>
      </c>
    </row>
    <row r="2970" spans="1:8" x14ac:dyDescent="0.2">
      <c r="A2970">
        <f t="shared" si="276"/>
        <v>7</v>
      </c>
      <c r="B2970" t="b">
        <f t="shared" si="277"/>
        <v>0</v>
      </c>
      <c r="C2970" t="str">
        <f t="shared" si="278"/>
        <v>OFF</v>
      </c>
      <c r="D2970" s="4">
        <f t="shared" si="280"/>
        <v>42553.666666659468</v>
      </c>
      <c r="E2970" t="str">
        <f t="shared" si="281"/>
        <v>LRKPPS</v>
      </c>
      <c r="F2970" s="39">
        <v>65.120452880859375</v>
      </c>
      <c r="G2970">
        <f t="shared" si="279"/>
        <v>1.2157627885559621E-3</v>
      </c>
      <c r="H2970" s="38">
        <f>G2970*SUMIF('Manual Inputs'!$B$11:$B$22,'Expanded kW'!A2970,'Manual Inputs'!$C$11:$C$22)</f>
        <v>9132.4635752376489</v>
      </c>
    </row>
    <row r="2971" spans="1:8" x14ac:dyDescent="0.2">
      <c r="A2971">
        <f t="shared" si="276"/>
        <v>7</v>
      </c>
      <c r="B2971" t="b">
        <f t="shared" si="277"/>
        <v>0</v>
      </c>
      <c r="C2971" t="str">
        <f t="shared" si="278"/>
        <v>OFF</v>
      </c>
      <c r="D2971" s="4">
        <f t="shared" si="280"/>
        <v>42553.708333326133</v>
      </c>
      <c r="E2971" t="str">
        <f t="shared" si="281"/>
        <v>LRKPPS</v>
      </c>
      <c r="F2971" s="39">
        <v>63.579048156738281</v>
      </c>
      <c r="G2971">
        <f t="shared" si="279"/>
        <v>1.186985616058109E-3</v>
      </c>
      <c r="H2971" s="38">
        <f>G2971*SUMIF('Manual Inputs'!$B$11:$B$22,'Expanded kW'!A2971,'Manual Inputs'!$C$11:$C$22)</f>
        <v>8916.2976569279381</v>
      </c>
    </row>
    <row r="2972" spans="1:8" x14ac:dyDescent="0.2">
      <c r="A2972">
        <f t="shared" si="276"/>
        <v>7</v>
      </c>
      <c r="B2972" t="b">
        <f t="shared" si="277"/>
        <v>0</v>
      </c>
      <c r="C2972" t="str">
        <f t="shared" si="278"/>
        <v>OFF</v>
      </c>
      <c r="D2972" s="4">
        <f t="shared" si="280"/>
        <v>42553.749999992797</v>
      </c>
      <c r="E2972" t="str">
        <f t="shared" si="281"/>
        <v>LRKPPS</v>
      </c>
      <c r="F2972" s="39">
        <v>62.323062896728516</v>
      </c>
      <c r="G2972">
        <f t="shared" si="279"/>
        <v>1.1635370668766664E-3</v>
      </c>
      <c r="H2972" s="38">
        <f>G2972*SUMIF('Manual Inputs'!$B$11:$B$22,'Expanded kW'!A2972,'Manual Inputs'!$C$11:$C$22)</f>
        <v>8740.1588383134585</v>
      </c>
    </row>
    <row r="2973" spans="1:8" x14ac:dyDescent="0.2">
      <c r="A2973">
        <f t="shared" si="276"/>
        <v>7</v>
      </c>
      <c r="B2973" t="b">
        <f t="shared" si="277"/>
        <v>0</v>
      </c>
      <c r="C2973" t="str">
        <f t="shared" si="278"/>
        <v>OFF</v>
      </c>
      <c r="D2973" s="4">
        <f t="shared" si="280"/>
        <v>42553.791666659461</v>
      </c>
      <c r="E2973" t="str">
        <f t="shared" si="281"/>
        <v>LRKPPS</v>
      </c>
      <c r="F2973" s="39">
        <v>60.496879577636719</v>
      </c>
      <c r="G2973">
        <f t="shared" si="279"/>
        <v>1.1294432357343157E-3</v>
      </c>
      <c r="H2973" s="38">
        <f>G2973*SUMIF('Manual Inputs'!$B$11:$B$22,'Expanded kW'!A2973,'Manual Inputs'!$C$11:$C$22)</f>
        <v>8484.0556955139946</v>
      </c>
    </row>
    <row r="2974" spans="1:8" x14ac:dyDescent="0.2">
      <c r="A2974">
        <f t="shared" si="276"/>
        <v>7</v>
      </c>
      <c r="B2974" t="b">
        <f t="shared" si="277"/>
        <v>0</v>
      </c>
      <c r="C2974" t="str">
        <f t="shared" si="278"/>
        <v>OFF</v>
      </c>
      <c r="D2974" s="4">
        <f t="shared" si="280"/>
        <v>42553.833333326125</v>
      </c>
      <c r="E2974" t="str">
        <f t="shared" si="281"/>
        <v>LRKPPS</v>
      </c>
      <c r="F2974" s="39">
        <v>59.030376434326172</v>
      </c>
      <c r="G2974">
        <f t="shared" si="279"/>
        <v>1.1020644342662233E-3</v>
      </c>
      <c r="H2974" s="38">
        <f>G2974*SUMIF('Manual Inputs'!$B$11:$B$22,'Expanded kW'!A2974,'Manual Inputs'!$C$11:$C$22)</f>
        <v>8278.3939418441041</v>
      </c>
    </row>
    <row r="2975" spans="1:8" x14ac:dyDescent="0.2">
      <c r="A2975">
        <f t="shared" si="276"/>
        <v>7</v>
      </c>
      <c r="B2975" t="b">
        <f t="shared" si="277"/>
        <v>0</v>
      </c>
      <c r="C2975" t="str">
        <f t="shared" si="278"/>
        <v>OFF</v>
      </c>
      <c r="D2975" s="4">
        <f t="shared" si="280"/>
        <v>42553.87499999279</v>
      </c>
      <c r="E2975" t="str">
        <f t="shared" si="281"/>
        <v>LRKPPS</v>
      </c>
      <c r="F2975" s="39">
        <v>59.889205932617188</v>
      </c>
      <c r="G2975">
        <f t="shared" si="279"/>
        <v>1.1180983053396736E-3</v>
      </c>
      <c r="H2975" s="38">
        <f>G2975*SUMIF('Manual Inputs'!$B$11:$B$22,'Expanded kW'!A2975,'Manual Inputs'!$C$11:$C$22)</f>
        <v>8398.8358116946056</v>
      </c>
    </row>
    <row r="2976" spans="1:8" x14ac:dyDescent="0.2">
      <c r="A2976">
        <f t="shared" si="276"/>
        <v>7</v>
      </c>
      <c r="B2976" t="b">
        <f t="shared" si="277"/>
        <v>0</v>
      </c>
      <c r="C2976" t="str">
        <f t="shared" si="278"/>
        <v>OFF</v>
      </c>
      <c r="D2976" s="4">
        <f t="shared" si="280"/>
        <v>42553.916666659454</v>
      </c>
      <c r="E2976" t="str">
        <f t="shared" si="281"/>
        <v>LRKPPS</v>
      </c>
      <c r="F2976" s="39">
        <v>58.905174255371094</v>
      </c>
      <c r="G2976">
        <f t="shared" si="279"/>
        <v>1.0997269789279104E-3</v>
      </c>
      <c r="H2976" s="38">
        <f>G2976*SUMIF('Manual Inputs'!$B$11:$B$22,'Expanded kW'!A2976,'Manual Inputs'!$C$11:$C$22)</f>
        <v>8260.8356435174683</v>
      </c>
    </row>
    <row r="2977" spans="1:8" x14ac:dyDescent="0.2">
      <c r="A2977">
        <f t="shared" si="276"/>
        <v>7</v>
      </c>
      <c r="B2977" t="b">
        <f t="shared" si="277"/>
        <v>0</v>
      </c>
      <c r="C2977" t="str">
        <f t="shared" si="278"/>
        <v>OFF</v>
      </c>
      <c r="D2977" s="4">
        <f t="shared" si="280"/>
        <v>42553.958333326118</v>
      </c>
      <c r="E2977" t="str">
        <f t="shared" si="281"/>
        <v>LRKPPS</v>
      </c>
      <c r="F2977" s="39">
        <v>56.901012420654297</v>
      </c>
      <c r="G2977">
        <f t="shared" si="279"/>
        <v>1.0623103874716046E-3</v>
      </c>
      <c r="H2977" s="38">
        <f>G2977*SUMIF('Manual Inputs'!$B$11:$B$22,'Expanded kW'!A2977,'Manual Inputs'!$C$11:$C$22)</f>
        <v>7979.7728722262646</v>
      </c>
    </row>
    <row r="2978" spans="1:8" x14ac:dyDescent="0.2">
      <c r="A2978">
        <f t="shared" si="276"/>
        <v>7</v>
      </c>
      <c r="B2978" t="b">
        <f t="shared" si="277"/>
        <v>0</v>
      </c>
      <c r="C2978" t="str">
        <f t="shared" si="278"/>
        <v>OFF</v>
      </c>
      <c r="D2978" s="4">
        <f t="shared" si="280"/>
        <v>42553.999999992782</v>
      </c>
      <c r="E2978" t="str">
        <f t="shared" si="281"/>
        <v>LRKPPS</v>
      </c>
      <c r="F2978" s="39">
        <v>55.238697052001953</v>
      </c>
      <c r="G2978">
        <f t="shared" si="279"/>
        <v>1.031275880206281E-3</v>
      </c>
      <c r="H2978" s="38">
        <f>G2978*SUMIF('Manual Inputs'!$B$11:$B$22,'Expanded kW'!A2978,'Manual Inputs'!$C$11:$C$22)</f>
        <v>7746.6504984837238</v>
      </c>
    </row>
    <row r="2979" spans="1:8" x14ac:dyDescent="0.2">
      <c r="A2979">
        <f t="shared" si="276"/>
        <v>7</v>
      </c>
      <c r="B2979" t="b">
        <f t="shared" si="277"/>
        <v>0</v>
      </c>
      <c r="C2979" t="str">
        <f t="shared" si="278"/>
        <v>OFF</v>
      </c>
      <c r="D2979" s="4">
        <f t="shared" si="280"/>
        <v>42554.041666659446</v>
      </c>
      <c r="E2979" t="str">
        <f t="shared" si="281"/>
        <v>LRKPPS</v>
      </c>
      <c r="F2979" s="39">
        <v>55.094234466552734</v>
      </c>
      <c r="G2979">
        <f t="shared" si="279"/>
        <v>1.0285788437460297E-3</v>
      </c>
      <c r="H2979" s="38">
        <f>G2979*SUMIF('Manual Inputs'!$B$11:$B$22,'Expanded kW'!A2979,'Manual Inputs'!$C$11:$C$22)</f>
        <v>7726.3911292497078</v>
      </c>
    </row>
    <row r="2980" spans="1:8" x14ac:dyDescent="0.2">
      <c r="A2980">
        <f t="shared" si="276"/>
        <v>7</v>
      </c>
      <c r="B2980" t="b">
        <f t="shared" si="277"/>
        <v>0</v>
      </c>
      <c r="C2980" t="str">
        <f t="shared" si="278"/>
        <v>OFF</v>
      </c>
      <c r="D2980" s="4">
        <f t="shared" si="280"/>
        <v>42554.083333326111</v>
      </c>
      <c r="E2980" t="str">
        <f t="shared" si="281"/>
        <v>LRKPPS</v>
      </c>
      <c r="F2980" s="39">
        <v>53.802352905273438</v>
      </c>
      <c r="G2980">
        <f t="shared" si="279"/>
        <v>1.0044601305009228E-3</v>
      </c>
      <c r="H2980" s="38">
        <f>G2980*SUMIF('Manual Inputs'!$B$11:$B$22,'Expanded kW'!A2980,'Manual Inputs'!$C$11:$C$22)</f>
        <v>7545.2182291857389</v>
      </c>
    </row>
    <row r="2981" spans="1:8" x14ac:dyDescent="0.2">
      <c r="A2981">
        <f t="shared" si="276"/>
        <v>7</v>
      </c>
      <c r="B2981" t="b">
        <f t="shared" si="277"/>
        <v>0</v>
      </c>
      <c r="C2981" t="str">
        <f t="shared" si="278"/>
        <v>OFF</v>
      </c>
      <c r="D2981" s="4">
        <f t="shared" si="280"/>
        <v>42554.124999992775</v>
      </c>
      <c r="E2981" t="str">
        <f t="shared" si="281"/>
        <v>LRKPPS</v>
      </c>
      <c r="F2981" s="39">
        <v>53.336872100830078</v>
      </c>
      <c r="G2981">
        <f t="shared" si="279"/>
        <v>9.9576986168684219E-4</v>
      </c>
      <c r="H2981" s="38">
        <f>G2981*SUMIF('Manual Inputs'!$B$11:$B$22,'Expanded kW'!A2981,'Manual Inputs'!$C$11:$C$22)</f>
        <v>7479.9394065809774</v>
      </c>
    </row>
    <row r="2982" spans="1:8" x14ac:dyDescent="0.2">
      <c r="A2982">
        <f t="shared" si="276"/>
        <v>7</v>
      </c>
      <c r="B2982" t="b">
        <f t="shared" si="277"/>
        <v>0</v>
      </c>
      <c r="C2982" t="str">
        <f t="shared" si="278"/>
        <v>OFF</v>
      </c>
      <c r="D2982" s="4">
        <f t="shared" si="280"/>
        <v>42554.166666659439</v>
      </c>
      <c r="E2982" t="str">
        <f t="shared" si="281"/>
        <v>LRKPPS</v>
      </c>
      <c r="F2982" s="39">
        <v>53.119762420654297</v>
      </c>
      <c r="G2982">
        <f t="shared" si="279"/>
        <v>9.9171654420337953E-4</v>
      </c>
      <c r="H2982" s="38">
        <f>G2982*SUMIF('Manual Inputs'!$B$11:$B$22,'Expanded kW'!A2982,'Manual Inputs'!$C$11:$C$22)</f>
        <v>7449.4920408406888</v>
      </c>
    </row>
    <row r="2983" spans="1:8" x14ac:dyDescent="0.2">
      <c r="A2983">
        <f t="shared" si="276"/>
        <v>7</v>
      </c>
      <c r="B2983" t="b">
        <f t="shared" si="277"/>
        <v>0</v>
      </c>
      <c r="C2983" t="str">
        <f t="shared" si="278"/>
        <v>OFF</v>
      </c>
      <c r="D2983" s="4">
        <f t="shared" si="280"/>
        <v>42554.208333326103</v>
      </c>
      <c r="E2983" t="str">
        <f t="shared" si="281"/>
        <v>LRKPPS</v>
      </c>
      <c r="F2983" s="39">
        <v>53.421451568603516</v>
      </c>
      <c r="G2983">
        <f t="shared" si="279"/>
        <v>9.9734891350613695E-4</v>
      </c>
      <c r="H2983" s="38">
        <f>G2983*SUMIF('Manual Inputs'!$B$11:$B$22,'Expanded kW'!A2983,'Manual Inputs'!$C$11:$C$22)</f>
        <v>7491.8007938177516</v>
      </c>
    </row>
    <row r="2984" spans="1:8" x14ac:dyDescent="0.2">
      <c r="A2984">
        <f t="shared" si="276"/>
        <v>7</v>
      </c>
      <c r="B2984" t="b">
        <f t="shared" si="277"/>
        <v>0</v>
      </c>
      <c r="C2984" t="str">
        <f t="shared" si="278"/>
        <v>OFF</v>
      </c>
      <c r="D2984" s="4">
        <f t="shared" si="280"/>
        <v>42554.249999992768</v>
      </c>
      <c r="E2984" t="str">
        <f t="shared" si="281"/>
        <v>LRKPPS</v>
      </c>
      <c r="F2984" s="39">
        <v>51.556488037109375</v>
      </c>
      <c r="G2984">
        <f t="shared" si="279"/>
        <v>9.6253107727651622E-4</v>
      </c>
      <c r="H2984" s="38">
        <f>G2984*SUMIF('Manual Inputs'!$B$11:$B$22,'Expanded kW'!A2984,'Manual Inputs'!$C$11:$C$22)</f>
        <v>7230.2591311441656</v>
      </c>
    </row>
    <row r="2985" spans="1:8" x14ac:dyDescent="0.2">
      <c r="A2985">
        <f t="shared" si="276"/>
        <v>7</v>
      </c>
      <c r="B2985" t="b">
        <f t="shared" si="277"/>
        <v>0</v>
      </c>
      <c r="C2985" t="str">
        <f t="shared" si="278"/>
        <v>OFF</v>
      </c>
      <c r="D2985" s="4">
        <f t="shared" si="280"/>
        <v>42554.291666659432</v>
      </c>
      <c r="E2985" t="str">
        <f t="shared" si="281"/>
        <v>LRKPPS</v>
      </c>
      <c r="F2985" s="39">
        <v>51.739295959472656</v>
      </c>
      <c r="G2985">
        <f t="shared" si="279"/>
        <v>9.6594399993952542E-4</v>
      </c>
      <c r="H2985" s="38">
        <f>G2985*SUMIF('Manual Inputs'!$B$11:$B$22,'Expanded kW'!A2985,'Manual Inputs'!$C$11:$C$22)</f>
        <v>7255.8960335057318</v>
      </c>
    </row>
    <row r="2986" spans="1:8" x14ac:dyDescent="0.2">
      <c r="A2986">
        <f t="shared" si="276"/>
        <v>7</v>
      </c>
      <c r="B2986" t="b">
        <f t="shared" si="277"/>
        <v>0</v>
      </c>
      <c r="C2986" t="str">
        <f t="shared" si="278"/>
        <v>OFF</v>
      </c>
      <c r="D2986" s="4">
        <f t="shared" si="280"/>
        <v>42554.333333326096</v>
      </c>
      <c r="E2986" t="str">
        <f t="shared" si="281"/>
        <v>LRKPPS</v>
      </c>
      <c r="F2986" s="39">
        <v>50.622482299804687</v>
      </c>
      <c r="G2986">
        <f t="shared" si="279"/>
        <v>9.4509370745677137E-4</v>
      </c>
      <c r="H2986" s="38">
        <f>G2986*SUMIF('Manual Inputs'!$B$11:$B$22,'Expanded kW'!A2986,'Manual Inputs'!$C$11:$C$22)</f>
        <v>7099.2745787086415</v>
      </c>
    </row>
    <row r="2987" spans="1:8" x14ac:dyDescent="0.2">
      <c r="A2987">
        <f t="shared" si="276"/>
        <v>7</v>
      </c>
      <c r="B2987" t="b">
        <f t="shared" si="277"/>
        <v>0</v>
      </c>
      <c r="C2987" t="str">
        <f t="shared" si="278"/>
        <v>OFF</v>
      </c>
      <c r="D2987" s="4">
        <f t="shared" si="280"/>
        <v>42554.37499999276</v>
      </c>
      <c r="E2987" t="str">
        <f t="shared" si="281"/>
        <v>LRKPPS</v>
      </c>
      <c r="F2987" s="39">
        <v>50.917659759521484</v>
      </c>
      <c r="G2987">
        <f t="shared" si="279"/>
        <v>9.506045071467047E-4</v>
      </c>
      <c r="H2987" s="38">
        <f>G2987*SUMIF('Manual Inputs'!$B$11:$B$22,'Expanded kW'!A2987,'Manual Inputs'!$C$11:$C$22)</f>
        <v>7140.6701354015086</v>
      </c>
    </row>
    <row r="2988" spans="1:8" x14ac:dyDescent="0.2">
      <c r="A2988">
        <f t="shared" si="276"/>
        <v>7</v>
      </c>
      <c r="B2988" t="b">
        <f t="shared" si="277"/>
        <v>0</v>
      </c>
      <c r="C2988" t="str">
        <f t="shared" si="278"/>
        <v>OFF</v>
      </c>
      <c r="D2988" s="4">
        <f t="shared" si="280"/>
        <v>42554.416666659425</v>
      </c>
      <c r="E2988" t="str">
        <f t="shared" si="281"/>
        <v>LRKPPS</v>
      </c>
      <c r="F2988" s="39">
        <v>51.257949829101563</v>
      </c>
      <c r="G2988">
        <f t="shared" si="279"/>
        <v>9.5695753427732803E-4</v>
      </c>
      <c r="H2988" s="38">
        <f>G2988*SUMIF('Manual Inputs'!$B$11:$B$22,'Expanded kW'!A2988,'Manual Inputs'!$C$11:$C$22)</f>
        <v>7188.3922645940193</v>
      </c>
    </row>
    <row r="2989" spans="1:8" x14ac:dyDescent="0.2">
      <c r="A2989">
        <f t="shared" si="276"/>
        <v>7</v>
      </c>
      <c r="B2989" t="b">
        <f t="shared" si="277"/>
        <v>0</v>
      </c>
      <c r="C2989" t="str">
        <f t="shared" si="278"/>
        <v>OFF</v>
      </c>
      <c r="D2989" s="4">
        <f t="shared" si="280"/>
        <v>42554.458333326089</v>
      </c>
      <c r="E2989" t="str">
        <f t="shared" si="281"/>
        <v>LRKPPS</v>
      </c>
      <c r="F2989" s="39">
        <v>50.699207305908203</v>
      </c>
      <c r="G2989">
        <f t="shared" si="279"/>
        <v>9.4652612082685411E-4</v>
      </c>
      <c r="H2989" s="38">
        <f>G2989*SUMIF('Manual Inputs'!$B$11:$B$22,'Expanded kW'!A2989,'Manual Inputs'!$C$11:$C$22)</f>
        <v>7110.0344597068924</v>
      </c>
    </row>
    <row r="2990" spans="1:8" x14ac:dyDescent="0.2">
      <c r="A2990">
        <f t="shared" si="276"/>
        <v>7</v>
      </c>
      <c r="B2990" t="b">
        <f t="shared" si="277"/>
        <v>0</v>
      </c>
      <c r="C2990" t="str">
        <f t="shared" si="278"/>
        <v>OFF</v>
      </c>
      <c r="D2990" s="4">
        <f t="shared" si="280"/>
        <v>42554.499999992753</v>
      </c>
      <c r="E2990" t="str">
        <f t="shared" si="281"/>
        <v>LRKPPS</v>
      </c>
      <c r="F2990" s="39">
        <v>51.511085510253906</v>
      </c>
      <c r="G2990">
        <f t="shared" si="279"/>
        <v>9.6168343724615157E-4</v>
      </c>
      <c r="H2990" s="38">
        <f>G2990*SUMIF('Manual Inputs'!$B$11:$B$22,'Expanded kW'!A2990,'Manual Inputs'!$C$11:$C$22)</f>
        <v>7223.8919008134753</v>
      </c>
    </row>
    <row r="2991" spans="1:8" x14ac:dyDescent="0.2">
      <c r="A2991">
        <f t="shared" si="276"/>
        <v>7</v>
      </c>
      <c r="B2991" t="b">
        <f t="shared" si="277"/>
        <v>0</v>
      </c>
      <c r="C2991" t="str">
        <f t="shared" si="278"/>
        <v>OFF</v>
      </c>
      <c r="D2991" s="4">
        <f t="shared" si="280"/>
        <v>42554.541666659417</v>
      </c>
      <c r="E2991" t="str">
        <f t="shared" si="281"/>
        <v>LRKPPS</v>
      </c>
      <c r="F2991" s="39">
        <v>52.040069580078125</v>
      </c>
      <c r="G2991">
        <f t="shared" si="279"/>
        <v>9.7155927685383661E-4</v>
      </c>
      <c r="H2991" s="38">
        <f>G2991*SUMIF('Manual Inputs'!$B$11:$B$22,'Expanded kW'!A2991,'Manual Inputs'!$C$11:$C$22)</f>
        <v>7298.0763933321168</v>
      </c>
    </row>
    <row r="2992" spans="1:8" x14ac:dyDescent="0.2">
      <c r="A2992">
        <f t="shared" si="276"/>
        <v>7</v>
      </c>
      <c r="B2992" t="b">
        <f t="shared" si="277"/>
        <v>0</v>
      </c>
      <c r="C2992" t="str">
        <f t="shared" si="278"/>
        <v>OFF</v>
      </c>
      <c r="D2992" s="4">
        <f t="shared" si="280"/>
        <v>42554.583333326082</v>
      </c>
      <c r="E2992" t="str">
        <f t="shared" si="281"/>
        <v>LRKPPS</v>
      </c>
      <c r="F2992" s="39">
        <v>52.645175933837891</v>
      </c>
      <c r="G2992">
        <f t="shared" si="279"/>
        <v>9.8285627734254373E-4</v>
      </c>
      <c r="H2992" s="38">
        <f>G2992*SUMIF('Manual Inputs'!$B$11:$B$22,'Expanded kW'!A2992,'Manual Inputs'!$C$11:$C$22)</f>
        <v>7382.9362413581457</v>
      </c>
    </row>
    <row r="2993" spans="1:8" x14ac:dyDescent="0.2">
      <c r="A2993">
        <f t="shared" si="276"/>
        <v>7</v>
      </c>
      <c r="B2993" t="b">
        <f t="shared" si="277"/>
        <v>0</v>
      </c>
      <c r="C2993" t="str">
        <f t="shared" si="278"/>
        <v>OFF</v>
      </c>
      <c r="D2993" s="4">
        <f t="shared" si="280"/>
        <v>42554.624999992746</v>
      </c>
      <c r="E2993" t="str">
        <f t="shared" si="281"/>
        <v>LRKPPS</v>
      </c>
      <c r="F2993" s="39">
        <v>53.066902160644531</v>
      </c>
      <c r="G2993">
        <f t="shared" si="279"/>
        <v>9.9072967242546284E-4</v>
      </c>
      <c r="H2993" s="38">
        <f>G2993*SUMIF('Manual Inputs'!$B$11:$B$22,'Expanded kW'!A2993,'Manual Inputs'!$C$11:$C$22)</f>
        <v>7442.0789413034354</v>
      </c>
    </row>
    <row r="2994" spans="1:8" x14ac:dyDescent="0.2">
      <c r="A2994">
        <f t="shared" si="276"/>
        <v>7</v>
      </c>
      <c r="B2994" t="b">
        <f t="shared" si="277"/>
        <v>0</v>
      </c>
      <c r="C2994" t="str">
        <f t="shared" si="278"/>
        <v>OFF</v>
      </c>
      <c r="D2994" s="4">
        <f t="shared" si="280"/>
        <v>42554.66666665941</v>
      </c>
      <c r="E2994" t="str">
        <f t="shared" si="281"/>
        <v>LRKPPS</v>
      </c>
      <c r="F2994" s="39">
        <v>53.636367797851562</v>
      </c>
      <c r="G2994">
        <f t="shared" si="279"/>
        <v>1.0013612804756137E-3</v>
      </c>
      <c r="H2994" s="38">
        <f>G2994*SUMIF('Manual Inputs'!$B$11:$B$22,'Expanded kW'!A2994,'Manual Inputs'!$C$11:$C$22)</f>
        <v>7521.9405509678745</v>
      </c>
    </row>
    <row r="2995" spans="1:8" x14ac:dyDescent="0.2">
      <c r="A2995">
        <f t="shared" si="276"/>
        <v>7</v>
      </c>
      <c r="B2995" t="b">
        <f t="shared" si="277"/>
        <v>0</v>
      </c>
      <c r="C2995" t="str">
        <f t="shared" si="278"/>
        <v>OFF</v>
      </c>
      <c r="D2995" s="4">
        <f t="shared" si="280"/>
        <v>42554.708333326074</v>
      </c>
      <c r="E2995" t="str">
        <f t="shared" si="281"/>
        <v>LRKPPS</v>
      </c>
      <c r="F2995" s="39">
        <v>53.809356689453125</v>
      </c>
      <c r="G2995">
        <f t="shared" si="279"/>
        <v>1.0045908872725368E-3</v>
      </c>
      <c r="H2995" s="38">
        <f>G2995*SUMIF('Manual Inputs'!$B$11:$B$22,'Expanded kW'!A2995,'Manual Inputs'!$C$11:$C$22)</f>
        <v>7546.2004367884238</v>
      </c>
    </row>
    <row r="2996" spans="1:8" x14ac:dyDescent="0.2">
      <c r="A2996">
        <f t="shared" si="276"/>
        <v>7</v>
      </c>
      <c r="B2996" t="b">
        <f t="shared" si="277"/>
        <v>0</v>
      </c>
      <c r="C2996" t="str">
        <f t="shared" si="278"/>
        <v>OFF</v>
      </c>
      <c r="D2996" s="4">
        <f t="shared" si="280"/>
        <v>42554.749999992739</v>
      </c>
      <c r="E2996" t="str">
        <f t="shared" si="281"/>
        <v>LRKPPS</v>
      </c>
      <c r="F2996" s="39">
        <v>54.727581024169922</v>
      </c>
      <c r="G2996">
        <f t="shared" si="279"/>
        <v>1.021733627046439E-3</v>
      </c>
      <c r="H2996" s="38">
        <f>G2996*SUMIF('Manual Inputs'!$B$11:$B$22,'Expanded kW'!A2996,'Manual Inputs'!$C$11:$C$22)</f>
        <v>7674.9718122891418</v>
      </c>
    </row>
    <row r="2997" spans="1:8" x14ac:dyDescent="0.2">
      <c r="A2997">
        <f t="shared" si="276"/>
        <v>7</v>
      </c>
      <c r="B2997" t="b">
        <f t="shared" si="277"/>
        <v>0</v>
      </c>
      <c r="C2997" t="str">
        <f t="shared" si="278"/>
        <v>OFF</v>
      </c>
      <c r="D2997" s="4">
        <f t="shared" si="280"/>
        <v>42554.791666659403</v>
      </c>
      <c r="E2997" t="str">
        <f t="shared" si="281"/>
        <v>LRKPPS</v>
      </c>
      <c r="F2997" s="39">
        <v>53.397258758544922</v>
      </c>
      <c r="G2997">
        <f t="shared" si="279"/>
        <v>9.9689724714144431E-4</v>
      </c>
      <c r="H2997" s="38">
        <f>G2997*SUMIF('Manual Inputs'!$B$11:$B$22,'Expanded kW'!A2997,'Manual Inputs'!$C$11:$C$22)</f>
        <v>7488.4080048110945</v>
      </c>
    </row>
    <row r="2998" spans="1:8" x14ac:dyDescent="0.2">
      <c r="A2998">
        <f t="shared" si="276"/>
        <v>7</v>
      </c>
      <c r="B2998" t="b">
        <f t="shared" si="277"/>
        <v>0</v>
      </c>
      <c r="C2998" t="str">
        <f t="shared" si="278"/>
        <v>OFF</v>
      </c>
      <c r="D2998" s="4">
        <f t="shared" si="280"/>
        <v>42554.833333326067</v>
      </c>
      <c r="E2998" t="str">
        <f t="shared" si="281"/>
        <v>LRKPPS</v>
      </c>
      <c r="F2998" s="39">
        <v>53.008617401123047</v>
      </c>
      <c r="G2998">
        <f t="shared" si="279"/>
        <v>9.8964152824600215E-4</v>
      </c>
      <c r="H2998" s="38">
        <f>G2998*SUMIF('Manual Inputs'!$B$11:$B$22,'Expanded kW'!A2998,'Manual Inputs'!$C$11:$C$22)</f>
        <v>7433.9051123484178</v>
      </c>
    </row>
    <row r="2999" spans="1:8" x14ac:dyDescent="0.2">
      <c r="A2999">
        <f t="shared" si="276"/>
        <v>7</v>
      </c>
      <c r="B2999" t="b">
        <f t="shared" si="277"/>
        <v>0</v>
      </c>
      <c r="C2999" t="str">
        <f t="shared" si="278"/>
        <v>OFF</v>
      </c>
      <c r="D2999" s="4">
        <f t="shared" si="280"/>
        <v>42554.874999992731</v>
      </c>
      <c r="E2999" t="str">
        <f t="shared" si="281"/>
        <v>LRKPPS</v>
      </c>
      <c r="F2999" s="39">
        <v>54.165725708007813</v>
      </c>
      <c r="G2999">
        <f t="shared" si="279"/>
        <v>1.0112440994752478E-3</v>
      </c>
      <c r="H2999" s="38">
        <f>G2999*SUMIF('Manual Inputs'!$B$11:$B$22,'Expanded kW'!A2999,'Manual Inputs'!$C$11:$C$22)</f>
        <v>7596.1774706897113</v>
      </c>
    </row>
    <row r="3000" spans="1:8" x14ac:dyDescent="0.2">
      <c r="A3000">
        <f t="shared" si="276"/>
        <v>7</v>
      </c>
      <c r="B3000" t="b">
        <f t="shared" si="277"/>
        <v>0</v>
      </c>
      <c r="C3000" t="str">
        <f t="shared" si="278"/>
        <v>OFF</v>
      </c>
      <c r="D3000" s="4">
        <f t="shared" si="280"/>
        <v>42554.916666659396</v>
      </c>
      <c r="E3000" t="str">
        <f t="shared" si="281"/>
        <v>LRKPPS</v>
      </c>
      <c r="F3000" s="39">
        <v>54.253192901611328</v>
      </c>
      <c r="G3000">
        <f t="shared" si="279"/>
        <v>1.0128770635364334E-3</v>
      </c>
      <c r="H3000" s="38">
        <f>G3000*SUMIF('Manual Inputs'!$B$11:$B$22,'Expanded kW'!A3000,'Manual Inputs'!$C$11:$C$22)</f>
        <v>7608.4438313225801</v>
      </c>
    </row>
    <row r="3001" spans="1:8" x14ac:dyDescent="0.2">
      <c r="A3001">
        <f t="shared" si="276"/>
        <v>7</v>
      </c>
      <c r="B3001" t="b">
        <f t="shared" si="277"/>
        <v>0</v>
      </c>
      <c r="C3001" t="str">
        <f t="shared" si="278"/>
        <v>OFF</v>
      </c>
      <c r="D3001" s="4">
        <f t="shared" si="280"/>
        <v>42554.95833332606</v>
      </c>
      <c r="E3001" t="str">
        <f t="shared" si="281"/>
        <v>LRKPPS</v>
      </c>
      <c r="F3001" s="39">
        <v>52.620883941650391</v>
      </c>
      <c r="G3001">
        <f t="shared" si="279"/>
        <v>9.8240275930243609E-4</v>
      </c>
      <c r="H3001" s="38">
        <f>G3001*SUMIF('Manual Inputs'!$B$11:$B$22,'Expanded kW'!A3001,'Manual Inputs'!$C$11:$C$22)</f>
        <v>7379.5295430934984</v>
      </c>
    </row>
    <row r="3002" spans="1:8" x14ac:dyDescent="0.2">
      <c r="A3002">
        <f t="shared" si="276"/>
        <v>7</v>
      </c>
      <c r="B3002" t="b">
        <f t="shared" si="277"/>
        <v>0</v>
      </c>
      <c r="C3002" t="str">
        <f t="shared" si="278"/>
        <v>OFF</v>
      </c>
      <c r="D3002" s="4">
        <f t="shared" si="280"/>
        <v>42554.999999992724</v>
      </c>
      <c r="E3002" t="str">
        <f t="shared" si="281"/>
        <v>LRKPPS</v>
      </c>
      <c r="F3002" s="39">
        <v>49.408561706542969</v>
      </c>
      <c r="G3002">
        <f t="shared" si="279"/>
        <v>9.2243048230614957E-4</v>
      </c>
      <c r="H3002" s="38">
        <f>G3002*SUMIF('Manual Inputs'!$B$11:$B$22,'Expanded kW'!A3002,'Manual Inputs'!$C$11:$C$22)</f>
        <v>6929.0348903963386</v>
      </c>
    </row>
    <row r="3003" spans="1:8" x14ac:dyDescent="0.2">
      <c r="A3003">
        <f t="shared" si="276"/>
        <v>7</v>
      </c>
      <c r="B3003" t="b">
        <f t="shared" si="277"/>
        <v>0</v>
      </c>
      <c r="C3003" t="str">
        <f t="shared" si="278"/>
        <v>OFF</v>
      </c>
      <c r="D3003" s="4">
        <f t="shared" si="280"/>
        <v>42555.041666659388</v>
      </c>
      <c r="E3003" t="str">
        <f t="shared" si="281"/>
        <v>LRKPPS</v>
      </c>
      <c r="F3003" s="39">
        <v>49.426441192626953</v>
      </c>
      <c r="G3003">
        <f t="shared" si="279"/>
        <v>9.2276428240884822E-4</v>
      </c>
      <c r="H3003" s="38">
        <f>G3003*SUMIF('Manual Inputs'!$B$11:$B$22,'Expanded kW'!A3003,'Manual Inputs'!$C$11:$C$22)</f>
        <v>6931.5423016347813</v>
      </c>
    </row>
    <row r="3004" spans="1:8" x14ac:dyDescent="0.2">
      <c r="A3004">
        <f t="shared" si="276"/>
        <v>7</v>
      </c>
      <c r="B3004" t="b">
        <f t="shared" si="277"/>
        <v>0</v>
      </c>
      <c r="C3004" t="str">
        <f t="shared" si="278"/>
        <v>OFF</v>
      </c>
      <c r="D3004" s="4">
        <f t="shared" si="280"/>
        <v>42555.083333326053</v>
      </c>
      <c r="E3004" t="str">
        <f t="shared" si="281"/>
        <v>LRKPPS</v>
      </c>
      <c r="F3004" s="39">
        <v>49.33502197265625</v>
      </c>
      <c r="G3004">
        <f t="shared" si="279"/>
        <v>9.2105753620420287E-4</v>
      </c>
      <c r="H3004" s="38">
        <f>G3004*SUMIF('Manual Inputs'!$B$11:$B$22,'Expanded kW'!A3004,'Manual Inputs'!$C$11:$C$22)</f>
        <v>6918.7217105681539</v>
      </c>
    </row>
    <row r="3005" spans="1:8" x14ac:dyDescent="0.2">
      <c r="A3005">
        <f t="shared" si="276"/>
        <v>7</v>
      </c>
      <c r="B3005" t="b">
        <f t="shared" si="277"/>
        <v>0</v>
      </c>
      <c r="C3005" t="str">
        <f t="shared" si="278"/>
        <v>OFF</v>
      </c>
      <c r="D3005" s="4">
        <f t="shared" si="280"/>
        <v>42555.124999992717</v>
      </c>
      <c r="E3005" t="str">
        <f t="shared" si="281"/>
        <v>LRKPPS</v>
      </c>
      <c r="F3005" s="39">
        <v>48.751564025878906</v>
      </c>
      <c r="G3005">
        <f t="shared" si="279"/>
        <v>9.1016469948396476E-4</v>
      </c>
      <c r="H3005" s="38">
        <f>G3005*SUMIF('Manual Inputs'!$B$11:$B$22,'Expanded kW'!A3005,'Manual Inputs'!$C$11:$C$22)</f>
        <v>6836.8978255841903</v>
      </c>
    </row>
    <row r="3006" spans="1:8" x14ac:dyDescent="0.2">
      <c r="A3006">
        <f t="shared" si="276"/>
        <v>7</v>
      </c>
      <c r="B3006" t="b">
        <f t="shared" si="277"/>
        <v>0</v>
      </c>
      <c r="C3006" t="str">
        <f t="shared" si="278"/>
        <v>OFF</v>
      </c>
      <c r="D3006" s="4">
        <f t="shared" si="280"/>
        <v>42555.166666659381</v>
      </c>
      <c r="E3006" t="str">
        <f t="shared" si="281"/>
        <v>LRKPPS</v>
      </c>
      <c r="F3006" s="39">
        <v>48.197185516357422</v>
      </c>
      <c r="G3006">
        <f t="shared" si="279"/>
        <v>8.9981475975175139E-4</v>
      </c>
      <c r="H3006" s="38">
        <f>G3006*SUMIF('Manual Inputs'!$B$11:$B$22,'Expanded kW'!A3006,'Manual Inputs'!$C$11:$C$22)</f>
        <v>6759.1520280486275</v>
      </c>
    </row>
    <row r="3007" spans="1:8" x14ac:dyDescent="0.2">
      <c r="A3007">
        <f t="shared" si="276"/>
        <v>7</v>
      </c>
      <c r="B3007" t="b">
        <f t="shared" si="277"/>
        <v>0</v>
      </c>
      <c r="C3007" t="str">
        <f t="shared" si="278"/>
        <v>OFF</v>
      </c>
      <c r="D3007" s="4">
        <f t="shared" si="280"/>
        <v>42555.208333326045</v>
      </c>
      <c r="E3007" t="str">
        <f t="shared" si="281"/>
        <v>LRKPPS</v>
      </c>
      <c r="F3007" s="39">
        <v>49.69464111328125</v>
      </c>
      <c r="G3007">
        <f t="shared" si="279"/>
        <v>9.2777142638589814E-4</v>
      </c>
      <c r="H3007" s="38">
        <f>G3007*SUMIF('Manual Inputs'!$B$11:$B$22,'Expanded kW'!A3007,'Manual Inputs'!$C$11:$C$22)</f>
        <v>6969.1545401543472</v>
      </c>
    </row>
    <row r="3008" spans="1:8" x14ac:dyDescent="0.2">
      <c r="A3008">
        <f t="shared" si="276"/>
        <v>7</v>
      </c>
      <c r="B3008" t="b">
        <f t="shared" si="277"/>
        <v>0</v>
      </c>
      <c r="C3008" t="str">
        <f t="shared" si="278"/>
        <v>OFF</v>
      </c>
      <c r="D3008" s="4">
        <f t="shared" si="280"/>
        <v>42555.249999992709</v>
      </c>
      <c r="E3008" t="str">
        <f t="shared" si="281"/>
        <v>LRKPPS</v>
      </c>
      <c r="F3008" s="39">
        <v>52.747360229492187</v>
      </c>
      <c r="G3008">
        <f t="shared" si="279"/>
        <v>9.8476400154800321E-4</v>
      </c>
      <c r="H3008" s="38">
        <f>G3008*SUMIF('Manual Inputs'!$B$11:$B$22,'Expanded kW'!A3008,'Manual Inputs'!$C$11:$C$22)</f>
        <v>7397.2665218881593</v>
      </c>
    </row>
    <row r="3009" spans="1:8" x14ac:dyDescent="0.2">
      <c r="A3009">
        <f t="shared" si="276"/>
        <v>7</v>
      </c>
      <c r="B3009" t="b">
        <f t="shared" si="277"/>
        <v>0</v>
      </c>
      <c r="C3009" t="str">
        <f t="shared" si="278"/>
        <v>ON</v>
      </c>
      <c r="D3009" s="4">
        <f t="shared" si="280"/>
        <v>42555.291666659374</v>
      </c>
      <c r="E3009" t="str">
        <f t="shared" si="281"/>
        <v>LRKPPS</v>
      </c>
      <c r="F3009" s="39">
        <v>58.851188659667969</v>
      </c>
      <c r="G3009">
        <f t="shared" si="279"/>
        <v>1.098719097755862E-3</v>
      </c>
      <c r="H3009" s="38">
        <f>G3009*SUMIF('Manual Inputs'!$B$11:$B$22,'Expanded kW'!A3009,'Manual Inputs'!$C$11:$C$22)</f>
        <v>8253.2647273991752</v>
      </c>
    </row>
    <row r="3010" spans="1:8" x14ac:dyDescent="0.2">
      <c r="A3010">
        <f t="shared" ref="A3010:A3073" si="282">MONTH(D3010)</f>
        <v>7</v>
      </c>
      <c r="B3010" t="b">
        <f t="shared" ref="B3010:B3073" si="283">IF(ISNA(VLOOKUP(DATE(YEAR(D3010),MONTH(D3010),DAY(D3010)),Holidays,1,FALSE)),FALSE,TRUE)</f>
        <v>0</v>
      </c>
      <c r="C3010" t="str">
        <f t="shared" ref="C3010:C3073" si="284">IF(OR(HOUR(D3010)&lt;PkStart,HOUR(D3010)&gt;OPkStart-1,WEEKDAY(D3010,2)&gt;5,B3010)=TRUE,"OFF","ON")</f>
        <v>ON</v>
      </c>
      <c r="D3010" s="4">
        <f t="shared" si="280"/>
        <v>42555.333333326038</v>
      </c>
      <c r="E3010" t="str">
        <f t="shared" si="281"/>
        <v>LRKPPS</v>
      </c>
      <c r="F3010" s="39">
        <v>56.831272125244141</v>
      </c>
      <c r="G3010">
        <f t="shared" ref="G3010:G3073" si="285">IF(SUMIF($A$2:$A$8761,A3010,$F$2:$F$8761)=0,0,F3010/SUMIF($A$2:$A$8761,A3010,$F$2:$F$8761))</f>
        <v>1.06100837478171E-3</v>
      </c>
      <c r="H3010" s="38">
        <f>G3010*SUMIF('Manual Inputs'!$B$11:$B$22,'Expanded kW'!A3010,'Manual Inputs'!$C$11:$C$22)</f>
        <v>7969.992523973393</v>
      </c>
    </row>
    <row r="3011" spans="1:8" x14ac:dyDescent="0.2">
      <c r="A3011">
        <f t="shared" si="282"/>
        <v>7</v>
      </c>
      <c r="B3011" t="b">
        <f t="shared" si="283"/>
        <v>0</v>
      </c>
      <c r="C3011" t="str">
        <f t="shared" si="284"/>
        <v>ON</v>
      </c>
      <c r="D3011" s="4">
        <f t="shared" si="280"/>
        <v>42555.374999992702</v>
      </c>
      <c r="E3011" t="str">
        <f t="shared" si="281"/>
        <v>LRKPPS</v>
      </c>
      <c r="F3011" s="39">
        <v>56.498378753662109</v>
      </c>
      <c r="G3011">
        <f t="shared" si="285"/>
        <v>1.0547934399060756E-3</v>
      </c>
      <c r="H3011" s="38">
        <f>G3011*SUMIF('Manual Inputs'!$B$11:$B$22,'Expanded kW'!A3011,'Manual Inputs'!$C$11:$C$22)</f>
        <v>7923.307704444067</v>
      </c>
    </row>
    <row r="3012" spans="1:8" x14ac:dyDescent="0.2">
      <c r="A3012">
        <f t="shared" si="282"/>
        <v>7</v>
      </c>
      <c r="B3012" t="b">
        <f t="shared" si="283"/>
        <v>0</v>
      </c>
      <c r="C3012" t="str">
        <f t="shared" si="284"/>
        <v>ON</v>
      </c>
      <c r="D3012" s="4">
        <f t="shared" ref="D3012:D3075" si="286">+D3011+1/24</f>
        <v>42555.416666659366</v>
      </c>
      <c r="E3012" t="str">
        <f t="shared" ref="E3012:E3075" si="287">+E3011</f>
        <v>LRKPPS</v>
      </c>
      <c r="F3012" s="39">
        <v>59.368888854980469</v>
      </c>
      <c r="G3012">
        <f t="shared" si="285"/>
        <v>1.1083842736759467E-3</v>
      </c>
      <c r="H3012" s="38">
        <f>G3012*SUMIF('Manual Inputs'!$B$11:$B$22,'Expanded kW'!A3012,'Manual Inputs'!$C$11:$C$22)</f>
        <v>8325.8667743357146</v>
      </c>
    </row>
    <row r="3013" spans="1:8" x14ac:dyDescent="0.2">
      <c r="A3013">
        <f t="shared" si="282"/>
        <v>7</v>
      </c>
      <c r="B3013" t="b">
        <f t="shared" si="283"/>
        <v>0</v>
      </c>
      <c r="C3013" t="str">
        <f t="shared" si="284"/>
        <v>ON</v>
      </c>
      <c r="D3013" s="4">
        <f t="shared" si="286"/>
        <v>42555.458333326031</v>
      </c>
      <c r="E3013" t="str">
        <f t="shared" si="287"/>
        <v>LRKPPS</v>
      </c>
      <c r="F3013" s="39">
        <v>61.714485168457031</v>
      </c>
      <c r="G3013">
        <f t="shared" si="285"/>
        <v>1.1521752577484338E-3</v>
      </c>
      <c r="H3013" s="38">
        <f>G3013*SUMIF('Manual Inputs'!$B$11:$B$22,'Expanded kW'!A3013,'Manual Inputs'!$C$11:$C$22)</f>
        <v>8654.812166257776</v>
      </c>
    </row>
    <row r="3014" spans="1:8" x14ac:dyDescent="0.2">
      <c r="A3014">
        <f t="shared" si="282"/>
        <v>7</v>
      </c>
      <c r="B3014" t="b">
        <f t="shared" si="283"/>
        <v>0</v>
      </c>
      <c r="C3014" t="str">
        <f t="shared" si="284"/>
        <v>ON</v>
      </c>
      <c r="D3014" s="4">
        <f t="shared" si="286"/>
        <v>42555.499999992695</v>
      </c>
      <c r="E3014" t="str">
        <f t="shared" si="287"/>
        <v>LRKPPS</v>
      </c>
      <c r="F3014" s="39">
        <v>63.99560546875</v>
      </c>
      <c r="G3014">
        <f t="shared" si="285"/>
        <v>1.194762510364592E-3</v>
      </c>
      <c r="H3014" s="38">
        <f>G3014*SUMIF('Manual Inputs'!$B$11:$B$22,'Expanded kW'!A3014,'Manual Inputs'!$C$11:$C$22)</f>
        <v>8974.7154705433604</v>
      </c>
    </row>
    <row r="3015" spans="1:8" x14ac:dyDescent="0.2">
      <c r="A3015">
        <f t="shared" si="282"/>
        <v>7</v>
      </c>
      <c r="B3015" t="b">
        <f t="shared" si="283"/>
        <v>0</v>
      </c>
      <c r="C3015" t="str">
        <f t="shared" si="284"/>
        <v>ON</v>
      </c>
      <c r="D3015" s="4">
        <f t="shared" si="286"/>
        <v>42555.541666659359</v>
      </c>
      <c r="E3015" t="str">
        <f t="shared" si="287"/>
        <v>LRKPPS</v>
      </c>
      <c r="F3015" s="39">
        <v>65.95263671875</v>
      </c>
      <c r="G3015">
        <f t="shared" si="285"/>
        <v>1.2312991999073408E-3</v>
      </c>
      <c r="H3015" s="38">
        <f>G3015*SUMIF('Manual Inputs'!$B$11:$B$22,'Expanded kW'!A3015,'Manual Inputs'!$C$11:$C$22)</f>
        <v>9249.1686694319706</v>
      </c>
    </row>
    <row r="3016" spans="1:8" x14ac:dyDescent="0.2">
      <c r="A3016">
        <f t="shared" si="282"/>
        <v>7</v>
      </c>
      <c r="B3016" t="b">
        <f t="shared" si="283"/>
        <v>0</v>
      </c>
      <c r="C3016" t="str">
        <f t="shared" si="284"/>
        <v>ON</v>
      </c>
      <c r="D3016" s="4">
        <f t="shared" si="286"/>
        <v>42555.583333326023</v>
      </c>
      <c r="E3016" t="str">
        <f t="shared" si="287"/>
        <v>LRKPPS</v>
      </c>
      <c r="F3016" s="39">
        <v>64.397148132324219</v>
      </c>
      <c r="G3016">
        <f t="shared" si="285"/>
        <v>1.2022590895005561E-3</v>
      </c>
      <c r="H3016" s="38">
        <f>G3016*SUMIF('Manual Inputs'!$B$11:$B$22,'Expanded kW'!A3016,'Manual Inputs'!$C$11:$C$22)</f>
        <v>9031.02763648767</v>
      </c>
    </row>
    <row r="3017" spans="1:8" x14ac:dyDescent="0.2">
      <c r="A3017">
        <f t="shared" si="282"/>
        <v>7</v>
      </c>
      <c r="B3017" t="b">
        <f t="shared" si="283"/>
        <v>0</v>
      </c>
      <c r="C3017" t="str">
        <f t="shared" si="284"/>
        <v>ON</v>
      </c>
      <c r="D3017" s="4">
        <f t="shared" si="286"/>
        <v>42555.624999992688</v>
      </c>
      <c r="E3017" t="str">
        <f t="shared" si="287"/>
        <v>LRKPPS</v>
      </c>
      <c r="F3017" s="39">
        <v>61.674716949462891</v>
      </c>
      <c r="G3017">
        <f t="shared" si="285"/>
        <v>1.1514328071252989E-3</v>
      </c>
      <c r="H3017" s="38">
        <f>G3017*SUMIF('Manual Inputs'!$B$11:$B$22,'Expanded kW'!A3017,'Manual Inputs'!$C$11:$C$22)</f>
        <v>8649.2350887752145</v>
      </c>
    </row>
    <row r="3018" spans="1:8" x14ac:dyDescent="0.2">
      <c r="A3018">
        <f t="shared" si="282"/>
        <v>7</v>
      </c>
      <c r="B3018" t="b">
        <f t="shared" si="283"/>
        <v>0</v>
      </c>
      <c r="C3018" t="str">
        <f t="shared" si="284"/>
        <v>ON</v>
      </c>
      <c r="D3018" s="4">
        <f t="shared" si="286"/>
        <v>42555.666666659352</v>
      </c>
      <c r="E3018" t="str">
        <f t="shared" si="287"/>
        <v>LRKPPS</v>
      </c>
      <c r="F3018" s="39">
        <v>61.126583099365234</v>
      </c>
      <c r="G3018">
        <f t="shared" si="285"/>
        <v>1.141199451725946E-3</v>
      </c>
      <c r="H3018" s="38">
        <f>G3018*SUMIF('Manual Inputs'!$B$11:$B$22,'Expanded kW'!A3018,'Manual Inputs'!$C$11:$C$22)</f>
        <v>8572.3650395215645</v>
      </c>
    </row>
    <row r="3019" spans="1:8" x14ac:dyDescent="0.2">
      <c r="A3019">
        <f t="shared" si="282"/>
        <v>7</v>
      </c>
      <c r="B3019" t="b">
        <f t="shared" si="283"/>
        <v>0</v>
      </c>
      <c r="C3019" t="str">
        <f t="shared" si="284"/>
        <v>ON</v>
      </c>
      <c r="D3019" s="4">
        <f t="shared" si="286"/>
        <v>42555.708333326016</v>
      </c>
      <c r="E3019" t="str">
        <f t="shared" si="287"/>
        <v>LRKPPS</v>
      </c>
      <c r="F3019" s="39">
        <v>60.690658569335938</v>
      </c>
      <c r="G3019">
        <f t="shared" si="285"/>
        <v>1.1330609821855393E-3</v>
      </c>
      <c r="H3019" s="38">
        <f>G3019*SUMIF('Manual Inputs'!$B$11:$B$22,'Expanded kW'!A3019,'Manual Inputs'!$C$11:$C$22)</f>
        <v>8511.2311757978478</v>
      </c>
    </row>
    <row r="3020" spans="1:8" x14ac:dyDescent="0.2">
      <c r="A3020">
        <f t="shared" si="282"/>
        <v>7</v>
      </c>
      <c r="B3020" t="b">
        <f t="shared" si="283"/>
        <v>0</v>
      </c>
      <c r="C3020" t="str">
        <f t="shared" si="284"/>
        <v>ON</v>
      </c>
      <c r="D3020" s="4">
        <f t="shared" si="286"/>
        <v>42555.74999999268</v>
      </c>
      <c r="E3020" t="str">
        <f t="shared" si="287"/>
        <v>LRKPPS</v>
      </c>
      <c r="F3020" s="39">
        <v>57.487430572509766</v>
      </c>
      <c r="G3020">
        <f t="shared" si="285"/>
        <v>1.0732584895811524E-3</v>
      </c>
      <c r="H3020" s="38">
        <f>G3020*SUMIF('Manual Inputs'!$B$11:$B$22,'Expanded kW'!A3020,'Manual Inputs'!$C$11:$C$22)</f>
        <v>8062.0118950640863</v>
      </c>
    </row>
    <row r="3021" spans="1:8" x14ac:dyDescent="0.2">
      <c r="A3021">
        <f t="shared" si="282"/>
        <v>7</v>
      </c>
      <c r="B3021" t="b">
        <f t="shared" si="283"/>
        <v>0</v>
      </c>
      <c r="C3021" t="str">
        <f t="shared" si="284"/>
        <v>ON</v>
      </c>
      <c r="D3021" s="4">
        <f t="shared" si="286"/>
        <v>42555.791666659345</v>
      </c>
      <c r="E3021" t="str">
        <f t="shared" si="287"/>
        <v>LRKPPS</v>
      </c>
      <c r="F3021" s="39">
        <v>56.037582397460938</v>
      </c>
      <c r="G3021">
        <f t="shared" si="285"/>
        <v>1.0461906271462117E-3</v>
      </c>
      <c r="H3021" s="38">
        <f>G3021*SUMIF('Manual Inputs'!$B$11:$B$22,'Expanded kW'!A3021,'Manual Inputs'!$C$11:$C$22)</f>
        <v>7858.6858267936059</v>
      </c>
    </row>
    <row r="3022" spans="1:8" x14ac:dyDescent="0.2">
      <c r="A3022">
        <f t="shared" si="282"/>
        <v>7</v>
      </c>
      <c r="B3022" t="b">
        <f t="shared" si="283"/>
        <v>0</v>
      </c>
      <c r="C3022" t="str">
        <f t="shared" si="284"/>
        <v>ON</v>
      </c>
      <c r="D3022" s="4">
        <f t="shared" si="286"/>
        <v>42555.833333326009</v>
      </c>
      <c r="E3022" t="str">
        <f t="shared" si="287"/>
        <v>LRKPPS</v>
      </c>
      <c r="F3022" s="39">
        <v>54.969444274902344</v>
      </c>
      <c r="G3022">
        <f t="shared" si="285"/>
        <v>1.0262490799825179E-3</v>
      </c>
      <c r="H3022" s="38">
        <f>G3022*SUMIF('Manual Inputs'!$B$11:$B$22,'Expanded kW'!A3022,'Manual Inputs'!$C$11:$C$22)</f>
        <v>7708.89060784088</v>
      </c>
    </row>
    <row r="3023" spans="1:8" x14ac:dyDescent="0.2">
      <c r="A3023">
        <f t="shared" si="282"/>
        <v>7</v>
      </c>
      <c r="B3023" t="b">
        <f t="shared" si="283"/>
        <v>0</v>
      </c>
      <c r="C3023" t="str">
        <f t="shared" si="284"/>
        <v>OFF</v>
      </c>
      <c r="D3023" s="4">
        <f t="shared" si="286"/>
        <v>42555.874999992673</v>
      </c>
      <c r="E3023" t="str">
        <f t="shared" si="287"/>
        <v>LRKPPS</v>
      </c>
      <c r="F3023" s="39">
        <v>55.660438537597656</v>
      </c>
      <c r="G3023">
        <f t="shared" si="285"/>
        <v>1.0391495601623408E-3</v>
      </c>
      <c r="H3023" s="38">
        <f>G3023*SUMIF('Manual Inputs'!$B$11:$B$22,'Expanded kW'!A3023,'Manual Inputs'!$C$11:$C$22)</f>
        <v>7805.7953383148579</v>
      </c>
    </row>
    <row r="3024" spans="1:8" x14ac:dyDescent="0.2">
      <c r="A3024">
        <f t="shared" si="282"/>
        <v>7</v>
      </c>
      <c r="B3024" t="b">
        <f t="shared" si="283"/>
        <v>0</v>
      </c>
      <c r="C3024" t="str">
        <f t="shared" si="284"/>
        <v>OFF</v>
      </c>
      <c r="D3024" s="4">
        <f t="shared" si="286"/>
        <v>42555.916666659337</v>
      </c>
      <c r="E3024" t="str">
        <f t="shared" si="287"/>
        <v>LRKPPS</v>
      </c>
      <c r="F3024" s="39">
        <v>54.401973724365234</v>
      </c>
      <c r="G3024">
        <f t="shared" si="285"/>
        <v>1.0156547190955227E-3</v>
      </c>
      <c r="H3024" s="38">
        <f>G3024*SUMIF('Manual Inputs'!$B$11:$B$22,'Expanded kW'!A3024,'Manual Inputs'!$C$11:$C$22)</f>
        <v>7629.3087882506243</v>
      </c>
    </row>
    <row r="3025" spans="1:8" x14ac:dyDescent="0.2">
      <c r="A3025">
        <f t="shared" si="282"/>
        <v>7</v>
      </c>
      <c r="B3025" t="b">
        <f t="shared" si="283"/>
        <v>0</v>
      </c>
      <c r="C3025" t="str">
        <f t="shared" si="284"/>
        <v>OFF</v>
      </c>
      <c r="D3025" s="4">
        <f t="shared" si="286"/>
        <v>42555.958333326002</v>
      </c>
      <c r="E3025" t="str">
        <f t="shared" si="287"/>
        <v>LRKPPS</v>
      </c>
      <c r="F3025" s="39">
        <v>53.445102691650391</v>
      </c>
      <c r="G3025">
        <f t="shared" si="285"/>
        <v>9.977904668743323E-4</v>
      </c>
      <c r="H3025" s="38">
        <f>G3025*SUMIF('Manual Inputs'!$B$11:$B$22,'Expanded kW'!A3025,'Manual Inputs'!$C$11:$C$22)</f>
        <v>7495.1176168769252</v>
      </c>
    </row>
    <row r="3026" spans="1:8" x14ac:dyDescent="0.2">
      <c r="A3026">
        <f t="shared" si="282"/>
        <v>7</v>
      </c>
      <c r="B3026" t="b">
        <f t="shared" si="283"/>
        <v>0</v>
      </c>
      <c r="C3026" t="str">
        <f t="shared" si="284"/>
        <v>OFF</v>
      </c>
      <c r="D3026" s="4">
        <f t="shared" si="286"/>
        <v>42555.999999992666</v>
      </c>
      <c r="E3026" t="str">
        <f t="shared" si="287"/>
        <v>LRKPPS</v>
      </c>
      <c r="F3026" s="39">
        <v>50.872837066650391</v>
      </c>
      <c r="G3026">
        <f t="shared" si="285"/>
        <v>9.4976769229568943E-4</v>
      </c>
      <c r="H3026" s="38">
        <f>G3026*SUMIF('Manual Inputs'!$B$11:$B$22,'Expanded kW'!A3026,'Manual Inputs'!$C$11:$C$22)</f>
        <v>7134.3842207329144</v>
      </c>
    </row>
    <row r="3027" spans="1:8" x14ac:dyDescent="0.2">
      <c r="A3027">
        <f t="shared" si="282"/>
        <v>7</v>
      </c>
      <c r="B3027" t="b">
        <f t="shared" si="283"/>
        <v>0</v>
      </c>
      <c r="C3027" t="str">
        <f t="shared" si="284"/>
        <v>OFF</v>
      </c>
      <c r="D3027" s="4">
        <f t="shared" si="286"/>
        <v>42556.04166665933</v>
      </c>
      <c r="E3027" t="str">
        <f t="shared" si="287"/>
        <v>LRKPPS</v>
      </c>
      <c r="F3027" s="39">
        <v>50.428974151611328</v>
      </c>
      <c r="G3027">
        <f t="shared" si="285"/>
        <v>9.4148101750379646E-4</v>
      </c>
      <c r="H3027" s="38">
        <f>G3027*SUMIF('Manual Inputs'!$B$11:$B$22,'Expanded kW'!A3027,'Manual Inputs'!$C$11:$C$22)</f>
        <v>7072.1370813985304</v>
      </c>
    </row>
    <row r="3028" spans="1:8" x14ac:dyDescent="0.2">
      <c r="A3028">
        <f t="shared" si="282"/>
        <v>7</v>
      </c>
      <c r="B3028" t="b">
        <f t="shared" si="283"/>
        <v>0</v>
      </c>
      <c r="C3028" t="str">
        <f t="shared" si="284"/>
        <v>OFF</v>
      </c>
      <c r="D3028" s="4">
        <f t="shared" si="286"/>
        <v>42556.083333325994</v>
      </c>
      <c r="E3028" t="str">
        <f t="shared" si="287"/>
        <v>LRKPPS</v>
      </c>
      <c r="F3028" s="39">
        <v>50.107940673828125</v>
      </c>
      <c r="G3028">
        <f t="shared" si="285"/>
        <v>9.354875002768264E-4</v>
      </c>
      <c r="H3028" s="38">
        <f>G3028*SUMIF('Manual Inputs'!$B$11:$B$22,'Expanded kW'!A3028,'Manual Inputs'!$C$11:$C$22)</f>
        <v>7027.1154881419407</v>
      </c>
    </row>
    <row r="3029" spans="1:8" x14ac:dyDescent="0.2">
      <c r="A3029">
        <f t="shared" si="282"/>
        <v>7</v>
      </c>
      <c r="B3029" t="b">
        <f t="shared" si="283"/>
        <v>0</v>
      </c>
      <c r="C3029" t="str">
        <f t="shared" si="284"/>
        <v>OFF</v>
      </c>
      <c r="D3029" s="4">
        <f t="shared" si="286"/>
        <v>42556.124999992659</v>
      </c>
      <c r="E3029" t="str">
        <f t="shared" si="287"/>
        <v>LRKPPS</v>
      </c>
      <c r="F3029" s="39">
        <v>49.701286315917969</v>
      </c>
      <c r="G3029">
        <f t="shared" si="285"/>
        <v>9.2789548863870391E-4</v>
      </c>
      <c r="H3029" s="38">
        <f>G3029*SUMIF('Manual Inputs'!$B$11:$B$22,'Expanded kW'!A3029,'Manual Inputs'!$C$11:$C$22)</f>
        <v>6970.086460439682</v>
      </c>
    </row>
    <row r="3030" spans="1:8" x14ac:dyDescent="0.2">
      <c r="A3030">
        <f t="shared" si="282"/>
        <v>7</v>
      </c>
      <c r="B3030" t="b">
        <f t="shared" si="283"/>
        <v>0</v>
      </c>
      <c r="C3030" t="str">
        <f t="shared" si="284"/>
        <v>OFF</v>
      </c>
      <c r="D3030" s="4">
        <f t="shared" si="286"/>
        <v>42556.166666659323</v>
      </c>
      <c r="E3030" t="str">
        <f t="shared" si="287"/>
        <v>LRKPPS</v>
      </c>
      <c r="F3030" s="39">
        <v>49.703239440917969</v>
      </c>
      <c r="G3030">
        <f t="shared" si="285"/>
        <v>9.2793195240072263E-4</v>
      </c>
      <c r="H3030" s="38">
        <f>G3030*SUMIF('Manual Inputs'!$B$11:$B$22,'Expanded kW'!A3030,'Manual Inputs'!$C$11:$C$22)</f>
        <v>6970.3603658277943</v>
      </c>
    </row>
    <row r="3031" spans="1:8" x14ac:dyDescent="0.2">
      <c r="A3031">
        <f t="shared" si="282"/>
        <v>7</v>
      </c>
      <c r="B3031" t="b">
        <f t="shared" si="283"/>
        <v>0</v>
      </c>
      <c r="C3031" t="str">
        <f t="shared" si="284"/>
        <v>OFF</v>
      </c>
      <c r="D3031" s="4">
        <f t="shared" si="286"/>
        <v>42556.208333325987</v>
      </c>
      <c r="E3031" t="str">
        <f t="shared" si="287"/>
        <v>LRKPPS</v>
      </c>
      <c r="F3031" s="39">
        <v>51.880039215087891</v>
      </c>
      <c r="G3031">
        <f t="shared" si="285"/>
        <v>9.6857159857171356E-4</v>
      </c>
      <c r="H3031" s="38">
        <f>G3031*SUMIF('Manual Inputs'!$B$11:$B$22,'Expanded kW'!A3031,'Manual Inputs'!$C$11:$C$22)</f>
        <v>7275.6338055651195</v>
      </c>
    </row>
    <row r="3032" spans="1:8" x14ac:dyDescent="0.2">
      <c r="A3032">
        <f t="shared" si="282"/>
        <v>7</v>
      </c>
      <c r="B3032" t="b">
        <f t="shared" si="283"/>
        <v>0</v>
      </c>
      <c r="C3032" t="str">
        <f t="shared" si="284"/>
        <v>OFF</v>
      </c>
      <c r="D3032" s="4">
        <f t="shared" si="286"/>
        <v>42556.249999992651</v>
      </c>
      <c r="E3032" t="str">
        <f t="shared" si="287"/>
        <v>LRKPPS</v>
      </c>
      <c r="F3032" s="39">
        <v>55.527370452880859</v>
      </c>
      <c r="G3032">
        <f t="shared" si="285"/>
        <v>1.0366652527199606E-3</v>
      </c>
      <c r="H3032" s="38">
        <f>G3032*SUMIF('Manual Inputs'!$B$11:$B$22,'Expanded kW'!A3032,'Manual Inputs'!$C$11:$C$22)</f>
        <v>7787.1339288353192</v>
      </c>
    </row>
    <row r="3033" spans="1:8" x14ac:dyDescent="0.2">
      <c r="A3033">
        <f t="shared" si="282"/>
        <v>7</v>
      </c>
      <c r="B3033" t="b">
        <f t="shared" si="283"/>
        <v>0</v>
      </c>
      <c r="C3033" t="str">
        <f t="shared" si="284"/>
        <v>ON</v>
      </c>
      <c r="D3033" s="4">
        <f t="shared" si="286"/>
        <v>42556.291666659316</v>
      </c>
      <c r="E3033" t="str">
        <f t="shared" si="287"/>
        <v>LRKPPS</v>
      </c>
      <c r="F3033" s="39">
        <v>65.556488037109375</v>
      </c>
      <c r="G3033">
        <f t="shared" si="285"/>
        <v>1.2239033234266393E-3</v>
      </c>
      <c r="H3033" s="38">
        <f>G3033*SUMIF('Manual Inputs'!$B$11:$B$22,'Expanded kW'!A3033,'Manual Inputs'!$C$11:$C$22)</f>
        <v>9193.6129531337374</v>
      </c>
    </row>
    <row r="3034" spans="1:8" x14ac:dyDescent="0.2">
      <c r="A3034">
        <f t="shared" si="282"/>
        <v>7</v>
      </c>
      <c r="B3034" t="b">
        <f t="shared" si="283"/>
        <v>0</v>
      </c>
      <c r="C3034" t="str">
        <f t="shared" si="284"/>
        <v>ON</v>
      </c>
      <c r="D3034" s="4">
        <f t="shared" si="286"/>
        <v>42556.33333332598</v>
      </c>
      <c r="E3034" t="str">
        <f t="shared" si="287"/>
        <v>LRKPPS</v>
      </c>
      <c r="F3034" s="39">
        <v>69.863998413085937</v>
      </c>
      <c r="G3034">
        <f t="shared" si="285"/>
        <v>1.3043221564469219E-3</v>
      </c>
      <c r="H3034" s="38">
        <f>G3034*SUMIF('Manual Inputs'!$B$11:$B$22,'Expanded kW'!A3034,'Manual Inputs'!$C$11:$C$22)</f>
        <v>9797.6963074146897</v>
      </c>
    </row>
    <row r="3035" spans="1:8" x14ac:dyDescent="0.2">
      <c r="A3035">
        <f t="shared" si="282"/>
        <v>7</v>
      </c>
      <c r="B3035" t="b">
        <f t="shared" si="283"/>
        <v>0</v>
      </c>
      <c r="C3035" t="str">
        <f t="shared" si="284"/>
        <v>ON</v>
      </c>
      <c r="D3035" s="4">
        <f t="shared" si="286"/>
        <v>42556.374999992644</v>
      </c>
      <c r="E3035" t="str">
        <f t="shared" si="287"/>
        <v>LRKPPS</v>
      </c>
      <c r="F3035" s="39">
        <v>72.189041137695313</v>
      </c>
      <c r="G3035">
        <f t="shared" si="285"/>
        <v>1.34772941639879E-3</v>
      </c>
      <c r="H3035" s="38">
        <f>G3035*SUMIF('Manual Inputs'!$B$11:$B$22,'Expanded kW'!A3035,'Manual Inputs'!$C$11:$C$22)</f>
        <v>10123.759273104037</v>
      </c>
    </row>
    <row r="3036" spans="1:8" x14ac:dyDescent="0.2">
      <c r="A3036">
        <f t="shared" si="282"/>
        <v>7</v>
      </c>
      <c r="B3036" t="b">
        <f t="shared" si="283"/>
        <v>0</v>
      </c>
      <c r="C3036" t="str">
        <f t="shared" si="284"/>
        <v>ON</v>
      </c>
      <c r="D3036" s="4">
        <f t="shared" si="286"/>
        <v>42556.416666659308</v>
      </c>
      <c r="E3036" t="str">
        <f t="shared" si="287"/>
        <v>LRKPPS</v>
      </c>
      <c r="F3036" s="39">
        <v>74.914642333984375</v>
      </c>
      <c r="G3036">
        <f t="shared" si="285"/>
        <v>1.3986148811690425E-3</v>
      </c>
      <c r="H3036" s="38">
        <f>G3036*SUMIF('Manual Inputs'!$B$11:$B$22,'Expanded kW'!A3036,'Manual Inputs'!$C$11:$C$22)</f>
        <v>10505.996382100715</v>
      </c>
    </row>
    <row r="3037" spans="1:8" x14ac:dyDescent="0.2">
      <c r="A3037">
        <f t="shared" si="282"/>
        <v>7</v>
      </c>
      <c r="B3037" t="b">
        <f t="shared" si="283"/>
        <v>0</v>
      </c>
      <c r="C3037" t="str">
        <f t="shared" si="284"/>
        <v>ON</v>
      </c>
      <c r="D3037" s="4">
        <f t="shared" si="286"/>
        <v>42556.458333325972</v>
      </c>
      <c r="E3037" t="str">
        <f t="shared" si="287"/>
        <v>LRKPPS</v>
      </c>
      <c r="F3037" s="39">
        <v>76.122467041015625</v>
      </c>
      <c r="G3037">
        <f t="shared" si="285"/>
        <v>1.4211642994999263E-3</v>
      </c>
      <c r="H3037" s="38">
        <f>G3037*SUMIF('Manual Inputs'!$B$11:$B$22,'Expanded kW'!A3037,'Manual Inputs'!$C$11:$C$22)</f>
        <v>10675.381186018089</v>
      </c>
    </row>
    <row r="3038" spans="1:8" x14ac:dyDescent="0.2">
      <c r="A3038">
        <f t="shared" si="282"/>
        <v>7</v>
      </c>
      <c r="B3038" t="b">
        <f t="shared" si="283"/>
        <v>0</v>
      </c>
      <c r="C3038" t="str">
        <f t="shared" si="284"/>
        <v>ON</v>
      </c>
      <c r="D3038" s="4">
        <f t="shared" si="286"/>
        <v>42556.499999992637</v>
      </c>
      <c r="E3038" t="str">
        <f t="shared" si="287"/>
        <v>LRKPPS</v>
      </c>
      <c r="F3038" s="39">
        <v>76.823974609375</v>
      </c>
      <c r="G3038">
        <f t="shared" si="285"/>
        <v>1.4342610572737407E-3</v>
      </c>
      <c r="H3038" s="38">
        <f>G3038*SUMIF('Manual Inputs'!$B$11:$B$22,'Expanded kW'!A3038,'Manual Inputs'!$C$11:$C$22)</f>
        <v>10773.760297839017</v>
      </c>
    </row>
    <row r="3039" spans="1:8" x14ac:dyDescent="0.2">
      <c r="A3039">
        <f t="shared" si="282"/>
        <v>7</v>
      </c>
      <c r="B3039" t="b">
        <f t="shared" si="283"/>
        <v>0</v>
      </c>
      <c r="C3039" t="str">
        <f t="shared" si="284"/>
        <v>ON</v>
      </c>
      <c r="D3039" s="4">
        <f t="shared" si="286"/>
        <v>42556.541666659301</v>
      </c>
      <c r="E3039" t="str">
        <f t="shared" si="287"/>
        <v>LRKPPS</v>
      </c>
      <c r="F3039" s="39">
        <v>78.654197692871094</v>
      </c>
      <c r="G3039">
        <f t="shared" si="285"/>
        <v>1.4684303085801104E-3</v>
      </c>
      <c r="H3039" s="38">
        <f>G3039*SUMIF('Manual Inputs'!$B$11:$B$22,'Expanded kW'!A3039,'Manual Inputs'!$C$11:$C$22)</f>
        <v>11030.429975415844</v>
      </c>
    </row>
    <row r="3040" spans="1:8" x14ac:dyDescent="0.2">
      <c r="A3040">
        <f t="shared" si="282"/>
        <v>7</v>
      </c>
      <c r="B3040" t="b">
        <f t="shared" si="283"/>
        <v>0</v>
      </c>
      <c r="C3040" t="str">
        <f t="shared" si="284"/>
        <v>ON</v>
      </c>
      <c r="D3040" s="4">
        <f t="shared" si="286"/>
        <v>42556.583333325965</v>
      </c>
      <c r="E3040" t="str">
        <f t="shared" si="287"/>
        <v>LRKPPS</v>
      </c>
      <c r="F3040" s="39">
        <v>76.141395568847656</v>
      </c>
      <c r="G3040">
        <f t="shared" si="285"/>
        <v>1.421517684631053E-3</v>
      </c>
      <c r="H3040" s="38">
        <f>G3040*SUMIF('Manual Inputs'!$B$11:$B$22,'Expanded kW'!A3040,'Manual Inputs'!$C$11:$C$22)</f>
        <v>10678.03571440835</v>
      </c>
    </row>
    <row r="3041" spans="1:8" x14ac:dyDescent="0.2">
      <c r="A3041">
        <f t="shared" si="282"/>
        <v>7</v>
      </c>
      <c r="B3041" t="b">
        <f t="shared" si="283"/>
        <v>0</v>
      </c>
      <c r="C3041" t="str">
        <f t="shared" si="284"/>
        <v>ON</v>
      </c>
      <c r="D3041" s="4">
        <f t="shared" si="286"/>
        <v>42556.624999992629</v>
      </c>
      <c r="E3041" t="str">
        <f t="shared" si="287"/>
        <v>LRKPPS</v>
      </c>
      <c r="F3041" s="39">
        <v>71.779243469238281</v>
      </c>
      <c r="G3041">
        <f t="shared" si="285"/>
        <v>1.3400787208936687E-3</v>
      </c>
      <c r="H3041" s="38">
        <f>G3041*SUMIF('Manual Inputs'!$B$11:$B$22,'Expanded kW'!A3041,'Manual Inputs'!$C$11:$C$22)</f>
        <v>10066.289428917786</v>
      </c>
    </row>
    <row r="3042" spans="1:8" x14ac:dyDescent="0.2">
      <c r="A3042">
        <f t="shared" si="282"/>
        <v>7</v>
      </c>
      <c r="B3042" t="b">
        <f t="shared" si="283"/>
        <v>0</v>
      </c>
      <c r="C3042" t="str">
        <f t="shared" si="284"/>
        <v>ON</v>
      </c>
      <c r="D3042" s="4">
        <f t="shared" si="286"/>
        <v>42556.666666659294</v>
      </c>
      <c r="E3042" t="str">
        <f t="shared" si="287"/>
        <v>LRKPPS</v>
      </c>
      <c r="F3042" s="39">
        <v>69.102806091308594</v>
      </c>
      <c r="G3042">
        <f t="shared" si="285"/>
        <v>1.290111117382981E-3</v>
      </c>
      <c r="H3042" s="38">
        <f>G3042*SUMIF('Manual Inputs'!$B$11:$B$22,'Expanded kW'!A3042,'Manual Inputs'!$C$11:$C$22)</f>
        <v>9690.9470321124991</v>
      </c>
    </row>
    <row r="3043" spans="1:8" x14ac:dyDescent="0.2">
      <c r="A3043">
        <f t="shared" si="282"/>
        <v>7</v>
      </c>
      <c r="B3043" t="b">
        <f t="shared" si="283"/>
        <v>0</v>
      </c>
      <c r="C3043" t="str">
        <f t="shared" si="284"/>
        <v>ON</v>
      </c>
      <c r="D3043" s="4">
        <f t="shared" si="286"/>
        <v>42556.708333325958</v>
      </c>
      <c r="E3043" t="str">
        <f t="shared" si="287"/>
        <v>LRKPPS</v>
      </c>
      <c r="F3043" s="39">
        <v>67.576225280761719</v>
      </c>
      <c r="G3043">
        <f t="shared" si="285"/>
        <v>1.2616106991413874E-3</v>
      </c>
      <c r="H3043" s="38">
        <f>G3043*SUMIF('Manual Inputs'!$B$11:$B$22,'Expanded kW'!A3043,'Manual Inputs'!$C$11:$C$22)</f>
        <v>9476.8600129008464</v>
      </c>
    </row>
    <row r="3044" spans="1:8" x14ac:dyDescent="0.2">
      <c r="A3044">
        <f t="shared" si="282"/>
        <v>7</v>
      </c>
      <c r="B3044" t="b">
        <f t="shared" si="283"/>
        <v>0</v>
      </c>
      <c r="C3044" t="str">
        <f t="shared" si="284"/>
        <v>ON</v>
      </c>
      <c r="D3044" s="4">
        <f t="shared" si="286"/>
        <v>42556.749999992622</v>
      </c>
      <c r="E3044" t="str">
        <f t="shared" si="287"/>
        <v>LRKPPS</v>
      </c>
      <c r="F3044" s="39">
        <v>70.461997985839844</v>
      </c>
      <c r="G3044">
        <f t="shared" si="285"/>
        <v>1.3154864772703149E-3</v>
      </c>
      <c r="H3044" s="38">
        <f>G3044*SUMIF('Manual Inputs'!$B$11:$B$22,'Expanded kW'!A3044,'Manual Inputs'!$C$11:$C$22)</f>
        <v>9881.5595036085833</v>
      </c>
    </row>
    <row r="3045" spans="1:8" x14ac:dyDescent="0.2">
      <c r="A3045">
        <f t="shared" si="282"/>
        <v>7</v>
      </c>
      <c r="B3045" t="b">
        <f t="shared" si="283"/>
        <v>0</v>
      </c>
      <c r="C3045" t="str">
        <f t="shared" si="284"/>
        <v>ON</v>
      </c>
      <c r="D3045" s="4">
        <f t="shared" si="286"/>
        <v>42556.791666659286</v>
      </c>
      <c r="E3045" t="str">
        <f t="shared" si="287"/>
        <v>LRKPPS</v>
      </c>
      <c r="F3045" s="39">
        <v>67.680854797363281</v>
      </c>
      <c r="G3045">
        <f t="shared" si="285"/>
        <v>1.2635640742676554E-3</v>
      </c>
      <c r="H3045" s="38">
        <f>G3045*SUMIF('Manual Inputs'!$B$11:$B$22,'Expanded kW'!A3045,'Manual Inputs'!$C$11:$C$22)</f>
        <v>9491.5332101374606</v>
      </c>
    </row>
    <row r="3046" spans="1:8" x14ac:dyDescent="0.2">
      <c r="A3046">
        <f t="shared" si="282"/>
        <v>7</v>
      </c>
      <c r="B3046" t="b">
        <f t="shared" si="283"/>
        <v>0</v>
      </c>
      <c r="C3046" t="str">
        <f t="shared" si="284"/>
        <v>ON</v>
      </c>
      <c r="D3046" s="4">
        <f t="shared" si="286"/>
        <v>42556.833333325951</v>
      </c>
      <c r="E3046" t="str">
        <f t="shared" si="287"/>
        <v>LRKPPS</v>
      </c>
      <c r="F3046" s="39">
        <v>65.19281005859375</v>
      </c>
      <c r="G3046">
        <f t="shared" si="285"/>
        <v>1.217113656989499E-3</v>
      </c>
      <c r="H3046" s="38">
        <f>G3046*SUMIF('Manual Inputs'!$B$11:$B$22,'Expanded kW'!A3046,'Manual Inputs'!$C$11:$C$22)</f>
        <v>9142.6109139128748</v>
      </c>
    </row>
    <row r="3047" spans="1:8" x14ac:dyDescent="0.2">
      <c r="A3047">
        <f t="shared" si="282"/>
        <v>7</v>
      </c>
      <c r="B3047" t="b">
        <f t="shared" si="283"/>
        <v>0</v>
      </c>
      <c r="C3047" t="str">
        <f t="shared" si="284"/>
        <v>OFF</v>
      </c>
      <c r="D3047" s="4">
        <f t="shared" si="286"/>
        <v>42556.874999992615</v>
      </c>
      <c r="E3047" t="str">
        <f t="shared" si="287"/>
        <v>LRKPPS</v>
      </c>
      <c r="F3047" s="39">
        <v>63.840217590332031</v>
      </c>
      <c r="G3047">
        <f t="shared" si="285"/>
        <v>1.1918615047355487E-3</v>
      </c>
      <c r="H3047" s="38">
        <f>G3047*SUMIF('Manual Inputs'!$B$11:$B$22,'Expanded kW'!A3047,'Manual Inputs'!$C$11:$C$22)</f>
        <v>8952.9239430445923</v>
      </c>
    </row>
    <row r="3048" spans="1:8" x14ac:dyDescent="0.2">
      <c r="A3048">
        <f t="shared" si="282"/>
        <v>7</v>
      </c>
      <c r="B3048" t="b">
        <f t="shared" si="283"/>
        <v>0</v>
      </c>
      <c r="C3048" t="str">
        <f t="shared" si="284"/>
        <v>OFF</v>
      </c>
      <c r="D3048" s="4">
        <f t="shared" si="286"/>
        <v>42556.916666659279</v>
      </c>
      <c r="E3048" t="str">
        <f t="shared" si="287"/>
        <v>LRKPPS</v>
      </c>
      <c r="F3048" s="39">
        <v>62.716445922851563</v>
      </c>
      <c r="G3048">
        <f t="shared" si="285"/>
        <v>1.1708813101006031E-3</v>
      </c>
      <c r="H3048" s="38">
        <f>G3048*SUMIF('Manual Inputs'!$B$11:$B$22,'Expanded kW'!A3048,'Manual Inputs'!$C$11:$C$22)</f>
        <v>8795.326700302352</v>
      </c>
    </row>
    <row r="3049" spans="1:8" x14ac:dyDescent="0.2">
      <c r="A3049">
        <f t="shared" si="282"/>
        <v>7</v>
      </c>
      <c r="B3049" t="b">
        <f t="shared" si="283"/>
        <v>0</v>
      </c>
      <c r="C3049" t="str">
        <f t="shared" si="284"/>
        <v>OFF</v>
      </c>
      <c r="D3049" s="4">
        <f t="shared" si="286"/>
        <v>42556.958333325943</v>
      </c>
      <c r="E3049" t="str">
        <f t="shared" si="287"/>
        <v>LRKPPS</v>
      </c>
      <c r="F3049" s="39">
        <v>59.782306671142578</v>
      </c>
      <c r="G3049">
        <f t="shared" si="285"/>
        <v>1.116102555333716E-3</v>
      </c>
      <c r="H3049" s="38">
        <f>G3049*SUMIF('Manual Inputs'!$B$11:$B$22,'Expanded kW'!A3049,'Manual Inputs'!$C$11:$C$22)</f>
        <v>8383.8443064386047</v>
      </c>
    </row>
    <row r="3050" spans="1:8" x14ac:dyDescent="0.2">
      <c r="A3050">
        <f t="shared" si="282"/>
        <v>7</v>
      </c>
      <c r="B3050" t="b">
        <f t="shared" si="283"/>
        <v>0</v>
      </c>
      <c r="C3050" t="str">
        <f t="shared" si="284"/>
        <v>OFF</v>
      </c>
      <c r="D3050" s="4">
        <f t="shared" si="286"/>
        <v>42556.999999992608</v>
      </c>
      <c r="E3050" t="str">
        <f t="shared" si="287"/>
        <v>LRKPPS</v>
      </c>
      <c r="F3050" s="39">
        <v>55.921836853027344</v>
      </c>
      <c r="G3050">
        <f t="shared" si="285"/>
        <v>1.0440297219368919E-3</v>
      </c>
      <c r="H3050" s="38">
        <f>G3050*SUMIF('Manual Inputs'!$B$11:$B$22,'Expanded kW'!A3050,'Manual Inputs'!$C$11:$C$22)</f>
        <v>7842.4537227191804</v>
      </c>
    </row>
    <row r="3051" spans="1:8" x14ac:dyDescent="0.2">
      <c r="A3051">
        <f t="shared" si="282"/>
        <v>7</v>
      </c>
      <c r="B3051" t="b">
        <f t="shared" si="283"/>
        <v>0</v>
      </c>
      <c r="C3051" t="str">
        <f t="shared" si="284"/>
        <v>OFF</v>
      </c>
      <c r="D3051" s="4">
        <f t="shared" si="286"/>
        <v>42557.041666659272</v>
      </c>
      <c r="E3051" t="str">
        <f t="shared" si="287"/>
        <v>LRKPPS</v>
      </c>
      <c r="F3051" s="39">
        <v>55.197731018066406</v>
      </c>
      <c r="G3051">
        <f t="shared" si="285"/>
        <v>1.0305110670415956E-3</v>
      </c>
      <c r="H3051" s="38">
        <f>G3051*SUMIF('Manual Inputs'!$B$11:$B$22,'Expanded kW'!A3051,'Manual Inputs'!$C$11:$C$22)</f>
        <v>7740.9054399623592</v>
      </c>
    </row>
    <row r="3052" spans="1:8" x14ac:dyDescent="0.2">
      <c r="A3052">
        <f t="shared" si="282"/>
        <v>7</v>
      </c>
      <c r="B3052" t="b">
        <f t="shared" si="283"/>
        <v>0</v>
      </c>
      <c r="C3052" t="str">
        <f t="shared" si="284"/>
        <v>OFF</v>
      </c>
      <c r="D3052" s="4">
        <f t="shared" si="286"/>
        <v>42557.083333325936</v>
      </c>
      <c r="E3052" t="str">
        <f t="shared" si="287"/>
        <v>LRKPPS</v>
      </c>
      <c r="F3052" s="39">
        <v>54.455661773681641</v>
      </c>
      <c r="G3052">
        <f t="shared" si="285"/>
        <v>1.0166570452413261E-3</v>
      </c>
      <c r="H3052" s="38">
        <f>G3052*SUMIF('Manual Inputs'!$B$11:$B$22,'Expanded kW'!A3052,'Manual Inputs'!$C$11:$C$22)</f>
        <v>7636.8379765949476</v>
      </c>
    </row>
    <row r="3053" spans="1:8" x14ac:dyDescent="0.2">
      <c r="A3053">
        <f t="shared" si="282"/>
        <v>7</v>
      </c>
      <c r="B3053" t="b">
        <f t="shared" si="283"/>
        <v>0</v>
      </c>
      <c r="C3053" t="str">
        <f t="shared" si="284"/>
        <v>OFF</v>
      </c>
      <c r="D3053" s="4">
        <f t="shared" si="286"/>
        <v>42557.1249999926</v>
      </c>
      <c r="E3053" t="str">
        <f t="shared" si="287"/>
        <v>LRKPPS</v>
      </c>
      <c r="F3053" s="39">
        <v>53.472198486328125</v>
      </c>
      <c r="G3053">
        <f t="shared" si="285"/>
        <v>9.9829633035405669E-4</v>
      </c>
      <c r="H3053" s="38">
        <f>G3053*SUMIF('Manual Inputs'!$B$11:$B$22,'Expanded kW'!A3053,'Manual Inputs'!$C$11:$C$22)</f>
        <v>7498.9175191655231</v>
      </c>
    </row>
    <row r="3054" spans="1:8" x14ac:dyDescent="0.2">
      <c r="A3054">
        <f t="shared" si="282"/>
        <v>7</v>
      </c>
      <c r="B3054" t="b">
        <f t="shared" si="283"/>
        <v>0</v>
      </c>
      <c r="C3054" t="str">
        <f t="shared" si="284"/>
        <v>OFF</v>
      </c>
      <c r="D3054" s="4">
        <f t="shared" si="286"/>
        <v>42557.166666659265</v>
      </c>
      <c r="E3054" t="str">
        <f t="shared" si="287"/>
        <v>LRKPPS</v>
      </c>
      <c r="F3054" s="39">
        <v>52.914131164550781</v>
      </c>
      <c r="G3054">
        <f t="shared" si="285"/>
        <v>9.8787752254006185E-4</v>
      </c>
      <c r="H3054" s="38">
        <f>G3054*SUMIF('Manual Inputs'!$B$11:$B$22,'Expanded kW'!A3054,'Manual Inputs'!$C$11:$C$22)</f>
        <v>7420.6544042270207</v>
      </c>
    </row>
    <row r="3055" spans="1:8" x14ac:dyDescent="0.2">
      <c r="A3055">
        <f t="shared" si="282"/>
        <v>7</v>
      </c>
      <c r="B3055" t="b">
        <f t="shared" si="283"/>
        <v>0</v>
      </c>
      <c r="C3055" t="str">
        <f t="shared" si="284"/>
        <v>OFF</v>
      </c>
      <c r="D3055" s="4">
        <f t="shared" si="286"/>
        <v>42557.208333325929</v>
      </c>
      <c r="E3055" t="str">
        <f t="shared" si="287"/>
        <v>LRKPPS</v>
      </c>
      <c r="F3055" s="39">
        <v>55.376293182373047</v>
      </c>
      <c r="G3055">
        <f t="shared" si="285"/>
        <v>1.0338447237531851E-3</v>
      </c>
      <c r="H3055" s="38">
        <f>G3055*SUMIF('Manual Inputs'!$B$11:$B$22,'Expanded kW'!A3055,'Manual Inputs'!$C$11:$C$22)</f>
        <v>7765.9469190876571</v>
      </c>
    </row>
    <row r="3056" spans="1:8" x14ac:dyDescent="0.2">
      <c r="A3056">
        <f t="shared" si="282"/>
        <v>7</v>
      </c>
      <c r="B3056" t="b">
        <f t="shared" si="283"/>
        <v>0</v>
      </c>
      <c r="C3056" t="str">
        <f t="shared" si="284"/>
        <v>OFF</v>
      </c>
      <c r="D3056" s="4">
        <f t="shared" si="286"/>
        <v>42557.249999992593</v>
      </c>
      <c r="E3056" t="str">
        <f t="shared" si="287"/>
        <v>LRKPPS</v>
      </c>
      <c r="F3056" s="39">
        <v>58.449398040771484</v>
      </c>
      <c r="G3056">
        <f t="shared" si="285"/>
        <v>1.0912178894313604E-3</v>
      </c>
      <c r="H3056" s="38">
        <f>G3056*SUMIF('Manual Inputs'!$B$11:$B$22,'Expanded kW'!A3056,'Manual Inputs'!$C$11:$C$22)</f>
        <v>8196.917788309891</v>
      </c>
    </row>
    <row r="3057" spans="1:8" x14ac:dyDescent="0.2">
      <c r="A3057">
        <f t="shared" si="282"/>
        <v>7</v>
      </c>
      <c r="B3057" t="b">
        <f t="shared" si="283"/>
        <v>0</v>
      </c>
      <c r="C3057" t="str">
        <f t="shared" si="284"/>
        <v>ON</v>
      </c>
      <c r="D3057" s="4">
        <f t="shared" si="286"/>
        <v>42557.291666659257</v>
      </c>
      <c r="E3057" t="str">
        <f t="shared" si="287"/>
        <v>LRKPPS</v>
      </c>
      <c r="F3057" s="39">
        <v>62.732505798339844</v>
      </c>
      <c r="G3057">
        <f t="shared" si="285"/>
        <v>1.1711811390812646E-3</v>
      </c>
      <c r="H3057" s="38">
        <f>G3057*SUMIF('Manual Inputs'!$B$11:$B$22,'Expanded kW'!A3057,'Manual Inputs'!$C$11:$C$22)</f>
        <v>8797.5789301538207</v>
      </c>
    </row>
    <row r="3058" spans="1:8" x14ac:dyDescent="0.2">
      <c r="A3058">
        <f t="shared" si="282"/>
        <v>7</v>
      </c>
      <c r="B3058" t="b">
        <f t="shared" si="283"/>
        <v>0</v>
      </c>
      <c r="C3058" t="str">
        <f t="shared" si="284"/>
        <v>ON</v>
      </c>
      <c r="D3058" s="4">
        <f t="shared" si="286"/>
        <v>42557.333333325922</v>
      </c>
      <c r="E3058" t="str">
        <f t="shared" si="287"/>
        <v>LRKPPS</v>
      </c>
      <c r="F3058" s="39">
        <v>69.8134765625</v>
      </c>
      <c r="G3058">
        <f t="shared" si="285"/>
        <v>1.3033789414778284E-3</v>
      </c>
      <c r="H3058" s="38">
        <f>G3058*SUMIF('Manual Inputs'!$B$11:$B$22,'Expanded kW'!A3058,'Manual Inputs'!$C$11:$C$22)</f>
        <v>9790.6111453831254</v>
      </c>
    </row>
    <row r="3059" spans="1:8" x14ac:dyDescent="0.2">
      <c r="A3059">
        <f t="shared" si="282"/>
        <v>7</v>
      </c>
      <c r="B3059" t="b">
        <f t="shared" si="283"/>
        <v>0</v>
      </c>
      <c r="C3059" t="str">
        <f t="shared" si="284"/>
        <v>ON</v>
      </c>
      <c r="D3059" s="4">
        <f t="shared" si="286"/>
        <v>42557.374999992586</v>
      </c>
      <c r="E3059" t="str">
        <f t="shared" si="287"/>
        <v>LRKPPS</v>
      </c>
      <c r="F3059" s="39">
        <v>74.159233093261719</v>
      </c>
      <c r="G3059">
        <f t="shared" si="285"/>
        <v>1.384511809025454E-3</v>
      </c>
      <c r="H3059" s="38">
        <f>G3059*SUMIF('Manual Inputs'!$B$11:$B$22,'Expanded kW'!A3059,'Manual Inputs'!$C$11:$C$22)</f>
        <v>10400.058123533638</v>
      </c>
    </row>
    <row r="3060" spans="1:8" x14ac:dyDescent="0.2">
      <c r="A3060">
        <f t="shared" si="282"/>
        <v>7</v>
      </c>
      <c r="B3060" t="b">
        <f t="shared" si="283"/>
        <v>0</v>
      </c>
      <c r="C3060" t="str">
        <f t="shared" si="284"/>
        <v>ON</v>
      </c>
      <c r="D3060" s="4">
        <f t="shared" si="286"/>
        <v>42557.41666665925</v>
      </c>
      <c r="E3060" t="str">
        <f t="shared" si="287"/>
        <v>LRKPPS</v>
      </c>
      <c r="F3060" s="39">
        <v>75.322212219238281</v>
      </c>
      <c r="G3060">
        <f t="shared" si="285"/>
        <v>1.4062239851956111E-3</v>
      </c>
      <c r="H3060" s="38">
        <f>G3060*SUMIF('Manual Inputs'!$B$11:$B$22,'Expanded kW'!A3060,'Manual Inputs'!$C$11:$C$22)</f>
        <v>10563.15380295365</v>
      </c>
    </row>
    <row r="3061" spans="1:8" x14ac:dyDescent="0.2">
      <c r="A3061">
        <f t="shared" si="282"/>
        <v>7</v>
      </c>
      <c r="B3061" t="b">
        <f t="shared" si="283"/>
        <v>0</v>
      </c>
      <c r="C3061" t="str">
        <f t="shared" si="284"/>
        <v>ON</v>
      </c>
      <c r="D3061" s="4">
        <f t="shared" si="286"/>
        <v>42557.458333325914</v>
      </c>
      <c r="E3061" t="str">
        <f t="shared" si="287"/>
        <v>LRKPPS</v>
      </c>
      <c r="F3061" s="39">
        <v>79.46533203125</v>
      </c>
      <c r="G3061">
        <f t="shared" si="285"/>
        <v>1.4835737374337954E-3</v>
      </c>
      <c r="H3061" s="38">
        <f>G3061*SUMIF('Manual Inputs'!$B$11:$B$22,'Expanded kW'!A3061,'Manual Inputs'!$C$11:$C$22)</f>
        <v>11144.183097087502</v>
      </c>
    </row>
    <row r="3062" spans="1:8" x14ac:dyDescent="0.2">
      <c r="A3062">
        <f t="shared" si="282"/>
        <v>7</v>
      </c>
      <c r="B3062" t="b">
        <f t="shared" si="283"/>
        <v>0</v>
      </c>
      <c r="C3062" t="str">
        <f t="shared" si="284"/>
        <v>ON</v>
      </c>
      <c r="D3062" s="4">
        <f t="shared" si="286"/>
        <v>42557.499999992579</v>
      </c>
      <c r="E3062" t="str">
        <f t="shared" si="287"/>
        <v>LRKPPS</v>
      </c>
      <c r="F3062" s="39">
        <v>84.743232727050781</v>
      </c>
      <c r="G3062">
        <f t="shared" si="285"/>
        <v>1.5821092202779918E-3</v>
      </c>
      <c r="H3062" s="38">
        <f>G3062*SUMIF('Manual Inputs'!$B$11:$B$22,'Expanded kW'!A3062,'Manual Inputs'!$C$11:$C$22)</f>
        <v>11884.353561600496</v>
      </c>
    </row>
    <row r="3063" spans="1:8" x14ac:dyDescent="0.2">
      <c r="A3063">
        <f t="shared" si="282"/>
        <v>7</v>
      </c>
      <c r="B3063" t="b">
        <f t="shared" si="283"/>
        <v>0</v>
      </c>
      <c r="C3063" t="str">
        <f t="shared" si="284"/>
        <v>ON</v>
      </c>
      <c r="D3063" s="4">
        <f t="shared" si="286"/>
        <v>42557.541666659243</v>
      </c>
      <c r="E3063" t="str">
        <f t="shared" si="287"/>
        <v>LRKPPS</v>
      </c>
      <c r="F3063" s="39">
        <v>86.284423828125</v>
      </c>
      <c r="G3063">
        <f t="shared" si="285"/>
        <v>1.6108824045518739E-3</v>
      </c>
      <c r="H3063" s="38">
        <f>G3063*SUMIF('Manual Inputs'!$B$11:$B$22,'Expanded kW'!A3063,'Manual Inputs'!$C$11:$C$22)</f>
        <v>12100.48952150838</v>
      </c>
    </row>
    <row r="3064" spans="1:8" x14ac:dyDescent="0.2">
      <c r="A3064">
        <f t="shared" si="282"/>
        <v>7</v>
      </c>
      <c r="B3064" t="b">
        <f t="shared" si="283"/>
        <v>0</v>
      </c>
      <c r="C3064" t="str">
        <f t="shared" si="284"/>
        <v>ON</v>
      </c>
      <c r="D3064" s="4">
        <f t="shared" si="286"/>
        <v>42557.583333325907</v>
      </c>
      <c r="E3064" t="str">
        <f t="shared" si="287"/>
        <v>LRKPPS</v>
      </c>
      <c r="F3064" s="39">
        <v>83.726402282714844</v>
      </c>
      <c r="G3064">
        <f t="shared" si="285"/>
        <v>1.5631255590501409E-3</v>
      </c>
      <c r="H3064" s="38">
        <f>G3064*SUMIF('Manual Inputs'!$B$11:$B$22,'Expanded kW'!A3064,'Manual Inputs'!$C$11:$C$22)</f>
        <v>11741.753708800328</v>
      </c>
    </row>
    <row r="3065" spans="1:8" x14ac:dyDescent="0.2">
      <c r="A3065">
        <f t="shared" si="282"/>
        <v>7</v>
      </c>
      <c r="B3065" t="b">
        <f t="shared" si="283"/>
        <v>0</v>
      </c>
      <c r="C3065" t="str">
        <f t="shared" si="284"/>
        <v>ON</v>
      </c>
      <c r="D3065" s="4">
        <f t="shared" si="286"/>
        <v>42557.624999992571</v>
      </c>
      <c r="E3065" t="str">
        <f t="shared" si="287"/>
        <v>LRKPPS</v>
      </c>
      <c r="F3065" s="39">
        <v>79.205711364746094</v>
      </c>
      <c r="G3065">
        <f t="shared" si="285"/>
        <v>1.4787267633801441E-3</v>
      </c>
      <c r="H3065" s="38">
        <f>G3065*SUMIF('Manual Inputs'!$B$11:$B$22,'Expanded kW'!A3065,'Manual Inputs'!$C$11:$C$22)</f>
        <v>11107.774009384078</v>
      </c>
    </row>
    <row r="3066" spans="1:8" x14ac:dyDescent="0.2">
      <c r="A3066">
        <f t="shared" si="282"/>
        <v>7</v>
      </c>
      <c r="B3066" t="b">
        <f t="shared" si="283"/>
        <v>0</v>
      </c>
      <c r="C3066" t="str">
        <f t="shared" si="284"/>
        <v>ON</v>
      </c>
      <c r="D3066" s="4">
        <f t="shared" si="286"/>
        <v>42557.666666659235</v>
      </c>
      <c r="E3066" t="str">
        <f t="shared" si="287"/>
        <v>LRKPPS</v>
      </c>
      <c r="F3066" s="39">
        <v>77.778915405273437</v>
      </c>
      <c r="G3066">
        <f t="shared" si="285"/>
        <v>1.4520892730426236E-3</v>
      </c>
      <c r="H3066" s="38">
        <f>G3066*SUMIF('Manual Inputs'!$B$11:$B$22,'Expanded kW'!A3066,'Manual Inputs'!$C$11:$C$22)</f>
        <v>10907.680773653372</v>
      </c>
    </row>
    <row r="3067" spans="1:8" x14ac:dyDescent="0.2">
      <c r="A3067">
        <f t="shared" si="282"/>
        <v>7</v>
      </c>
      <c r="B3067" t="b">
        <f t="shared" si="283"/>
        <v>0</v>
      </c>
      <c r="C3067" t="str">
        <f t="shared" si="284"/>
        <v>ON</v>
      </c>
      <c r="D3067" s="4">
        <f t="shared" si="286"/>
        <v>42557.7083333259</v>
      </c>
      <c r="E3067" t="str">
        <f t="shared" si="287"/>
        <v>LRKPPS</v>
      </c>
      <c r="F3067" s="39">
        <v>79.792930603027344</v>
      </c>
      <c r="G3067">
        <f t="shared" si="285"/>
        <v>1.4896898213295822E-3</v>
      </c>
      <c r="H3067" s="38">
        <f>G3067*SUMIF('Manual Inputs'!$B$11:$B$22,'Expanded kW'!A3067,'Manual Inputs'!$C$11:$C$22)</f>
        <v>11190.125376228743</v>
      </c>
    </row>
    <row r="3068" spans="1:8" x14ac:dyDescent="0.2">
      <c r="A3068">
        <f t="shared" si="282"/>
        <v>7</v>
      </c>
      <c r="B3068" t="b">
        <f t="shared" si="283"/>
        <v>0</v>
      </c>
      <c r="C3068" t="str">
        <f t="shared" si="284"/>
        <v>ON</v>
      </c>
      <c r="D3068" s="4">
        <f t="shared" si="286"/>
        <v>42557.749999992564</v>
      </c>
      <c r="E3068" t="str">
        <f t="shared" si="287"/>
        <v>LRKPPS</v>
      </c>
      <c r="F3068" s="39">
        <v>77.836219787597656</v>
      </c>
      <c r="G3068">
        <f t="shared" si="285"/>
        <v>1.4531591141227897E-3</v>
      </c>
      <c r="H3068" s="38">
        <f>G3068*SUMIF('Manual Inputs'!$B$11:$B$22,'Expanded kW'!A3068,'Manual Inputs'!$C$11:$C$22)</f>
        <v>10915.71711494287</v>
      </c>
    </row>
    <row r="3069" spans="1:8" x14ac:dyDescent="0.2">
      <c r="A3069">
        <f t="shared" si="282"/>
        <v>7</v>
      </c>
      <c r="B3069" t="b">
        <f t="shared" si="283"/>
        <v>0</v>
      </c>
      <c r="C3069" t="str">
        <f t="shared" si="284"/>
        <v>ON</v>
      </c>
      <c r="D3069" s="4">
        <f t="shared" si="286"/>
        <v>42557.791666659228</v>
      </c>
      <c r="E3069" t="str">
        <f t="shared" si="287"/>
        <v>LRKPPS</v>
      </c>
      <c r="F3069" s="39">
        <v>76.425773620605469</v>
      </c>
      <c r="G3069">
        <f t="shared" si="285"/>
        <v>1.4268268653556055E-3</v>
      </c>
      <c r="H3069" s="38">
        <f>G3069*SUMIF('Manual Inputs'!$B$11:$B$22,'Expanded kW'!A3069,'Manual Inputs'!$C$11:$C$22)</f>
        <v>10717.916766894683</v>
      </c>
    </row>
    <row r="3070" spans="1:8" x14ac:dyDescent="0.2">
      <c r="A3070">
        <f t="shared" si="282"/>
        <v>7</v>
      </c>
      <c r="B3070" t="b">
        <f t="shared" si="283"/>
        <v>0</v>
      </c>
      <c r="C3070" t="str">
        <f t="shared" si="284"/>
        <v>ON</v>
      </c>
      <c r="D3070" s="4">
        <f t="shared" si="286"/>
        <v>42557.833333325892</v>
      </c>
      <c r="E3070" t="str">
        <f t="shared" si="287"/>
        <v>LRKPPS</v>
      </c>
      <c r="F3070" s="39">
        <v>71.960250854492188</v>
      </c>
      <c r="G3070">
        <f t="shared" si="285"/>
        <v>1.343458028526067E-3</v>
      </c>
      <c r="H3070" s="38">
        <f>G3070*SUMIF('Manual Inputs'!$B$11:$B$22,'Expanded kW'!A3070,'Manual Inputs'!$C$11:$C$22)</f>
        <v>10091.673824749685</v>
      </c>
    </row>
    <row r="3071" spans="1:8" x14ac:dyDescent="0.2">
      <c r="A3071">
        <f t="shared" si="282"/>
        <v>7</v>
      </c>
      <c r="B3071" t="b">
        <f t="shared" si="283"/>
        <v>0</v>
      </c>
      <c r="C3071" t="str">
        <f t="shared" si="284"/>
        <v>OFF</v>
      </c>
      <c r="D3071" s="4">
        <f t="shared" si="286"/>
        <v>42557.874999992557</v>
      </c>
      <c r="E3071" t="str">
        <f t="shared" si="287"/>
        <v>LRKPPS</v>
      </c>
      <c r="F3071" s="39">
        <v>69.175338745117188</v>
      </c>
      <c r="G3071">
        <f t="shared" si="285"/>
        <v>1.2914652618576368E-3</v>
      </c>
      <c r="H3071" s="38">
        <f>G3071*SUMIF('Manual Inputs'!$B$11:$B$22,'Expanded kW'!A3071,'Manual Inputs'!$C$11:$C$22)</f>
        <v>9701.1189794749389</v>
      </c>
    </row>
    <row r="3072" spans="1:8" x14ac:dyDescent="0.2">
      <c r="A3072">
        <f t="shared" si="282"/>
        <v>7</v>
      </c>
      <c r="B3072" t="b">
        <f t="shared" si="283"/>
        <v>0</v>
      </c>
      <c r="C3072" t="str">
        <f t="shared" si="284"/>
        <v>OFF</v>
      </c>
      <c r="D3072" s="4">
        <f t="shared" si="286"/>
        <v>42557.916666659221</v>
      </c>
      <c r="E3072" t="str">
        <f t="shared" si="287"/>
        <v>LRKPPS</v>
      </c>
      <c r="F3072" s="39">
        <v>67.115875244140625</v>
      </c>
      <c r="G3072">
        <f t="shared" si="285"/>
        <v>1.2530162189208912E-3</v>
      </c>
      <c r="H3072" s="38">
        <f>G3072*SUMIF('Manual Inputs'!$B$11:$B$22,'Expanded kW'!A3072,'Manual Inputs'!$C$11:$C$22)</f>
        <v>9412.3007269113423</v>
      </c>
    </row>
    <row r="3073" spans="1:8" x14ac:dyDescent="0.2">
      <c r="A3073">
        <f t="shared" si="282"/>
        <v>7</v>
      </c>
      <c r="B3073" t="b">
        <f t="shared" si="283"/>
        <v>0</v>
      </c>
      <c r="C3073" t="str">
        <f t="shared" si="284"/>
        <v>OFF</v>
      </c>
      <c r="D3073" s="4">
        <f t="shared" si="286"/>
        <v>42557.958333325885</v>
      </c>
      <c r="E3073" t="str">
        <f t="shared" si="287"/>
        <v>LRKPPS</v>
      </c>
      <c r="F3073" s="39">
        <v>63.736885070800781</v>
      </c>
      <c r="G3073">
        <f t="shared" si="285"/>
        <v>1.1899323438262462E-3</v>
      </c>
      <c r="H3073" s="38">
        <f>G3073*SUMIF('Manual Inputs'!$B$11:$B$22,'Expanded kW'!A3073,'Manual Inputs'!$C$11:$C$22)</f>
        <v>8938.4326361047715</v>
      </c>
    </row>
    <row r="3074" spans="1:8" x14ac:dyDescent="0.2">
      <c r="A3074">
        <f t="shared" ref="A3074:A3137" si="288">MONTH(D3074)</f>
        <v>7</v>
      </c>
      <c r="B3074" t="b">
        <f t="shared" ref="B3074:B3137" si="289">IF(ISNA(VLOOKUP(DATE(YEAR(D3074),MONTH(D3074),DAY(D3074)),Holidays,1,FALSE)),FALSE,TRUE)</f>
        <v>0</v>
      </c>
      <c r="C3074" t="str">
        <f t="shared" ref="C3074:C3137" si="290">IF(OR(HOUR(D3074)&lt;PkStart,HOUR(D3074)&gt;OPkStart-1,WEEKDAY(D3074,2)&gt;5,B3074)=TRUE,"OFF","ON")</f>
        <v>OFF</v>
      </c>
      <c r="D3074" s="4">
        <f t="shared" si="286"/>
        <v>42557.999999992549</v>
      </c>
      <c r="E3074" t="str">
        <f t="shared" si="287"/>
        <v>LRKPPS</v>
      </c>
      <c r="F3074" s="39">
        <v>58.011058807373047</v>
      </c>
      <c r="G3074">
        <f t="shared" ref="G3074:G3137" si="291">IF(SUMIF($A$2:$A$8761,A3074,$F$2:$F$8761)=0,0,F3074/SUMIF($A$2:$A$8761,A3074,$F$2:$F$8761))</f>
        <v>1.0830343387164267E-3</v>
      </c>
      <c r="H3074" s="38">
        <f>G3074*SUMIF('Manual Inputs'!$B$11:$B$22,'Expanded kW'!A3074,'Manual Inputs'!$C$11:$C$22)</f>
        <v>8135.4452876512632</v>
      </c>
    </row>
    <row r="3075" spans="1:8" x14ac:dyDescent="0.2">
      <c r="A3075">
        <f t="shared" si="288"/>
        <v>7</v>
      </c>
      <c r="B3075" t="b">
        <f t="shared" si="289"/>
        <v>0</v>
      </c>
      <c r="C3075" t="str">
        <f t="shared" si="290"/>
        <v>OFF</v>
      </c>
      <c r="D3075" s="4">
        <f t="shared" si="286"/>
        <v>42558.041666659214</v>
      </c>
      <c r="E3075" t="str">
        <f t="shared" si="287"/>
        <v>LRKPPS</v>
      </c>
      <c r="F3075" s="39">
        <v>56.721012115478516</v>
      </c>
      <c r="G3075">
        <f t="shared" si="291"/>
        <v>1.0589498814664975E-3</v>
      </c>
      <c r="H3075" s="38">
        <f>G3075*SUMIF('Manual Inputs'!$B$11:$B$22,'Expanded kW'!A3075,'Manual Inputs'!$C$11:$C$22)</f>
        <v>7954.529708860111</v>
      </c>
    </row>
    <row r="3076" spans="1:8" x14ac:dyDescent="0.2">
      <c r="A3076">
        <f t="shared" si="288"/>
        <v>7</v>
      </c>
      <c r="B3076" t="b">
        <f t="shared" si="289"/>
        <v>0</v>
      </c>
      <c r="C3076" t="str">
        <f t="shared" si="290"/>
        <v>OFF</v>
      </c>
      <c r="D3076" s="4">
        <f t="shared" ref="D3076:D3139" si="292">+D3075+1/24</f>
        <v>42558.083333325878</v>
      </c>
      <c r="E3076" t="str">
        <f t="shared" ref="E3076:E3139" si="293">+E3075</f>
        <v>LRKPPS</v>
      </c>
      <c r="F3076" s="39">
        <v>55.901897430419922</v>
      </c>
      <c r="G3076">
        <f t="shared" si="291"/>
        <v>1.0436574639601892E-3</v>
      </c>
      <c r="H3076" s="38">
        <f>G3076*SUMIF('Manual Inputs'!$B$11:$B$22,'Expanded kW'!A3076,'Manual Inputs'!$C$11:$C$22)</f>
        <v>7839.6574268917129</v>
      </c>
    </row>
    <row r="3077" spans="1:8" x14ac:dyDescent="0.2">
      <c r="A3077">
        <f t="shared" si="288"/>
        <v>7</v>
      </c>
      <c r="B3077" t="b">
        <f t="shared" si="289"/>
        <v>0</v>
      </c>
      <c r="C3077" t="str">
        <f t="shared" si="290"/>
        <v>OFF</v>
      </c>
      <c r="D3077" s="4">
        <f t="shared" si="292"/>
        <v>42558.124999992542</v>
      </c>
      <c r="E3077" t="str">
        <f t="shared" si="293"/>
        <v>LRKPPS</v>
      </c>
      <c r="F3077" s="39">
        <v>55.266387939453125</v>
      </c>
      <c r="G3077">
        <f t="shared" si="291"/>
        <v>1.0317928537384954E-3</v>
      </c>
      <c r="H3077" s="38">
        <f>G3077*SUMIF('Manual Inputs'!$B$11:$B$22,'Expanded kW'!A3077,'Manual Inputs'!$C$11:$C$22)</f>
        <v>7750.5338563202622</v>
      </c>
    </row>
    <row r="3078" spans="1:8" x14ac:dyDescent="0.2">
      <c r="A3078">
        <f t="shared" si="288"/>
        <v>7</v>
      </c>
      <c r="B3078" t="b">
        <f t="shared" si="289"/>
        <v>0</v>
      </c>
      <c r="C3078" t="str">
        <f t="shared" si="290"/>
        <v>OFF</v>
      </c>
      <c r="D3078" s="4">
        <f t="shared" si="292"/>
        <v>42558.166666659206</v>
      </c>
      <c r="E3078" t="str">
        <f t="shared" si="293"/>
        <v>LRKPPS</v>
      </c>
      <c r="F3078" s="39">
        <v>54.071495056152344</v>
      </c>
      <c r="G3078">
        <f t="shared" si="291"/>
        <v>1.0094848653944154E-3</v>
      </c>
      <c r="H3078" s="38">
        <f>G3078*SUMIF('Manual Inputs'!$B$11:$B$22,'Expanded kW'!A3078,'Manual Inputs'!$C$11:$C$22)</f>
        <v>7582.9626056562111</v>
      </c>
    </row>
    <row r="3079" spans="1:8" x14ac:dyDescent="0.2">
      <c r="A3079">
        <f t="shared" si="288"/>
        <v>7</v>
      </c>
      <c r="B3079" t="b">
        <f t="shared" si="289"/>
        <v>0</v>
      </c>
      <c r="C3079" t="str">
        <f t="shared" si="290"/>
        <v>OFF</v>
      </c>
      <c r="D3079" s="4">
        <f t="shared" si="292"/>
        <v>42558.208333325871</v>
      </c>
      <c r="E3079" t="str">
        <f t="shared" si="293"/>
        <v>LRKPPS</v>
      </c>
      <c r="F3079" s="39">
        <v>56.359615325927734</v>
      </c>
      <c r="G3079">
        <f t="shared" si="291"/>
        <v>1.0522028035639024E-3</v>
      </c>
      <c r="H3079" s="38">
        <f>G3079*SUMIF('Manual Inputs'!$B$11:$B$22,'Expanded kW'!A3079,'Manual Inputs'!$C$11:$C$22)</f>
        <v>7903.8475825730193</v>
      </c>
    </row>
    <row r="3080" spans="1:8" x14ac:dyDescent="0.2">
      <c r="A3080">
        <f t="shared" si="288"/>
        <v>7</v>
      </c>
      <c r="B3080" t="b">
        <f t="shared" si="289"/>
        <v>0</v>
      </c>
      <c r="C3080" t="str">
        <f t="shared" si="290"/>
        <v>OFF</v>
      </c>
      <c r="D3080" s="4">
        <f t="shared" si="292"/>
        <v>42558.249999992535</v>
      </c>
      <c r="E3080" t="str">
        <f t="shared" si="293"/>
        <v>LRKPPS</v>
      </c>
      <c r="F3080" s="39">
        <v>60.419086456298828</v>
      </c>
      <c r="G3080">
        <f t="shared" si="291"/>
        <v>1.1279908812443788E-3</v>
      </c>
      <c r="H3080" s="38">
        <f>G3080*SUMIF('Manual Inputs'!$B$11:$B$22,'Expanded kW'!A3080,'Manual Inputs'!$C$11:$C$22)</f>
        <v>8473.1460225066185</v>
      </c>
    </row>
    <row r="3081" spans="1:8" x14ac:dyDescent="0.2">
      <c r="A3081">
        <f t="shared" si="288"/>
        <v>7</v>
      </c>
      <c r="B3081" t="b">
        <f t="shared" si="289"/>
        <v>0</v>
      </c>
      <c r="C3081" t="str">
        <f t="shared" si="290"/>
        <v>ON</v>
      </c>
      <c r="D3081" s="4">
        <f t="shared" si="292"/>
        <v>42558.291666659199</v>
      </c>
      <c r="E3081" t="str">
        <f t="shared" si="293"/>
        <v>LRKPPS</v>
      </c>
      <c r="F3081" s="39">
        <v>66.603538513183594</v>
      </c>
      <c r="G3081">
        <f t="shared" si="291"/>
        <v>1.2434511759097876E-3</v>
      </c>
      <c r="H3081" s="38">
        <f>G3081*SUMIF('Manual Inputs'!$B$11:$B$22,'Expanded kW'!A3081,'Manual Inputs'!$C$11:$C$22)</f>
        <v>9340.4508498491905</v>
      </c>
    </row>
    <row r="3082" spans="1:8" x14ac:dyDescent="0.2">
      <c r="A3082">
        <f t="shared" si="288"/>
        <v>7</v>
      </c>
      <c r="B3082" t="b">
        <f t="shared" si="289"/>
        <v>0</v>
      </c>
      <c r="C3082" t="str">
        <f t="shared" si="290"/>
        <v>ON</v>
      </c>
      <c r="D3082" s="4">
        <f t="shared" si="292"/>
        <v>42558.333333325863</v>
      </c>
      <c r="E3082" t="str">
        <f t="shared" si="293"/>
        <v>LRKPPS</v>
      </c>
      <c r="F3082" s="39">
        <v>70.94500732421875</v>
      </c>
      <c r="G3082">
        <f t="shared" si="291"/>
        <v>1.3245039941048563E-3</v>
      </c>
      <c r="H3082" s="38">
        <f>G3082*SUMIF('Manual Inputs'!$B$11:$B$22,'Expanded kW'!A3082,'Manual Inputs'!$C$11:$C$22)</f>
        <v>9949.2965200773597</v>
      </c>
    </row>
    <row r="3083" spans="1:8" x14ac:dyDescent="0.2">
      <c r="A3083">
        <f t="shared" si="288"/>
        <v>7</v>
      </c>
      <c r="B3083" t="b">
        <f t="shared" si="289"/>
        <v>0</v>
      </c>
      <c r="C3083" t="str">
        <f t="shared" si="290"/>
        <v>ON</v>
      </c>
      <c r="D3083" s="4">
        <f t="shared" si="292"/>
        <v>42558.374999992528</v>
      </c>
      <c r="E3083" t="str">
        <f t="shared" si="293"/>
        <v>LRKPPS</v>
      </c>
      <c r="F3083" s="39">
        <v>71.7200927734375</v>
      </c>
      <c r="G3083">
        <f t="shared" si="291"/>
        <v>1.3389744101634693E-3</v>
      </c>
      <c r="H3083" s="38">
        <f>G3083*SUMIF('Manual Inputs'!$B$11:$B$22,'Expanded kW'!A3083,'Manual Inputs'!$C$11:$C$22)</f>
        <v>10057.994161441085</v>
      </c>
    </row>
    <row r="3084" spans="1:8" x14ac:dyDescent="0.2">
      <c r="A3084">
        <f t="shared" si="288"/>
        <v>7</v>
      </c>
      <c r="B3084" t="b">
        <f t="shared" si="289"/>
        <v>0</v>
      </c>
      <c r="C3084" t="str">
        <f t="shared" si="290"/>
        <v>ON</v>
      </c>
      <c r="D3084" s="4">
        <f t="shared" si="292"/>
        <v>42558.416666659192</v>
      </c>
      <c r="E3084" t="str">
        <f t="shared" si="293"/>
        <v>LRKPPS</v>
      </c>
      <c r="F3084" s="39">
        <v>74.972854614257813</v>
      </c>
      <c r="G3084">
        <f t="shared" si="291"/>
        <v>1.3997016722010847E-3</v>
      </c>
      <c r="H3084" s="38">
        <f>G3084*SUMIF('Manual Inputs'!$B$11:$B$22,'Expanded kW'!A3084,'Manual Inputs'!$C$11:$C$22)</f>
        <v>10514.16004659797</v>
      </c>
    </row>
    <row r="3085" spans="1:8" x14ac:dyDescent="0.2">
      <c r="A3085">
        <f t="shared" si="288"/>
        <v>7</v>
      </c>
      <c r="B3085" t="b">
        <f t="shared" si="289"/>
        <v>0</v>
      </c>
      <c r="C3085" t="str">
        <f t="shared" si="290"/>
        <v>ON</v>
      </c>
      <c r="D3085" s="4">
        <f t="shared" si="292"/>
        <v>42558.458333325856</v>
      </c>
      <c r="E3085" t="str">
        <f t="shared" si="293"/>
        <v>LRKPPS</v>
      </c>
      <c r="F3085" s="39">
        <v>73.728118896484375</v>
      </c>
      <c r="G3085">
        <f t="shared" si="291"/>
        <v>1.3764631457426754E-3</v>
      </c>
      <c r="H3085" s="38">
        <f>G3085*SUMIF('Manual Inputs'!$B$11:$B$22,'Expanded kW'!A3085,'Manual Inputs'!$C$11:$C$22)</f>
        <v>10339.598858822441</v>
      </c>
    </row>
    <row r="3086" spans="1:8" x14ac:dyDescent="0.2">
      <c r="A3086">
        <f t="shared" si="288"/>
        <v>7</v>
      </c>
      <c r="B3086" t="b">
        <f t="shared" si="289"/>
        <v>0</v>
      </c>
      <c r="C3086" t="str">
        <f t="shared" si="290"/>
        <v>ON</v>
      </c>
      <c r="D3086" s="4">
        <f t="shared" si="292"/>
        <v>42558.49999999252</v>
      </c>
      <c r="E3086" t="str">
        <f t="shared" si="293"/>
        <v>LRKPPS</v>
      </c>
      <c r="F3086" s="39">
        <v>75.362525939941406</v>
      </c>
      <c r="G3086">
        <f t="shared" si="291"/>
        <v>1.4069766200335287E-3</v>
      </c>
      <c r="H3086" s="38">
        <f>G3086*SUMIF('Manual Inputs'!$B$11:$B$22,'Expanded kW'!A3086,'Manual Inputs'!$C$11:$C$22)</f>
        <v>10568.807381355158</v>
      </c>
    </row>
    <row r="3087" spans="1:8" x14ac:dyDescent="0.2">
      <c r="A3087">
        <f t="shared" si="288"/>
        <v>7</v>
      </c>
      <c r="B3087" t="b">
        <f t="shared" si="289"/>
        <v>0</v>
      </c>
      <c r="C3087" t="str">
        <f t="shared" si="290"/>
        <v>ON</v>
      </c>
      <c r="D3087" s="4">
        <f t="shared" si="292"/>
        <v>42558.541666659185</v>
      </c>
      <c r="E3087" t="str">
        <f t="shared" si="293"/>
        <v>LRKPPS</v>
      </c>
      <c r="F3087" s="39">
        <v>76.3394775390625</v>
      </c>
      <c r="G3087">
        <f t="shared" si="291"/>
        <v>1.425215765307974E-3</v>
      </c>
      <c r="H3087" s="38">
        <f>G3087*SUMIF('Manual Inputs'!$B$11:$B$22,'Expanded kW'!A3087,'Manual Inputs'!$C$11:$C$22)</f>
        <v>10705.814642500387</v>
      </c>
    </row>
    <row r="3088" spans="1:8" x14ac:dyDescent="0.2">
      <c r="A3088">
        <f t="shared" si="288"/>
        <v>7</v>
      </c>
      <c r="B3088" t="b">
        <f t="shared" si="289"/>
        <v>0</v>
      </c>
      <c r="C3088" t="str">
        <f t="shared" si="290"/>
        <v>ON</v>
      </c>
      <c r="D3088" s="4">
        <f t="shared" si="292"/>
        <v>42558.583333325849</v>
      </c>
      <c r="E3088" t="str">
        <f t="shared" si="293"/>
        <v>LRKPPS</v>
      </c>
      <c r="F3088" s="39">
        <v>75.060546875</v>
      </c>
      <c r="G3088">
        <f t="shared" si="291"/>
        <v>1.4013388381410965E-3</v>
      </c>
      <c r="H3088" s="38">
        <f>G3088*SUMIF('Manual Inputs'!$B$11:$B$22,'Expanded kW'!A3088,'Manual Inputs'!$C$11:$C$22)</f>
        <v>10526.457970547046</v>
      </c>
    </row>
    <row r="3089" spans="1:8" x14ac:dyDescent="0.2">
      <c r="A3089">
        <f t="shared" si="288"/>
        <v>7</v>
      </c>
      <c r="B3089" t="b">
        <f t="shared" si="289"/>
        <v>0</v>
      </c>
      <c r="C3089" t="str">
        <f t="shared" si="290"/>
        <v>ON</v>
      </c>
      <c r="D3089" s="4">
        <f t="shared" si="292"/>
        <v>42558.624999992513</v>
      </c>
      <c r="E3089" t="str">
        <f t="shared" si="293"/>
        <v>LRKPPS</v>
      </c>
      <c r="F3089" s="39">
        <v>71.432479858398438</v>
      </c>
      <c r="G3089">
        <f t="shared" si="291"/>
        <v>1.3336048363330733E-3</v>
      </c>
      <c r="H3089" s="38">
        <f>G3089*SUMIF('Manual Inputs'!$B$11:$B$22,'Expanded kW'!A3089,'Manual Inputs'!$C$11:$C$22)</f>
        <v>10017.659453155691</v>
      </c>
    </row>
    <row r="3090" spans="1:8" x14ac:dyDescent="0.2">
      <c r="A3090">
        <f t="shared" si="288"/>
        <v>7</v>
      </c>
      <c r="B3090" t="b">
        <f t="shared" si="289"/>
        <v>0</v>
      </c>
      <c r="C3090" t="str">
        <f t="shared" si="290"/>
        <v>ON</v>
      </c>
      <c r="D3090" s="4">
        <f t="shared" si="292"/>
        <v>42558.666666659177</v>
      </c>
      <c r="E3090" t="str">
        <f t="shared" si="293"/>
        <v>LRKPPS</v>
      </c>
      <c r="F3090" s="39">
        <v>70.427360534667969</v>
      </c>
      <c r="G3090">
        <f t="shared" si="291"/>
        <v>1.3148398152407644E-3</v>
      </c>
      <c r="H3090" s="38">
        <f>G3090*SUMIF('Manual Inputs'!$B$11:$B$22,'Expanded kW'!A3090,'Manual Inputs'!$C$11:$C$22)</f>
        <v>9876.7019627412792</v>
      </c>
    </row>
    <row r="3091" spans="1:8" x14ac:dyDescent="0.2">
      <c r="A3091">
        <f t="shared" si="288"/>
        <v>7</v>
      </c>
      <c r="B3091" t="b">
        <f t="shared" si="289"/>
        <v>0</v>
      </c>
      <c r="C3091" t="str">
        <f t="shared" si="290"/>
        <v>ON</v>
      </c>
      <c r="D3091" s="4">
        <f t="shared" si="292"/>
        <v>42558.708333325842</v>
      </c>
      <c r="E3091" t="str">
        <f t="shared" si="293"/>
        <v>LRKPPS</v>
      </c>
      <c r="F3091" s="39">
        <v>68.570167541503906</v>
      </c>
      <c r="G3091">
        <f t="shared" si="291"/>
        <v>1.2801670506580815E-3</v>
      </c>
      <c r="H3091" s="38">
        <f>G3091*SUMIF('Manual Inputs'!$B$11:$B$22,'Expanded kW'!A3091,'Manual Inputs'!$C$11:$C$22)</f>
        <v>9616.2500369340705</v>
      </c>
    </row>
    <row r="3092" spans="1:8" x14ac:dyDescent="0.2">
      <c r="A3092">
        <f t="shared" si="288"/>
        <v>7</v>
      </c>
      <c r="B3092" t="b">
        <f t="shared" si="289"/>
        <v>0</v>
      </c>
      <c r="C3092" t="str">
        <f t="shared" si="290"/>
        <v>ON</v>
      </c>
      <c r="D3092" s="4">
        <f t="shared" si="292"/>
        <v>42558.749999992506</v>
      </c>
      <c r="E3092" t="str">
        <f t="shared" si="293"/>
        <v>LRKPPS</v>
      </c>
      <c r="F3092" s="39">
        <v>68.123703002929688</v>
      </c>
      <c r="G3092">
        <f t="shared" si="291"/>
        <v>1.271831804995687E-3</v>
      </c>
      <c r="H3092" s="38">
        <f>G3092*SUMIF('Manual Inputs'!$B$11:$B$22,'Expanded kW'!A3092,'Manual Inputs'!$C$11:$C$22)</f>
        <v>9553.6380470631775</v>
      </c>
    </row>
    <row r="3093" spans="1:8" x14ac:dyDescent="0.2">
      <c r="A3093">
        <f t="shared" si="288"/>
        <v>7</v>
      </c>
      <c r="B3093" t="b">
        <f t="shared" si="289"/>
        <v>0</v>
      </c>
      <c r="C3093" t="str">
        <f t="shared" si="290"/>
        <v>ON</v>
      </c>
      <c r="D3093" s="4">
        <f t="shared" si="292"/>
        <v>42558.79166665917</v>
      </c>
      <c r="E3093" t="str">
        <f t="shared" si="293"/>
        <v>LRKPPS</v>
      </c>
      <c r="F3093" s="39">
        <v>69.544013977050781</v>
      </c>
      <c r="G3093">
        <f t="shared" si="291"/>
        <v>1.2983482242483798E-3</v>
      </c>
      <c r="H3093" s="38">
        <f>G3093*SUMIF('Manual Inputs'!$B$11:$B$22,'Expanded kW'!A3093,'Manual Inputs'!$C$11:$C$22)</f>
        <v>9752.8218313099187</v>
      </c>
    </row>
    <row r="3094" spans="1:8" x14ac:dyDescent="0.2">
      <c r="A3094">
        <f t="shared" si="288"/>
        <v>7</v>
      </c>
      <c r="B3094" t="b">
        <f t="shared" si="289"/>
        <v>0</v>
      </c>
      <c r="C3094" t="str">
        <f t="shared" si="290"/>
        <v>ON</v>
      </c>
      <c r="D3094" s="4">
        <f t="shared" si="292"/>
        <v>42558.833333325834</v>
      </c>
      <c r="E3094" t="str">
        <f t="shared" si="293"/>
        <v>LRKPPS</v>
      </c>
      <c r="F3094" s="39">
        <v>65.778587341308594</v>
      </c>
      <c r="G3094">
        <f t="shared" si="291"/>
        <v>1.2280497944271343E-3</v>
      </c>
      <c r="H3094" s="38">
        <f>G3094*SUMIF('Manual Inputs'!$B$11:$B$22,'Expanded kW'!A3094,'Manual Inputs'!$C$11:$C$22)</f>
        <v>9224.7600615452211</v>
      </c>
    </row>
    <row r="3095" spans="1:8" x14ac:dyDescent="0.2">
      <c r="A3095">
        <f t="shared" si="288"/>
        <v>7</v>
      </c>
      <c r="B3095" t="b">
        <f t="shared" si="289"/>
        <v>0</v>
      </c>
      <c r="C3095" t="str">
        <f t="shared" si="290"/>
        <v>OFF</v>
      </c>
      <c r="D3095" s="4">
        <f t="shared" si="292"/>
        <v>42558.874999992498</v>
      </c>
      <c r="E3095" t="str">
        <f t="shared" si="293"/>
        <v>LRKPPS</v>
      </c>
      <c r="F3095" s="39">
        <v>65.464637756347656</v>
      </c>
      <c r="G3095">
        <f t="shared" si="291"/>
        <v>1.2221885295557672E-3</v>
      </c>
      <c r="H3095" s="38">
        <f>G3095*SUMIF('Manual Inputs'!$B$11:$B$22,'Expanded kW'!A3095,'Manual Inputs'!$C$11:$C$22)</f>
        <v>9180.7319102919992</v>
      </c>
    </row>
    <row r="3096" spans="1:8" x14ac:dyDescent="0.2">
      <c r="A3096">
        <f t="shared" si="288"/>
        <v>7</v>
      </c>
      <c r="B3096" t="b">
        <f t="shared" si="289"/>
        <v>0</v>
      </c>
      <c r="C3096" t="str">
        <f t="shared" si="290"/>
        <v>OFF</v>
      </c>
      <c r="D3096" s="4">
        <f t="shared" si="292"/>
        <v>42558.916666659163</v>
      </c>
      <c r="E3096" t="str">
        <f t="shared" si="293"/>
        <v>LRKPPS</v>
      </c>
      <c r="F3096" s="39">
        <v>63.746799468994141</v>
      </c>
      <c r="G3096">
        <f t="shared" si="291"/>
        <v>1.1901174401494623E-3</v>
      </c>
      <c r="H3096" s="38">
        <f>G3096*SUMIF('Manual Inputs'!$B$11:$B$22,'Expanded kW'!A3096,'Manual Inputs'!$C$11:$C$22)</f>
        <v>8939.8230269323176</v>
      </c>
    </row>
    <row r="3097" spans="1:8" x14ac:dyDescent="0.2">
      <c r="A3097">
        <f t="shared" si="288"/>
        <v>7</v>
      </c>
      <c r="B3097" t="b">
        <f t="shared" si="289"/>
        <v>0</v>
      </c>
      <c r="C3097" t="str">
        <f t="shared" si="290"/>
        <v>OFF</v>
      </c>
      <c r="D3097" s="4">
        <f t="shared" si="292"/>
        <v>42558.958333325827</v>
      </c>
      <c r="E3097" t="str">
        <f t="shared" si="293"/>
        <v>LRKPPS</v>
      </c>
      <c r="F3097" s="39">
        <v>61.567096710205078</v>
      </c>
      <c r="G3097">
        <f t="shared" si="291"/>
        <v>1.1494235968634396E-3</v>
      </c>
      <c r="H3097" s="38">
        <f>G3097*SUMIF('Manual Inputs'!$B$11:$B$22,'Expanded kW'!A3097,'Manual Inputs'!$C$11:$C$22)</f>
        <v>8634.1424739130525</v>
      </c>
    </row>
    <row r="3098" spans="1:8" x14ac:dyDescent="0.2">
      <c r="A3098">
        <f t="shared" si="288"/>
        <v>7</v>
      </c>
      <c r="B3098" t="b">
        <f t="shared" si="289"/>
        <v>0</v>
      </c>
      <c r="C3098" t="str">
        <f t="shared" si="290"/>
        <v>OFF</v>
      </c>
      <c r="D3098" s="4">
        <f t="shared" si="292"/>
        <v>42558.999999992491</v>
      </c>
      <c r="E3098" t="str">
        <f t="shared" si="293"/>
        <v>LRKPPS</v>
      </c>
      <c r="F3098" s="39">
        <v>56.930393218994141</v>
      </c>
      <c r="G3098">
        <f t="shared" si="291"/>
        <v>1.0628589107041595E-3</v>
      </c>
      <c r="H3098" s="38">
        <f>G3098*SUMIF('Manual Inputs'!$B$11:$B$22,'Expanded kW'!A3098,'Manual Inputs'!$C$11:$C$22)</f>
        <v>7983.8932224200953</v>
      </c>
    </row>
    <row r="3099" spans="1:8" x14ac:dyDescent="0.2">
      <c r="A3099">
        <f t="shared" si="288"/>
        <v>7</v>
      </c>
      <c r="B3099" t="b">
        <f t="shared" si="289"/>
        <v>0</v>
      </c>
      <c r="C3099" t="str">
        <f t="shared" si="290"/>
        <v>OFF</v>
      </c>
      <c r="D3099" s="4">
        <f t="shared" si="292"/>
        <v>42559.041666659155</v>
      </c>
      <c r="E3099" t="str">
        <f t="shared" si="293"/>
        <v>LRKPPS</v>
      </c>
      <c r="F3099" s="39">
        <v>56.204074859619141</v>
      </c>
      <c r="G3099">
        <f t="shared" si="291"/>
        <v>1.0492989492034512E-3</v>
      </c>
      <c r="H3099" s="38">
        <f>G3099*SUMIF('Manual Inputs'!$B$11:$B$22,'Expanded kW'!A3099,'Manual Inputs'!$C$11:$C$22)</f>
        <v>7882.0346562158029</v>
      </c>
    </row>
    <row r="3100" spans="1:8" x14ac:dyDescent="0.2">
      <c r="A3100">
        <f t="shared" si="288"/>
        <v>7</v>
      </c>
      <c r="B3100" t="b">
        <f t="shared" si="289"/>
        <v>0</v>
      </c>
      <c r="C3100" t="str">
        <f t="shared" si="290"/>
        <v>OFF</v>
      </c>
      <c r="D3100" s="4">
        <f t="shared" si="292"/>
        <v>42559.08333332582</v>
      </c>
      <c r="E3100" t="str">
        <f t="shared" si="293"/>
        <v>LRKPPS</v>
      </c>
      <c r="F3100" s="39">
        <v>55.914512634277344</v>
      </c>
      <c r="G3100">
        <f t="shared" si="291"/>
        <v>1.0438929828293219E-3</v>
      </c>
      <c r="H3100" s="38">
        <f>G3100*SUMIF('Manual Inputs'!$B$11:$B$22,'Expanded kW'!A3100,'Manual Inputs'!$C$11:$C$22)</f>
        <v>7841.4265775137592</v>
      </c>
    </row>
    <row r="3101" spans="1:8" x14ac:dyDescent="0.2">
      <c r="A3101">
        <f t="shared" si="288"/>
        <v>7</v>
      </c>
      <c r="B3101" t="b">
        <f t="shared" si="289"/>
        <v>0</v>
      </c>
      <c r="C3101" t="str">
        <f t="shared" si="290"/>
        <v>OFF</v>
      </c>
      <c r="D3101" s="4">
        <f t="shared" si="292"/>
        <v>42559.124999992484</v>
      </c>
      <c r="E3101" t="str">
        <f t="shared" si="293"/>
        <v>LRKPPS</v>
      </c>
      <c r="F3101" s="39">
        <v>55.370769500732422</v>
      </c>
      <c r="G3101">
        <f t="shared" si="291"/>
        <v>1.0337415996762259E-3</v>
      </c>
      <c r="H3101" s="38">
        <f>G3101*SUMIF('Manual Inputs'!$B$11:$B$22,'Expanded kW'!A3101,'Manual Inputs'!$C$11:$C$22)</f>
        <v>7765.1722804119017</v>
      </c>
    </row>
    <row r="3102" spans="1:8" x14ac:dyDescent="0.2">
      <c r="A3102">
        <f t="shared" si="288"/>
        <v>7</v>
      </c>
      <c r="B3102" t="b">
        <f t="shared" si="289"/>
        <v>0</v>
      </c>
      <c r="C3102" t="str">
        <f t="shared" si="290"/>
        <v>OFF</v>
      </c>
      <c r="D3102" s="4">
        <f t="shared" si="292"/>
        <v>42559.166666659148</v>
      </c>
      <c r="E3102" t="str">
        <f t="shared" si="293"/>
        <v>LRKPPS</v>
      </c>
      <c r="F3102" s="39">
        <v>55.084560394287109</v>
      </c>
      <c r="G3102">
        <f t="shared" si="291"/>
        <v>1.0283982341747807E-3</v>
      </c>
      <c r="H3102" s="38">
        <f>G3102*SUMIF('Manual Inputs'!$B$11:$B$22,'Expanded kW'!A3102,'Manual Inputs'!$C$11:$C$22)</f>
        <v>7725.0344416242133</v>
      </c>
    </row>
    <row r="3103" spans="1:8" x14ac:dyDescent="0.2">
      <c r="A3103">
        <f t="shared" si="288"/>
        <v>7</v>
      </c>
      <c r="B3103" t="b">
        <f t="shared" si="289"/>
        <v>0</v>
      </c>
      <c r="C3103" t="str">
        <f t="shared" si="290"/>
        <v>OFF</v>
      </c>
      <c r="D3103" s="4">
        <f t="shared" si="292"/>
        <v>42559.208333325812</v>
      </c>
      <c r="E3103" t="str">
        <f t="shared" si="293"/>
        <v>LRKPPS</v>
      </c>
      <c r="F3103" s="39">
        <v>55.912227630615234</v>
      </c>
      <c r="G3103">
        <f t="shared" si="291"/>
        <v>1.0438503230764914E-3</v>
      </c>
      <c r="H3103" s="38">
        <f>G3103*SUMIF('Manual Inputs'!$B$11:$B$22,'Expanded kW'!A3103,'Manual Inputs'!$C$11:$C$22)</f>
        <v>7841.1061296085263</v>
      </c>
    </row>
    <row r="3104" spans="1:8" x14ac:dyDescent="0.2">
      <c r="A3104">
        <f t="shared" si="288"/>
        <v>7</v>
      </c>
      <c r="B3104" t="b">
        <f t="shared" si="289"/>
        <v>0</v>
      </c>
      <c r="C3104" t="str">
        <f t="shared" si="290"/>
        <v>OFF</v>
      </c>
      <c r="D3104" s="4">
        <f t="shared" si="292"/>
        <v>42559.249999992477</v>
      </c>
      <c r="E3104" t="str">
        <f t="shared" si="293"/>
        <v>LRKPPS</v>
      </c>
      <c r="F3104" s="39">
        <v>61.745639801025391</v>
      </c>
      <c r="G3104">
        <f t="shared" si="291"/>
        <v>1.1527568974836033E-3</v>
      </c>
      <c r="H3104" s="38">
        <f>G3104*SUMIF('Manual Inputs'!$B$11:$B$22,'Expanded kW'!A3104,'Manual Inputs'!$C$11:$C$22)</f>
        <v>8659.1812781810459</v>
      </c>
    </row>
    <row r="3105" spans="1:8" x14ac:dyDescent="0.2">
      <c r="A3105">
        <f t="shared" si="288"/>
        <v>7</v>
      </c>
      <c r="B3105" t="b">
        <f t="shared" si="289"/>
        <v>0</v>
      </c>
      <c r="C3105" t="str">
        <f t="shared" si="290"/>
        <v>ON</v>
      </c>
      <c r="D3105" s="4">
        <f t="shared" si="292"/>
        <v>42559.291666659141</v>
      </c>
      <c r="E3105" t="str">
        <f t="shared" si="293"/>
        <v>LRKPPS</v>
      </c>
      <c r="F3105" s="39">
        <v>66.579032897949219</v>
      </c>
      <c r="G3105">
        <f t="shared" si="291"/>
        <v>1.2429936696457091E-3</v>
      </c>
      <c r="H3105" s="38">
        <f>G3105*SUMIF('Manual Inputs'!$B$11:$B$22,'Expanded kW'!A3105,'Manual Inputs'!$C$11:$C$22)</f>
        <v>9337.0141931827184</v>
      </c>
    </row>
    <row r="3106" spans="1:8" x14ac:dyDescent="0.2">
      <c r="A3106">
        <f t="shared" si="288"/>
        <v>7</v>
      </c>
      <c r="B3106" t="b">
        <f t="shared" si="289"/>
        <v>0</v>
      </c>
      <c r="C3106" t="str">
        <f t="shared" si="290"/>
        <v>ON</v>
      </c>
      <c r="D3106" s="4">
        <f t="shared" si="292"/>
        <v>42559.333333325805</v>
      </c>
      <c r="E3106" t="str">
        <f t="shared" si="293"/>
        <v>LRKPPS</v>
      </c>
      <c r="F3106" s="39">
        <v>72.803756713867188</v>
      </c>
      <c r="G3106">
        <f t="shared" si="291"/>
        <v>1.3592058157478979E-3</v>
      </c>
      <c r="H3106" s="38">
        <f>G3106*SUMIF('Manual Inputs'!$B$11:$B$22,'Expanded kW'!A3106,'Manual Inputs'!$C$11:$C$22)</f>
        <v>10209.966714240722</v>
      </c>
    </row>
    <row r="3107" spans="1:8" x14ac:dyDescent="0.2">
      <c r="A3107">
        <f t="shared" si="288"/>
        <v>7</v>
      </c>
      <c r="B3107" t="b">
        <f t="shared" si="289"/>
        <v>0</v>
      </c>
      <c r="C3107" t="str">
        <f t="shared" si="290"/>
        <v>ON</v>
      </c>
      <c r="D3107" s="4">
        <f t="shared" si="292"/>
        <v>42559.374999992469</v>
      </c>
      <c r="E3107" t="str">
        <f t="shared" si="293"/>
        <v>LRKPPS</v>
      </c>
      <c r="F3107" s="39">
        <v>76.868659973144531</v>
      </c>
      <c r="G3107">
        <f t="shared" si="291"/>
        <v>1.4350953082664891E-3</v>
      </c>
      <c r="H3107" s="38">
        <f>G3107*SUMIF('Manual Inputs'!$B$11:$B$22,'Expanded kW'!A3107,'Manual Inputs'!$C$11:$C$22)</f>
        <v>10780.026953535011</v>
      </c>
    </row>
    <row r="3108" spans="1:8" x14ac:dyDescent="0.2">
      <c r="A3108">
        <f t="shared" si="288"/>
        <v>7</v>
      </c>
      <c r="B3108" t="b">
        <f t="shared" si="289"/>
        <v>0</v>
      </c>
      <c r="C3108" t="str">
        <f t="shared" si="290"/>
        <v>ON</v>
      </c>
      <c r="D3108" s="4">
        <f t="shared" si="292"/>
        <v>42559.416666659134</v>
      </c>
      <c r="E3108" t="str">
        <f t="shared" si="293"/>
        <v>LRKPPS</v>
      </c>
      <c r="F3108" s="39">
        <v>79.684661865234375</v>
      </c>
      <c r="G3108">
        <f t="shared" si="291"/>
        <v>1.4876685039592404E-3</v>
      </c>
      <c r="H3108" s="38">
        <f>G3108*SUMIF('Manual Inputs'!$B$11:$B$22,'Expanded kW'!A3108,'Manual Inputs'!$C$11:$C$22)</f>
        <v>11174.941816218185</v>
      </c>
    </row>
    <row r="3109" spans="1:8" x14ac:dyDescent="0.2">
      <c r="A3109">
        <f t="shared" si="288"/>
        <v>7</v>
      </c>
      <c r="B3109" t="b">
        <f t="shared" si="289"/>
        <v>0</v>
      </c>
      <c r="C3109" t="str">
        <f t="shared" si="290"/>
        <v>ON</v>
      </c>
      <c r="D3109" s="4">
        <f t="shared" si="292"/>
        <v>42559.458333325798</v>
      </c>
      <c r="E3109" t="str">
        <f t="shared" si="293"/>
        <v>LRKPPS</v>
      </c>
      <c r="F3109" s="39">
        <v>81.473983764648438</v>
      </c>
      <c r="G3109">
        <f t="shared" si="291"/>
        <v>1.5210741528117731E-3</v>
      </c>
      <c r="H3109" s="38">
        <f>G3109*SUMIF('Manual Inputs'!$B$11:$B$22,'Expanded kW'!A3109,'Manual Inputs'!$C$11:$C$22)</f>
        <v>11425.875529788487</v>
      </c>
    </row>
    <row r="3110" spans="1:8" x14ac:dyDescent="0.2">
      <c r="A3110">
        <f t="shared" si="288"/>
        <v>7</v>
      </c>
      <c r="B3110" t="b">
        <f t="shared" si="289"/>
        <v>0</v>
      </c>
      <c r="C3110" t="str">
        <f t="shared" si="290"/>
        <v>ON</v>
      </c>
      <c r="D3110" s="4">
        <f t="shared" si="292"/>
        <v>42559.499999992462</v>
      </c>
      <c r="E3110" t="str">
        <f t="shared" si="293"/>
        <v>LRKPPS</v>
      </c>
      <c r="F3110" s="39">
        <v>83.820205688476563</v>
      </c>
      <c r="G3110">
        <f t="shared" si="291"/>
        <v>1.5648768166830317E-3</v>
      </c>
      <c r="H3110" s="38">
        <f>G3110*SUMIF('Manual Inputs'!$B$11:$B$22,'Expanded kW'!A3110,'Manual Inputs'!$C$11:$C$22)</f>
        <v>11754.908657030179</v>
      </c>
    </row>
    <row r="3111" spans="1:8" x14ac:dyDescent="0.2">
      <c r="A3111">
        <f t="shared" si="288"/>
        <v>7</v>
      </c>
      <c r="B3111" t="b">
        <f t="shared" si="289"/>
        <v>0</v>
      </c>
      <c r="C3111" t="str">
        <f t="shared" si="290"/>
        <v>ON</v>
      </c>
      <c r="D3111" s="4">
        <f t="shared" si="292"/>
        <v>42559.541666659126</v>
      </c>
      <c r="E3111" t="str">
        <f t="shared" si="293"/>
        <v>LRKPPS</v>
      </c>
      <c r="F3111" s="39">
        <v>84.938148498535156</v>
      </c>
      <c r="G3111">
        <f t="shared" si="291"/>
        <v>1.5857481897782028E-3</v>
      </c>
      <c r="H3111" s="38">
        <f>G3111*SUMIF('Manual Inputs'!$B$11:$B$22,'Expanded kW'!A3111,'Manual Inputs'!$C$11:$C$22)</f>
        <v>11911.688463379773</v>
      </c>
    </row>
    <row r="3112" spans="1:8" x14ac:dyDescent="0.2">
      <c r="A3112">
        <f t="shared" si="288"/>
        <v>7</v>
      </c>
      <c r="B3112" t="b">
        <f t="shared" si="289"/>
        <v>0</v>
      </c>
      <c r="C3112" t="str">
        <f t="shared" si="290"/>
        <v>ON</v>
      </c>
      <c r="D3112" s="4">
        <f t="shared" si="292"/>
        <v>42559.583333325791</v>
      </c>
      <c r="E3112" t="str">
        <f t="shared" si="293"/>
        <v>LRKPPS</v>
      </c>
      <c r="F3112" s="39">
        <v>74.258453369140625</v>
      </c>
      <c r="G3112">
        <f t="shared" si="291"/>
        <v>1.3863641966233185E-3</v>
      </c>
      <c r="H3112" s="38">
        <f>G3112*SUMIF('Manual Inputs'!$B$11:$B$22,'Expanded kW'!A3112,'Manual Inputs'!$C$11:$C$22)</f>
        <v>10413.972731238331</v>
      </c>
    </row>
    <row r="3113" spans="1:8" x14ac:dyDescent="0.2">
      <c r="A3113">
        <f t="shared" si="288"/>
        <v>7</v>
      </c>
      <c r="B3113" t="b">
        <f t="shared" si="289"/>
        <v>0</v>
      </c>
      <c r="C3113" t="str">
        <f t="shared" si="290"/>
        <v>ON</v>
      </c>
      <c r="D3113" s="4">
        <f t="shared" si="292"/>
        <v>42559.624999992455</v>
      </c>
      <c r="E3113" t="str">
        <f t="shared" si="293"/>
        <v>LRKPPS</v>
      </c>
      <c r="F3113" s="39">
        <v>66.855316162109375</v>
      </c>
      <c r="G3113">
        <f t="shared" si="291"/>
        <v>1.2481517251690824E-3</v>
      </c>
      <c r="H3113" s="38">
        <f>G3113*SUMIF('Manual Inputs'!$B$11:$B$22,'Expanded kW'!A3113,'Manual Inputs'!$C$11:$C$22)</f>
        <v>9375.7600362284738</v>
      </c>
    </row>
    <row r="3114" spans="1:8" x14ac:dyDescent="0.2">
      <c r="A3114">
        <f t="shared" si="288"/>
        <v>7</v>
      </c>
      <c r="B3114" t="b">
        <f t="shared" si="289"/>
        <v>0</v>
      </c>
      <c r="C3114" t="str">
        <f t="shared" si="290"/>
        <v>ON</v>
      </c>
      <c r="D3114" s="4">
        <f t="shared" si="292"/>
        <v>42559.666666659119</v>
      </c>
      <c r="E3114" t="str">
        <f t="shared" si="293"/>
        <v>LRKPPS</v>
      </c>
      <c r="F3114" s="39">
        <v>63.988811492919922</v>
      </c>
      <c r="G3114">
        <f t="shared" si="291"/>
        <v>1.1946356705986637E-3</v>
      </c>
      <c r="H3114" s="38">
        <f>G3114*SUMIF('Manual Inputs'!$B$11:$B$22,'Expanded kW'!A3114,'Manual Inputs'!$C$11:$C$22)</f>
        <v>8973.7626863710411</v>
      </c>
    </row>
    <row r="3115" spans="1:8" x14ac:dyDescent="0.2">
      <c r="A3115">
        <f t="shared" si="288"/>
        <v>7</v>
      </c>
      <c r="B3115" t="b">
        <f t="shared" si="289"/>
        <v>0</v>
      </c>
      <c r="C3115" t="str">
        <f t="shared" si="290"/>
        <v>ON</v>
      </c>
      <c r="D3115" s="4">
        <f t="shared" si="292"/>
        <v>42559.708333325783</v>
      </c>
      <c r="E3115" t="str">
        <f t="shared" si="293"/>
        <v>LRKPPS</v>
      </c>
      <c r="F3115" s="39">
        <v>59.828643798828125</v>
      </c>
      <c r="G3115">
        <f t="shared" si="291"/>
        <v>1.1169676438439529E-3</v>
      </c>
      <c r="H3115" s="38">
        <f>G3115*SUMIF('Manual Inputs'!$B$11:$B$22,'Expanded kW'!A3115,'Manual Inputs'!$C$11:$C$22)</f>
        <v>8390.3426047772791</v>
      </c>
    </row>
    <row r="3116" spans="1:8" x14ac:dyDescent="0.2">
      <c r="A3116">
        <f t="shared" si="288"/>
        <v>7</v>
      </c>
      <c r="B3116" t="b">
        <f t="shared" si="289"/>
        <v>0</v>
      </c>
      <c r="C3116" t="str">
        <f t="shared" si="290"/>
        <v>ON</v>
      </c>
      <c r="D3116" s="4">
        <f t="shared" si="292"/>
        <v>42559.749999992448</v>
      </c>
      <c r="E3116" t="str">
        <f t="shared" si="293"/>
        <v>LRKPPS</v>
      </c>
      <c r="F3116" s="39">
        <v>57.155952453613281</v>
      </c>
      <c r="G3116">
        <f t="shared" si="291"/>
        <v>1.0670699766893244E-3</v>
      </c>
      <c r="H3116" s="38">
        <f>G3116*SUMIF('Manual Inputs'!$B$11:$B$22,'Expanded kW'!A3116,'Manual Inputs'!$C$11:$C$22)</f>
        <v>8015.5255499468485</v>
      </c>
    </row>
    <row r="3117" spans="1:8" x14ac:dyDescent="0.2">
      <c r="A3117">
        <f t="shared" si="288"/>
        <v>7</v>
      </c>
      <c r="B3117" t="b">
        <f t="shared" si="289"/>
        <v>0</v>
      </c>
      <c r="C3117" t="str">
        <f t="shared" si="290"/>
        <v>ON</v>
      </c>
      <c r="D3117" s="4">
        <f t="shared" si="292"/>
        <v>42559.791666659112</v>
      </c>
      <c r="E3117" t="str">
        <f t="shared" si="293"/>
        <v>LRKPPS</v>
      </c>
      <c r="F3117" s="39">
        <v>49.153430938720703</v>
      </c>
      <c r="G3117">
        <f t="shared" si="291"/>
        <v>9.1766733217417027E-4</v>
      </c>
      <c r="H3117" s="38">
        <f>G3117*SUMIF('Manual Inputs'!$B$11:$B$22,'Expanded kW'!A3117,'Manual Inputs'!$C$11:$C$22)</f>
        <v>6893.2554641026973</v>
      </c>
    </row>
    <row r="3118" spans="1:8" x14ac:dyDescent="0.2">
      <c r="A3118">
        <f t="shared" si="288"/>
        <v>7</v>
      </c>
      <c r="B3118" t="b">
        <f t="shared" si="289"/>
        <v>0</v>
      </c>
      <c r="C3118" t="str">
        <f t="shared" si="290"/>
        <v>ON</v>
      </c>
      <c r="D3118" s="4">
        <f t="shared" si="292"/>
        <v>42559.833333325776</v>
      </c>
      <c r="E3118" t="str">
        <f t="shared" si="293"/>
        <v>LRKPPS</v>
      </c>
      <c r="F3118" s="39">
        <v>47.951892852783203</v>
      </c>
      <c r="G3118">
        <f t="shared" si="291"/>
        <v>8.9523528157728425E-4</v>
      </c>
      <c r="H3118" s="38">
        <f>G3118*SUMIF('Manual Inputs'!$B$11:$B$22,'Expanded kW'!A3118,'Manual Inputs'!$C$11:$C$22)</f>
        <v>6724.7522931533094</v>
      </c>
    </row>
    <row r="3119" spans="1:8" x14ac:dyDescent="0.2">
      <c r="A3119">
        <f t="shared" si="288"/>
        <v>7</v>
      </c>
      <c r="B3119" t="b">
        <f t="shared" si="289"/>
        <v>0</v>
      </c>
      <c r="C3119" t="str">
        <f t="shared" si="290"/>
        <v>OFF</v>
      </c>
      <c r="D3119" s="4">
        <f t="shared" si="292"/>
        <v>42559.87499999244</v>
      </c>
      <c r="E3119" t="str">
        <f t="shared" si="293"/>
        <v>LRKPPS</v>
      </c>
      <c r="F3119" s="39">
        <v>49.136859893798828</v>
      </c>
      <c r="G3119">
        <f t="shared" si="291"/>
        <v>9.1735795994329276E-4</v>
      </c>
      <c r="H3119" s="38">
        <f>G3119*SUMIF('Manual Inputs'!$B$11:$B$22,'Expanded kW'!A3119,'Manual Inputs'!$C$11:$C$22)</f>
        <v>6890.9315480754312</v>
      </c>
    </row>
    <row r="3120" spans="1:8" x14ac:dyDescent="0.2">
      <c r="A3120">
        <f t="shared" si="288"/>
        <v>7</v>
      </c>
      <c r="B3120" t="b">
        <f t="shared" si="289"/>
        <v>0</v>
      </c>
      <c r="C3120" t="str">
        <f t="shared" si="290"/>
        <v>OFF</v>
      </c>
      <c r="D3120" s="4">
        <f t="shared" si="292"/>
        <v>42559.916666659105</v>
      </c>
      <c r="E3120" t="str">
        <f t="shared" si="293"/>
        <v>LRKPPS</v>
      </c>
      <c r="F3120" s="39">
        <v>52.277145385742188</v>
      </c>
      <c r="G3120">
        <f t="shared" si="291"/>
        <v>9.7598535084199843E-4</v>
      </c>
      <c r="H3120" s="38">
        <f>G3120*SUMIF('Manual Inputs'!$B$11:$B$22,'Expanded kW'!A3120,'Manual Inputs'!$C$11:$C$22)</f>
        <v>7331.3237997001024</v>
      </c>
    </row>
    <row r="3121" spans="1:8" x14ac:dyDescent="0.2">
      <c r="A3121">
        <f t="shared" si="288"/>
        <v>7</v>
      </c>
      <c r="B3121" t="b">
        <f t="shared" si="289"/>
        <v>0</v>
      </c>
      <c r="C3121" t="str">
        <f t="shared" si="290"/>
        <v>OFF</v>
      </c>
      <c r="D3121" s="4">
        <f t="shared" si="292"/>
        <v>42559.958333325769</v>
      </c>
      <c r="E3121" t="str">
        <f t="shared" si="293"/>
        <v>LRKPPS</v>
      </c>
      <c r="F3121" s="39">
        <v>55.350818634033203</v>
      </c>
      <c r="G3121">
        <f t="shared" si="291"/>
        <v>1.0333691280446677E-3</v>
      </c>
      <c r="H3121" s="38">
        <f>G3121*SUMIF('Manual Inputs'!$B$11:$B$22,'Expanded kW'!A3121,'Manual Inputs'!$C$11:$C$22)</f>
        <v>7762.374379670051</v>
      </c>
    </row>
    <row r="3122" spans="1:8" x14ac:dyDescent="0.2">
      <c r="A3122">
        <f t="shared" si="288"/>
        <v>7</v>
      </c>
      <c r="B3122" t="b">
        <f t="shared" si="289"/>
        <v>0</v>
      </c>
      <c r="C3122" t="str">
        <f t="shared" si="290"/>
        <v>OFF</v>
      </c>
      <c r="D3122" s="4">
        <f t="shared" si="292"/>
        <v>42559.999999992433</v>
      </c>
      <c r="E3122" t="str">
        <f t="shared" si="293"/>
        <v>LRKPPS</v>
      </c>
      <c r="F3122" s="39">
        <v>52.356575012207031</v>
      </c>
      <c r="G3122">
        <f t="shared" si="291"/>
        <v>9.7746825797628291E-4</v>
      </c>
      <c r="H3122" s="38">
        <f>G3122*SUMIF('Manual Inputs'!$B$11:$B$22,'Expanded kW'!A3122,'Manual Inputs'!$C$11:$C$22)</f>
        <v>7342.4629754643138</v>
      </c>
    </row>
    <row r="3123" spans="1:8" x14ac:dyDescent="0.2">
      <c r="A3123">
        <f t="shared" si="288"/>
        <v>7</v>
      </c>
      <c r="B3123" t="b">
        <f t="shared" si="289"/>
        <v>0</v>
      </c>
      <c r="C3123" t="str">
        <f t="shared" si="290"/>
        <v>OFF</v>
      </c>
      <c r="D3123" s="4">
        <f t="shared" si="292"/>
        <v>42560.041666659097</v>
      </c>
      <c r="E3123" t="str">
        <f t="shared" si="293"/>
        <v>LRKPPS</v>
      </c>
      <c r="F3123" s="39">
        <v>52.434741973876953</v>
      </c>
      <c r="G3123">
        <f t="shared" si="291"/>
        <v>9.7892759185816847E-4</v>
      </c>
      <c r="H3123" s="38">
        <f>G3123*SUMIF('Manual Inputs'!$B$11:$B$22,'Expanded kW'!A3123,'Manual Inputs'!$C$11:$C$22)</f>
        <v>7353.4250756748816</v>
      </c>
    </row>
    <row r="3124" spans="1:8" x14ac:dyDescent="0.2">
      <c r="A3124">
        <f t="shared" si="288"/>
        <v>7</v>
      </c>
      <c r="B3124" t="b">
        <f t="shared" si="289"/>
        <v>0</v>
      </c>
      <c r="C3124" t="str">
        <f t="shared" si="290"/>
        <v>OFF</v>
      </c>
      <c r="D3124" s="4">
        <f t="shared" si="292"/>
        <v>42560.083333325761</v>
      </c>
      <c r="E3124" t="str">
        <f t="shared" si="293"/>
        <v>LRKPPS</v>
      </c>
      <c r="F3124" s="39">
        <v>52.158191680908203</v>
      </c>
      <c r="G3124">
        <f t="shared" si="291"/>
        <v>9.7376455105483155E-4</v>
      </c>
      <c r="H3124" s="38">
        <f>G3124*SUMIF('Manual Inputs'!$B$11:$B$22,'Expanded kW'!A3124,'Manual Inputs'!$C$11:$C$22)</f>
        <v>7314.6417846268441</v>
      </c>
    </row>
    <row r="3125" spans="1:8" x14ac:dyDescent="0.2">
      <c r="A3125">
        <f t="shared" si="288"/>
        <v>7</v>
      </c>
      <c r="B3125" t="b">
        <f t="shared" si="289"/>
        <v>0</v>
      </c>
      <c r="C3125" t="str">
        <f t="shared" si="290"/>
        <v>OFF</v>
      </c>
      <c r="D3125" s="4">
        <f t="shared" si="292"/>
        <v>42560.124999992426</v>
      </c>
      <c r="E3125" t="str">
        <f t="shared" si="293"/>
        <v>LRKPPS</v>
      </c>
      <c r="F3125" s="39">
        <v>51.698429107666016</v>
      </c>
      <c r="G3125">
        <f t="shared" si="291"/>
        <v>9.6518103845025498E-4</v>
      </c>
      <c r="H3125" s="38">
        <f>G3125*SUMIF('Manual Inputs'!$B$11:$B$22,'Expanded kW'!A3125,'Manual Inputs'!$C$11:$C$22)</f>
        <v>7250.1648842423574</v>
      </c>
    </row>
    <row r="3126" spans="1:8" x14ac:dyDescent="0.2">
      <c r="A3126">
        <f t="shared" si="288"/>
        <v>7</v>
      </c>
      <c r="B3126" t="b">
        <f t="shared" si="289"/>
        <v>0</v>
      </c>
      <c r="C3126" t="str">
        <f t="shared" si="290"/>
        <v>OFF</v>
      </c>
      <c r="D3126" s="4">
        <f t="shared" si="292"/>
        <v>42560.16666665909</v>
      </c>
      <c r="E3126" t="str">
        <f t="shared" si="293"/>
        <v>LRKPPS</v>
      </c>
      <c r="F3126" s="39">
        <v>51.794704437255859</v>
      </c>
      <c r="G3126">
        <f t="shared" si="291"/>
        <v>9.6697844553195081E-4</v>
      </c>
      <c r="H3126" s="38">
        <f>G3126*SUMIF('Manual Inputs'!$B$11:$B$22,'Expanded kW'!A3126,'Manual Inputs'!$C$11:$C$22)</f>
        <v>7263.666493979038</v>
      </c>
    </row>
    <row r="3127" spans="1:8" x14ac:dyDescent="0.2">
      <c r="A3127">
        <f t="shared" si="288"/>
        <v>7</v>
      </c>
      <c r="B3127" t="b">
        <f t="shared" si="289"/>
        <v>0</v>
      </c>
      <c r="C3127" t="str">
        <f t="shared" si="290"/>
        <v>OFF</v>
      </c>
      <c r="D3127" s="4">
        <f t="shared" si="292"/>
        <v>42560.208333325754</v>
      </c>
      <c r="E3127" t="str">
        <f t="shared" si="293"/>
        <v>LRKPPS</v>
      </c>
      <c r="F3127" s="39">
        <v>51.169715881347656</v>
      </c>
      <c r="G3127">
        <f t="shared" si="291"/>
        <v>9.5531025534081871E-4</v>
      </c>
      <c r="H3127" s="38">
        <f>G3127*SUMIF('Manual Inputs'!$B$11:$B$22,'Expanded kW'!A3127,'Manual Inputs'!$C$11:$C$22)</f>
        <v>7176.0183746974581</v>
      </c>
    </row>
    <row r="3128" spans="1:8" x14ac:dyDescent="0.2">
      <c r="A3128">
        <f t="shared" si="288"/>
        <v>7</v>
      </c>
      <c r="B3128" t="b">
        <f t="shared" si="289"/>
        <v>0</v>
      </c>
      <c r="C3128" t="str">
        <f t="shared" si="290"/>
        <v>OFF</v>
      </c>
      <c r="D3128" s="4">
        <f t="shared" si="292"/>
        <v>42560.249999992418</v>
      </c>
      <c r="E3128" t="str">
        <f t="shared" si="293"/>
        <v>LRKPPS</v>
      </c>
      <c r="F3128" s="39">
        <v>51.404499053955078</v>
      </c>
      <c r="G3128">
        <f t="shared" si="291"/>
        <v>9.5969352713957967E-4</v>
      </c>
      <c r="H3128" s="38">
        <f>G3128*SUMIF('Manual Inputs'!$B$11:$B$22,'Expanded kW'!A3128,'Manual Inputs'!$C$11:$C$22)</f>
        <v>7208.9442632172877</v>
      </c>
    </row>
    <row r="3129" spans="1:8" x14ac:dyDescent="0.2">
      <c r="A3129">
        <f t="shared" si="288"/>
        <v>7</v>
      </c>
      <c r="B3129" t="b">
        <f t="shared" si="289"/>
        <v>0</v>
      </c>
      <c r="C3129" t="str">
        <f t="shared" si="290"/>
        <v>OFF</v>
      </c>
      <c r="D3129" s="4">
        <f t="shared" si="292"/>
        <v>42560.291666659083</v>
      </c>
      <c r="E3129" t="str">
        <f t="shared" si="293"/>
        <v>LRKPPS</v>
      </c>
      <c r="F3129" s="39">
        <v>52.164112091064453</v>
      </c>
      <c r="G3129">
        <f t="shared" si="291"/>
        <v>9.7387508183345074E-4</v>
      </c>
      <c r="H3129" s="38">
        <f>G3129*SUMIF('Manual Inputs'!$B$11:$B$22,'Expanded kW'!A3129,'Manual Inputs'!$C$11:$C$22)</f>
        <v>7315.4720603345595</v>
      </c>
    </row>
    <row r="3130" spans="1:8" x14ac:dyDescent="0.2">
      <c r="A3130">
        <f t="shared" si="288"/>
        <v>7</v>
      </c>
      <c r="B3130" t="b">
        <f t="shared" si="289"/>
        <v>0</v>
      </c>
      <c r="C3130" t="str">
        <f t="shared" si="290"/>
        <v>OFF</v>
      </c>
      <c r="D3130" s="4">
        <f t="shared" si="292"/>
        <v>42560.333333325747</v>
      </c>
      <c r="E3130" t="str">
        <f t="shared" si="293"/>
        <v>LRKPPS</v>
      </c>
      <c r="F3130" s="39">
        <v>53.343769073486328</v>
      </c>
      <c r="G3130">
        <f t="shared" si="291"/>
        <v>9.9589862434647084E-4</v>
      </c>
      <c r="H3130" s="38">
        <f>G3130*SUMIF('Manual Inputs'!$B$11:$B$22,'Expanded kW'!A3130,'Manual Inputs'!$C$11:$C$22)</f>
        <v>7480.9066349827499</v>
      </c>
    </row>
    <row r="3131" spans="1:8" x14ac:dyDescent="0.2">
      <c r="A3131">
        <f t="shared" si="288"/>
        <v>7</v>
      </c>
      <c r="B3131" t="b">
        <f t="shared" si="289"/>
        <v>0</v>
      </c>
      <c r="C3131" t="str">
        <f t="shared" si="290"/>
        <v>OFF</v>
      </c>
      <c r="D3131" s="4">
        <f t="shared" si="292"/>
        <v>42560.374999992411</v>
      </c>
      <c r="E3131" t="str">
        <f t="shared" si="293"/>
        <v>LRKPPS</v>
      </c>
      <c r="F3131" s="39">
        <v>58.022876739501953</v>
      </c>
      <c r="G3131">
        <f t="shared" si="291"/>
        <v>1.0832549729639541E-3</v>
      </c>
      <c r="H3131" s="38">
        <f>G3131*SUMIF('Manual Inputs'!$B$11:$B$22,'Expanded kW'!A3131,'Manual Inputs'!$C$11:$C$22)</f>
        <v>8137.1026292379283</v>
      </c>
    </row>
    <row r="3132" spans="1:8" x14ac:dyDescent="0.2">
      <c r="A3132">
        <f t="shared" si="288"/>
        <v>7</v>
      </c>
      <c r="B3132" t="b">
        <f t="shared" si="289"/>
        <v>0</v>
      </c>
      <c r="C3132" t="str">
        <f t="shared" si="290"/>
        <v>OFF</v>
      </c>
      <c r="D3132" s="4">
        <f t="shared" si="292"/>
        <v>42560.416666659075</v>
      </c>
      <c r="E3132" t="str">
        <f t="shared" si="293"/>
        <v>LRKPPS</v>
      </c>
      <c r="F3132" s="39">
        <v>60.056705474853516</v>
      </c>
      <c r="G3132">
        <f t="shared" si="291"/>
        <v>1.1212254290242042E-3</v>
      </c>
      <c r="H3132" s="38">
        <f>G3132*SUMIF('Manual Inputs'!$B$11:$B$22,'Expanded kW'!A3132,'Manual Inputs'!$C$11:$C$22)</f>
        <v>8422.3258735825493</v>
      </c>
    </row>
    <row r="3133" spans="1:8" x14ac:dyDescent="0.2">
      <c r="A3133">
        <f t="shared" si="288"/>
        <v>7</v>
      </c>
      <c r="B3133" t="b">
        <f t="shared" si="289"/>
        <v>0</v>
      </c>
      <c r="C3133" t="str">
        <f t="shared" si="290"/>
        <v>OFF</v>
      </c>
      <c r="D3133" s="4">
        <f t="shared" si="292"/>
        <v>42560.45833332574</v>
      </c>
      <c r="E3133" t="str">
        <f t="shared" si="293"/>
        <v>LRKPPS</v>
      </c>
      <c r="F3133" s="39">
        <v>60.997543334960938</v>
      </c>
      <c r="G3133">
        <f t="shared" si="291"/>
        <v>1.1387903507927293E-3</v>
      </c>
      <c r="H3133" s="38">
        <f>G3133*SUMIF('Manual Inputs'!$B$11:$B$22,'Expanded kW'!A3133,'Manual Inputs'!$C$11:$C$22)</f>
        <v>8554.2685599050055</v>
      </c>
    </row>
    <row r="3134" spans="1:8" x14ac:dyDescent="0.2">
      <c r="A3134">
        <f t="shared" si="288"/>
        <v>7</v>
      </c>
      <c r="B3134" t="b">
        <f t="shared" si="289"/>
        <v>0</v>
      </c>
      <c r="C3134" t="str">
        <f t="shared" si="290"/>
        <v>OFF</v>
      </c>
      <c r="D3134" s="4">
        <f t="shared" si="292"/>
        <v>42560.499999992404</v>
      </c>
      <c r="E3134" t="str">
        <f t="shared" si="293"/>
        <v>LRKPPS</v>
      </c>
      <c r="F3134" s="39">
        <v>61.874149322509766</v>
      </c>
      <c r="G3134">
        <f t="shared" si="291"/>
        <v>1.1551560990751782E-3</v>
      </c>
      <c r="H3134" s="38">
        <f>G3134*SUMIF('Manual Inputs'!$B$11:$B$22,'Expanded kW'!A3134,'Manual Inputs'!$C$11:$C$22)</f>
        <v>8677.203396764502</v>
      </c>
    </row>
    <row r="3135" spans="1:8" x14ac:dyDescent="0.2">
      <c r="A3135">
        <f t="shared" si="288"/>
        <v>7</v>
      </c>
      <c r="B3135" t="b">
        <f t="shared" si="289"/>
        <v>0</v>
      </c>
      <c r="C3135" t="str">
        <f t="shared" si="290"/>
        <v>OFF</v>
      </c>
      <c r="D3135" s="4">
        <f t="shared" si="292"/>
        <v>42560.541666659068</v>
      </c>
      <c r="E3135" t="str">
        <f t="shared" si="293"/>
        <v>LRKPPS</v>
      </c>
      <c r="F3135" s="39">
        <v>62.269088745117188</v>
      </c>
      <c r="G3135">
        <f t="shared" si="291"/>
        <v>1.1625293993594735E-3</v>
      </c>
      <c r="H3135" s="38">
        <f>G3135*SUMIF('Manual Inputs'!$B$11:$B$22,'Expanded kW'!A3135,'Manual Inputs'!$C$11:$C$22)</f>
        <v>8732.5895271095469</v>
      </c>
    </row>
    <row r="3136" spans="1:8" x14ac:dyDescent="0.2">
      <c r="A3136">
        <f t="shared" si="288"/>
        <v>7</v>
      </c>
      <c r="B3136" t="b">
        <f t="shared" si="289"/>
        <v>0</v>
      </c>
      <c r="C3136" t="str">
        <f t="shared" si="290"/>
        <v>OFF</v>
      </c>
      <c r="D3136" s="4">
        <f t="shared" si="292"/>
        <v>42560.583333325732</v>
      </c>
      <c r="E3136" t="str">
        <f t="shared" si="293"/>
        <v>LRKPPS</v>
      </c>
      <c r="F3136" s="39">
        <v>64.464553833007813</v>
      </c>
      <c r="G3136">
        <f t="shared" si="291"/>
        <v>1.2035175165999127E-3</v>
      </c>
      <c r="H3136" s="38">
        <f>G3136*SUMIF('Manual Inputs'!$B$11:$B$22,'Expanded kW'!A3136,'Manual Inputs'!$C$11:$C$22)</f>
        <v>9040.4805822063136</v>
      </c>
    </row>
    <row r="3137" spans="1:8" x14ac:dyDescent="0.2">
      <c r="A3137">
        <f t="shared" si="288"/>
        <v>7</v>
      </c>
      <c r="B3137" t="b">
        <f t="shared" si="289"/>
        <v>0</v>
      </c>
      <c r="C3137" t="str">
        <f t="shared" si="290"/>
        <v>OFF</v>
      </c>
      <c r="D3137" s="4">
        <f t="shared" si="292"/>
        <v>42560.624999992397</v>
      </c>
      <c r="E3137" t="str">
        <f t="shared" si="293"/>
        <v>LRKPPS</v>
      </c>
      <c r="F3137" s="39">
        <v>65.503440856933594</v>
      </c>
      <c r="G3137">
        <f t="shared" si="291"/>
        <v>1.2229129619527484E-3</v>
      </c>
      <c r="H3137" s="38">
        <f>G3137*SUMIF('Manual Inputs'!$B$11:$B$22,'Expanded kW'!A3137,'Manual Inputs'!$C$11:$C$22)</f>
        <v>9186.1736399948895</v>
      </c>
    </row>
    <row r="3138" spans="1:8" x14ac:dyDescent="0.2">
      <c r="A3138">
        <f t="shared" ref="A3138:A3201" si="294">MONTH(D3138)</f>
        <v>7</v>
      </c>
      <c r="B3138" t="b">
        <f t="shared" ref="B3138:B3201" si="295">IF(ISNA(VLOOKUP(DATE(YEAR(D3138),MONTH(D3138),DAY(D3138)),Holidays,1,FALSE)),FALSE,TRUE)</f>
        <v>0</v>
      </c>
      <c r="C3138" t="str">
        <f t="shared" ref="C3138:C3201" si="296">IF(OR(HOUR(D3138)&lt;PkStart,HOUR(D3138)&gt;OPkStart-1,WEEKDAY(D3138,2)&gt;5,B3138)=TRUE,"OFF","ON")</f>
        <v>OFF</v>
      </c>
      <c r="D3138" s="4">
        <f t="shared" si="292"/>
        <v>42560.666666659061</v>
      </c>
      <c r="E3138" t="str">
        <f t="shared" si="293"/>
        <v>LRKPPS</v>
      </c>
      <c r="F3138" s="39">
        <v>65.709991455078125</v>
      </c>
      <c r="G3138">
        <f t="shared" ref="G3138:G3201" si="297">IF(SUMIF($A$2:$A$8761,A3138,$F$2:$F$8761)=0,0,F3138/SUMIF($A$2:$A$8761,A3138,$F$2:$F$8761))</f>
        <v>1.2267691472227975E-3</v>
      </c>
      <c r="H3138" s="38">
        <f>G3138*SUMIF('Manual Inputs'!$B$11:$B$22,'Expanded kW'!A3138,'Manual Inputs'!$C$11:$C$22)</f>
        <v>9215.1402047306965</v>
      </c>
    </row>
    <row r="3139" spans="1:8" x14ac:dyDescent="0.2">
      <c r="A3139">
        <f t="shared" si="294"/>
        <v>7</v>
      </c>
      <c r="B3139" t="b">
        <f t="shared" si="295"/>
        <v>0</v>
      </c>
      <c r="C3139" t="str">
        <f t="shared" si="296"/>
        <v>OFF</v>
      </c>
      <c r="D3139" s="4">
        <f t="shared" si="292"/>
        <v>42560.708333325725</v>
      </c>
      <c r="E3139" t="str">
        <f t="shared" si="293"/>
        <v>LRKPPS</v>
      </c>
      <c r="F3139" s="39">
        <v>64.754867553710938</v>
      </c>
      <c r="G3139">
        <f t="shared" si="297"/>
        <v>1.2089375129762253E-3</v>
      </c>
      <c r="H3139" s="38">
        <f>G3139*SUMIF('Manual Inputs'!$B$11:$B$22,'Expanded kW'!A3139,'Manual Inputs'!$C$11:$C$22)</f>
        <v>9081.1940502862053</v>
      </c>
    </row>
    <row r="3140" spans="1:8" x14ac:dyDescent="0.2">
      <c r="A3140">
        <f t="shared" si="294"/>
        <v>7</v>
      </c>
      <c r="B3140" t="b">
        <f t="shared" si="295"/>
        <v>0</v>
      </c>
      <c r="C3140" t="str">
        <f t="shared" si="296"/>
        <v>OFF</v>
      </c>
      <c r="D3140" s="4">
        <f t="shared" ref="D3140:D3203" si="298">+D3139+1/24</f>
        <v>42560.749999992389</v>
      </c>
      <c r="E3140" t="str">
        <f t="shared" ref="E3140:E3203" si="299">+E3139</f>
        <v>LRKPPS</v>
      </c>
      <c r="F3140" s="39">
        <v>65.117988586425781</v>
      </c>
      <c r="G3140">
        <f t="shared" si="297"/>
        <v>1.2157167815437275E-3</v>
      </c>
      <c r="H3140" s="38">
        <f>G3140*SUMIF('Manual Inputs'!$B$11:$B$22,'Expanded kW'!A3140,'Manual Inputs'!$C$11:$C$22)</f>
        <v>9132.117983673741</v>
      </c>
    </row>
    <row r="3141" spans="1:8" x14ac:dyDescent="0.2">
      <c r="A3141">
        <f t="shared" si="294"/>
        <v>7</v>
      </c>
      <c r="B3141" t="b">
        <f t="shared" si="295"/>
        <v>0</v>
      </c>
      <c r="C3141" t="str">
        <f t="shared" si="296"/>
        <v>OFF</v>
      </c>
      <c r="D3141" s="4">
        <f t="shared" si="298"/>
        <v>42560.791666659054</v>
      </c>
      <c r="E3141" t="str">
        <f t="shared" si="299"/>
        <v>LRKPPS</v>
      </c>
      <c r="F3141" s="39">
        <v>63.7645263671875</v>
      </c>
      <c r="G3141">
        <f t="shared" si="297"/>
        <v>1.1904483915207533E-3</v>
      </c>
      <c r="H3141" s="38">
        <f>G3141*SUMIF('Manual Inputs'!$B$11:$B$22,'Expanded kW'!A3141,'Manual Inputs'!$C$11:$C$22)</f>
        <v>8942.3090393123148</v>
      </c>
    </row>
    <row r="3142" spans="1:8" x14ac:dyDescent="0.2">
      <c r="A3142">
        <f t="shared" si="294"/>
        <v>7</v>
      </c>
      <c r="B3142" t="b">
        <f t="shared" si="295"/>
        <v>0</v>
      </c>
      <c r="C3142" t="str">
        <f t="shared" si="296"/>
        <v>OFF</v>
      </c>
      <c r="D3142" s="4">
        <f t="shared" si="298"/>
        <v>42560.833333325718</v>
      </c>
      <c r="E3142" t="str">
        <f t="shared" si="299"/>
        <v>LRKPPS</v>
      </c>
      <c r="F3142" s="39">
        <v>61.705413818359375</v>
      </c>
      <c r="G3142">
        <f t="shared" si="297"/>
        <v>1.1520059006662451E-3</v>
      </c>
      <c r="H3142" s="38">
        <f>G3142*SUMIF('Manual Inputs'!$B$11:$B$22,'Expanded kW'!A3142,'Manual Inputs'!$C$11:$C$22)</f>
        <v>8653.5400041231442</v>
      </c>
    </row>
    <row r="3143" spans="1:8" x14ac:dyDescent="0.2">
      <c r="A3143">
        <f t="shared" si="294"/>
        <v>7</v>
      </c>
      <c r="B3143" t="b">
        <f t="shared" si="295"/>
        <v>0</v>
      </c>
      <c r="C3143" t="str">
        <f t="shared" si="296"/>
        <v>OFF</v>
      </c>
      <c r="D3143" s="4">
        <f t="shared" si="298"/>
        <v>42560.874999992382</v>
      </c>
      <c r="E3143" t="str">
        <f t="shared" si="299"/>
        <v>LRKPPS</v>
      </c>
      <c r="F3143" s="39">
        <v>61.480342864990234</v>
      </c>
      <c r="G3143">
        <f t="shared" si="297"/>
        <v>1.1478039506215851E-3</v>
      </c>
      <c r="H3143" s="38">
        <f>G3143*SUMIF('Manual Inputs'!$B$11:$B$22,'Expanded kW'!A3143,'Manual Inputs'!$C$11:$C$22)</f>
        <v>8621.9761529434199</v>
      </c>
    </row>
    <row r="3144" spans="1:8" x14ac:dyDescent="0.2">
      <c r="A3144">
        <f t="shared" si="294"/>
        <v>7</v>
      </c>
      <c r="B3144" t="b">
        <f t="shared" si="295"/>
        <v>0</v>
      </c>
      <c r="C3144" t="str">
        <f t="shared" si="296"/>
        <v>OFF</v>
      </c>
      <c r="D3144" s="4">
        <f t="shared" si="298"/>
        <v>42560.916666659046</v>
      </c>
      <c r="E3144" t="str">
        <f t="shared" si="299"/>
        <v>LRKPPS</v>
      </c>
      <c r="F3144" s="39">
        <v>60.407802581787109</v>
      </c>
      <c r="G3144">
        <f t="shared" si="297"/>
        <v>1.1277802175567787E-3</v>
      </c>
      <c r="H3144" s="38">
        <f>G3144*SUMIF('Manual Inputs'!$B$11:$B$22,'Expanded kW'!A3144,'Manual Inputs'!$C$11:$C$22)</f>
        <v>8471.5635769245182</v>
      </c>
    </row>
    <row r="3145" spans="1:8" x14ac:dyDescent="0.2">
      <c r="A3145">
        <f t="shared" si="294"/>
        <v>7</v>
      </c>
      <c r="B3145" t="b">
        <f t="shared" si="295"/>
        <v>0</v>
      </c>
      <c r="C3145" t="str">
        <f t="shared" si="296"/>
        <v>OFF</v>
      </c>
      <c r="D3145" s="4">
        <f t="shared" si="298"/>
        <v>42560.958333325711</v>
      </c>
      <c r="E3145" t="str">
        <f t="shared" si="299"/>
        <v>LRKPPS</v>
      </c>
      <c r="F3145" s="39">
        <v>57.75262451171875</v>
      </c>
      <c r="G3145">
        <f t="shared" si="297"/>
        <v>1.0782095135494704E-3</v>
      </c>
      <c r="H3145" s="38">
        <f>G3145*SUMIF('Manual Inputs'!$B$11:$B$22,'Expanded kW'!A3145,'Manual Inputs'!$C$11:$C$22)</f>
        <v>8099.2025760722599</v>
      </c>
    </row>
    <row r="3146" spans="1:8" x14ac:dyDescent="0.2">
      <c r="A3146">
        <f t="shared" si="294"/>
        <v>7</v>
      </c>
      <c r="B3146" t="b">
        <f t="shared" si="295"/>
        <v>0</v>
      </c>
      <c r="C3146" t="str">
        <f t="shared" si="296"/>
        <v>OFF</v>
      </c>
      <c r="D3146" s="4">
        <f t="shared" si="298"/>
        <v>42560.999999992375</v>
      </c>
      <c r="E3146" t="str">
        <f t="shared" si="299"/>
        <v>LRKPPS</v>
      </c>
      <c r="F3146" s="39">
        <v>54.813915252685547</v>
      </c>
      <c r="G3146">
        <f t="shared" si="297"/>
        <v>1.0233454392769223E-3</v>
      </c>
      <c r="H3146" s="38">
        <f>G3146*SUMIF('Manual Inputs'!$B$11:$B$22,'Expanded kW'!A3146,'Manual Inputs'!$C$11:$C$22)</f>
        <v>7687.079286398046</v>
      </c>
    </row>
    <row r="3147" spans="1:8" x14ac:dyDescent="0.2">
      <c r="A3147">
        <f t="shared" si="294"/>
        <v>7</v>
      </c>
      <c r="B3147" t="b">
        <f t="shared" si="295"/>
        <v>0</v>
      </c>
      <c r="C3147" t="str">
        <f t="shared" si="296"/>
        <v>OFF</v>
      </c>
      <c r="D3147" s="4">
        <f t="shared" si="298"/>
        <v>42561.041666659039</v>
      </c>
      <c r="E3147" t="str">
        <f t="shared" si="299"/>
        <v>LRKPPS</v>
      </c>
      <c r="F3147" s="39">
        <v>53.857345581054687</v>
      </c>
      <c r="G3147">
        <f t="shared" si="297"/>
        <v>1.0054868133002621E-3</v>
      </c>
      <c r="H3147" s="38">
        <f>G3147*SUMIF('Manual Inputs'!$B$11:$B$22,'Expanded kW'!A3147,'Manual Inputs'!$C$11:$C$22)</f>
        <v>7552.9303777697778</v>
      </c>
    </row>
    <row r="3148" spans="1:8" x14ac:dyDescent="0.2">
      <c r="A3148">
        <f t="shared" si="294"/>
        <v>7</v>
      </c>
      <c r="B3148" t="b">
        <f t="shared" si="295"/>
        <v>0</v>
      </c>
      <c r="C3148" t="str">
        <f t="shared" si="296"/>
        <v>OFF</v>
      </c>
      <c r="D3148" s="4">
        <f t="shared" si="298"/>
        <v>42561.083333325703</v>
      </c>
      <c r="E3148" t="str">
        <f t="shared" si="299"/>
        <v>LRKPPS</v>
      </c>
      <c r="F3148" s="39">
        <v>53.506496429443359</v>
      </c>
      <c r="G3148">
        <f t="shared" si="297"/>
        <v>9.9893665395622507E-4</v>
      </c>
      <c r="H3148" s="38">
        <f>G3148*SUMIF('Manual Inputs'!$B$11:$B$22,'Expanded kW'!A3148,'Manual Inputs'!$C$11:$C$22)</f>
        <v>7503.7274475727854</v>
      </c>
    </row>
    <row r="3149" spans="1:8" x14ac:dyDescent="0.2">
      <c r="A3149">
        <f t="shared" si="294"/>
        <v>7</v>
      </c>
      <c r="B3149" t="b">
        <f t="shared" si="295"/>
        <v>0</v>
      </c>
      <c r="C3149" t="str">
        <f t="shared" si="296"/>
        <v>OFF</v>
      </c>
      <c r="D3149" s="4">
        <f t="shared" si="298"/>
        <v>42561.124999992368</v>
      </c>
      <c r="E3149" t="str">
        <f t="shared" si="299"/>
        <v>LRKPPS</v>
      </c>
      <c r="F3149" s="39">
        <v>52.714626312255859</v>
      </c>
      <c r="G3149">
        <f t="shared" si="297"/>
        <v>9.8415287744276392E-4</v>
      </c>
      <c r="H3149" s="38">
        <f>G3149*SUMIF('Manual Inputs'!$B$11:$B$22,'Expanded kW'!A3149,'Manual Inputs'!$C$11:$C$22)</f>
        <v>7392.6759317799715</v>
      </c>
    </row>
    <row r="3150" spans="1:8" x14ac:dyDescent="0.2">
      <c r="A3150">
        <f t="shared" si="294"/>
        <v>7</v>
      </c>
      <c r="B3150" t="b">
        <f t="shared" si="295"/>
        <v>0</v>
      </c>
      <c r="C3150" t="str">
        <f t="shared" si="296"/>
        <v>OFF</v>
      </c>
      <c r="D3150" s="4">
        <f t="shared" si="298"/>
        <v>42561.166666659032</v>
      </c>
      <c r="E3150" t="str">
        <f t="shared" si="299"/>
        <v>LRKPPS</v>
      </c>
      <c r="F3150" s="39">
        <v>51.718757629394531</v>
      </c>
      <c r="G3150">
        <f t="shared" si="297"/>
        <v>9.6556056069204744E-4</v>
      </c>
      <c r="H3150" s="38">
        <f>G3150*SUMIF('Manual Inputs'!$B$11:$B$22,'Expanded kW'!A3150,'Manual Inputs'!$C$11:$C$22)</f>
        <v>7253.0157471588627</v>
      </c>
    </row>
    <row r="3151" spans="1:8" x14ac:dyDescent="0.2">
      <c r="A3151">
        <f t="shared" si="294"/>
        <v>7</v>
      </c>
      <c r="B3151" t="b">
        <f t="shared" si="295"/>
        <v>0</v>
      </c>
      <c r="C3151" t="str">
        <f t="shared" si="296"/>
        <v>OFF</v>
      </c>
      <c r="D3151" s="4">
        <f t="shared" si="298"/>
        <v>42561.208333325696</v>
      </c>
      <c r="E3151" t="str">
        <f t="shared" si="299"/>
        <v>LRKPPS</v>
      </c>
      <c r="F3151" s="39">
        <v>50.868412017822266</v>
      </c>
      <c r="G3151">
        <f t="shared" si="297"/>
        <v>9.4968507908486574E-4</v>
      </c>
      <c r="H3151" s="38">
        <f>G3151*SUMIF('Manual Inputs'!$B$11:$B$22,'Expanded kW'!A3151,'Manual Inputs'!$C$11:$C$22)</f>
        <v>7133.763653837972</v>
      </c>
    </row>
    <row r="3152" spans="1:8" x14ac:dyDescent="0.2">
      <c r="A3152">
        <f t="shared" si="294"/>
        <v>7</v>
      </c>
      <c r="B3152" t="b">
        <f t="shared" si="295"/>
        <v>0</v>
      </c>
      <c r="C3152" t="str">
        <f t="shared" si="296"/>
        <v>OFF</v>
      </c>
      <c r="D3152" s="4">
        <f t="shared" si="298"/>
        <v>42561.24999999236</v>
      </c>
      <c r="E3152" t="str">
        <f t="shared" si="299"/>
        <v>LRKPPS</v>
      </c>
      <c r="F3152" s="39">
        <v>50.259311676025391</v>
      </c>
      <c r="G3152">
        <f t="shared" si="297"/>
        <v>9.3831351305156171E-4</v>
      </c>
      <c r="H3152" s="38">
        <f>G3152*SUMIF('Manual Inputs'!$B$11:$B$22,'Expanded kW'!A3152,'Manual Inputs'!$C$11:$C$22)</f>
        <v>7048.3436906921115</v>
      </c>
    </row>
    <row r="3153" spans="1:8" x14ac:dyDescent="0.2">
      <c r="A3153">
        <f t="shared" si="294"/>
        <v>7</v>
      </c>
      <c r="B3153" t="b">
        <f t="shared" si="295"/>
        <v>0</v>
      </c>
      <c r="C3153" t="str">
        <f t="shared" si="296"/>
        <v>OFF</v>
      </c>
      <c r="D3153" s="4">
        <f t="shared" si="298"/>
        <v>42561.291666659024</v>
      </c>
      <c r="E3153" t="str">
        <f t="shared" si="299"/>
        <v>LRKPPS</v>
      </c>
      <c r="F3153" s="39">
        <v>51.274028778076172</v>
      </c>
      <c r="G3153">
        <f t="shared" si="297"/>
        <v>9.5725771934941574E-4</v>
      </c>
      <c r="H3153" s="38">
        <f>G3153*SUMIF('Manual Inputs'!$B$11:$B$22,'Expanded kW'!A3153,'Manual Inputs'!$C$11:$C$22)</f>
        <v>7190.6471693027961</v>
      </c>
    </row>
    <row r="3154" spans="1:8" x14ac:dyDescent="0.2">
      <c r="A3154">
        <f t="shared" si="294"/>
        <v>7</v>
      </c>
      <c r="B3154" t="b">
        <f t="shared" si="295"/>
        <v>0</v>
      </c>
      <c r="C3154" t="str">
        <f t="shared" si="296"/>
        <v>OFF</v>
      </c>
      <c r="D3154" s="4">
        <f t="shared" si="298"/>
        <v>42561.333333325689</v>
      </c>
      <c r="E3154" t="str">
        <f t="shared" si="299"/>
        <v>LRKPPS</v>
      </c>
      <c r="F3154" s="39">
        <v>52.026630401611328</v>
      </c>
      <c r="G3154">
        <f t="shared" si="297"/>
        <v>9.7130837483510235E-4</v>
      </c>
      <c r="H3154" s="38">
        <f>G3154*SUMIF('Manual Inputs'!$B$11:$B$22,'Expanded kW'!A3154,'Manual Inputs'!$C$11:$C$22)</f>
        <v>7296.1916888744609</v>
      </c>
    </row>
    <row r="3155" spans="1:8" x14ac:dyDescent="0.2">
      <c r="A3155">
        <f t="shared" si="294"/>
        <v>7</v>
      </c>
      <c r="B3155" t="b">
        <f t="shared" si="295"/>
        <v>0</v>
      </c>
      <c r="C3155" t="str">
        <f t="shared" si="296"/>
        <v>OFF</v>
      </c>
      <c r="D3155" s="4">
        <f t="shared" si="298"/>
        <v>42561.374999992353</v>
      </c>
      <c r="E3155" t="str">
        <f t="shared" si="299"/>
        <v>LRKPPS</v>
      </c>
      <c r="F3155" s="39">
        <v>54.090122222900391</v>
      </c>
      <c r="G3155">
        <f t="shared" si="297"/>
        <v>1.0098326242810117E-3</v>
      </c>
      <c r="H3155" s="38">
        <f>G3155*SUMIF('Manual Inputs'!$B$11:$B$22,'Expanded kW'!A3155,'Manual Inputs'!$C$11:$C$22)</f>
        <v>7585.5748713010398</v>
      </c>
    </row>
    <row r="3156" spans="1:8" x14ac:dyDescent="0.2">
      <c r="A3156">
        <f t="shared" si="294"/>
        <v>7</v>
      </c>
      <c r="B3156" t="b">
        <f t="shared" si="295"/>
        <v>0</v>
      </c>
      <c r="C3156" t="str">
        <f t="shared" si="296"/>
        <v>OFF</v>
      </c>
      <c r="D3156" s="4">
        <f t="shared" si="298"/>
        <v>42561.416666659017</v>
      </c>
      <c r="E3156" t="str">
        <f t="shared" si="299"/>
        <v>LRKPPS</v>
      </c>
      <c r="F3156" s="39">
        <v>57.364734649658203</v>
      </c>
      <c r="G3156">
        <f t="shared" si="297"/>
        <v>1.0709678246562113E-3</v>
      </c>
      <c r="H3156" s="38">
        <f>G3156*SUMIF('Manual Inputs'!$B$11:$B$22,'Expanded kW'!A3156,'Manual Inputs'!$C$11:$C$22)</f>
        <v>8044.8050729874321</v>
      </c>
    </row>
    <row r="3157" spans="1:8" x14ac:dyDescent="0.2">
      <c r="A3157">
        <f t="shared" si="294"/>
        <v>7</v>
      </c>
      <c r="B3157" t="b">
        <f t="shared" si="295"/>
        <v>0</v>
      </c>
      <c r="C3157" t="str">
        <f t="shared" si="296"/>
        <v>OFF</v>
      </c>
      <c r="D3157" s="4">
        <f t="shared" si="298"/>
        <v>42561.458333325681</v>
      </c>
      <c r="E3157" t="str">
        <f t="shared" si="299"/>
        <v>LRKPPS</v>
      </c>
      <c r="F3157" s="39">
        <v>58.102310180664063</v>
      </c>
      <c r="G3157">
        <f t="shared" si="297"/>
        <v>1.0847379513165235E-3</v>
      </c>
      <c r="H3157" s="38">
        <f>G3157*SUMIF('Manual Inputs'!$B$11:$B$22,'Expanded kW'!A3157,'Manual Inputs'!$C$11:$C$22)</f>
        <v>8148.242339973599</v>
      </c>
    </row>
    <row r="3158" spans="1:8" x14ac:dyDescent="0.2">
      <c r="A3158">
        <f t="shared" si="294"/>
        <v>7</v>
      </c>
      <c r="B3158" t="b">
        <f t="shared" si="295"/>
        <v>0</v>
      </c>
      <c r="C3158" t="str">
        <f t="shared" si="296"/>
        <v>OFF</v>
      </c>
      <c r="D3158" s="4">
        <f t="shared" si="298"/>
        <v>42561.499999992346</v>
      </c>
      <c r="E3158" t="str">
        <f t="shared" si="299"/>
        <v>LRKPPS</v>
      </c>
      <c r="F3158" s="39">
        <v>59.834178924560547</v>
      </c>
      <c r="G3158">
        <f t="shared" si="297"/>
        <v>1.1170709815757677E-3</v>
      </c>
      <c r="H3158" s="38">
        <f>G3158*SUMIF('Manual Inputs'!$B$11:$B$22,'Expanded kW'!A3158,'Manual Inputs'!$C$11:$C$22)</f>
        <v>8391.1188483674177</v>
      </c>
    </row>
    <row r="3159" spans="1:8" x14ac:dyDescent="0.2">
      <c r="A3159">
        <f t="shared" si="294"/>
        <v>7</v>
      </c>
      <c r="B3159" t="b">
        <f t="shared" si="295"/>
        <v>0</v>
      </c>
      <c r="C3159" t="str">
        <f t="shared" si="296"/>
        <v>OFF</v>
      </c>
      <c r="D3159" s="4">
        <f t="shared" si="298"/>
        <v>42561.54166665901</v>
      </c>
      <c r="E3159" t="str">
        <f t="shared" si="299"/>
        <v>LRKPPS</v>
      </c>
      <c r="F3159" s="39">
        <v>61.837387084960938</v>
      </c>
      <c r="G3159">
        <f t="shared" si="297"/>
        <v>1.1544697684607752E-3</v>
      </c>
      <c r="H3159" s="38">
        <f>G3159*SUMIF('Manual Inputs'!$B$11:$B$22,'Expanded kW'!A3159,'Manual Inputs'!$C$11:$C$22)</f>
        <v>8672.0478767933328</v>
      </c>
    </row>
    <row r="3160" spans="1:8" x14ac:dyDescent="0.2">
      <c r="A3160">
        <f t="shared" si="294"/>
        <v>7</v>
      </c>
      <c r="B3160" t="b">
        <f t="shared" si="295"/>
        <v>0</v>
      </c>
      <c r="C3160" t="str">
        <f t="shared" si="296"/>
        <v>OFF</v>
      </c>
      <c r="D3160" s="4">
        <f t="shared" si="298"/>
        <v>42561.583333325674</v>
      </c>
      <c r="E3160" t="str">
        <f t="shared" si="299"/>
        <v>LRKPPS</v>
      </c>
      <c r="F3160" s="39">
        <v>63.808582305908203</v>
      </c>
      <c r="G3160">
        <f t="shared" si="297"/>
        <v>1.1912708914964447E-3</v>
      </c>
      <c r="H3160" s="38">
        <f>G3160*SUMIF('Manual Inputs'!$B$11:$B$22,'Expanded kW'!A3160,'Manual Inputs'!$C$11:$C$22)</f>
        <v>8948.4874247172156</v>
      </c>
    </row>
    <row r="3161" spans="1:8" x14ac:dyDescent="0.2">
      <c r="A3161">
        <f t="shared" si="294"/>
        <v>7</v>
      </c>
      <c r="B3161" t="b">
        <f t="shared" si="295"/>
        <v>0</v>
      </c>
      <c r="C3161" t="str">
        <f t="shared" si="296"/>
        <v>OFF</v>
      </c>
      <c r="D3161" s="4">
        <f t="shared" si="298"/>
        <v>42561.624999992338</v>
      </c>
      <c r="E3161" t="str">
        <f t="shared" si="299"/>
        <v>LRKPPS</v>
      </c>
      <c r="F3161" s="39">
        <v>65.442123413085938</v>
      </c>
      <c r="G3161">
        <f t="shared" si="297"/>
        <v>1.2217681992365594E-3</v>
      </c>
      <c r="H3161" s="38">
        <f>G3161*SUMIF('Manual Inputs'!$B$11:$B$22,'Expanded kW'!A3161,'Manual Inputs'!$C$11:$C$22)</f>
        <v>9177.5745087282521</v>
      </c>
    </row>
    <row r="3162" spans="1:8" x14ac:dyDescent="0.2">
      <c r="A3162">
        <f t="shared" si="294"/>
        <v>7</v>
      </c>
      <c r="B3162" t="b">
        <f t="shared" si="295"/>
        <v>0</v>
      </c>
      <c r="C3162" t="str">
        <f t="shared" si="296"/>
        <v>OFF</v>
      </c>
      <c r="D3162" s="4">
        <f t="shared" si="298"/>
        <v>42561.666666659003</v>
      </c>
      <c r="E3162" t="str">
        <f t="shared" si="299"/>
        <v>LRKPPS</v>
      </c>
      <c r="F3162" s="39">
        <v>68.698326110839844</v>
      </c>
      <c r="G3162">
        <f t="shared" si="297"/>
        <v>1.2825597001674186E-3</v>
      </c>
      <c r="H3162" s="38">
        <f>G3162*SUMIF('Manual Inputs'!$B$11:$B$22,'Expanded kW'!A3162,'Manual Inputs'!$C$11:$C$22)</f>
        <v>9634.2229381431007</v>
      </c>
    </row>
    <row r="3163" spans="1:8" x14ac:dyDescent="0.2">
      <c r="A3163">
        <f t="shared" si="294"/>
        <v>7</v>
      </c>
      <c r="B3163" t="b">
        <f t="shared" si="295"/>
        <v>0</v>
      </c>
      <c r="C3163" t="str">
        <f t="shared" si="296"/>
        <v>OFF</v>
      </c>
      <c r="D3163" s="4">
        <f t="shared" si="298"/>
        <v>42561.708333325667</v>
      </c>
      <c r="E3163" t="str">
        <f t="shared" si="299"/>
        <v>LRKPPS</v>
      </c>
      <c r="F3163" s="39">
        <v>67.555984497070313</v>
      </c>
      <c r="G3163">
        <f t="shared" si="297"/>
        <v>1.2612328149201543E-3</v>
      </c>
      <c r="H3163" s="38">
        <f>G3163*SUMIF('Manual Inputs'!$B$11:$B$22,'Expanded kW'!A3163,'Manual Inputs'!$C$11:$C$22)</f>
        <v>9474.0214543279471</v>
      </c>
    </row>
    <row r="3164" spans="1:8" x14ac:dyDescent="0.2">
      <c r="A3164">
        <f t="shared" si="294"/>
        <v>7</v>
      </c>
      <c r="B3164" t="b">
        <f t="shared" si="295"/>
        <v>0</v>
      </c>
      <c r="C3164" t="str">
        <f t="shared" si="296"/>
        <v>OFF</v>
      </c>
      <c r="D3164" s="4">
        <f t="shared" si="298"/>
        <v>42561.749999992331</v>
      </c>
      <c r="E3164" t="str">
        <f t="shared" si="299"/>
        <v>LRKPPS</v>
      </c>
      <c r="F3164" s="39">
        <v>67.574111938476563</v>
      </c>
      <c r="G3164">
        <f t="shared" si="297"/>
        <v>1.2615712442113904E-3</v>
      </c>
      <c r="H3164" s="38">
        <f>G3164*SUMIF('Manual Inputs'!$B$11:$B$22,'Expanded kW'!A3164,'Manual Inputs'!$C$11:$C$22)</f>
        <v>9476.5636387113645</v>
      </c>
    </row>
    <row r="3165" spans="1:8" x14ac:dyDescent="0.2">
      <c r="A3165">
        <f t="shared" si="294"/>
        <v>7</v>
      </c>
      <c r="B3165" t="b">
        <f t="shared" si="295"/>
        <v>0</v>
      </c>
      <c r="C3165" t="str">
        <f t="shared" si="296"/>
        <v>OFF</v>
      </c>
      <c r="D3165" s="4">
        <f t="shared" si="298"/>
        <v>42561.791666658995</v>
      </c>
      <c r="E3165" t="str">
        <f t="shared" si="299"/>
        <v>LRKPPS</v>
      </c>
      <c r="F3165" s="39">
        <v>66.449089050292969</v>
      </c>
      <c r="G3165">
        <f t="shared" si="297"/>
        <v>1.2405676899789016E-3</v>
      </c>
      <c r="H3165" s="38">
        <f>G3165*SUMIF('Manual Inputs'!$B$11:$B$22,'Expanded kW'!A3165,'Manual Inputs'!$C$11:$C$22)</f>
        <v>9318.7909253298658</v>
      </c>
    </row>
    <row r="3166" spans="1:8" x14ac:dyDescent="0.2">
      <c r="A3166">
        <f t="shared" si="294"/>
        <v>7</v>
      </c>
      <c r="B3166" t="b">
        <f t="shared" si="295"/>
        <v>0</v>
      </c>
      <c r="C3166" t="str">
        <f t="shared" si="296"/>
        <v>OFF</v>
      </c>
      <c r="D3166" s="4">
        <f t="shared" si="298"/>
        <v>42561.83333332566</v>
      </c>
      <c r="E3166" t="str">
        <f t="shared" si="299"/>
        <v>LRKPPS</v>
      </c>
      <c r="F3166" s="39">
        <v>63.567947387695312</v>
      </c>
      <c r="G3166">
        <f t="shared" si="297"/>
        <v>1.1867783708481982E-3</v>
      </c>
      <c r="H3166" s="38">
        <f>G3166*SUMIF('Manual Inputs'!$B$11:$B$22,'Expanded kW'!A3166,'Manual Inputs'!$C$11:$C$22)</f>
        <v>8914.7408899759721</v>
      </c>
    </row>
    <row r="3167" spans="1:8" x14ac:dyDescent="0.2">
      <c r="A3167">
        <f t="shared" si="294"/>
        <v>7</v>
      </c>
      <c r="B3167" t="b">
        <f t="shared" si="295"/>
        <v>0</v>
      </c>
      <c r="C3167" t="str">
        <f t="shared" si="296"/>
        <v>OFF</v>
      </c>
      <c r="D3167" s="4">
        <f t="shared" si="298"/>
        <v>42561.874999992324</v>
      </c>
      <c r="E3167" t="str">
        <f t="shared" si="299"/>
        <v>LRKPPS</v>
      </c>
      <c r="F3167" s="39">
        <v>62.532039642333984</v>
      </c>
      <c r="G3167">
        <f t="shared" si="297"/>
        <v>1.1674385469760981E-3</v>
      </c>
      <c r="H3167" s="38">
        <f>G3167*SUMIF('Manual Inputs'!$B$11:$B$22,'Expanded kW'!A3167,'Manual Inputs'!$C$11:$C$22)</f>
        <v>8769.4656448985606</v>
      </c>
    </row>
    <row r="3168" spans="1:8" x14ac:dyDescent="0.2">
      <c r="A3168">
        <f t="shared" si="294"/>
        <v>7</v>
      </c>
      <c r="B3168" t="b">
        <f t="shared" si="295"/>
        <v>0</v>
      </c>
      <c r="C3168" t="str">
        <f t="shared" si="296"/>
        <v>OFF</v>
      </c>
      <c r="D3168" s="4">
        <f t="shared" si="298"/>
        <v>42561.916666658988</v>
      </c>
      <c r="E3168" t="str">
        <f t="shared" si="299"/>
        <v>LRKPPS</v>
      </c>
      <c r="F3168" s="39">
        <v>60.6087646484375</v>
      </c>
      <c r="G3168">
        <f t="shared" si="297"/>
        <v>1.1315320680390204E-3</v>
      </c>
      <c r="H3168" s="38">
        <f>G3168*SUMIF('Manual Inputs'!$B$11:$B$22,'Expanded kW'!A3168,'Manual Inputs'!$C$11:$C$22)</f>
        <v>8499.7464084697294</v>
      </c>
    </row>
    <row r="3169" spans="1:8" x14ac:dyDescent="0.2">
      <c r="A3169">
        <f t="shared" si="294"/>
        <v>7</v>
      </c>
      <c r="B3169" t="b">
        <f t="shared" si="295"/>
        <v>0</v>
      </c>
      <c r="C3169" t="str">
        <f t="shared" si="296"/>
        <v>OFF</v>
      </c>
      <c r="D3169" s="4">
        <f t="shared" si="298"/>
        <v>42561.958333325652</v>
      </c>
      <c r="E3169" t="str">
        <f t="shared" si="299"/>
        <v>LRKPPS</v>
      </c>
      <c r="F3169" s="39">
        <v>57.224880218505859</v>
      </c>
      <c r="G3169">
        <f t="shared" si="297"/>
        <v>1.0683568198844732E-3</v>
      </c>
      <c r="H3169" s="38">
        <f>G3169*SUMIF('Manual Inputs'!$B$11:$B$22,'Expanded kW'!A3169,'Manual Inputs'!$C$11:$C$22)</f>
        <v>8025.1919492784955</v>
      </c>
    </row>
    <row r="3170" spans="1:8" x14ac:dyDescent="0.2">
      <c r="A3170">
        <f t="shared" si="294"/>
        <v>7</v>
      </c>
      <c r="B3170" t="b">
        <f t="shared" si="295"/>
        <v>0</v>
      </c>
      <c r="C3170" t="str">
        <f t="shared" si="296"/>
        <v>OFF</v>
      </c>
      <c r="D3170" s="4">
        <f t="shared" si="298"/>
        <v>42561.999999992317</v>
      </c>
      <c r="E3170" t="str">
        <f t="shared" si="299"/>
        <v>LRKPPS</v>
      </c>
      <c r="F3170" s="39">
        <v>54.163780212402344</v>
      </c>
      <c r="G3170">
        <f t="shared" si="297"/>
        <v>1.0112077781497994E-3</v>
      </c>
      <c r="H3170" s="38">
        <f>G3170*SUMIF('Manual Inputs'!$B$11:$B$22,'Expanded kW'!A3170,'Manual Inputs'!$C$11:$C$22)</f>
        <v>7595.9046352445212</v>
      </c>
    </row>
    <row r="3171" spans="1:8" x14ac:dyDescent="0.2">
      <c r="A3171">
        <f t="shared" si="294"/>
        <v>7</v>
      </c>
      <c r="B3171" t="b">
        <f t="shared" si="295"/>
        <v>0</v>
      </c>
      <c r="C3171" t="str">
        <f t="shared" si="296"/>
        <v>OFF</v>
      </c>
      <c r="D3171" s="4">
        <f t="shared" si="298"/>
        <v>42562.041666658981</v>
      </c>
      <c r="E3171" t="str">
        <f t="shared" si="299"/>
        <v>LRKPPS</v>
      </c>
      <c r="F3171" s="39">
        <v>53.340797424316406</v>
      </c>
      <c r="G3171">
        <f t="shared" si="297"/>
        <v>9.9584314530230572E-4</v>
      </c>
      <c r="H3171" s="38">
        <f>G3171*SUMIF('Manual Inputs'!$B$11:$B$22,'Expanded kW'!A3171,'Manual Inputs'!$C$11:$C$22)</f>
        <v>7480.4898922145094</v>
      </c>
    </row>
    <row r="3172" spans="1:8" x14ac:dyDescent="0.2">
      <c r="A3172">
        <f t="shared" si="294"/>
        <v>7</v>
      </c>
      <c r="B3172" t="b">
        <f t="shared" si="295"/>
        <v>0</v>
      </c>
      <c r="C3172" t="str">
        <f t="shared" si="296"/>
        <v>OFF</v>
      </c>
      <c r="D3172" s="4">
        <f t="shared" si="298"/>
        <v>42562.083333325645</v>
      </c>
      <c r="E3172" t="str">
        <f t="shared" si="299"/>
        <v>LRKPPS</v>
      </c>
      <c r="F3172" s="39">
        <v>52.956932067871094</v>
      </c>
      <c r="G3172">
        <f t="shared" si="297"/>
        <v>9.8867659169992492E-4</v>
      </c>
      <c r="H3172" s="38">
        <f>G3172*SUMIF('Manual Inputs'!$B$11:$B$22,'Expanded kW'!A3172,'Manual Inputs'!$C$11:$C$22)</f>
        <v>7426.6567840212019</v>
      </c>
    </row>
    <row r="3173" spans="1:8" x14ac:dyDescent="0.2">
      <c r="A3173">
        <f t="shared" si="294"/>
        <v>7</v>
      </c>
      <c r="B3173" t="b">
        <f t="shared" si="295"/>
        <v>0</v>
      </c>
      <c r="C3173" t="str">
        <f t="shared" si="296"/>
        <v>OFF</v>
      </c>
      <c r="D3173" s="4">
        <f t="shared" si="298"/>
        <v>42562.124999992309</v>
      </c>
      <c r="E3173" t="str">
        <f t="shared" si="299"/>
        <v>LRKPPS</v>
      </c>
      <c r="F3173" s="39">
        <v>51.843097686767578</v>
      </c>
      <c r="G3173">
        <f t="shared" si="297"/>
        <v>9.6788192069790656E-4</v>
      </c>
      <c r="H3173" s="38">
        <f>G3173*SUMIF('Manual Inputs'!$B$11:$B$22,'Expanded kW'!A3173,'Manual Inputs'!$C$11:$C$22)</f>
        <v>7270.4531419352752</v>
      </c>
    </row>
    <row r="3174" spans="1:8" x14ac:dyDescent="0.2">
      <c r="A3174">
        <f t="shared" si="294"/>
        <v>7</v>
      </c>
      <c r="B3174" t="b">
        <f t="shared" si="295"/>
        <v>0</v>
      </c>
      <c r="C3174" t="str">
        <f t="shared" si="296"/>
        <v>OFF</v>
      </c>
      <c r="D3174" s="4">
        <f t="shared" si="298"/>
        <v>42562.166666658974</v>
      </c>
      <c r="E3174" t="str">
        <f t="shared" si="299"/>
        <v>LRKPPS</v>
      </c>
      <c r="F3174" s="39">
        <v>51.245708465576172</v>
      </c>
      <c r="G3174">
        <f t="shared" si="297"/>
        <v>9.5672899480014439E-4</v>
      </c>
      <c r="H3174" s="38">
        <f>G3174*SUMIF('Manual Inputs'!$B$11:$B$22,'Expanded kW'!A3174,'Manual Inputs'!$C$11:$C$22)</f>
        <v>7186.6755411751665</v>
      </c>
    </row>
    <row r="3175" spans="1:8" x14ac:dyDescent="0.2">
      <c r="A3175">
        <f t="shared" si="294"/>
        <v>7</v>
      </c>
      <c r="B3175" t="b">
        <f t="shared" si="295"/>
        <v>0</v>
      </c>
      <c r="C3175" t="str">
        <f t="shared" si="296"/>
        <v>OFF</v>
      </c>
      <c r="D3175" s="4">
        <f t="shared" si="298"/>
        <v>42562.208333325638</v>
      </c>
      <c r="E3175" t="str">
        <f t="shared" si="299"/>
        <v>LRKPPS</v>
      </c>
      <c r="F3175" s="39">
        <v>53.142242431640625</v>
      </c>
      <c r="G3175">
        <f t="shared" si="297"/>
        <v>9.921362335580206E-4</v>
      </c>
      <c r="H3175" s="38">
        <f>G3175*SUMIF('Manual Inputs'!$B$11:$B$22,'Expanded kW'!A3175,'Manual Inputs'!$C$11:$C$22)</f>
        <v>7452.6446276612869</v>
      </c>
    </row>
    <row r="3176" spans="1:8" x14ac:dyDescent="0.2">
      <c r="A3176">
        <f t="shared" si="294"/>
        <v>7</v>
      </c>
      <c r="B3176" t="b">
        <f t="shared" si="295"/>
        <v>0</v>
      </c>
      <c r="C3176" t="str">
        <f t="shared" si="296"/>
        <v>OFF</v>
      </c>
      <c r="D3176" s="4">
        <f t="shared" si="298"/>
        <v>42562.249999992302</v>
      </c>
      <c r="E3176" t="str">
        <f t="shared" si="299"/>
        <v>LRKPPS</v>
      </c>
      <c r="F3176" s="39">
        <v>57.184642791748047</v>
      </c>
      <c r="G3176">
        <f t="shared" si="297"/>
        <v>1.0676056094122595E-3</v>
      </c>
      <c r="H3176" s="38">
        <f>G3176*SUMIF('Manual Inputs'!$B$11:$B$22,'Expanded kW'!A3176,'Manual Inputs'!$C$11:$C$22)</f>
        <v>8019.5490703062105</v>
      </c>
    </row>
    <row r="3177" spans="1:8" x14ac:dyDescent="0.2">
      <c r="A3177">
        <f t="shared" si="294"/>
        <v>7</v>
      </c>
      <c r="B3177" t="b">
        <f t="shared" si="295"/>
        <v>0</v>
      </c>
      <c r="C3177" t="str">
        <f t="shared" si="296"/>
        <v>ON</v>
      </c>
      <c r="D3177" s="4">
        <f t="shared" si="298"/>
        <v>42562.291666658966</v>
      </c>
      <c r="E3177" t="str">
        <f t="shared" si="299"/>
        <v>LRKPPS</v>
      </c>
      <c r="F3177" s="39">
        <v>67.702491760253906</v>
      </c>
      <c r="G3177">
        <f t="shared" si="297"/>
        <v>1.2639680243812688E-3</v>
      </c>
      <c r="H3177" s="38">
        <f>G3177*SUMIF('Manual Inputs'!$B$11:$B$22,'Expanded kW'!A3177,'Manual Inputs'!$C$11:$C$22)</f>
        <v>9494.5675682651417</v>
      </c>
    </row>
    <row r="3178" spans="1:8" x14ac:dyDescent="0.2">
      <c r="A3178">
        <f t="shared" si="294"/>
        <v>7</v>
      </c>
      <c r="B3178" t="b">
        <f t="shared" si="295"/>
        <v>0</v>
      </c>
      <c r="C3178" t="str">
        <f t="shared" si="296"/>
        <v>ON</v>
      </c>
      <c r="D3178" s="4">
        <f t="shared" si="298"/>
        <v>42562.333333325631</v>
      </c>
      <c r="E3178" t="str">
        <f t="shared" si="299"/>
        <v>LRKPPS</v>
      </c>
      <c r="F3178" s="39">
        <v>72.458610534667969</v>
      </c>
      <c r="G3178">
        <f t="shared" si="297"/>
        <v>1.3527621277402242E-3</v>
      </c>
      <c r="H3178" s="38">
        <f>G3178*SUMIF('Manual Inputs'!$B$11:$B$22,'Expanded kW'!A3178,'Manual Inputs'!$C$11:$C$22)</f>
        <v>10161.563566378158</v>
      </c>
    </row>
    <row r="3179" spans="1:8" x14ac:dyDescent="0.2">
      <c r="A3179">
        <f t="shared" si="294"/>
        <v>7</v>
      </c>
      <c r="B3179" t="b">
        <f t="shared" si="295"/>
        <v>0</v>
      </c>
      <c r="C3179" t="str">
        <f t="shared" si="296"/>
        <v>ON</v>
      </c>
      <c r="D3179" s="4">
        <f t="shared" si="298"/>
        <v>42562.374999992295</v>
      </c>
      <c r="E3179" t="str">
        <f t="shared" si="299"/>
        <v>LRKPPS</v>
      </c>
      <c r="F3179" s="39">
        <v>75.916488647460937</v>
      </c>
      <c r="G3179">
        <f t="shared" si="297"/>
        <v>1.4173187969726561E-3</v>
      </c>
      <c r="H3179" s="38">
        <f>G3179*SUMIF('Manual Inputs'!$B$11:$B$22,'Expanded kW'!A3179,'Manual Inputs'!$C$11:$C$22)</f>
        <v>10646.494867001456</v>
      </c>
    </row>
    <row r="3180" spans="1:8" x14ac:dyDescent="0.2">
      <c r="A3180">
        <f t="shared" si="294"/>
        <v>7</v>
      </c>
      <c r="B3180" t="b">
        <f t="shared" si="295"/>
        <v>0</v>
      </c>
      <c r="C3180" t="str">
        <f t="shared" si="296"/>
        <v>ON</v>
      </c>
      <c r="D3180" s="4">
        <f t="shared" si="298"/>
        <v>42562.416666658959</v>
      </c>
      <c r="E3180" t="str">
        <f t="shared" si="299"/>
        <v>LRKPPS</v>
      </c>
      <c r="F3180" s="39">
        <v>82.542388916015625</v>
      </c>
      <c r="G3180">
        <f t="shared" si="297"/>
        <v>1.5410206852554305E-3</v>
      </c>
      <c r="H3180" s="38">
        <f>G3180*SUMIF('Manual Inputs'!$B$11:$B$22,'Expanded kW'!A3180,'Manual Inputs'!$C$11:$C$22)</f>
        <v>11575.708196743495</v>
      </c>
    </row>
    <row r="3181" spans="1:8" x14ac:dyDescent="0.2">
      <c r="A3181">
        <f t="shared" si="294"/>
        <v>7</v>
      </c>
      <c r="B3181" t="b">
        <f t="shared" si="295"/>
        <v>0</v>
      </c>
      <c r="C3181" t="str">
        <f t="shared" si="296"/>
        <v>ON</v>
      </c>
      <c r="D3181" s="4">
        <f t="shared" si="298"/>
        <v>42562.458333325623</v>
      </c>
      <c r="E3181" t="str">
        <f t="shared" si="299"/>
        <v>LRKPPS</v>
      </c>
      <c r="F3181" s="39">
        <v>85.026695251464844</v>
      </c>
      <c r="G3181">
        <f t="shared" si="297"/>
        <v>1.5874013086140978E-3</v>
      </c>
      <c r="H3181" s="38">
        <f>G3181*SUMIF('Manual Inputs'!$B$11:$B$22,'Expanded kW'!A3181,'Manual Inputs'!$C$11:$C$22)</f>
        <v>11924.106220936148</v>
      </c>
    </row>
    <row r="3182" spans="1:8" x14ac:dyDescent="0.2">
      <c r="A3182">
        <f t="shared" si="294"/>
        <v>7</v>
      </c>
      <c r="B3182" t="b">
        <f t="shared" si="295"/>
        <v>0</v>
      </c>
      <c r="C3182" t="str">
        <f t="shared" si="296"/>
        <v>ON</v>
      </c>
      <c r="D3182" s="4">
        <f t="shared" si="298"/>
        <v>42562.499999992287</v>
      </c>
      <c r="E3182" t="str">
        <f t="shared" si="299"/>
        <v>LRKPPS</v>
      </c>
      <c r="F3182" s="39">
        <v>86.351539611816406</v>
      </c>
      <c r="G3182">
        <f t="shared" si="297"/>
        <v>1.6121354190615559E-3</v>
      </c>
      <c r="H3182" s="38">
        <f>G3182*SUMIF('Manual Inputs'!$B$11:$B$22,'Expanded kW'!A3182,'Manual Inputs'!$C$11:$C$22)</f>
        <v>12109.901809395975</v>
      </c>
    </row>
    <row r="3183" spans="1:8" x14ac:dyDescent="0.2">
      <c r="A3183">
        <f t="shared" si="294"/>
        <v>7</v>
      </c>
      <c r="B3183" t="b">
        <f t="shared" si="295"/>
        <v>0</v>
      </c>
      <c r="C3183" t="str">
        <f t="shared" si="296"/>
        <v>ON</v>
      </c>
      <c r="D3183" s="4">
        <f t="shared" si="298"/>
        <v>42562.541666658952</v>
      </c>
      <c r="E3183" t="str">
        <f t="shared" si="299"/>
        <v>LRKPPS</v>
      </c>
      <c r="F3183" s="39">
        <v>90.459945678710938</v>
      </c>
      <c r="G3183">
        <f t="shared" si="297"/>
        <v>1.6888370849044857E-3</v>
      </c>
      <c r="H3183" s="38">
        <f>G3183*SUMIF('Manual Inputs'!$B$11:$B$22,'Expanded kW'!A3183,'Manual Inputs'!$C$11:$C$22)</f>
        <v>12686.062863233299</v>
      </c>
    </row>
    <row r="3184" spans="1:8" x14ac:dyDescent="0.2">
      <c r="A3184">
        <f t="shared" si="294"/>
        <v>7</v>
      </c>
      <c r="B3184" t="b">
        <f t="shared" si="295"/>
        <v>0</v>
      </c>
      <c r="C3184" t="str">
        <f t="shared" si="296"/>
        <v>ON</v>
      </c>
      <c r="D3184" s="4">
        <f t="shared" si="298"/>
        <v>42562.583333325616</v>
      </c>
      <c r="E3184" t="str">
        <f t="shared" si="299"/>
        <v>LRKPPS</v>
      </c>
      <c r="F3184" s="39">
        <v>88.166282653808594</v>
      </c>
      <c r="G3184">
        <f t="shared" si="297"/>
        <v>1.6460156665666133E-3</v>
      </c>
      <c r="H3184" s="38">
        <f>G3184*SUMIF('Manual Inputs'!$B$11:$B$22,'Expanded kW'!A3184,'Manual Inputs'!$C$11:$C$22)</f>
        <v>12364.400572783428</v>
      </c>
    </row>
    <row r="3185" spans="1:8" x14ac:dyDescent="0.2">
      <c r="A3185">
        <f t="shared" si="294"/>
        <v>7</v>
      </c>
      <c r="B3185" t="b">
        <f t="shared" si="295"/>
        <v>0</v>
      </c>
      <c r="C3185" t="str">
        <f t="shared" si="296"/>
        <v>ON</v>
      </c>
      <c r="D3185" s="4">
        <f t="shared" si="298"/>
        <v>42562.62499999228</v>
      </c>
      <c r="E3185" t="str">
        <f t="shared" si="299"/>
        <v>LRKPPS</v>
      </c>
      <c r="F3185" s="39">
        <v>83.9923095703125</v>
      </c>
      <c r="G3185">
        <f t="shared" si="297"/>
        <v>1.5680899008377899E-3</v>
      </c>
      <c r="H3185" s="38">
        <f>G3185*SUMIF('Manual Inputs'!$B$11:$B$22,'Expanded kW'!A3185,'Manual Inputs'!$C$11:$C$22)</f>
        <v>11779.04442947174</v>
      </c>
    </row>
    <row r="3186" spans="1:8" x14ac:dyDescent="0.2">
      <c r="A3186">
        <f t="shared" si="294"/>
        <v>7</v>
      </c>
      <c r="B3186" t="b">
        <f t="shared" si="295"/>
        <v>0</v>
      </c>
      <c r="C3186" t="str">
        <f t="shared" si="296"/>
        <v>ON</v>
      </c>
      <c r="D3186" s="4">
        <f t="shared" si="298"/>
        <v>42562.666666658944</v>
      </c>
      <c r="E3186" t="str">
        <f t="shared" si="299"/>
        <v>LRKPPS</v>
      </c>
      <c r="F3186" s="39">
        <v>82.417274475097656</v>
      </c>
      <c r="G3186">
        <f t="shared" si="297"/>
        <v>1.5386848679376773E-3</v>
      </c>
      <c r="H3186" s="38">
        <f>G3186*SUMIF('Manual Inputs'!$B$11:$B$22,'Expanded kW'!A3186,'Manual Inputs'!$C$11:$C$22)</f>
        <v>11558.16220276047</v>
      </c>
    </row>
    <row r="3187" spans="1:8" x14ac:dyDescent="0.2">
      <c r="A3187">
        <f t="shared" si="294"/>
        <v>7</v>
      </c>
      <c r="B3187" t="b">
        <f t="shared" si="295"/>
        <v>0</v>
      </c>
      <c r="C3187" t="str">
        <f t="shared" si="296"/>
        <v>ON</v>
      </c>
      <c r="D3187" s="4">
        <f t="shared" si="298"/>
        <v>42562.708333325609</v>
      </c>
      <c r="E3187" t="str">
        <f t="shared" si="299"/>
        <v>LRKPPS</v>
      </c>
      <c r="F3187" s="39">
        <v>81.197441101074219</v>
      </c>
      <c r="G3187">
        <f t="shared" si="297"/>
        <v>1.5159112544450065E-3</v>
      </c>
      <c r="H3187" s="38">
        <f>G3187*SUMIF('Manual Inputs'!$B$11:$B$22,'Expanded kW'!A3187,'Manual Inputs'!$C$11:$C$22)</f>
        <v>11387.093308683372</v>
      </c>
    </row>
    <row r="3188" spans="1:8" x14ac:dyDescent="0.2">
      <c r="A3188">
        <f t="shared" si="294"/>
        <v>7</v>
      </c>
      <c r="B3188" t="b">
        <f t="shared" si="295"/>
        <v>0</v>
      </c>
      <c r="C3188" t="str">
        <f t="shared" si="296"/>
        <v>ON</v>
      </c>
      <c r="D3188" s="4">
        <f t="shared" si="298"/>
        <v>42562.749999992273</v>
      </c>
      <c r="E3188" t="str">
        <f t="shared" si="299"/>
        <v>LRKPPS</v>
      </c>
      <c r="F3188" s="39">
        <v>80.192817687988281</v>
      </c>
      <c r="G3188">
        <f t="shared" si="297"/>
        <v>1.4971554917297726E-3</v>
      </c>
      <c r="H3188" s="38">
        <f>G3188*SUMIF('Manual Inputs'!$B$11:$B$22,'Expanded kW'!A3188,'Manual Inputs'!$C$11:$C$22)</f>
        <v>11246.205364558909</v>
      </c>
    </row>
    <row r="3189" spans="1:8" x14ac:dyDescent="0.2">
      <c r="A3189">
        <f t="shared" si="294"/>
        <v>7</v>
      </c>
      <c r="B3189" t="b">
        <f t="shared" si="295"/>
        <v>0</v>
      </c>
      <c r="C3189" t="str">
        <f t="shared" si="296"/>
        <v>ON</v>
      </c>
      <c r="D3189" s="4">
        <f t="shared" si="298"/>
        <v>42562.791666658937</v>
      </c>
      <c r="E3189" t="str">
        <f t="shared" si="299"/>
        <v>LRKPPS</v>
      </c>
      <c r="F3189" s="39">
        <v>77.895133972167969</v>
      </c>
      <c r="G3189">
        <f t="shared" si="297"/>
        <v>1.4542590093193073E-3</v>
      </c>
      <c r="H3189" s="38">
        <f>G3189*SUMIF('Manual Inputs'!$B$11:$B$22,'Expanded kW'!A3189,'Manual Inputs'!$C$11:$C$22)</f>
        <v>10923.979214188981</v>
      </c>
    </row>
    <row r="3190" spans="1:8" x14ac:dyDescent="0.2">
      <c r="A3190">
        <f t="shared" si="294"/>
        <v>7</v>
      </c>
      <c r="B3190" t="b">
        <f t="shared" si="295"/>
        <v>0</v>
      </c>
      <c r="C3190" t="str">
        <f t="shared" si="296"/>
        <v>ON</v>
      </c>
      <c r="D3190" s="4">
        <f t="shared" si="298"/>
        <v>42562.833333325601</v>
      </c>
      <c r="E3190" t="str">
        <f t="shared" si="299"/>
        <v>LRKPPS</v>
      </c>
      <c r="F3190" s="39">
        <v>75.266342163085938</v>
      </c>
      <c r="G3190">
        <f t="shared" si="297"/>
        <v>1.4051809221906776E-3</v>
      </c>
      <c r="H3190" s="38">
        <f>G3190*SUMIF('Manual Inputs'!$B$11:$B$22,'Expanded kW'!A3190,'Manual Inputs'!$C$11:$C$22)</f>
        <v>10555.318610933546</v>
      </c>
    </row>
    <row r="3191" spans="1:8" x14ac:dyDescent="0.2">
      <c r="A3191">
        <f t="shared" si="294"/>
        <v>7</v>
      </c>
      <c r="B3191" t="b">
        <f t="shared" si="295"/>
        <v>0</v>
      </c>
      <c r="C3191" t="str">
        <f t="shared" si="296"/>
        <v>OFF</v>
      </c>
      <c r="D3191" s="4">
        <f t="shared" si="298"/>
        <v>42562.874999992266</v>
      </c>
      <c r="E3191" t="str">
        <f t="shared" si="299"/>
        <v>LRKPPS</v>
      </c>
      <c r="F3191" s="39">
        <v>73.620468139648438</v>
      </c>
      <c r="G3191">
        <f t="shared" si="297"/>
        <v>1.3744533657345348E-3</v>
      </c>
      <c r="H3191" s="38">
        <f>G3191*SUMIF('Manual Inputs'!$B$11:$B$22,'Expanded kW'!A3191,'Manual Inputs'!$C$11:$C$22)</f>
        <v>10324.50196418859</v>
      </c>
    </row>
    <row r="3192" spans="1:8" x14ac:dyDescent="0.2">
      <c r="A3192">
        <f t="shared" si="294"/>
        <v>7</v>
      </c>
      <c r="B3192" t="b">
        <f t="shared" si="295"/>
        <v>0</v>
      </c>
      <c r="C3192" t="str">
        <f t="shared" si="296"/>
        <v>OFF</v>
      </c>
      <c r="D3192" s="4">
        <f t="shared" si="298"/>
        <v>42562.91666665893</v>
      </c>
      <c r="E3192" t="str">
        <f t="shared" si="299"/>
        <v>LRKPPS</v>
      </c>
      <c r="F3192" s="39">
        <v>70.662857055664063</v>
      </c>
      <c r="G3192">
        <f t="shared" si="297"/>
        <v>1.3192364048588564E-3</v>
      </c>
      <c r="H3192" s="38">
        <f>G3192*SUMIF('Manual Inputs'!$B$11:$B$22,'Expanded kW'!A3192,'Manual Inputs'!$C$11:$C$22)</f>
        <v>9909.727890924345</v>
      </c>
    </row>
    <row r="3193" spans="1:8" x14ac:dyDescent="0.2">
      <c r="A3193">
        <f t="shared" si="294"/>
        <v>7</v>
      </c>
      <c r="B3193" t="b">
        <f t="shared" si="295"/>
        <v>0</v>
      </c>
      <c r="C3193" t="str">
        <f t="shared" si="296"/>
        <v>OFF</v>
      </c>
      <c r="D3193" s="4">
        <f t="shared" si="298"/>
        <v>42562.958333325594</v>
      </c>
      <c r="E3193" t="str">
        <f t="shared" si="299"/>
        <v>LRKPPS</v>
      </c>
      <c r="F3193" s="39">
        <v>67.377914428710938</v>
      </c>
      <c r="G3193">
        <f t="shared" si="297"/>
        <v>1.2579083453673546E-3</v>
      </c>
      <c r="H3193" s="38">
        <f>G3193*SUMIF('Manual Inputs'!$B$11:$B$22,'Expanded kW'!A3193,'Manual Inputs'!$C$11:$C$22)</f>
        <v>9449.0489865211384</v>
      </c>
    </row>
    <row r="3194" spans="1:8" x14ac:dyDescent="0.2">
      <c r="A3194">
        <f t="shared" si="294"/>
        <v>7</v>
      </c>
      <c r="B3194" t="b">
        <f t="shared" si="295"/>
        <v>0</v>
      </c>
      <c r="C3194" t="str">
        <f t="shared" si="296"/>
        <v>OFF</v>
      </c>
      <c r="D3194" s="4">
        <f t="shared" si="298"/>
        <v>42562.999999992258</v>
      </c>
      <c r="E3194" t="str">
        <f t="shared" si="299"/>
        <v>LRKPPS</v>
      </c>
      <c r="F3194" s="39">
        <v>62.951828002929688</v>
      </c>
      <c r="G3194">
        <f t="shared" si="297"/>
        <v>1.1752757631701392E-3</v>
      </c>
      <c r="H3194" s="38">
        <f>G3194*SUMIF('Manual Inputs'!$B$11:$B$22,'Expanded kW'!A3194,'Manual Inputs'!$C$11:$C$22)</f>
        <v>8828.3365793415815</v>
      </c>
    </row>
    <row r="3195" spans="1:8" x14ac:dyDescent="0.2">
      <c r="A3195">
        <f t="shared" si="294"/>
        <v>7</v>
      </c>
      <c r="B3195" t="b">
        <f t="shared" si="295"/>
        <v>0</v>
      </c>
      <c r="C3195" t="str">
        <f t="shared" si="296"/>
        <v>OFF</v>
      </c>
      <c r="D3195" s="4">
        <f t="shared" si="298"/>
        <v>42563.041666658923</v>
      </c>
      <c r="E3195" t="str">
        <f t="shared" si="299"/>
        <v>LRKPPS</v>
      </c>
      <c r="F3195" s="39">
        <v>61.688720703125</v>
      </c>
      <c r="G3195">
        <f t="shared" si="297"/>
        <v>1.1516942494502415E-3</v>
      </c>
      <c r="H3195" s="38">
        <f>G3195*SUMIF('Manual Inputs'!$B$11:$B$22,'Expanded kW'!A3195,'Manual Inputs'!$C$11:$C$22)</f>
        <v>8651.1989690091214</v>
      </c>
    </row>
    <row r="3196" spans="1:8" x14ac:dyDescent="0.2">
      <c r="A3196">
        <f t="shared" si="294"/>
        <v>7</v>
      </c>
      <c r="B3196" t="b">
        <f t="shared" si="295"/>
        <v>0</v>
      </c>
      <c r="C3196" t="str">
        <f t="shared" si="296"/>
        <v>OFF</v>
      </c>
      <c r="D3196" s="4">
        <f t="shared" si="298"/>
        <v>42563.083333325587</v>
      </c>
      <c r="E3196" t="str">
        <f t="shared" si="299"/>
        <v>LRKPPS</v>
      </c>
      <c r="F3196" s="39">
        <v>60.071090698242187</v>
      </c>
      <c r="G3196">
        <f t="shared" si="297"/>
        <v>1.1214939931776661E-3</v>
      </c>
      <c r="H3196" s="38">
        <f>G3196*SUMIF('Manual Inputs'!$B$11:$B$22,'Expanded kW'!A3196,'Manual Inputs'!$C$11:$C$22)</f>
        <v>8424.3432509625727</v>
      </c>
    </row>
    <row r="3197" spans="1:8" x14ac:dyDescent="0.2">
      <c r="A3197">
        <f t="shared" si="294"/>
        <v>7</v>
      </c>
      <c r="B3197" t="b">
        <f t="shared" si="295"/>
        <v>0</v>
      </c>
      <c r="C3197" t="str">
        <f t="shared" si="296"/>
        <v>OFF</v>
      </c>
      <c r="D3197" s="4">
        <f t="shared" si="298"/>
        <v>42563.124999992251</v>
      </c>
      <c r="E3197" t="str">
        <f t="shared" si="299"/>
        <v>LRKPPS</v>
      </c>
      <c r="F3197" s="39">
        <v>59.368316650390625</v>
      </c>
      <c r="G3197">
        <f t="shared" si="297"/>
        <v>1.1083735909331678E-3</v>
      </c>
      <c r="H3197" s="38">
        <f>G3197*SUMIF('Manual Inputs'!$B$11:$B$22,'Expanded kW'!A3197,'Manual Inputs'!$C$11:$C$22)</f>
        <v>8325.7865286165397</v>
      </c>
    </row>
    <row r="3198" spans="1:8" x14ac:dyDescent="0.2">
      <c r="A3198">
        <f t="shared" si="294"/>
        <v>7</v>
      </c>
      <c r="B3198" t="b">
        <f t="shared" si="295"/>
        <v>0</v>
      </c>
      <c r="C3198" t="str">
        <f t="shared" si="296"/>
        <v>OFF</v>
      </c>
      <c r="D3198" s="4">
        <f t="shared" si="298"/>
        <v>42563.166666658915</v>
      </c>
      <c r="E3198" t="str">
        <f t="shared" si="299"/>
        <v>LRKPPS</v>
      </c>
      <c r="F3198" s="39">
        <v>58.439975738525391</v>
      </c>
      <c r="G3198">
        <f t="shared" si="297"/>
        <v>1.0910419802669343E-3</v>
      </c>
      <c r="H3198" s="38">
        <f>G3198*SUMIF('Manual Inputs'!$B$11:$B$22,'Expanded kW'!A3198,'Manual Inputs'!$C$11:$C$22)</f>
        <v>8195.596408800835</v>
      </c>
    </row>
    <row r="3199" spans="1:8" x14ac:dyDescent="0.2">
      <c r="A3199">
        <f t="shared" si="294"/>
        <v>7</v>
      </c>
      <c r="B3199" t="b">
        <f t="shared" si="295"/>
        <v>0</v>
      </c>
      <c r="C3199" t="str">
        <f t="shared" si="296"/>
        <v>OFF</v>
      </c>
      <c r="D3199" s="4">
        <f t="shared" si="298"/>
        <v>42563.20833332558</v>
      </c>
      <c r="E3199" t="str">
        <f t="shared" si="299"/>
        <v>LRKPPS</v>
      </c>
      <c r="F3199" s="39">
        <v>59.416557312011719</v>
      </c>
      <c r="G3199">
        <f t="shared" si="297"/>
        <v>1.109274217367716E-3</v>
      </c>
      <c r="H3199" s="38">
        <f>G3199*SUMIF('Manual Inputs'!$B$11:$B$22,'Expanded kW'!A3199,'Manual Inputs'!$C$11:$C$22)</f>
        <v>8332.5517777143323</v>
      </c>
    </row>
    <row r="3200" spans="1:8" x14ac:dyDescent="0.2">
      <c r="A3200">
        <f t="shared" si="294"/>
        <v>7</v>
      </c>
      <c r="B3200" t="b">
        <f t="shared" si="295"/>
        <v>0</v>
      </c>
      <c r="C3200" t="str">
        <f t="shared" si="296"/>
        <v>OFF</v>
      </c>
      <c r="D3200" s="4">
        <f t="shared" si="298"/>
        <v>42563.249999992244</v>
      </c>
      <c r="E3200" t="str">
        <f t="shared" si="299"/>
        <v>LRKPPS</v>
      </c>
      <c r="F3200" s="39">
        <v>62.602176666259766</v>
      </c>
      <c r="G3200">
        <f t="shared" si="297"/>
        <v>1.1687479663676527E-3</v>
      </c>
      <c r="H3200" s="38">
        <f>G3200*SUMIF('Manual Inputs'!$B$11:$B$22,'Expanded kW'!A3200,'Manual Inputs'!$C$11:$C$22)</f>
        <v>8779.3016301833923</v>
      </c>
    </row>
    <row r="3201" spans="1:8" x14ac:dyDescent="0.2">
      <c r="A3201">
        <f t="shared" si="294"/>
        <v>7</v>
      </c>
      <c r="B3201" t="b">
        <f t="shared" si="295"/>
        <v>0</v>
      </c>
      <c r="C3201" t="str">
        <f t="shared" si="296"/>
        <v>ON</v>
      </c>
      <c r="D3201" s="4">
        <f t="shared" si="298"/>
        <v>42563.291666658908</v>
      </c>
      <c r="E3201" t="str">
        <f t="shared" si="299"/>
        <v>LRKPPS</v>
      </c>
      <c r="F3201" s="39">
        <v>69.756698608398438</v>
      </c>
      <c r="G3201">
        <f t="shared" si="297"/>
        <v>1.302318928521019E-3</v>
      </c>
      <c r="H3201" s="38">
        <f>G3201*SUMIF('Manual Inputs'!$B$11:$B$22,'Expanded kW'!A3201,'Manual Inputs'!$C$11:$C$22)</f>
        <v>9782.6486301552668</v>
      </c>
    </row>
    <row r="3202" spans="1:8" x14ac:dyDescent="0.2">
      <c r="A3202">
        <f t="shared" ref="A3202:A3265" si="300">MONTH(D3202)</f>
        <v>7</v>
      </c>
      <c r="B3202" t="b">
        <f t="shared" ref="B3202:B3265" si="301">IF(ISNA(VLOOKUP(DATE(YEAR(D3202),MONTH(D3202),DAY(D3202)),Holidays,1,FALSE)),FALSE,TRUE)</f>
        <v>0</v>
      </c>
      <c r="C3202" t="str">
        <f t="shared" ref="C3202:C3265" si="302">IF(OR(HOUR(D3202)&lt;PkStart,HOUR(D3202)&gt;OPkStart-1,WEEKDAY(D3202,2)&gt;5,B3202)=TRUE,"OFF","ON")</f>
        <v>ON</v>
      </c>
      <c r="D3202" s="4">
        <f t="shared" si="298"/>
        <v>42563.333333325572</v>
      </c>
      <c r="E3202" t="str">
        <f t="shared" si="299"/>
        <v>LRKPPS</v>
      </c>
      <c r="F3202" s="39">
        <v>77.488258361816406</v>
      </c>
      <c r="G3202">
        <f t="shared" ref="G3202:G3265" si="303">IF(SUMIF($A$2:$A$8761,A3202,$F$2:$F$8761)=0,0,F3202/SUMIF($A$2:$A$8761,A3202,$F$2:$F$8761))</f>
        <v>1.4466628670206437E-3</v>
      </c>
      <c r="H3202" s="38">
        <f>G3202*SUMIF('Manual Inputs'!$B$11:$B$22,'Expanded kW'!A3202,'Manual Inputs'!$C$11:$C$22)</f>
        <v>10866.919158141975</v>
      </c>
    </row>
    <row r="3203" spans="1:8" x14ac:dyDescent="0.2">
      <c r="A3203">
        <f t="shared" si="300"/>
        <v>7</v>
      </c>
      <c r="B3203" t="b">
        <f t="shared" si="301"/>
        <v>0</v>
      </c>
      <c r="C3203" t="str">
        <f t="shared" si="302"/>
        <v>ON</v>
      </c>
      <c r="D3203" s="4">
        <f t="shared" si="298"/>
        <v>42563.374999992237</v>
      </c>
      <c r="E3203" t="str">
        <f t="shared" si="299"/>
        <v>LRKPPS</v>
      </c>
      <c r="F3203" s="39">
        <v>82.552650451660156</v>
      </c>
      <c r="G3203">
        <f t="shared" si="303"/>
        <v>1.541212262442599E-3</v>
      </c>
      <c r="H3203" s="38">
        <f>G3203*SUMIF('Manual Inputs'!$B$11:$B$22,'Expanded kW'!A3203,'Manual Inputs'!$C$11:$C$22)</f>
        <v>11577.147269974008</v>
      </c>
    </row>
    <row r="3204" spans="1:8" x14ac:dyDescent="0.2">
      <c r="A3204">
        <f t="shared" si="300"/>
        <v>7</v>
      </c>
      <c r="B3204" t="b">
        <f t="shared" si="301"/>
        <v>0</v>
      </c>
      <c r="C3204" t="str">
        <f t="shared" si="302"/>
        <v>ON</v>
      </c>
      <c r="D3204" s="4">
        <f t="shared" ref="D3204:D3267" si="304">+D3203+1/24</f>
        <v>42563.416666658901</v>
      </c>
      <c r="E3204" t="str">
        <f t="shared" ref="E3204:E3267" si="305">+E3203</f>
        <v>LRKPPS</v>
      </c>
      <c r="F3204" s="39">
        <v>86.534515380859375</v>
      </c>
      <c r="G3204">
        <f t="shared" si="303"/>
        <v>1.6155514753291135E-3</v>
      </c>
      <c r="H3204" s="38">
        <f>G3204*SUMIF('Manual Inputs'!$B$11:$B$22,'Expanded kW'!A3204,'Manual Inputs'!$C$11:$C$22)</f>
        <v>12135.562250501833</v>
      </c>
    </row>
    <row r="3205" spans="1:8" x14ac:dyDescent="0.2">
      <c r="A3205">
        <f t="shared" si="300"/>
        <v>7</v>
      </c>
      <c r="B3205" t="b">
        <f t="shared" si="301"/>
        <v>0</v>
      </c>
      <c r="C3205" t="str">
        <f t="shared" si="302"/>
        <v>ON</v>
      </c>
      <c r="D3205" s="4">
        <f t="shared" si="304"/>
        <v>42563.458333325565</v>
      </c>
      <c r="E3205" t="str">
        <f t="shared" si="305"/>
        <v>LRKPPS</v>
      </c>
      <c r="F3205" s="39">
        <v>91.782981872558594</v>
      </c>
      <c r="G3205">
        <f t="shared" si="303"/>
        <v>1.7135374378847621E-3</v>
      </c>
      <c r="H3205" s="38">
        <f>G3205*SUMIF('Manual Inputs'!$B$11:$B$22,'Expanded kW'!A3205,'Manual Inputs'!$C$11:$C$22)</f>
        <v>12871.604875220535</v>
      </c>
    </row>
    <row r="3206" spans="1:8" x14ac:dyDescent="0.2">
      <c r="A3206">
        <f t="shared" si="300"/>
        <v>7</v>
      </c>
      <c r="B3206" t="b">
        <f t="shared" si="301"/>
        <v>0</v>
      </c>
      <c r="C3206" t="str">
        <f t="shared" si="302"/>
        <v>ON</v>
      </c>
      <c r="D3206" s="4">
        <f t="shared" si="304"/>
        <v>42563.499999992229</v>
      </c>
      <c r="E3206" t="str">
        <f t="shared" si="305"/>
        <v>LRKPPS</v>
      </c>
      <c r="F3206" s="39">
        <v>93.783149719238281</v>
      </c>
      <c r="G3206">
        <f t="shared" si="303"/>
        <v>1.750879463796471E-3</v>
      </c>
      <c r="H3206" s="38">
        <f>G3206*SUMIF('Manual Inputs'!$B$11:$B$22,'Expanded kW'!A3206,'Manual Inputs'!$C$11:$C$22)</f>
        <v>13152.107531391908</v>
      </c>
    </row>
    <row r="3207" spans="1:8" x14ac:dyDescent="0.2">
      <c r="A3207">
        <f t="shared" si="300"/>
        <v>7</v>
      </c>
      <c r="B3207" t="b">
        <f t="shared" si="301"/>
        <v>0</v>
      </c>
      <c r="C3207" t="str">
        <f t="shared" si="302"/>
        <v>ON</v>
      </c>
      <c r="D3207" s="4">
        <f t="shared" si="304"/>
        <v>42563.541666658894</v>
      </c>
      <c r="E3207" t="str">
        <f t="shared" si="305"/>
        <v>LRKPPS</v>
      </c>
      <c r="F3207" s="39">
        <v>95.197044372558594</v>
      </c>
      <c r="G3207">
        <f t="shared" si="303"/>
        <v>1.7772760938934695E-3</v>
      </c>
      <c r="H3207" s="38">
        <f>G3207*SUMIF('Manual Inputs'!$B$11:$B$22,'Expanded kW'!A3207,'Manual Inputs'!$C$11:$C$22)</f>
        <v>13350.391493640984</v>
      </c>
    </row>
    <row r="3208" spans="1:8" x14ac:dyDescent="0.2">
      <c r="A3208">
        <f t="shared" si="300"/>
        <v>7</v>
      </c>
      <c r="B3208" t="b">
        <f t="shared" si="301"/>
        <v>0</v>
      </c>
      <c r="C3208" t="str">
        <f t="shared" si="302"/>
        <v>ON</v>
      </c>
      <c r="D3208" s="4">
        <f t="shared" si="304"/>
        <v>42563.583333325558</v>
      </c>
      <c r="E3208" t="str">
        <f t="shared" si="305"/>
        <v>LRKPPS</v>
      </c>
      <c r="F3208" s="39">
        <v>92.752670288085938</v>
      </c>
      <c r="G3208">
        <f t="shared" si="303"/>
        <v>1.7316409835442003E-3</v>
      </c>
      <c r="H3208" s="38">
        <f>G3208*SUMIF('Manual Inputs'!$B$11:$B$22,'Expanded kW'!A3208,'Manual Inputs'!$C$11:$C$22)</f>
        <v>13007.593550703723</v>
      </c>
    </row>
    <row r="3209" spans="1:8" x14ac:dyDescent="0.2">
      <c r="A3209">
        <f t="shared" si="300"/>
        <v>7</v>
      </c>
      <c r="B3209" t="b">
        <f t="shared" si="301"/>
        <v>0</v>
      </c>
      <c r="C3209" t="str">
        <f t="shared" si="302"/>
        <v>ON</v>
      </c>
      <c r="D3209" s="4">
        <f t="shared" si="304"/>
        <v>42563.624999992222</v>
      </c>
      <c r="E3209" t="str">
        <f t="shared" si="305"/>
        <v>LRKPPS</v>
      </c>
      <c r="F3209" s="39">
        <v>85.645805358886719</v>
      </c>
      <c r="G3209">
        <f t="shared" si="303"/>
        <v>1.5989597514277478E-3</v>
      </c>
      <c r="H3209" s="38">
        <f>G3209*SUMIF('Manual Inputs'!$B$11:$B$22,'Expanded kW'!A3209,'Manual Inputs'!$C$11:$C$22)</f>
        <v>12010.929949196085</v>
      </c>
    </row>
    <row r="3210" spans="1:8" x14ac:dyDescent="0.2">
      <c r="A3210">
        <f t="shared" si="300"/>
        <v>7</v>
      </c>
      <c r="B3210" t="b">
        <f t="shared" si="301"/>
        <v>0</v>
      </c>
      <c r="C3210" t="str">
        <f t="shared" si="302"/>
        <v>ON</v>
      </c>
      <c r="D3210" s="4">
        <f t="shared" si="304"/>
        <v>42563.666666658886</v>
      </c>
      <c r="E3210" t="str">
        <f t="shared" si="305"/>
        <v>LRKPPS</v>
      </c>
      <c r="F3210" s="39">
        <v>85.46990966796875</v>
      </c>
      <c r="G3210">
        <f t="shared" si="303"/>
        <v>1.595675876297508E-3</v>
      </c>
      <c r="H3210" s="38">
        <f>G3210*SUMIF('Manual Inputs'!$B$11:$B$22,'Expanded kW'!A3210,'Manual Inputs'!$C$11:$C$22)</f>
        <v>11986.262415122135</v>
      </c>
    </row>
    <row r="3211" spans="1:8" x14ac:dyDescent="0.2">
      <c r="A3211">
        <f t="shared" si="300"/>
        <v>7</v>
      </c>
      <c r="B3211" t="b">
        <f t="shared" si="301"/>
        <v>0</v>
      </c>
      <c r="C3211" t="str">
        <f t="shared" si="302"/>
        <v>ON</v>
      </c>
      <c r="D3211" s="4">
        <f t="shared" si="304"/>
        <v>42563.70833332555</v>
      </c>
      <c r="E3211" t="str">
        <f t="shared" si="305"/>
        <v>LRKPPS</v>
      </c>
      <c r="F3211" s="39">
        <v>82.948387145996094</v>
      </c>
      <c r="G3211">
        <f t="shared" si="303"/>
        <v>1.5486004473484998E-3</v>
      </c>
      <c r="H3211" s="38">
        <f>G3211*SUMIF('Manual Inputs'!$B$11:$B$22,'Expanded kW'!A3211,'Manual Inputs'!$C$11:$C$22)</f>
        <v>11632.645209354436</v>
      </c>
    </row>
    <row r="3212" spans="1:8" x14ac:dyDescent="0.2">
      <c r="A3212">
        <f t="shared" si="300"/>
        <v>7</v>
      </c>
      <c r="B3212" t="b">
        <f t="shared" si="301"/>
        <v>0</v>
      </c>
      <c r="C3212" t="str">
        <f t="shared" si="302"/>
        <v>ON</v>
      </c>
      <c r="D3212" s="4">
        <f t="shared" si="304"/>
        <v>42563.749999992215</v>
      </c>
      <c r="E3212" t="str">
        <f t="shared" si="305"/>
        <v>LRKPPS</v>
      </c>
      <c r="F3212" s="39">
        <v>76.984504699707031</v>
      </c>
      <c r="G3212">
        <f t="shared" si="303"/>
        <v>1.4372580651512239E-3</v>
      </c>
      <c r="H3212" s="38">
        <f>G3212*SUMIF('Manual Inputs'!$B$11:$B$22,'Expanded kW'!A3212,'Manual Inputs'!$C$11:$C$22)</f>
        <v>10796.272966867426</v>
      </c>
    </row>
    <row r="3213" spans="1:8" x14ac:dyDescent="0.2">
      <c r="A3213">
        <f t="shared" si="300"/>
        <v>7</v>
      </c>
      <c r="B3213" t="b">
        <f t="shared" si="301"/>
        <v>0</v>
      </c>
      <c r="C3213" t="str">
        <f t="shared" si="302"/>
        <v>ON</v>
      </c>
      <c r="D3213" s="4">
        <f t="shared" si="304"/>
        <v>42563.791666658879</v>
      </c>
      <c r="E3213" t="str">
        <f t="shared" si="305"/>
        <v>LRKPPS</v>
      </c>
      <c r="F3213" s="39">
        <v>76.812355041503906</v>
      </c>
      <c r="G3213">
        <f t="shared" si="303"/>
        <v>1.4340441263770434E-3</v>
      </c>
      <c r="H3213" s="38">
        <f>G3213*SUMIF('Manual Inputs'!$B$11:$B$22,'Expanded kW'!A3213,'Manual Inputs'!$C$11:$C$22)</f>
        <v>10772.130774768333</v>
      </c>
    </row>
    <row r="3214" spans="1:8" x14ac:dyDescent="0.2">
      <c r="A3214">
        <f t="shared" si="300"/>
        <v>7</v>
      </c>
      <c r="B3214" t="b">
        <f t="shared" si="301"/>
        <v>0</v>
      </c>
      <c r="C3214" t="str">
        <f t="shared" si="302"/>
        <v>ON</v>
      </c>
      <c r="D3214" s="4">
        <f t="shared" si="304"/>
        <v>42563.833333325543</v>
      </c>
      <c r="E3214" t="str">
        <f t="shared" si="305"/>
        <v>LRKPPS</v>
      </c>
      <c r="F3214" s="39">
        <v>72.933998107910156</v>
      </c>
      <c r="G3214">
        <f t="shared" si="303"/>
        <v>1.3616373504409503E-3</v>
      </c>
      <c r="H3214" s="38">
        <f>G3214*SUMIF('Manual Inputs'!$B$11:$B$22,'Expanded kW'!A3214,'Manual Inputs'!$C$11:$C$22)</f>
        <v>10228.231709867543</v>
      </c>
    </row>
    <row r="3215" spans="1:8" x14ac:dyDescent="0.2">
      <c r="A3215">
        <f t="shared" si="300"/>
        <v>7</v>
      </c>
      <c r="B3215" t="b">
        <f t="shared" si="301"/>
        <v>0</v>
      </c>
      <c r="C3215" t="str">
        <f t="shared" si="302"/>
        <v>OFF</v>
      </c>
      <c r="D3215" s="4">
        <f t="shared" si="304"/>
        <v>42563.874999992207</v>
      </c>
      <c r="E3215" t="str">
        <f t="shared" si="305"/>
        <v>LRKPPS</v>
      </c>
      <c r="F3215" s="39">
        <v>71.880569458007812</v>
      </c>
      <c r="G3215">
        <f t="shared" si="303"/>
        <v>1.3419704209849598E-3</v>
      </c>
      <c r="H3215" s="38">
        <f>G3215*SUMIF('Manual Inputs'!$B$11:$B$22,'Expanded kW'!A3215,'Manual Inputs'!$C$11:$C$22)</f>
        <v>10080.499340869037</v>
      </c>
    </row>
    <row r="3216" spans="1:8" x14ac:dyDescent="0.2">
      <c r="A3216">
        <f t="shared" si="300"/>
        <v>7</v>
      </c>
      <c r="B3216" t="b">
        <f t="shared" si="301"/>
        <v>0</v>
      </c>
      <c r="C3216" t="str">
        <f t="shared" si="302"/>
        <v>OFF</v>
      </c>
      <c r="D3216" s="4">
        <f t="shared" si="304"/>
        <v>42563.916666658872</v>
      </c>
      <c r="E3216" t="str">
        <f t="shared" si="305"/>
        <v>LRKPPS</v>
      </c>
      <c r="F3216" s="39">
        <v>70.6119384765625</v>
      </c>
      <c r="G3216">
        <f t="shared" si="303"/>
        <v>1.3182857831881029E-3</v>
      </c>
      <c r="H3216" s="38">
        <f>G3216*SUMIF('Manual Inputs'!$B$11:$B$22,'Expanded kW'!A3216,'Manual Inputs'!$C$11:$C$22)</f>
        <v>9902.5870918608198</v>
      </c>
    </row>
    <row r="3217" spans="1:8" x14ac:dyDescent="0.2">
      <c r="A3217">
        <f t="shared" si="300"/>
        <v>7</v>
      </c>
      <c r="B3217" t="b">
        <f t="shared" si="301"/>
        <v>0</v>
      </c>
      <c r="C3217" t="str">
        <f t="shared" si="302"/>
        <v>OFF</v>
      </c>
      <c r="D3217" s="4">
        <f t="shared" si="304"/>
        <v>42563.958333325536</v>
      </c>
      <c r="E3217" t="str">
        <f t="shared" si="305"/>
        <v>LRKPPS</v>
      </c>
      <c r="F3217" s="39">
        <v>68.03717041015625</v>
      </c>
      <c r="G3217">
        <f t="shared" si="303"/>
        <v>1.2702162894143736E-3</v>
      </c>
      <c r="H3217" s="38">
        <f>G3217*SUMIF('Manual Inputs'!$B$11:$B$22,'Expanded kW'!A3217,'Manual Inputs'!$C$11:$C$22)</f>
        <v>9541.5027544382901</v>
      </c>
    </row>
    <row r="3218" spans="1:8" x14ac:dyDescent="0.2">
      <c r="A3218">
        <f t="shared" si="300"/>
        <v>7</v>
      </c>
      <c r="B3218" t="b">
        <f t="shared" si="301"/>
        <v>0</v>
      </c>
      <c r="C3218" t="str">
        <f t="shared" si="302"/>
        <v>OFF</v>
      </c>
      <c r="D3218" s="4">
        <f t="shared" si="304"/>
        <v>42563.9999999922</v>
      </c>
      <c r="E3218" t="str">
        <f t="shared" si="305"/>
        <v>LRKPPS</v>
      </c>
      <c r="F3218" s="39">
        <v>63.806755065917969</v>
      </c>
      <c r="G3218">
        <f t="shared" si="303"/>
        <v>1.1912367779378374E-3</v>
      </c>
      <c r="H3218" s="38">
        <f>G3218*SUMIF('Manual Inputs'!$B$11:$B$22,'Expanded kW'!A3218,'Manual Inputs'!$C$11:$C$22)</f>
        <v>8948.231173387323</v>
      </c>
    </row>
    <row r="3219" spans="1:8" x14ac:dyDescent="0.2">
      <c r="A3219">
        <f t="shared" si="300"/>
        <v>7</v>
      </c>
      <c r="B3219" t="b">
        <f t="shared" si="301"/>
        <v>0</v>
      </c>
      <c r="C3219" t="str">
        <f t="shared" si="302"/>
        <v>OFF</v>
      </c>
      <c r="D3219" s="4">
        <f t="shared" si="304"/>
        <v>42564.041666658864</v>
      </c>
      <c r="E3219" t="str">
        <f t="shared" si="305"/>
        <v>LRKPPS</v>
      </c>
      <c r="F3219" s="39">
        <v>63.317554473876953</v>
      </c>
      <c r="G3219">
        <f t="shared" si="303"/>
        <v>1.1821036738264281E-3</v>
      </c>
      <c r="H3219" s="38">
        <f>G3219*SUMIF('Manual Inputs'!$B$11:$B$22,'Expanded kW'!A3219,'Manual Inputs'!$C$11:$C$22)</f>
        <v>8879.6258982370873</v>
      </c>
    </row>
    <row r="3220" spans="1:8" x14ac:dyDescent="0.2">
      <c r="A3220">
        <f t="shared" si="300"/>
        <v>7</v>
      </c>
      <c r="B3220" t="b">
        <f t="shared" si="301"/>
        <v>0</v>
      </c>
      <c r="C3220" t="str">
        <f t="shared" si="302"/>
        <v>OFF</v>
      </c>
      <c r="D3220" s="4">
        <f t="shared" si="304"/>
        <v>42564.083333325529</v>
      </c>
      <c r="E3220" t="str">
        <f t="shared" si="305"/>
        <v>LRKPPS</v>
      </c>
      <c r="F3220" s="39">
        <v>62.289077758789063</v>
      </c>
      <c r="G3220">
        <f t="shared" si="303"/>
        <v>1.1629025831738837E-3</v>
      </c>
      <c r="H3220" s="38">
        <f>G3220*SUMIF('Manual Inputs'!$B$11:$B$22,'Expanded kW'!A3220,'Manual Inputs'!$C$11:$C$22)</f>
        <v>8735.3927775660104</v>
      </c>
    </row>
    <row r="3221" spans="1:8" x14ac:dyDescent="0.2">
      <c r="A3221">
        <f t="shared" si="300"/>
        <v>7</v>
      </c>
      <c r="B3221" t="b">
        <f t="shared" si="301"/>
        <v>0</v>
      </c>
      <c r="C3221" t="str">
        <f t="shared" si="302"/>
        <v>OFF</v>
      </c>
      <c r="D3221" s="4">
        <f t="shared" si="304"/>
        <v>42564.124999992193</v>
      </c>
      <c r="E3221" t="str">
        <f t="shared" si="305"/>
        <v>LRKPPS</v>
      </c>
      <c r="F3221" s="39">
        <v>61.626468658447266</v>
      </c>
      <c r="G3221">
        <f t="shared" si="303"/>
        <v>1.1505320382541803E-3</v>
      </c>
      <c r="H3221" s="38">
        <f>G3221*SUMIF('Manual Inputs'!$B$11:$B$22,'Expanded kW'!A3221,'Manual Inputs'!$C$11:$C$22)</f>
        <v>8642.4687697344998</v>
      </c>
    </row>
    <row r="3222" spans="1:8" x14ac:dyDescent="0.2">
      <c r="A3222">
        <f t="shared" si="300"/>
        <v>7</v>
      </c>
      <c r="B3222" t="b">
        <f t="shared" si="301"/>
        <v>0</v>
      </c>
      <c r="C3222" t="str">
        <f t="shared" si="302"/>
        <v>OFF</v>
      </c>
      <c r="D3222" s="4">
        <f t="shared" si="304"/>
        <v>42564.166666658857</v>
      </c>
      <c r="E3222" t="str">
        <f t="shared" si="305"/>
        <v>LRKPPS</v>
      </c>
      <c r="F3222" s="39">
        <v>60.015438079833984</v>
      </c>
      <c r="G3222">
        <f t="shared" si="303"/>
        <v>1.1204549896149884E-3</v>
      </c>
      <c r="H3222" s="38">
        <f>G3222*SUMIF('Manual Inputs'!$B$11:$B$22,'Expanded kW'!A3222,'Manual Inputs'!$C$11:$C$22)</f>
        <v>8416.5385523157529</v>
      </c>
    </row>
    <row r="3223" spans="1:8" x14ac:dyDescent="0.2">
      <c r="A3223">
        <f t="shared" si="300"/>
        <v>7</v>
      </c>
      <c r="B3223" t="b">
        <f t="shared" si="301"/>
        <v>0</v>
      </c>
      <c r="C3223" t="str">
        <f t="shared" si="302"/>
        <v>OFF</v>
      </c>
      <c r="D3223" s="4">
        <f t="shared" si="304"/>
        <v>42564.208333325521</v>
      </c>
      <c r="E3223" t="str">
        <f t="shared" si="305"/>
        <v>LRKPPS</v>
      </c>
      <c r="F3223" s="39">
        <v>62.211673736572266</v>
      </c>
      <c r="G3223">
        <f t="shared" si="303"/>
        <v>1.1614574929490367E-3</v>
      </c>
      <c r="H3223" s="38">
        <f>G3223*SUMIF('Manual Inputs'!$B$11:$B$22,'Expanded kW'!A3223,'Manual Inputs'!$C$11:$C$22)</f>
        <v>8724.5376716476731</v>
      </c>
    </row>
    <row r="3224" spans="1:8" x14ac:dyDescent="0.2">
      <c r="A3224">
        <f t="shared" si="300"/>
        <v>7</v>
      </c>
      <c r="B3224" t="b">
        <f t="shared" si="301"/>
        <v>0</v>
      </c>
      <c r="C3224" t="str">
        <f t="shared" si="302"/>
        <v>OFF</v>
      </c>
      <c r="D3224" s="4">
        <f t="shared" si="304"/>
        <v>42564.249999992186</v>
      </c>
      <c r="E3224" t="str">
        <f t="shared" si="305"/>
        <v>LRKPPS</v>
      </c>
      <c r="F3224" s="39">
        <v>68.942008972167969</v>
      </c>
      <c r="G3224">
        <f t="shared" si="303"/>
        <v>1.2871091242255344E-3</v>
      </c>
      <c r="H3224" s="38">
        <f>G3224*SUMIF('Manual Inputs'!$B$11:$B$22,'Expanded kW'!A3224,'Manual Inputs'!$C$11:$C$22)</f>
        <v>9668.3969150818102</v>
      </c>
    </row>
    <row r="3225" spans="1:8" x14ac:dyDescent="0.2">
      <c r="A3225">
        <f t="shared" si="300"/>
        <v>7</v>
      </c>
      <c r="B3225" t="b">
        <f t="shared" si="301"/>
        <v>0</v>
      </c>
      <c r="C3225" t="str">
        <f t="shared" si="302"/>
        <v>ON</v>
      </c>
      <c r="D3225" s="4">
        <f t="shared" si="304"/>
        <v>42564.29166665885</v>
      </c>
      <c r="E3225" t="str">
        <f t="shared" si="305"/>
        <v>LRKPPS</v>
      </c>
      <c r="F3225" s="39">
        <v>73.991180419921875</v>
      </c>
      <c r="G3225">
        <f t="shared" si="303"/>
        <v>1.3813743586895706E-3</v>
      </c>
      <c r="H3225" s="38">
        <f>G3225*SUMIF('Manual Inputs'!$B$11:$B$22,'Expanded kW'!A3225,'Manual Inputs'!$C$11:$C$22)</f>
        <v>10376.490490783828</v>
      </c>
    </row>
    <row r="3226" spans="1:8" x14ac:dyDescent="0.2">
      <c r="A3226">
        <f t="shared" si="300"/>
        <v>7</v>
      </c>
      <c r="B3226" t="b">
        <f t="shared" si="301"/>
        <v>0</v>
      </c>
      <c r="C3226" t="str">
        <f t="shared" si="302"/>
        <v>ON</v>
      </c>
      <c r="D3226" s="4">
        <f t="shared" si="304"/>
        <v>42564.333333325514</v>
      </c>
      <c r="E3226" t="str">
        <f t="shared" si="305"/>
        <v>LRKPPS</v>
      </c>
      <c r="F3226" s="39">
        <v>83.56878662109375</v>
      </c>
      <c r="G3226">
        <f t="shared" si="303"/>
        <v>1.560182961942545E-3</v>
      </c>
      <c r="H3226" s="38">
        <f>G3226*SUMIF('Manual Inputs'!$B$11:$B$22,'Expanded kW'!A3226,'Manual Inputs'!$C$11:$C$22)</f>
        <v>11719.649757968244</v>
      </c>
    </row>
    <row r="3227" spans="1:8" x14ac:dyDescent="0.2">
      <c r="A3227">
        <f t="shared" si="300"/>
        <v>7</v>
      </c>
      <c r="B3227" t="b">
        <f t="shared" si="301"/>
        <v>0</v>
      </c>
      <c r="C3227" t="str">
        <f t="shared" si="302"/>
        <v>ON</v>
      </c>
      <c r="D3227" s="4">
        <f t="shared" si="304"/>
        <v>42564.374999992178</v>
      </c>
      <c r="E3227" t="str">
        <f t="shared" si="305"/>
        <v>LRKPPS</v>
      </c>
      <c r="F3227" s="39">
        <v>87.982109069824219</v>
      </c>
      <c r="G3227">
        <f t="shared" si="303"/>
        <v>1.6425772477575051E-3</v>
      </c>
      <c r="H3227" s="38">
        <f>G3227*SUMIF('Manual Inputs'!$B$11:$B$22,'Expanded kW'!A3227,'Manual Inputs'!$C$11:$C$22)</f>
        <v>12338.572150638767</v>
      </c>
    </row>
    <row r="3228" spans="1:8" x14ac:dyDescent="0.2">
      <c r="A3228">
        <f t="shared" si="300"/>
        <v>7</v>
      </c>
      <c r="B3228" t="b">
        <f t="shared" si="301"/>
        <v>0</v>
      </c>
      <c r="C3228" t="str">
        <f t="shared" si="302"/>
        <v>ON</v>
      </c>
      <c r="D3228" s="4">
        <f t="shared" si="304"/>
        <v>42564.416666658843</v>
      </c>
      <c r="E3228" t="str">
        <f t="shared" si="305"/>
        <v>LRKPPS</v>
      </c>
      <c r="F3228" s="39">
        <v>94.530433654785156</v>
      </c>
      <c r="G3228">
        <f t="shared" si="303"/>
        <v>1.7648308409925989E-3</v>
      </c>
      <c r="H3228" s="38">
        <f>G3228*SUMIF('Manual Inputs'!$B$11:$B$22,'Expanded kW'!A3228,'Manual Inputs'!$C$11:$C$22)</f>
        <v>13256.906300746719</v>
      </c>
    </row>
    <row r="3229" spans="1:8" x14ac:dyDescent="0.2">
      <c r="A3229">
        <f t="shared" si="300"/>
        <v>7</v>
      </c>
      <c r="B3229" t="b">
        <f t="shared" si="301"/>
        <v>0</v>
      </c>
      <c r="C3229" t="str">
        <f t="shared" si="302"/>
        <v>ON</v>
      </c>
      <c r="D3229" s="4">
        <f t="shared" si="304"/>
        <v>42564.458333325507</v>
      </c>
      <c r="E3229" t="str">
        <f t="shared" si="305"/>
        <v>LRKPPS</v>
      </c>
      <c r="F3229" s="39">
        <v>97.785835266113281</v>
      </c>
      <c r="G3229">
        <f t="shared" si="303"/>
        <v>1.8256073860835676E-3</v>
      </c>
      <c r="H3229" s="38">
        <f>G3229*SUMIF('Manual Inputs'!$B$11:$B$22,'Expanded kW'!A3229,'Manual Inputs'!$C$11:$C$22)</f>
        <v>13713.442386154726</v>
      </c>
    </row>
    <row r="3230" spans="1:8" x14ac:dyDescent="0.2">
      <c r="A3230">
        <f t="shared" si="300"/>
        <v>7</v>
      </c>
      <c r="B3230" t="b">
        <f t="shared" si="301"/>
        <v>0</v>
      </c>
      <c r="C3230" t="str">
        <f t="shared" si="302"/>
        <v>ON</v>
      </c>
      <c r="D3230" s="4">
        <f t="shared" si="304"/>
        <v>42564.499999992171</v>
      </c>
      <c r="E3230" t="str">
        <f t="shared" si="305"/>
        <v>LRKPPS</v>
      </c>
      <c r="F3230" s="39">
        <v>99.998161315917969</v>
      </c>
      <c r="G3230">
        <f t="shared" si="303"/>
        <v>1.866910288144559E-3</v>
      </c>
      <c r="H3230" s="38">
        <f>G3230*SUMIF('Manual Inputs'!$B$11:$B$22,'Expanded kW'!A3230,'Manual Inputs'!$C$11:$C$22)</f>
        <v>14023.698015109807</v>
      </c>
    </row>
    <row r="3231" spans="1:8" x14ac:dyDescent="0.2">
      <c r="A3231">
        <f t="shared" si="300"/>
        <v>7</v>
      </c>
      <c r="B3231" t="b">
        <f t="shared" si="301"/>
        <v>0</v>
      </c>
      <c r="C3231" t="str">
        <f t="shared" si="302"/>
        <v>ON</v>
      </c>
      <c r="D3231" s="4">
        <f t="shared" si="304"/>
        <v>42564.541666658835</v>
      </c>
      <c r="E3231" t="str">
        <f t="shared" si="305"/>
        <v>LRKPPS</v>
      </c>
      <c r="F3231" s="39">
        <v>102.66997528076172</v>
      </c>
      <c r="G3231">
        <f t="shared" si="303"/>
        <v>1.9167915750935931E-3</v>
      </c>
      <c r="H3231" s="38">
        <f>G3231*SUMIF('Manual Inputs'!$B$11:$B$22,'Expanded kW'!A3231,'Manual Inputs'!$C$11:$C$22)</f>
        <v>14398.392026504171</v>
      </c>
    </row>
    <row r="3232" spans="1:8" x14ac:dyDescent="0.2">
      <c r="A3232">
        <f t="shared" si="300"/>
        <v>7</v>
      </c>
      <c r="B3232" t="b">
        <f t="shared" si="301"/>
        <v>0</v>
      </c>
      <c r="C3232" t="str">
        <f t="shared" si="302"/>
        <v>ON</v>
      </c>
      <c r="D3232" s="4">
        <f t="shared" si="304"/>
        <v>42564.5833333255</v>
      </c>
      <c r="E3232" t="str">
        <f t="shared" si="305"/>
        <v>LRKPPS</v>
      </c>
      <c r="F3232" s="39">
        <v>99.435676574707031</v>
      </c>
      <c r="G3232">
        <f t="shared" si="303"/>
        <v>1.8564090095563111E-3</v>
      </c>
      <c r="H3232" s="38">
        <f>G3232*SUMIF('Manual Inputs'!$B$11:$B$22,'Expanded kW'!A3232,'Manual Inputs'!$C$11:$C$22)</f>
        <v>13944.815403219285</v>
      </c>
    </row>
    <row r="3233" spans="1:8" x14ac:dyDescent="0.2">
      <c r="A3233">
        <f t="shared" si="300"/>
        <v>7</v>
      </c>
      <c r="B3233" t="b">
        <f t="shared" si="301"/>
        <v>0</v>
      </c>
      <c r="C3233" t="str">
        <f t="shared" si="302"/>
        <v>ON</v>
      </c>
      <c r="D3233" s="4">
        <f t="shared" si="304"/>
        <v>42564.624999992164</v>
      </c>
      <c r="E3233" t="str">
        <f t="shared" si="305"/>
        <v>LRKPPS</v>
      </c>
      <c r="F3233" s="39">
        <v>94.077369689941406</v>
      </c>
      <c r="G3233">
        <f t="shared" si="303"/>
        <v>1.756372387696821E-3</v>
      </c>
      <c r="H3233" s="38">
        <f>G3233*SUMIF('Manual Inputs'!$B$11:$B$22,'Expanded kW'!A3233,'Manual Inputs'!$C$11:$C$22)</f>
        <v>13193.368810248026</v>
      </c>
    </row>
    <row r="3234" spans="1:8" x14ac:dyDescent="0.2">
      <c r="A3234">
        <f t="shared" si="300"/>
        <v>7</v>
      </c>
      <c r="B3234" t="b">
        <f t="shared" si="301"/>
        <v>0</v>
      </c>
      <c r="C3234" t="str">
        <f t="shared" si="302"/>
        <v>ON</v>
      </c>
      <c r="D3234" s="4">
        <f t="shared" si="304"/>
        <v>42564.666666658828</v>
      </c>
      <c r="E3234" t="str">
        <f t="shared" si="305"/>
        <v>LRKPPS</v>
      </c>
      <c r="F3234" s="39">
        <v>93.444915771484375</v>
      </c>
      <c r="G3234">
        <f t="shared" si="303"/>
        <v>1.7445648233215666E-3</v>
      </c>
      <c r="H3234" s="38">
        <f>G3234*SUMIF('Manual Inputs'!$B$11:$B$22,'Expanded kW'!A3234,'Manual Inputs'!$C$11:$C$22)</f>
        <v>13104.673751816961</v>
      </c>
    </row>
    <row r="3235" spans="1:8" x14ac:dyDescent="0.2">
      <c r="A3235">
        <f t="shared" si="300"/>
        <v>7</v>
      </c>
      <c r="B3235" t="b">
        <f t="shared" si="301"/>
        <v>0</v>
      </c>
      <c r="C3235" t="str">
        <f t="shared" si="302"/>
        <v>ON</v>
      </c>
      <c r="D3235" s="4">
        <f t="shared" si="304"/>
        <v>42564.708333325492</v>
      </c>
      <c r="E3235" t="str">
        <f t="shared" si="305"/>
        <v>LRKPPS</v>
      </c>
      <c r="F3235" s="39">
        <v>90.929122924804688</v>
      </c>
      <c r="G3235">
        <f t="shared" si="303"/>
        <v>1.697596364236918E-3</v>
      </c>
      <c r="H3235" s="38">
        <f>G3235*SUMIF('Manual Inputs'!$B$11:$B$22,'Expanded kW'!A3235,'Manual Inputs'!$C$11:$C$22)</f>
        <v>12751.86007318392</v>
      </c>
    </row>
    <row r="3236" spans="1:8" x14ac:dyDescent="0.2">
      <c r="A3236">
        <f t="shared" si="300"/>
        <v>7</v>
      </c>
      <c r="B3236" t="b">
        <f t="shared" si="301"/>
        <v>0</v>
      </c>
      <c r="C3236" t="str">
        <f t="shared" si="302"/>
        <v>ON</v>
      </c>
      <c r="D3236" s="4">
        <f t="shared" si="304"/>
        <v>42564.749999992157</v>
      </c>
      <c r="E3236" t="str">
        <f t="shared" si="305"/>
        <v>LRKPPS</v>
      </c>
      <c r="F3236" s="39">
        <v>87.991348266601562</v>
      </c>
      <c r="G3236">
        <f t="shared" si="303"/>
        <v>1.6427497384442422E-3</v>
      </c>
      <c r="H3236" s="38">
        <f>G3236*SUMIF('Manual Inputs'!$B$11:$B$22,'Expanded kW'!A3236,'Manual Inputs'!$C$11:$C$22)</f>
        <v>12339.867851517691</v>
      </c>
    </row>
    <row r="3237" spans="1:8" x14ac:dyDescent="0.2">
      <c r="A3237">
        <f t="shared" si="300"/>
        <v>7</v>
      </c>
      <c r="B3237" t="b">
        <f t="shared" si="301"/>
        <v>0</v>
      </c>
      <c r="C3237" t="str">
        <f t="shared" si="302"/>
        <v>ON</v>
      </c>
      <c r="D3237" s="4">
        <f t="shared" si="304"/>
        <v>42564.791666658821</v>
      </c>
      <c r="E3237" t="str">
        <f t="shared" si="305"/>
        <v>LRKPPS</v>
      </c>
      <c r="F3237" s="39">
        <v>84.7835693359375</v>
      </c>
      <c r="G3237">
        <f t="shared" si="303"/>
        <v>1.5828622824256202E-3</v>
      </c>
      <c r="H3237" s="38">
        <f>G3237*SUMIF('Manual Inputs'!$B$11:$B$22,'Expanded kW'!A3237,'Manual Inputs'!$C$11:$C$22)</f>
        <v>11890.010349830767</v>
      </c>
    </row>
    <row r="3238" spans="1:8" x14ac:dyDescent="0.2">
      <c r="A3238">
        <f t="shared" si="300"/>
        <v>7</v>
      </c>
      <c r="B3238" t="b">
        <f t="shared" si="301"/>
        <v>0</v>
      </c>
      <c r="C3238" t="str">
        <f t="shared" si="302"/>
        <v>ON</v>
      </c>
      <c r="D3238" s="4">
        <f t="shared" si="304"/>
        <v>42564.833333325485</v>
      </c>
      <c r="E3238" t="str">
        <f t="shared" si="305"/>
        <v>LRKPPS</v>
      </c>
      <c r="F3238" s="39">
        <v>81.135101318359375</v>
      </c>
      <c r="G3238">
        <f t="shared" si="303"/>
        <v>1.5147474052283859E-3</v>
      </c>
      <c r="H3238" s="38">
        <f>G3238*SUMIF('Manual Inputs'!$B$11:$B$22,'Expanded kW'!A3238,'Manual Inputs'!$C$11:$C$22)</f>
        <v>11378.350805065145</v>
      </c>
    </row>
    <row r="3239" spans="1:8" x14ac:dyDescent="0.2">
      <c r="A3239">
        <f t="shared" si="300"/>
        <v>7</v>
      </c>
      <c r="B3239" t="b">
        <f t="shared" si="301"/>
        <v>0</v>
      </c>
      <c r="C3239" t="str">
        <f t="shared" si="302"/>
        <v>OFF</v>
      </c>
      <c r="D3239" s="4">
        <f t="shared" si="304"/>
        <v>42564.874999992149</v>
      </c>
      <c r="E3239" t="str">
        <f t="shared" si="305"/>
        <v>LRKPPS</v>
      </c>
      <c r="F3239" s="39">
        <v>78.072120666503906</v>
      </c>
      <c r="G3239">
        <f t="shared" si="303"/>
        <v>1.4575632528791122E-3</v>
      </c>
      <c r="H3239" s="38">
        <f>G3239*SUMIF('Manual Inputs'!$B$11:$B$22,'Expanded kW'!A3239,'Manual Inputs'!$C$11:$C$22)</f>
        <v>10948.799750100821</v>
      </c>
    </row>
    <row r="3240" spans="1:8" x14ac:dyDescent="0.2">
      <c r="A3240">
        <f t="shared" si="300"/>
        <v>7</v>
      </c>
      <c r="B3240" t="b">
        <f t="shared" si="301"/>
        <v>0</v>
      </c>
      <c r="C3240" t="str">
        <f t="shared" si="302"/>
        <v>OFF</v>
      </c>
      <c r="D3240" s="4">
        <f t="shared" si="304"/>
        <v>42564.916666658813</v>
      </c>
      <c r="E3240" t="str">
        <f t="shared" si="305"/>
        <v>LRKPPS</v>
      </c>
      <c r="F3240" s="39">
        <v>74.739982604980469</v>
      </c>
      <c r="G3240">
        <f t="shared" si="303"/>
        <v>1.3953540807632053E-3</v>
      </c>
      <c r="H3240" s="38">
        <f>G3240*SUMIF('Manual Inputs'!$B$11:$B$22,'Expanded kW'!A3240,'Manual Inputs'!$C$11:$C$22)</f>
        <v>10481.50217878018</v>
      </c>
    </row>
    <row r="3241" spans="1:8" x14ac:dyDescent="0.2">
      <c r="A3241">
        <f t="shared" si="300"/>
        <v>7</v>
      </c>
      <c r="B3241" t="b">
        <f t="shared" si="301"/>
        <v>0</v>
      </c>
      <c r="C3241" t="str">
        <f t="shared" si="302"/>
        <v>OFF</v>
      </c>
      <c r="D3241" s="4">
        <f t="shared" si="304"/>
        <v>42564.958333325478</v>
      </c>
      <c r="E3241" t="str">
        <f t="shared" si="305"/>
        <v>LRKPPS</v>
      </c>
      <c r="F3241" s="39">
        <v>71.87677001953125</v>
      </c>
      <c r="G3241">
        <f t="shared" si="303"/>
        <v>1.3418994875729077E-3</v>
      </c>
      <c r="H3241" s="38">
        <f>G3241*SUMIF('Manual Inputs'!$B$11:$B$22,'Expanded kW'!A3241,'Manual Inputs'!$C$11:$C$22)</f>
        <v>10079.966509293725</v>
      </c>
    </row>
    <row r="3242" spans="1:8" x14ac:dyDescent="0.2">
      <c r="A3242">
        <f t="shared" si="300"/>
        <v>7</v>
      </c>
      <c r="B3242" t="b">
        <f t="shared" si="301"/>
        <v>0</v>
      </c>
      <c r="C3242" t="str">
        <f t="shared" si="302"/>
        <v>OFF</v>
      </c>
      <c r="D3242" s="4">
        <f t="shared" si="304"/>
        <v>42564.999999992142</v>
      </c>
      <c r="E3242" t="str">
        <f t="shared" si="305"/>
        <v>LRKPPS</v>
      </c>
      <c r="F3242" s="39">
        <v>66.529365539550781</v>
      </c>
      <c r="G3242">
        <f t="shared" si="303"/>
        <v>1.2420664075724988E-3</v>
      </c>
      <c r="H3242" s="38">
        <f>G3242*SUMIF('Manual Inputs'!$B$11:$B$22,'Expanded kW'!A3242,'Manual Inputs'!$C$11:$C$22)</f>
        <v>9330.0488647584516</v>
      </c>
    </row>
    <row r="3243" spans="1:8" x14ac:dyDescent="0.2">
      <c r="A3243">
        <f t="shared" si="300"/>
        <v>7</v>
      </c>
      <c r="B3243" t="b">
        <f t="shared" si="301"/>
        <v>0</v>
      </c>
      <c r="C3243" t="str">
        <f t="shared" si="302"/>
        <v>OFF</v>
      </c>
      <c r="D3243" s="4">
        <f t="shared" si="304"/>
        <v>42565.041666658806</v>
      </c>
      <c r="E3243" t="str">
        <f t="shared" si="305"/>
        <v>LRKPPS</v>
      </c>
      <c r="F3243" s="39">
        <v>65.254524230957031</v>
      </c>
      <c r="G3243">
        <f t="shared" si="303"/>
        <v>1.218265826407348E-3</v>
      </c>
      <c r="H3243" s="38">
        <f>G3243*SUMIF('Manual Inputs'!$B$11:$B$22,'Expanded kW'!A3243,'Manual Inputs'!$C$11:$C$22)</f>
        <v>9151.2656822114714</v>
      </c>
    </row>
    <row r="3244" spans="1:8" x14ac:dyDescent="0.2">
      <c r="A3244">
        <f t="shared" si="300"/>
        <v>7</v>
      </c>
      <c r="B3244" t="b">
        <f t="shared" si="301"/>
        <v>0</v>
      </c>
      <c r="C3244" t="str">
        <f t="shared" si="302"/>
        <v>OFF</v>
      </c>
      <c r="D3244" s="4">
        <f t="shared" si="304"/>
        <v>42565.08333332547</v>
      </c>
      <c r="E3244" t="str">
        <f t="shared" si="305"/>
        <v>LRKPPS</v>
      </c>
      <c r="F3244" s="39">
        <v>63.704185485839844</v>
      </c>
      <c r="G3244">
        <f t="shared" si="303"/>
        <v>1.1893218606855735E-3</v>
      </c>
      <c r="H3244" s="38">
        <f>G3244*SUMIF('Manual Inputs'!$B$11:$B$22,'Expanded kW'!A3244,'Manual Inputs'!$C$11:$C$22)</f>
        <v>8933.8468607397335</v>
      </c>
    </row>
    <row r="3245" spans="1:8" x14ac:dyDescent="0.2">
      <c r="A3245">
        <f t="shared" si="300"/>
        <v>7</v>
      </c>
      <c r="B3245" t="b">
        <f t="shared" si="301"/>
        <v>0</v>
      </c>
      <c r="C3245" t="str">
        <f t="shared" si="302"/>
        <v>OFF</v>
      </c>
      <c r="D3245" s="4">
        <f t="shared" si="304"/>
        <v>42565.124999992135</v>
      </c>
      <c r="E3245" t="str">
        <f t="shared" si="305"/>
        <v>LRKPPS</v>
      </c>
      <c r="F3245" s="39">
        <v>62.963802337646484</v>
      </c>
      <c r="G3245">
        <f t="shared" si="303"/>
        <v>1.1754993173673594E-3</v>
      </c>
      <c r="H3245" s="38">
        <f>G3245*SUMIF('Manual Inputs'!$B$11:$B$22,'Expanded kW'!A3245,'Manual Inputs'!$C$11:$C$22)</f>
        <v>8830.0158547581541</v>
      </c>
    </row>
    <row r="3246" spans="1:8" x14ac:dyDescent="0.2">
      <c r="A3246">
        <f t="shared" si="300"/>
        <v>7</v>
      </c>
      <c r="B3246" t="b">
        <f t="shared" si="301"/>
        <v>0</v>
      </c>
      <c r="C3246" t="str">
        <f t="shared" si="302"/>
        <v>OFF</v>
      </c>
      <c r="D3246" s="4">
        <f t="shared" si="304"/>
        <v>42565.166666658799</v>
      </c>
      <c r="E3246" t="str">
        <f t="shared" si="305"/>
        <v>LRKPPS</v>
      </c>
      <c r="F3246" s="39">
        <v>61.551811218261719</v>
      </c>
      <c r="G3246">
        <f t="shared" si="303"/>
        <v>1.149138225194672E-3</v>
      </c>
      <c r="H3246" s="38">
        <f>G3246*SUMIF('Manual Inputs'!$B$11:$B$22,'Expanded kW'!A3246,'Manual Inputs'!$C$11:$C$22)</f>
        <v>8631.9988432681948</v>
      </c>
    </row>
    <row r="3247" spans="1:8" x14ac:dyDescent="0.2">
      <c r="A3247">
        <f t="shared" si="300"/>
        <v>7</v>
      </c>
      <c r="B3247" t="b">
        <f t="shared" si="301"/>
        <v>0</v>
      </c>
      <c r="C3247" t="str">
        <f t="shared" si="302"/>
        <v>OFF</v>
      </c>
      <c r="D3247" s="4">
        <f t="shared" si="304"/>
        <v>42565.208333325463</v>
      </c>
      <c r="E3247" t="str">
        <f t="shared" si="305"/>
        <v>LRKPPS</v>
      </c>
      <c r="F3247" s="39">
        <v>63.956073760986328</v>
      </c>
      <c r="G3247">
        <f t="shared" si="303"/>
        <v>1.194024475275139E-3</v>
      </c>
      <c r="H3247" s="38">
        <f>G3247*SUMIF('Manual Inputs'!$B$11:$B$22,'Expanded kW'!A3247,'Manual Inputs'!$C$11:$C$22)</f>
        <v>8969.1715612913904</v>
      </c>
    </row>
    <row r="3248" spans="1:8" x14ac:dyDescent="0.2">
      <c r="A3248">
        <f t="shared" si="300"/>
        <v>7</v>
      </c>
      <c r="B3248" t="b">
        <f t="shared" si="301"/>
        <v>0</v>
      </c>
      <c r="C3248" t="str">
        <f t="shared" si="302"/>
        <v>OFF</v>
      </c>
      <c r="D3248" s="4">
        <f t="shared" si="304"/>
        <v>42565.249999992127</v>
      </c>
      <c r="E3248" t="str">
        <f t="shared" si="305"/>
        <v>LRKPPS</v>
      </c>
      <c r="F3248" s="39">
        <v>71.487281799316406</v>
      </c>
      <c r="G3248">
        <f t="shared" si="303"/>
        <v>1.334627958218153E-3</v>
      </c>
      <c r="H3248" s="38">
        <f>G3248*SUMIF('Manual Inputs'!$B$11:$B$22,'Expanded kW'!A3248,'Manual Inputs'!$C$11:$C$22)</f>
        <v>10025.344853166673</v>
      </c>
    </row>
    <row r="3249" spans="1:8" x14ac:dyDescent="0.2">
      <c r="A3249">
        <f t="shared" si="300"/>
        <v>7</v>
      </c>
      <c r="B3249" t="b">
        <f t="shared" si="301"/>
        <v>0</v>
      </c>
      <c r="C3249" t="str">
        <f t="shared" si="302"/>
        <v>ON</v>
      </c>
      <c r="D3249" s="4">
        <f t="shared" si="304"/>
        <v>42565.291666658792</v>
      </c>
      <c r="E3249" t="str">
        <f t="shared" si="305"/>
        <v>LRKPPS</v>
      </c>
      <c r="F3249" s="39">
        <v>79.419319152832031</v>
      </c>
      <c r="G3249">
        <f t="shared" si="303"/>
        <v>1.4827147024777999E-3</v>
      </c>
      <c r="H3249" s="38">
        <f>G3249*SUMIF('Manual Inputs'!$B$11:$B$22,'Expanded kW'!A3249,'Manual Inputs'!$C$11:$C$22)</f>
        <v>11137.730271323027</v>
      </c>
    </row>
    <row r="3250" spans="1:8" x14ac:dyDescent="0.2">
      <c r="A3250">
        <f t="shared" si="300"/>
        <v>7</v>
      </c>
      <c r="B3250" t="b">
        <f t="shared" si="301"/>
        <v>0</v>
      </c>
      <c r="C3250" t="str">
        <f t="shared" si="302"/>
        <v>ON</v>
      </c>
      <c r="D3250" s="4">
        <f t="shared" si="304"/>
        <v>42565.333333325456</v>
      </c>
      <c r="E3250" t="str">
        <f t="shared" si="305"/>
        <v>LRKPPS</v>
      </c>
      <c r="F3250" s="39">
        <v>89.486030578613281</v>
      </c>
      <c r="G3250">
        <f t="shared" si="303"/>
        <v>1.6706546293850538E-3</v>
      </c>
      <c r="H3250" s="38">
        <f>G3250*SUMIF('Manual Inputs'!$B$11:$B$22,'Expanded kW'!A3250,'Manual Inputs'!$C$11:$C$22)</f>
        <v>12549.481439371149</v>
      </c>
    </row>
    <row r="3251" spans="1:8" x14ac:dyDescent="0.2">
      <c r="A3251">
        <f t="shared" si="300"/>
        <v>7</v>
      </c>
      <c r="B3251" t="b">
        <f t="shared" si="301"/>
        <v>0</v>
      </c>
      <c r="C3251" t="str">
        <f t="shared" si="302"/>
        <v>ON</v>
      </c>
      <c r="D3251" s="4">
        <f t="shared" si="304"/>
        <v>42565.37499999212</v>
      </c>
      <c r="E3251" t="str">
        <f t="shared" si="305"/>
        <v>LRKPPS</v>
      </c>
      <c r="F3251" s="39">
        <v>94.872024536132813</v>
      </c>
      <c r="G3251">
        <f t="shared" si="303"/>
        <v>1.771208153558473E-3</v>
      </c>
      <c r="H3251" s="38">
        <f>G3251*SUMIF('Manual Inputs'!$B$11:$B$22,'Expanded kW'!A3251,'Manual Inputs'!$C$11:$C$22)</f>
        <v>13304.810855207485</v>
      </c>
    </row>
    <row r="3252" spans="1:8" x14ac:dyDescent="0.2">
      <c r="A3252">
        <f t="shared" si="300"/>
        <v>7</v>
      </c>
      <c r="B3252" t="b">
        <f t="shared" si="301"/>
        <v>0</v>
      </c>
      <c r="C3252" t="str">
        <f t="shared" si="302"/>
        <v>ON</v>
      </c>
      <c r="D3252" s="4">
        <f t="shared" si="304"/>
        <v>42565.416666658784</v>
      </c>
      <c r="E3252" t="str">
        <f t="shared" si="305"/>
        <v>LRKPPS</v>
      </c>
      <c r="F3252" s="39">
        <v>101.48650360107422</v>
      </c>
      <c r="G3252">
        <f t="shared" si="303"/>
        <v>1.8946968142953802E-3</v>
      </c>
      <c r="H3252" s="38">
        <f>G3252*SUMIF('Manual Inputs'!$B$11:$B$22,'Expanded kW'!A3252,'Manual Inputs'!$C$11:$C$22)</f>
        <v>14232.422480394822</v>
      </c>
    </row>
    <row r="3253" spans="1:8" x14ac:dyDescent="0.2">
      <c r="A3253">
        <f t="shared" si="300"/>
        <v>7</v>
      </c>
      <c r="B3253" t="b">
        <f t="shared" si="301"/>
        <v>0</v>
      </c>
      <c r="C3253" t="str">
        <f t="shared" si="302"/>
        <v>ON</v>
      </c>
      <c r="D3253" s="4">
        <f t="shared" si="304"/>
        <v>42565.458333325449</v>
      </c>
      <c r="E3253" t="str">
        <f t="shared" si="305"/>
        <v>LRKPPS</v>
      </c>
      <c r="F3253" s="39">
        <v>103.23770141601562</v>
      </c>
      <c r="G3253">
        <f t="shared" si="303"/>
        <v>1.9273907076056962E-3</v>
      </c>
      <c r="H3253" s="38">
        <f>G3253*SUMIF('Manual Inputs'!$B$11:$B$22,'Expanded kW'!A3253,'Manual Inputs'!$C$11:$C$22)</f>
        <v>14478.009689182323</v>
      </c>
    </row>
    <row r="3254" spans="1:8" x14ac:dyDescent="0.2">
      <c r="A3254">
        <f t="shared" si="300"/>
        <v>7</v>
      </c>
      <c r="B3254" t="b">
        <f t="shared" si="301"/>
        <v>0</v>
      </c>
      <c r="C3254" t="str">
        <f t="shared" si="302"/>
        <v>ON</v>
      </c>
      <c r="D3254" s="4">
        <f t="shared" si="304"/>
        <v>42565.499999992113</v>
      </c>
      <c r="E3254" t="str">
        <f t="shared" si="305"/>
        <v>LRKPPS</v>
      </c>
      <c r="F3254" s="39">
        <v>105.16049194335937</v>
      </c>
      <c r="G3254">
        <f t="shared" si="303"/>
        <v>1.9632881418205545E-3</v>
      </c>
      <c r="H3254" s="38">
        <f>G3254*SUMIF('Manual Inputs'!$B$11:$B$22,'Expanded kW'!A3254,'Manual Inputs'!$C$11:$C$22)</f>
        <v>14747.660984235587</v>
      </c>
    </row>
    <row r="3255" spans="1:8" x14ac:dyDescent="0.2">
      <c r="A3255">
        <f t="shared" si="300"/>
        <v>7</v>
      </c>
      <c r="B3255" t="b">
        <f t="shared" si="301"/>
        <v>0</v>
      </c>
      <c r="C3255" t="str">
        <f t="shared" si="302"/>
        <v>ON</v>
      </c>
      <c r="D3255" s="4">
        <f t="shared" si="304"/>
        <v>42565.541666658777</v>
      </c>
      <c r="E3255" t="str">
        <f t="shared" si="305"/>
        <v>LRKPPS</v>
      </c>
      <c r="F3255" s="39">
        <v>104.89945983886719</v>
      </c>
      <c r="G3255">
        <f t="shared" si="303"/>
        <v>1.9584148170013818E-3</v>
      </c>
      <c r="H3255" s="38">
        <f>G3255*SUMIF('Manual Inputs'!$B$11:$B$22,'Expanded kW'!A3255,'Manual Inputs'!$C$11:$C$22)</f>
        <v>14711.053957091535</v>
      </c>
    </row>
    <row r="3256" spans="1:8" x14ac:dyDescent="0.2">
      <c r="A3256">
        <f t="shared" si="300"/>
        <v>7</v>
      </c>
      <c r="B3256" t="b">
        <f t="shared" si="301"/>
        <v>0</v>
      </c>
      <c r="C3256" t="str">
        <f t="shared" si="302"/>
        <v>ON</v>
      </c>
      <c r="D3256" s="4">
        <f t="shared" si="304"/>
        <v>42565.583333325441</v>
      </c>
      <c r="E3256" t="str">
        <f t="shared" si="305"/>
        <v>LRKPPS</v>
      </c>
      <c r="F3256" s="39">
        <v>100.09708404541016</v>
      </c>
      <c r="G3256">
        <f t="shared" si="303"/>
        <v>1.8687571207161788E-3</v>
      </c>
      <c r="H3256" s="38">
        <f>G3256*SUMIF('Manual Inputs'!$B$11:$B$22,'Expanded kW'!A3256,'Manual Inputs'!$C$11:$C$22)</f>
        <v>14037.570895040531</v>
      </c>
    </row>
    <row r="3257" spans="1:8" x14ac:dyDescent="0.2">
      <c r="A3257">
        <f t="shared" si="300"/>
        <v>7</v>
      </c>
      <c r="B3257" t="b">
        <f t="shared" si="301"/>
        <v>0</v>
      </c>
      <c r="C3257" t="str">
        <f t="shared" si="302"/>
        <v>ON</v>
      </c>
      <c r="D3257" s="4">
        <f t="shared" si="304"/>
        <v>42565.624999992106</v>
      </c>
      <c r="E3257" t="str">
        <f t="shared" si="305"/>
        <v>LRKPPS</v>
      </c>
      <c r="F3257" s="39">
        <v>94.216476440429687</v>
      </c>
      <c r="G3257">
        <f t="shared" si="303"/>
        <v>1.7589694336846615E-3</v>
      </c>
      <c r="H3257" s="38">
        <f>G3257*SUMIF('Manual Inputs'!$B$11:$B$22,'Expanded kW'!A3257,'Manual Inputs'!$C$11:$C$22)</f>
        <v>13212.877079550577</v>
      </c>
    </row>
    <row r="3258" spans="1:8" x14ac:dyDescent="0.2">
      <c r="A3258">
        <f t="shared" si="300"/>
        <v>7</v>
      </c>
      <c r="B3258" t="b">
        <f t="shared" si="301"/>
        <v>0</v>
      </c>
      <c r="C3258" t="str">
        <f t="shared" si="302"/>
        <v>ON</v>
      </c>
      <c r="D3258" s="4">
        <f t="shared" si="304"/>
        <v>42565.66666665877</v>
      </c>
      <c r="E3258" t="str">
        <f t="shared" si="305"/>
        <v>LRKPPS</v>
      </c>
      <c r="F3258" s="39">
        <v>88.976058959960938</v>
      </c>
      <c r="G3258">
        <f t="shared" si="303"/>
        <v>1.6611337417107696E-3</v>
      </c>
      <c r="H3258" s="38">
        <f>G3258*SUMIF('Manual Inputs'!$B$11:$B$22,'Expanded kW'!A3258,'Manual Inputs'!$C$11:$C$22)</f>
        <v>12477.963244614913</v>
      </c>
    </row>
    <row r="3259" spans="1:8" x14ac:dyDescent="0.2">
      <c r="A3259">
        <f t="shared" si="300"/>
        <v>7</v>
      </c>
      <c r="B3259" t="b">
        <f t="shared" si="301"/>
        <v>0</v>
      </c>
      <c r="C3259" t="str">
        <f t="shared" si="302"/>
        <v>ON</v>
      </c>
      <c r="D3259" s="4">
        <f t="shared" si="304"/>
        <v>42565.708333325434</v>
      </c>
      <c r="E3259" t="str">
        <f t="shared" si="305"/>
        <v>LRKPPS</v>
      </c>
      <c r="F3259" s="39">
        <v>81.305610656738281</v>
      </c>
      <c r="G3259">
        <f t="shared" si="303"/>
        <v>1.5179307201399334E-3</v>
      </c>
      <c r="H3259" s="38">
        <f>G3259*SUMIF('Manual Inputs'!$B$11:$B$22,'Expanded kW'!A3259,'Manual Inputs'!$C$11:$C$22)</f>
        <v>11402.262959435941</v>
      </c>
    </row>
    <row r="3260" spans="1:8" x14ac:dyDescent="0.2">
      <c r="A3260">
        <f t="shared" si="300"/>
        <v>7</v>
      </c>
      <c r="B3260" t="b">
        <f t="shared" si="301"/>
        <v>0</v>
      </c>
      <c r="C3260" t="str">
        <f t="shared" si="302"/>
        <v>ON</v>
      </c>
      <c r="D3260" s="4">
        <f t="shared" si="304"/>
        <v>42565.749999992098</v>
      </c>
      <c r="E3260" t="str">
        <f t="shared" si="305"/>
        <v>LRKPPS</v>
      </c>
      <c r="F3260" s="39">
        <v>78.671844482421875</v>
      </c>
      <c r="G3260">
        <f t="shared" si="303"/>
        <v>1.4687597643674123E-3</v>
      </c>
      <c r="H3260" s="38">
        <f>G3260*SUMIF('Manual Inputs'!$B$11:$B$22,'Expanded kW'!A3260,'Manual Inputs'!$C$11:$C$22)</f>
        <v>11032.904753395156</v>
      </c>
    </row>
    <row r="3261" spans="1:8" x14ac:dyDescent="0.2">
      <c r="A3261">
        <f t="shared" si="300"/>
        <v>7</v>
      </c>
      <c r="B3261" t="b">
        <f t="shared" si="301"/>
        <v>0</v>
      </c>
      <c r="C3261" t="str">
        <f t="shared" si="302"/>
        <v>ON</v>
      </c>
      <c r="D3261" s="4">
        <f t="shared" si="304"/>
        <v>42565.791666658763</v>
      </c>
      <c r="E3261" t="str">
        <f t="shared" si="305"/>
        <v>LRKPPS</v>
      </c>
      <c r="F3261" s="39">
        <v>77.476951599121094</v>
      </c>
      <c r="G3261">
        <f t="shared" si="303"/>
        <v>1.4464517760233323E-3</v>
      </c>
      <c r="H3261" s="38">
        <f>G3261*SUMIF('Manual Inputs'!$B$11:$B$22,'Expanded kW'!A3261,'Manual Inputs'!$C$11:$C$22)</f>
        <v>10865.333502731106</v>
      </c>
    </row>
    <row r="3262" spans="1:8" x14ac:dyDescent="0.2">
      <c r="A3262">
        <f t="shared" si="300"/>
        <v>7</v>
      </c>
      <c r="B3262" t="b">
        <f t="shared" si="301"/>
        <v>0</v>
      </c>
      <c r="C3262" t="str">
        <f t="shared" si="302"/>
        <v>ON</v>
      </c>
      <c r="D3262" s="4">
        <f t="shared" si="304"/>
        <v>42565.833333325427</v>
      </c>
      <c r="E3262" t="str">
        <f t="shared" si="305"/>
        <v>LRKPPS</v>
      </c>
      <c r="F3262" s="39">
        <v>74.982139587402344</v>
      </c>
      <c r="G3262">
        <f t="shared" si="303"/>
        <v>1.3998750175072438E-3</v>
      </c>
      <c r="H3262" s="38">
        <f>G3262*SUMIF('Manual Inputs'!$B$11:$B$22,'Expanded kW'!A3262,'Manual Inputs'!$C$11:$C$22)</f>
        <v>10515.462167134425</v>
      </c>
    </row>
    <row r="3263" spans="1:8" x14ac:dyDescent="0.2">
      <c r="A3263">
        <f t="shared" si="300"/>
        <v>7</v>
      </c>
      <c r="B3263" t="b">
        <f t="shared" si="301"/>
        <v>0</v>
      </c>
      <c r="C3263" t="str">
        <f t="shared" si="302"/>
        <v>OFF</v>
      </c>
      <c r="D3263" s="4">
        <f t="shared" si="304"/>
        <v>42565.874999992091</v>
      </c>
      <c r="E3263" t="str">
        <f t="shared" si="305"/>
        <v>LRKPPS</v>
      </c>
      <c r="F3263" s="39">
        <v>73.2669677734375</v>
      </c>
      <c r="G3263">
        <f t="shared" si="303"/>
        <v>1.3678537096822887E-3</v>
      </c>
      <c r="H3263" s="38">
        <f>G3263*SUMIF('Manual Inputs'!$B$11:$B$22,'Expanded kW'!A3263,'Manual Inputs'!$C$11:$C$22)</f>
        <v>10274.927228826093</v>
      </c>
    </row>
    <row r="3264" spans="1:8" x14ac:dyDescent="0.2">
      <c r="A3264">
        <f t="shared" si="300"/>
        <v>7</v>
      </c>
      <c r="B3264" t="b">
        <f t="shared" si="301"/>
        <v>0</v>
      </c>
      <c r="C3264" t="str">
        <f t="shared" si="302"/>
        <v>OFF</v>
      </c>
      <c r="D3264" s="4">
        <f t="shared" si="304"/>
        <v>42565.916666658755</v>
      </c>
      <c r="E3264" t="str">
        <f t="shared" si="305"/>
        <v>LRKPPS</v>
      </c>
      <c r="F3264" s="39">
        <v>69.201751708984375</v>
      </c>
      <c r="G3264">
        <f t="shared" si="303"/>
        <v>1.2919583772643118E-3</v>
      </c>
      <c r="H3264" s="38">
        <f>G3264*SUMIF('Manual Inputs'!$B$11:$B$22,'Expanded kW'!A3264,'Manual Inputs'!$C$11:$C$22)</f>
        <v>9704.8231218719902</v>
      </c>
    </row>
    <row r="3265" spans="1:8" x14ac:dyDescent="0.2">
      <c r="A3265">
        <f t="shared" si="300"/>
        <v>7</v>
      </c>
      <c r="B3265" t="b">
        <f t="shared" si="301"/>
        <v>0</v>
      </c>
      <c r="C3265" t="str">
        <f t="shared" si="302"/>
        <v>OFF</v>
      </c>
      <c r="D3265" s="4">
        <f t="shared" si="304"/>
        <v>42565.95833332542</v>
      </c>
      <c r="E3265" t="str">
        <f t="shared" si="305"/>
        <v>LRKPPS</v>
      </c>
      <c r="F3265" s="39">
        <v>65.416275024414063</v>
      </c>
      <c r="G3265">
        <f t="shared" si="303"/>
        <v>1.221285624136093E-3</v>
      </c>
      <c r="H3265" s="38">
        <f>G3265*SUMIF('Manual Inputs'!$B$11:$B$22,'Expanded kW'!A3265,'Manual Inputs'!$C$11:$C$22)</f>
        <v>9173.9495421074516</v>
      </c>
    </row>
    <row r="3266" spans="1:8" x14ac:dyDescent="0.2">
      <c r="A3266">
        <f t="shared" ref="A3266:A3329" si="306">MONTH(D3266)</f>
        <v>7</v>
      </c>
      <c r="B3266" t="b">
        <f t="shared" ref="B3266:B3329" si="307">IF(ISNA(VLOOKUP(DATE(YEAR(D3266),MONTH(D3266),DAY(D3266)),Holidays,1,FALSE)),FALSE,TRUE)</f>
        <v>0</v>
      </c>
      <c r="C3266" t="str">
        <f t="shared" ref="C3266:C3329" si="308">IF(OR(HOUR(D3266)&lt;PkStart,HOUR(D3266)&gt;OPkStart-1,WEEKDAY(D3266,2)&gt;5,B3266)=TRUE,"OFF","ON")</f>
        <v>OFF</v>
      </c>
      <c r="D3266" s="4">
        <f t="shared" si="304"/>
        <v>42565.999999992084</v>
      </c>
      <c r="E3266" t="str">
        <f t="shared" si="305"/>
        <v>LRKPPS</v>
      </c>
      <c r="F3266" s="39">
        <v>62.788063049316406</v>
      </c>
      <c r="G3266">
        <f t="shared" ref="G3266:G3329" si="309">IF(SUMIF($A$2:$A$8761,A3266,$F$2:$F$8761)=0,0,F3266/SUMIF($A$2:$A$8761,A3266,$F$2:$F$8761))</f>
        <v>1.1722183621868125E-3</v>
      </c>
      <c r="H3266" s="38">
        <f>G3266*SUMIF('Manual Inputs'!$B$11:$B$22,'Expanded kW'!A3266,'Manual Inputs'!$C$11:$C$22)</f>
        <v>8805.3702545141114</v>
      </c>
    </row>
    <row r="3267" spans="1:8" x14ac:dyDescent="0.2">
      <c r="A3267">
        <f t="shared" si="306"/>
        <v>7</v>
      </c>
      <c r="B3267" t="b">
        <f t="shared" si="307"/>
        <v>0</v>
      </c>
      <c r="C3267" t="str">
        <f t="shared" si="308"/>
        <v>OFF</v>
      </c>
      <c r="D3267" s="4">
        <f t="shared" si="304"/>
        <v>42566.041666658748</v>
      </c>
      <c r="E3267" t="str">
        <f t="shared" si="305"/>
        <v>LRKPPS</v>
      </c>
      <c r="F3267" s="39">
        <v>62.778324127197266</v>
      </c>
      <c r="G3267">
        <f t="shared" si="309"/>
        <v>1.1720365419047153E-3</v>
      </c>
      <c r="H3267" s="38">
        <f>G3267*SUMIF('Manual Inputs'!$B$11:$B$22,'Expanded kW'!A3267,'Manual Inputs'!$C$11:$C$22)</f>
        <v>8804.0044723737792</v>
      </c>
    </row>
    <row r="3268" spans="1:8" x14ac:dyDescent="0.2">
      <c r="A3268">
        <f t="shared" si="306"/>
        <v>7</v>
      </c>
      <c r="B3268" t="b">
        <f t="shared" si="307"/>
        <v>0</v>
      </c>
      <c r="C3268" t="str">
        <f t="shared" si="308"/>
        <v>OFF</v>
      </c>
      <c r="D3268" s="4">
        <f t="shared" ref="D3268:D3331" si="310">+D3267+1/24</f>
        <v>42566.083333325412</v>
      </c>
      <c r="E3268" t="str">
        <f t="shared" ref="E3268:E3331" si="311">+E3267</f>
        <v>LRKPPS</v>
      </c>
      <c r="F3268" s="39">
        <v>61.488529205322266</v>
      </c>
      <c r="G3268">
        <f t="shared" si="309"/>
        <v>1.1479567850616087E-3</v>
      </c>
      <c r="H3268" s="38">
        <f>G3268*SUMIF('Manual Inputs'!$B$11:$B$22,'Expanded kW'!A3268,'Manual Inputs'!$C$11:$C$22)</f>
        <v>8623.1242016990618</v>
      </c>
    </row>
    <row r="3269" spans="1:8" x14ac:dyDescent="0.2">
      <c r="A3269">
        <f t="shared" si="306"/>
        <v>7</v>
      </c>
      <c r="B3269" t="b">
        <f t="shared" si="307"/>
        <v>0</v>
      </c>
      <c r="C3269" t="str">
        <f t="shared" si="308"/>
        <v>OFF</v>
      </c>
      <c r="D3269" s="4">
        <f t="shared" si="310"/>
        <v>42566.124999992076</v>
      </c>
      <c r="E3269" t="str">
        <f t="shared" si="311"/>
        <v>LRKPPS</v>
      </c>
      <c r="F3269" s="39">
        <v>59.404529571533203</v>
      </c>
      <c r="G3269">
        <f t="shared" si="309"/>
        <v>1.1090496661145029E-3</v>
      </c>
      <c r="H3269" s="38">
        <f>G3269*SUMIF('Manual Inputs'!$B$11:$B$22,'Expanded kW'!A3269,'Manual Inputs'!$C$11:$C$22)</f>
        <v>8330.8650126973043</v>
      </c>
    </row>
    <row r="3270" spans="1:8" x14ac:dyDescent="0.2">
      <c r="A3270">
        <f t="shared" si="306"/>
        <v>7</v>
      </c>
      <c r="B3270" t="b">
        <f t="shared" si="307"/>
        <v>0</v>
      </c>
      <c r="C3270" t="str">
        <f t="shared" si="308"/>
        <v>OFF</v>
      </c>
      <c r="D3270" s="4">
        <f t="shared" si="310"/>
        <v>42566.166666658741</v>
      </c>
      <c r="E3270" t="str">
        <f t="shared" si="311"/>
        <v>LRKPPS</v>
      </c>
      <c r="F3270" s="39">
        <v>59.302143096923828</v>
      </c>
      <c r="G3270">
        <f t="shared" si="309"/>
        <v>1.1071381673399283E-3</v>
      </c>
      <c r="H3270" s="38">
        <f>G3270*SUMIF('Manual Inputs'!$B$11:$B$22,'Expanded kW'!A3270,'Manual Inputs'!$C$11:$C$22)</f>
        <v>8316.5063786798491</v>
      </c>
    </row>
    <row r="3271" spans="1:8" x14ac:dyDescent="0.2">
      <c r="A3271">
        <f t="shared" si="306"/>
        <v>7</v>
      </c>
      <c r="B3271" t="b">
        <f t="shared" si="307"/>
        <v>0</v>
      </c>
      <c r="C3271" t="str">
        <f t="shared" si="308"/>
        <v>OFF</v>
      </c>
      <c r="D3271" s="4">
        <f t="shared" si="310"/>
        <v>42566.208333325405</v>
      </c>
      <c r="E3271" t="str">
        <f t="shared" si="311"/>
        <v>LRKPPS</v>
      </c>
      <c r="F3271" s="39">
        <v>62.644077301025391</v>
      </c>
      <c r="G3271">
        <f t="shared" si="309"/>
        <v>1.1695302280122105E-3</v>
      </c>
      <c r="H3271" s="38">
        <f>G3271*SUMIF('Manual Inputs'!$B$11:$B$22,'Expanded kW'!A3271,'Manual Inputs'!$C$11:$C$22)</f>
        <v>8785.177756712741</v>
      </c>
    </row>
    <row r="3272" spans="1:8" x14ac:dyDescent="0.2">
      <c r="A3272">
        <f t="shared" si="306"/>
        <v>7</v>
      </c>
      <c r="B3272" t="b">
        <f t="shared" si="307"/>
        <v>0</v>
      </c>
      <c r="C3272" t="str">
        <f t="shared" si="308"/>
        <v>OFF</v>
      </c>
      <c r="D3272" s="4">
        <f t="shared" si="310"/>
        <v>42566.249999992069</v>
      </c>
      <c r="E3272" t="str">
        <f t="shared" si="311"/>
        <v>LRKPPS</v>
      </c>
      <c r="F3272" s="39">
        <v>67.465461730957031</v>
      </c>
      <c r="G3272">
        <f t="shared" si="309"/>
        <v>1.2595428050125293E-3</v>
      </c>
      <c r="H3272" s="38">
        <f>G3272*SUMIF('Manual Inputs'!$B$11:$B$22,'Expanded kW'!A3272,'Manual Inputs'!$C$11:$C$22)</f>
        <v>9461.3265815546911</v>
      </c>
    </row>
    <row r="3273" spans="1:8" x14ac:dyDescent="0.2">
      <c r="A3273">
        <f t="shared" si="306"/>
        <v>7</v>
      </c>
      <c r="B3273" t="b">
        <f t="shared" si="307"/>
        <v>0</v>
      </c>
      <c r="C3273" t="str">
        <f t="shared" si="308"/>
        <v>ON</v>
      </c>
      <c r="D3273" s="4">
        <f t="shared" si="310"/>
        <v>42566.291666658733</v>
      </c>
      <c r="E3273" t="str">
        <f t="shared" si="311"/>
        <v>LRKPPS</v>
      </c>
      <c r="F3273" s="39">
        <v>71.75628662109375</v>
      </c>
      <c r="G3273">
        <f t="shared" si="309"/>
        <v>1.3396501292533786E-3</v>
      </c>
      <c r="H3273" s="38">
        <f>G3273*SUMIF('Manual Inputs'!$B$11:$B$22,'Expanded kW'!A3273,'Manual Inputs'!$C$11:$C$22)</f>
        <v>10063.069970664543</v>
      </c>
    </row>
    <row r="3274" spans="1:8" x14ac:dyDescent="0.2">
      <c r="A3274">
        <f t="shared" si="306"/>
        <v>7</v>
      </c>
      <c r="B3274" t="b">
        <f t="shared" si="307"/>
        <v>0</v>
      </c>
      <c r="C3274" t="str">
        <f t="shared" si="308"/>
        <v>ON</v>
      </c>
      <c r="D3274" s="4">
        <f t="shared" si="310"/>
        <v>42566.333333325398</v>
      </c>
      <c r="E3274" t="str">
        <f t="shared" si="311"/>
        <v>LRKPPS</v>
      </c>
      <c r="F3274" s="39">
        <v>79.990135192871094</v>
      </c>
      <c r="G3274">
        <f t="shared" si="309"/>
        <v>1.493371521800909E-3</v>
      </c>
      <c r="H3274" s="38">
        <f>G3274*SUMIF('Manual Inputs'!$B$11:$B$22,'Expanded kW'!A3274,'Manual Inputs'!$C$11:$C$22)</f>
        <v>11217.781260884714</v>
      </c>
    </row>
    <row r="3275" spans="1:8" x14ac:dyDescent="0.2">
      <c r="A3275">
        <f t="shared" si="306"/>
        <v>7</v>
      </c>
      <c r="B3275" t="b">
        <f t="shared" si="307"/>
        <v>0</v>
      </c>
      <c r="C3275" t="str">
        <f t="shared" si="308"/>
        <v>ON</v>
      </c>
      <c r="D3275" s="4">
        <f t="shared" si="310"/>
        <v>42566.374999992062</v>
      </c>
      <c r="E3275" t="str">
        <f t="shared" si="311"/>
        <v>LRKPPS</v>
      </c>
      <c r="F3275" s="39">
        <v>80.755203247070313</v>
      </c>
      <c r="G3275">
        <f t="shared" si="309"/>
        <v>1.5076549186426058E-3</v>
      </c>
      <c r="H3275" s="38">
        <f>G3275*SUMIF('Manual Inputs'!$B$11:$B$22,'Expanded kW'!A3275,'Manual Inputs'!$C$11:$C$22)</f>
        <v>11325.074067191441</v>
      </c>
    </row>
    <row r="3276" spans="1:8" x14ac:dyDescent="0.2">
      <c r="A3276">
        <f t="shared" si="306"/>
        <v>7</v>
      </c>
      <c r="B3276" t="b">
        <f t="shared" si="307"/>
        <v>0</v>
      </c>
      <c r="C3276" t="str">
        <f t="shared" si="308"/>
        <v>ON</v>
      </c>
      <c r="D3276" s="4">
        <f t="shared" si="310"/>
        <v>42566.416666658726</v>
      </c>
      <c r="E3276" t="str">
        <f t="shared" si="311"/>
        <v>LRKPPS</v>
      </c>
      <c r="F3276" s="39">
        <v>84.46258544921875</v>
      </c>
      <c r="G3276">
        <f t="shared" si="309"/>
        <v>1.5768696910363578E-3</v>
      </c>
      <c r="H3276" s="38">
        <f>G3276*SUMIF('Manual Inputs'!$B$11:$B$22,'Expanded kW'!A3276,'Manual Inputs'!$C$11:$C$22)</f>
        <v>11844.995711203173</v>
      </c>
    </row>
    <row r="3277" spans="1:8" x14ac:dyDescent="0.2">
      <c r="A3277">
        <f t="shared" si="306"/>
        <v>7</v>
      </c>
      <c r="B3277" t="b">
        <f t="shared" si="307"/>
        <v>0</v>
      </c>
      <c r="C3277" t="str">
        <f t="shared" si="308"/>
        <v>ON</v>
      </c>
      <c r="D3277" s="4">
        <f t="shared" si="310"/>
        <v>42566.45833332539</v>
      </c>
      <c r="E3277" t="str">
        <f t="shared" si="311"/>
        <v>LRKPPS</v>
      </c>
      <c r="F3277" s="39">
        <v>85.89117431640625</v>
      </c>
      <c r="G3277">
        <f t="shared" si="309"/>
        <v>1.603540653967919E-3</v>
      </c>
      <c r="H3277" s="38">
        <f>G3277*SUMIF('Manual Inputs'!$B$11:$B$22,'Expanded kW'!A3277,'Manual Inputs'!$C$11:$C$22)</f>
        <v>12045.340383520626</v>
      </c>
    </row>
    <row r="3278" spans="1:8" x14ac:dyDescent="0.2">
      <c r="A3278">
        <f t="shared" si="306"/>
        <v>7</v>
      </c>
      <c r="B3278" t="b">
        <f t="shared" si="307"/>
        <v>0</v>
      </c>
      <c r="C3278" t="str">
        <f t="shared" si="308"/>
        <v>ON</v>
      </c>
      <c r="D3278" s="4">
        <f t="shared" si="310"/>
        <v>42566.499999992055</v>
      </c>
      <c r="E3278" t="str">
        <f t="shared" si="311"/>
        <v>LRKPPS</v>
      </c>
      <c r="F3278" s="39">
        <v>89.061805725097656</v>
      </c>
      <c r="G3278">
        <f t="shared" si="309"/>
        <v>1.6627345863253333E-3</v>
      </c>
      <c r="H3278" s="38">
        <f>G3278*SUMIF('Manual Inputs'!$B$11:$B$22,'Expanded kW'!A3278,'Manual Inputs'!$C$11:$C$22)</f>
        <v>12489.988333118801</v>
      </c>
    </row>
    <row r="3279" spans="1:8" x14ac:dyDescent="0.2">
      <c r="A3279">
        <f t="shared" si="306"/>
        <v>7</v>
      </c>
      <c r="B3279" t="b">
        <f t="shared" si="307"/>
        <v>0</v>
      </c>
      <c r="C3279" t="str">
        <f t="shared" si="308"/>
        <v>ON</v>
      </c>
      <c r="D3279" s="4">
        <f t="shared" si="310"/>
        <v>42566.541666658719</v>
      </c>
      <c r="E3279" t="str">
        <f t="shared" si="311"/>
        <v>LRKPPS</v>
      </c>
      <c r="F3279" s="39">
        <v>91.971366882324219</v>
      </c>
      <c r="G3279">
        <f t="shared" si="309"/>
        <v>1.7170544816807231E-3</v>
      </c>
      <c r="H3279" s="38">
        <f>G3279*SUMIF('Manual Inputs'!$B$11:$B$22,'Expanded kW'!A3279,'Manual Inputs'!$C$11:$C$22)</f>
        <v>12898.023905858312</v>
      </c>
    </row>
    <row r="3280" spans="1:8" x14ac:dyDescent="0.2">
      <c r="A3280">
        <f t="shared" si="306"/>
        <v>7</v>
      </c>
      <c r="B3280" t="b">
        <f t="shared" si="307"/>
        <v>0</v>
      </c>
      <c r="C3280" t="str">
        <f t="shared" si="308"/>
        <v>ON</v>
      </c>
      <c r="D3280" s="4">
        <f t="shared" si="310"/>
        <v>42566.583333325383</v>
      </c>
      <c r="E3280" t="str">
        <f t="shared" si="311"/>
        <v>LRKPPS</v>
      </c>
      <c r="F3280" s="39">
        <v>90.674209594726563</v>
      </c>
      <c r="G3280">
        <f t="shared" si="309"/>
        <v>1.6928372735471944E-3</v>
      </c>
      <c r="H3280" s="38">
        <f>G3280*SUMIF('Manual Inputs'!$B$11:$B$22,'Expanded kW'!A3280,'Manual Inputs'!$C$11:$C$22)</f>
        <v>12716.111140263563</v>
      </c>
    </row>
    <row r="3281" spans="1:8" x14ac:dyDescent="0.2">
      <c r="A3281">
        <f t="shared" si="306"/>
        <v>7</v>
      </c>
      <c r="B3281" t="b">
        <f t="shared" si="307"/>
        <v>0</v>
      </c>
      <c r="C3281" t="str">
        <f t="shared" si="308"/>
        <v>ON</v>
      </c>
      <c r="D3281" s="4">
        <f t="shared" si="310"/>
        <v>42566.624999992047</v>
      </c>
      <c r="E3281" t="str">
        <f t="shared" si="311"/>
        <v>LRKPPS</v>
      </c>
      <c r="F3281" s="39">
        <v>85.9713134765625</v>
      </c>
      <c r="G3281">
        <f t="shared" si="309"/>
        <v>1.6050368077032491E-3</v>
      </c>
      <c r="H3281" s="38">
        <f>G3281*SUMIF('Manual Inputs'!$B$11:$B$22,'Expanded kW'!A3281,'Manual Inputs'!$C$11:$C$22)</f>
        <v>12056.579063976613</v>
      </c>
    </row>
    <row r="3282" spans="1:8" x14ac:dyDescent="0.2">
      <c r="A3282">
        <f t="shared" si="306"/>
        <v>7</v>
      </c>
      <c r="B3282" t="b">
        <f t="shared" si="307"/>
        <v>0</v>
      </c>
      <c r="C3282" t="str">
        <f t="shared" si="308"/>
        <v>ON</v>
      </c>
      <c r="D3282" s="4">
        <f t="shared" si="310"/>
        <v>42566.666666658712</v>
      </c>
      <c r="E3282" t="str">
        <f t="shared" si="311"/>
        <v>LRKPPS</v>
      </c>
      <c r="F3282" s="39">
        <v>84.337547302246094</v>
      </c>
      <c r="G3282">
        <f t="shared" si="309"/>
        <v>1.5745352980843083E-3</v>
      </c>
      <c r="H3282" s="38">
        <f>G3282*SUMIF('Manual Inputs'!$B$11:$B$22,'Expanded kW'!A3282,'Manual Inputs'!$C$11:$C$22)</f>
        <v>11827.46041664937</v>
      </c>
    </row>
    <row r="3283" spans="1:8" x14ac:dyDescent="0.2">
      <c r="A3283">
        <f t="shared" si="306"/>
        <v>7</v>
      </c>
      <c r="B3283" t="b">
        <f t="shared" si="307"/>
        <v>0</v>
      </c>
      <c r="C3283" t="str">
        <f t="shared" si="308"/>
        <v>ON</v>
      </c>
      <c r="D3283" s="4">
        <f t="shared" si="310"/>
        <v>42566.708333325376</v>
      </c>
      <c r="E3283" t="str">
        <f t="shared" si="311"/>
        <v>LRKPPS</v>
      </c>
      <c r="F3283" s="39">
        <v>86.492790222167969</v>
      </c>
      <c r="G3283">
        <f t="shared" si="309"/>
        <v>1.6147724897256747E-3</v>
      </c>
      <c r="H3283" s="38">
        <f>G3283*SUMIF('Manual Inputs'!$B$11:$B$22,'Expanded kW'!A3283,'Manual Inputs'!$C$11:$C$22)</f>
        <v>12129.710732659696</v>
      </c>
    </row>
    <row r="3284" spans="1:8" x14ac:dyDescent="0.2">
      <c r="A3284">
        <f t="shared" si="306"/>
        <v>7</v>
      </c>
      <c r="B3284" t="b">
        <f t="shared" si="307"/>
        <v>0</v>
      </c>
      <c r="C3284" t="str">
        <f t="shared" si="308"/>
        <v>ON</v>
      </c>
      <c r="D3284" s="4">
        <f t="shared" si="310"/>
        <v>42566.74999999204</v>
      </c>
      <c r="E3284" t="str">
        <f t="shared" si="311"/>
        <v>LRKPPS</v>
      </c>
      <c r="F3284" s="39">
        <v>83.620536804199219</v>
      </c>
      <c r="G3284">
        <f t="shared" si="309"/>
        <v>1.5611491091994704E-3</v>
      </c>
      <c r="H3284" s="38">
        <f>G3284*SUMIF('Manual Inputs'!$B$11:$B$22,'Expanded kW'!A3284,'Manual Inputs'!$C$11:$C$22)</f>
        <v>11726.9071808103</v>
      </c>
    </row>
    <row r="3285" spans="1:8" x14ac:dyDescent="0.2">
      <c r="A3285">
        <f t="shared" si="306"/>
        <v>7</v>
      </c>
      <c r="B3285" t="b">
        <f t="shared" si="307"/>
        <v>0</v>
      </c>
      <c r="C3285" t="str">
        <f t="shared" si="308"/>
        <v>ON</v>
      </c>
      <c r="D3285" s="4">
        <f t="shared" si="310"/>
        <v>42566.791666658704</v>
      </c>
      <c r="E3285" t="str">
        <f t="shared" si="311"/>
        <v>LRKPPS</v>
      </c>
      <c r="F3285" s="39">
        <v>80.513458251953125</v>
      </c>
      <c r="G3285">
        <f t="shared" si="309"/>
        <v>1.5031416734733679E-3</v>
      </c>
      <c r="H3285" s="38">
        <f>G3285*SUMIF('Manual Inputs'!$B$11:$B$22,'Expanded kW'!A3285,'Manual Inputs'!$C$11:$C$22)</f>
        <v>11291.171855754999</v>
      </c>
    </row>
    <row r="3286" spans="1:8" x14ac:dyDescent="0.2">
      <c r="A3286">
        <f t="shared" si="306"/>
        <v>7</v>
      </c>
      <c r="B3286" t="b">
        <f t="shared" si="307"/>
        <v>0</v>
      </c>
      <c r="C3286" t="str">
        <f t="shared" si="308"/>
        <v>ON</v>
      </c>
      <c r="D3286" s="4">
        <f t="shared" si="310"/>
        <v>42566.833333325369</v>
      </c>
      <c r="E3286" t="str">
        <f t="shared" si="311"/>
        <v>LRKPPS</v>
      </c>
      <c r="F3286" s="39">
        <v>71.48260498046875</v>
      </c>
      <c r="G3286">
        <f t="shared" si="309"/>
        <v>1.3345406446005066E-3</v>
      </c>
      <c r="H3286" s="38">
        <f>G3286*SUMIF('Manual Inputs'!$B$11:$B$22,'Expanded kW'!A3286,'Manual Inputs'!$C$11:$C$22)</f>
        <v>10024.688978155295</v>
      </c>
    </row>
    <row r="3287" spans="1:8" x14ac:dyDescent="0.2">
      <c r="A3287">
        <f t="shared" si="306"/>
        <v>7</v>
      </c>
      <c r="B3287" t="b">
        <f t="shared" si="307"/>
        <v>0</v>
      </c>
      <c r="C3287" t="str">
        <f t="shared" si="308"/>
        <v>OFF</v>
      </c>
      <c r="D3287" s="4">
        <f t="shared" si="310"/>
        <v>42566.874999992033</v>
      </c>
      <c r="E3287" t="str">
        <f t="shared" si="311"/>
        <v>LRKPPS</v>
      </c>
      <c r="F3287" s="39">
        <v>70.042900085449219</v>
      </c>
      <c r="G3287">
        <f t="shared" si="309"/>
        <v>1.3076621515858936E-3</v>
      </c>
      <c r="H3287" s="38">
        <f>G3287*SUMIF('Manual Inputs'!$B$11:$B$22,'Expanded kW'!A3287,'Manual Inputs'!$C$11:$C$22)</f>
        <v>9822.7853990000312</v>
      </c>
    </row>
    <row r="3288" spans="1:8" x14ac:dyDescent="0.2">
      <c r="A3288">
        <f t="shared" si="306"/>
        <v>7</v>
      </c>
      <c r="B3288" t="b">
        <f t="shared" si="307"/>
        <v>0</v>
      </c>
      <c r="C3288" t="str">
        <f t="shared" si="308"/>
        <v>OFF</v>
      </c>
      <c r="D3288" s="4">
        <f t="shared" si="310"/>
        <v>42566.916666658697</v>
      </c>
      <c r="E3288" t="str">
        <f t="shared" si="311"/>
        <v>LRKPPS</v>
      </c>
      <c r="F3288" s="39">
        <v>66.797050476074219</v>
      </c>
      <c r="G3288">
        <f t="shared" si="309"/>
        <v>1.2470639370810476E-3</v>
      </c>
      <c r="H3288" s="38">
        <f>G3288*SUMIF('Manual Inputs'!$B$11:$B$22,'Expanded kW'!A3288,'Manual Inputs'!$C$11:$C$22)</f>
        <v>9367.5888821307617</v>
      </c>
    </row>
    <row r="3289" spans="1:8" x14ac:dyDescent="0.2">
      <c r="A3289">
        <f t="shared" si="306"/>
        <v>7</v>
      </c>
      <c r="B3289" t="b">
        <f t="shared" si="307"/>
        <v>0</v>
      </c>
      <c r="C3289" t="str">
        <f t="shared" si="308"/>
        <v>OFF</v>
      </c>
      <c r="D3289" s="4">
        <f t="shared" si="310"/>
        <v>42566.958333325361</v>
      </c>
      <c r="E3289" t="str">
        <f t="shared" si="311"/>
        <v>LRKPPS</v>
      </c>
      <c r="F3289" s="39">
        <v>64.629150390625</v>
      </c>
      <c r="G3289">
        <f t="shared" si="309"/>
        <v>1.2065904431694115E-3</v>
      </c>
      <c r="H3289" s="38">
        <f>G3289*SUMIF('Manual Inputs'!$B$11:$B$22,'Expanded kW'!A3289,'Manual Inputs'!$C$11:$C$22)</f>
        <v>9063.5635308123165</v>
      </c>
    </row>
    <row r="3290" spans="1:8" x14ac:dyDescent="0.2">
      <c r="A3290">
        <f t="shared" si="306"/>
        <v>7</v>
      </c>
      <c r="B3290" t="b">
        <f t="shared" si="307"/>
        <v>0</v>
      </c>
      <c r="C3290" t="str">
        <f t="shared" si="308"/>
        <v>OFF</v>
      </c>
      <c r="D3290" s="4">
        <f t="shared" si="310"/>
        <v>42566.999999992026</v>
      </c>
      <c r="E3290" t="str">
        <f t="shared" si="311"/>
        <v>LRKPPS</v>
      </c>
      <c r="F3290" s="39">
        <v>60.910255432128906</v>
      </c>
      <c r="G3290">
        <f t="shared" si="309"/>
        <v>1.1371607339909478E-3</v>
      </c>
      <c r="H3290" s="38">
        <f>G3290*SUMIF('Manual Inputs'!$B$11:$B$22,'Expanded kW'!A3290,'Manual Inputs'!$C$11:$C$22)</f>
        <v>8542.0273429308127</v>
      </c>
    </row>
    <row r="3291" spans="1:8" x14ac:dyDescent="0.2">
      <c r="A3291">
        <f t="shared" si="306"/>
        <v>7</v>
      </c>
      <c r="B3291" t="b">
        <f t="shared" si="307"/>
        <v>0</v>
      </c>
      <c r="C3291" t="str">
        <f t="shared" si="308"/>
        <v>OFF</v>
      </c>
      <c r="D3291" s="4">
        <f t="shared" si="310"/>
        <v>42567.04166665869</v>
      </c>
      <c r="E3291" t="str">
        <f t="shared" si="311"/>
        <v>LRKPPS</v>
      </c>
      <c r="F3291" s="39">
        <v>59.8729248046875</v>
      </c>
      <c r="G3291">
        <f t="shared" si="309"/>
        <v>1.1177943456984708E-3</v>
      </c>
      <c r="H3291" s="38">
        <f>G3291*SUMIF('Manual Inputs'!$B$11:$B$22,'Expanded kW'!A3291,'Manual Inputs'!$C$11:$C$22)</f>
        <v>8396.5525534983881</v>
      </c>
    </row>
    <row r="3292" spans="1:8" x14ac:dyDescent="0.2">
      <c r="A3292">
        <f t="shared" si="306"/>
        <v>7</v>
      </c>
      <c r="B3292" t="b">
        <f t="shared" si="307"/>
        <v>0</v>
      </c>
      <c r="C3292" t="str">
        <f t="shared" si="308"/>
        <v>OFF</v>
      </c>
      <c r="D3292" s="4">
        <f t="shared" si="310"/>
        <v>42567.083333325354</v>
      </c>
      <c r="E3292" t="str">
        <f t="shared" si="311"/>
        <v>LRKPPS</v>
      </c>
      <c r="F3292" s="39">
        <v>58.761337280273437</v>
      </c>
      <c r="G3292">
        <f t="shared" si="309"/>
        <v>1.0970416222664309E-3</v>
      </c>
      <c r="H3292" s="38">
        <f>G3292*SUMIF('Manual Inputs'!$B$11:$B$22,'Expanded kW'!A3292,'Manual Inputs'!$C$11:$C$22)</f>
        <v>8240.6640096030824</v>
      </c>
    </row>
    <row r="3293" spans="1:8" x14ac:dyDescent="0.2">
      <c r="A3293">
        <f t="shared" si="306"/>
        <v>7</v>
      </c>
      <c r="B3293" t="b">
        <f t="shared" si="307"/>
        <v>0</v>
      </c>
      <c r="C3293" t="str">
        <f t="shared" si="308"/>
        <v>OFF</v>
      </c>
      <c r="D3293" s="4">
        <f t="shared" si="310"/>
        <v>42567.124999992018</v>
      </c>
      <c r="E3293" t="str">
        <f t="shared" si="311"/>
        <v>LRKPPS</v>
      </c>
      <c r="F3293" s="39">
        <v>58.048664093017578</v>
      </c>
      <c r="G3293">
        <f t="shared" si="309"/>
        <v>1.0837364085718572E-3</v>
      </c>
      <c r="H3293" s="38">
        <f>G3293*SUMIF('Manual Inputs'!$B$11:$B$22,'Expanded kW'!A3293,'Manual Inputs'!$C$11:$C$22)</f>
        <v>8140.7190363153486</v>
      </c>
    </row>
    <row r="3294" spans="1:8" x14ac:dyDescent="0.2">
      <c r="A3294">
        <f t="shared" si="306"/>
        <v>7</v>
      </c>
      <c r="B3294" t="b">
        <f t="shared" si="307"/>
        <v>0</v>
      </c>
      <c r="C3294" t="str">
        <f t="shared" si="308"/>
        <v>OFF</v>
      </c>
      <c r="D3294" s="4">
        <f t="shared" si="310"/>
        <v>42567.166666658683</v>
      </c>
      <c r="E3294" t="str">
        <f t="shared" si="311"/>
        <v>LRKPPS</v>
      </c>
      <c r="F3294" s="39">
        <v>57.581192016601563</v>
      </c>
      <c r="G3294">
        <f t="shared" si="309"/>
        <v>1.0750089638129061E-3</v>
      </c>
      <c r="H3294" s="38">
        <f>G3294*SUMIF('Manual Inputs'!$B$11:$B$22,'Expanded kW'!A3294,'Manual Inputs'!$C$11:$C$22)</f>
        <v>8075.1609586078639</v>
      </c>
    </row>
    <row r="3295" spans="1:8" x14ac:dyDescent="0.2">
      <c r="A3295">
        <f t="shared" si="306"/>
        <v>7</v>
      </c>
      <c r="B3295" t="b">
        <f t="shared" si="307"/>
        <v>0</v>
      </c>
      <c r="C3295" t="str">
        <f t="shared" si="308"/>
        <v>OFF</v>
      </c>
      <c r="D3295" s="4">
        <f t="shared" si="310"/>
        <v>42567.208333325347</v>
      </c>
      <c r="E3295" t="str">
        <f t="shared" si="311"/>
        <v>LRKPPS</v>
      </c>
      <c r="F3295" s="39">
        <v>58.133689880371094</v>
      </c>
      <c r="G3295">
        <f t="shared" si="309"/>
        <v>1.0853237929305194E-3</v>
      </c>
      <c r="H3295" s="38">
        <f>G3295*SUMIF('Manual Inputs'!$B$11:$B$22,'Expanded kW'!A3295,'Manual Inputs'!$C$11:$C$22)</f>
        <v>8152.643015213077</v>
      </c>
    </row>
    <row r="3296" spans="1:8" x14ac:dyDescent="0.2">
      <c r="A3296">
        <f t="shared" si="306"/>
        <v>7</v>
      </c>
      <c r="B3296" t="b">
        <f t="shared" si="307"/>
        <v>0</v>
      </c>
      <c r="C3296" t="str">
        <f t="shared" si="308"/>
        <v>OFF</v>
      </c>
      <c r="D3296" s="4">
        <f t="shared" si="310"/>
        <v>42567.249999992011</v>
      </c>
      <c r="E3296" t="str">
        <f t="shared" si="311"/>
        <v>LRKPPS</v>
      </c>
      <c r="F3296" s="39">
        <v>57.877510070800781</v>
      </c>
      <c r="G3296">
        <f t="shared" si="309"/>
        <v>1.080541057770112E-3</v>
      </c>
      <c r="H3296" s="38">
        <f>G3296*SUMIF('Manual Inputs'!$B$11:$B$22,'Expanded kW'!A3296,'Manual Inputs'!$C$11:$C$22)</f>
        <v>8116.7164717676169</v>
      </c>
    </row>
    <row r="3297" spans="1:8" x14ac:dyDescent="0.2">
      <c r="A3297">
        <f t="shared" si="306"/>
        <v>7</v>
      </c>
      <c r="B3297" t="b">
        <f t="shared" si="307"/>
        <v>0</v>
      </c>
      <c r="C3297" t="str">
        <f t="shared" si="308"/>
        <v>OFF</v>
      </c>
      <c r="D3297" s="4">
        <f t="shared" si="310"/>
        <v>42567.291666658675</v>
      </c>
      <c r="E3297" t="str">
        <f t="shared" si="311"/>
        <v>LRKPPS</v>
      </c>
      <c r="F3297" s="39">
        <v>57.911827087402344</v>
      </c>
      <c r="G3297">
        <f t="shared" si="309"/>
        <v>1.0811817374637065E-3</v>
      </c>
      <c r="H3297" s="38">
        <f>G3297*SUMIF('Manual Inputs'!$B$11:$B$22,'Expanded kW'!A3297,'Manual Inputs'!$C$11:$C$22)</f>
        <v>8121.5290750321856</v>
      </c>
    </row>
    <row r="3298" spans="1:8" x14ac:dyDescent="0.2">
      <c r="A3298">
        <f t="shared" si="306"/>
        <v>7</v>
      </c>
      <c r="B3298" t="b">
        <f t="shared" si="307"/>
        <v>0</v>
      </c>
      <c r="C3298" t="str">
        <f t="shared" si="308"/>
        <v>OFF</v>
      </c>
      <c r="D3298" s="4">
        <f t="shared" si="310"/>
        <v>42567.333333325339</v>
      </c>
      <c r="E3298" t="str">
        <f t="shared" si="311"/>
        <v>LRKPPS</v>
      </c>
      <c r="F3298" s="39">
        <v>57.358173370361328</v>
      </c>
      <c r="G3298">
        <f t="shared" si="309"/>
        <v>1.0708453292056798E-3</v>
      </c>
      <c r="H3298" s="38">
        <f>G3298*SUMIF('Manual Inputs'!$B$11:$B$22,'Expanded kW'!A3298,'Manual Inputs'!$C$11:$C$22)</f>
        <v>8043.8849220742431</v>
      </c>
    </row>
    <row r="3299" spans="1:8" x14ac:dyDescent="0.2">
      <c r="A3299">
        <f t="shared" si="306"/>
        <v>7</v>
      </c>
      <c r="B3299" t="b">
        <f t="shared" si="307"/>
        <v>0</v>
      </c>
      <c r="C3299" t="str">
        <f t="shared" si="308"/>
        <v>OFF</v>
      </c>
      <c r="D3299" s="4">
        <f t="shared" si="310"/>
        <v>42567.374999992004</v>
      </c>
      <c r="E3299" t="str">
        <f t="shared" si="311"/>
        <v>LRKPPS</v>
      </c>
      <c r="F3299" s="39">
        <v>59.481845855712891</v>
      </c>
      <c r="G3299">
        <f t="shared" si="309"/>
        <v>1.1104931183187907E-3</v>
      </c>
      <c r="H3299" s="38">
        <f>G3299*SUMIF('Manual Inputs'!$B$11:$B$22,'Expanded kW'!A3299,'Manual Inputs'!$C$11:$C$22)</f>
        <v>8341.7078142720347</v>
      </c>
    </row>
    <row r="3300" spans="1:8" x14ac:dyDescent="0.2">
      <c r="A3300">
        <f t="shared" si="306"/>
        <v>7</v>
      </c>
      <c r="B3300" t="b">
        <f t="shared" si="307"/>
        <v>0</v>
      </c>
      <c r="C3300" t="str">
        <f t="shared" si="308"/>
        <v>OFF</v>
      </c>
      <c r="D3300" s="4">
        <f t="shared" si="310"/>
        <v>42567.416666658668</v>
      </c>
      <c r="E3300" t="str">
        <f t="shared" si="311"/>
        <v>LRKPPS</v>
      </c>
      <c r="F3300" s="39">
        <v>61.099563598632812</v>
      </c>
      <c r="G3300">
        <f t="shared" si="309"/>
        <v>1.1406950126119253E-3</v>
      </c>
      <c r="H3300" s="38">
        <f>G3300*SUMIF('Manual Inputs'!$B$11:$B$22,'Expanded kW'!A3300,'Manual Inputs'!$C$11:$C$22)</f>
        <v>8568.5758366621885</v>
      </c>
    </row>
    <row r="3301" spans="1:8" x14ac:dyDescent="0.2">
      <c r="A3301">
        <f t="shared" si="306"/>
        <v>7</v>
      </c>
      <c r="B3301" t="b">
        <f t="shared" si="307"/>
        <v>0</v>
      </c>
      <c r="C3301" t="str">
        <f t="shared" si="308"/>
        <v>OFF</v>
      </c>
      <c r="D3301" s="4">
        <f t="shared" si="310"/>
        <v>42567.458333325332</v>
      </c>
      <c r="E3301" t="str">
        <f t="shared" si="311"/>
        <v>LRKPPS</v>
      </c>
      <c r="F3301" s="39">
        <v>63.069240570068359</v>
      </c>
      <c r="G3301">
        <f t="shared" si="309"/>
        <v>1.1774677907700883E-3</v>
      </c>
      <c r="H3301" s="38">
        <f>G3301*SUMIF('Manual Inputs'!$B$11:$B$22,'Expanded kW'!A3301,'Manual Inputs'!$C$11:$C$22)</f>
        <v>8844.8024659445327</v>
      </c>
    </row>
    <row r="3302" spans="1:8" x14ac:dyDescent="0.2">
      <c r="A3302">
        <f t="shared" si="306"/>
        <v>7</v>
      </c>
      <c r="B3302" t="b">
        <f t="shared" si="307"/>
        <v>0</v>
      </c>
      <c r="C3302" t="str">
        <f t="shared" si="308"/>
        <v>OFF</v>
      </c>
      <c r="D3302" s="4">
        <f t="shared" si="310"/>
        <v>42567.499999991996</v>
      </c>
      <c r="E3302" t="str">
        <f t="shared" si="311"/>
        <v>LRKPPS</v>
      </c>
      <c r="F3302" s="39">
        <v>64.106376647949219</v>
      </c>
      <c r="G3302">
        <f t="shared" si="309"/>
        <v>1.1968305469300204E-3</v>
      </c>
      <c r="H3302" s="38">
        <f>G3302*SUMIF('Manual Inputs'!$B$11:$B$22,'Expanded kW'!A3302,'Manual Inputs'!$C$11:$C$22)</f>
        <v>8990.249971832438</v>
      </c>
    </row>
    <row r="3303" spans="1:8" x14ac:dyDescent="0.2">
      <c r="A3303">
        <f t="shared" si="306"/>
        <v>7</v>
      </c>
      <c r="B3303" t="b">
        <f t="shared" si="307"/>
        <v>0</v>
      </c>
      <c r="C3303" t="str">
        <f t="shared" si="308"/>
        <v>OFF</v>
      </c>
      <c r="D3303" s="4">
        <f t="shared" si="310"/>
        <v>42567.541666658661</v>
      </c>
      <c r="E3303" t="str">
        <f t="shared" si="311"/>
        <v>LRKPPS</v>
      </c>
      <c r="F3303" s="39">
        <v>67.154930114746094</v>
      </c>
      <c r="G3303">
        <f t="shared" si="309"/>
        <v>1.2537453517246951E-3</v>
      </c>
      <c r="H3303" s="38">
        <f>G3303*SUMIF('Manual Inputs'!$B$11:$B$22,'Expanded kW'!A3303,'Manual Inputs'!$C$11:$C$22)</f>
        <v>9417.7777647306684</v>
      </c>
    </row>
    <row r="3304" spans="1:8" x14ac:dyDescent="0.2">
      <c r="A3304">
        <f t="shared" si="306"/>
        <v>7</v>
      </c>
      <c r="B3304" t="b">
        <f t="shared" si="307"/>
        <v>0</v>
      </c>
      <c r="C3304" t="str">
        <f t="shared" si="308"/>
        <v>OFF</v>
      </c>
      <c r="D3304" s="4">
        <f t="shared" si="310"/>
        <v>42567.583333325325</v>
      </c>
      <c r="E3304" t="str">
        <f t="shared" si="311"/>
        <v>LRKPPS</v>
      </c>
      <c r="F3304" s="39">
        <v>69.219589233398438</v>
      </c>
      <c r="G3304">
        <f t="shared" si="309"/>
        <v>1.2922913939658733E-3</v>
      </c>
      <c r="H3304" s="38">
        <f>G3304*SUMIF('Manual Inputs'!$B$11:$B$22,'Expanded kW'!A3304,'Manual Inputs'!$C$11:$C$22)</f>
        <v>9707.3246484243591</v>
      </c>
    </row>
    <row r="3305" spans="1:8" x14ac:dyDescent="0.2">
      <c r="A3305">
        <f t="shared" si="306"/>
        <v>7</v>
      </c>
      <c r="B3305" t="b">
        <f t="shared" si="307"/>
        <v>0</v>
      </c>
      <c r="C3305" t="str">
        <f t="shared" si="308"/>
        <v>OFF</v>
      </c>
      <c r="D3305" s="4">
        <f t="shared" si="310"/>
        <v>42567.624999991989</v>
      </c>
      <c r="E3305" t="str">
        <f t="shared" si="311"/>
        <v>LRKPPS</v>
      </c>
      <c r="F3305" s="39">
        <v>71.434234619140625</v>
      </c>
      <c r="G3305">
        <f t="shared" si="309"/>
        <v>1.333637596744262E-3</v>
      </c>
      <c r="H3305" s="38">
        <f>G3305*SUMIF('Manual Inputs'!$B$11:$B$22,'Expanded kW'!A3305,'Manual Inputs'!$C$11:$C$22)</f>
        <v>10017.905540027825</v>
      </c>
    </row>
    <row r="3306" spans="1:8" x14ac:dyDescent="0.2">
      <c r="A3306">
        <f t="shared" si="306"/>
        <v>7</v>
      </c>
      <c r="B3306" t="b">
        <f t="shared" si="307"/>
        <v>0</v>
      </c>
      <c r="C3306" t="str">
        <f t="shared" si="308"/>
        <v>OFF</v>
      </c>
      <c r="D3306" s="4">
        <f t="shared" si="310"/>
        <v>42567.666666658653</v>
      </c>
      <c r="E3306" t="str">
        <f t="shared" si="311"/>
        <v>LRKPPS</v>
      </c>
      <c r="F3306" s="39">
        <v>72.964286804199219</v>
      </c>
      <c r="G3306">
        <f t="shared" si="309"/>
        <v>1.3622028236253811E-3</v>
      </c>
      <c r="H3306" s="38">
        <f>G3306*SUMIF('Manual Inputs'!$B$11:$B$22,'Expanded kW'!A3306,'Manual Inputs'!$C$11:$C$22)</f>
        <v>10232.47938326913</v>
      </c>
    </row>
    <row r="3307" spans="1:8" x14ac:dyDescent="0.2">
      <c r="A3307">
        <f t="shared" si="306"/>
        <v>7</v>
      </c>
      <c r="B3307" t="b">
        <f t="shared" si="307"/>
        <v>0</v>
      </c>
      <c r="C3307" t="str">
        <f t="shared" si="308"/>
        <v>OFF</v>
      </c>
      <c r="D3307" s="4">
        <f t="shared" si="310"/>
        <v>42567.708333325318</v>
      </c>
      <c r="E3307" t="str">
        <f t="shared" si="311"/>
        <v>LRKPPS</v>
      </c>
      <c r="F3307" s="39">
        <v>75.114364624023437</v>
      </c>
      <c r="G3307">
        <f t="shared" si="309"/>
        <v>1.4023435857085965E-3</v>
      </c>
      <c r="H3307" s="38">
        <f>G3307*SUMIF('Manual Inputs'!$B$11:$B$22,'Expanded kW'!A3307,'Manual Inputs'!$C$11:$C$22)</f>
        <v>10534.005347921051</v>
      </c>
    </row>
    <row r="3308" spans="1:8" x14ac:dyDescent="0.2">
      <c r="A3308">
        <f t="shared" si="306"/>
        <v>7</v>
      </c>
      <c r="B3308" t="b">
        <f t="shared" si="307"/>
        <v>0</v>
      </c>
      <c r="C3308" t="str">
        <f t="shared" si="308"/>
        <v>OFF</v>
      </c>
      <c r="D3308" s="4">
        <f t="shared" si="310"/>
        <v>42567.749999991982</v>
      </c>
      <c r="E3308" t="str">
        <f t="shared" si="311"/>
        <v>LRKPPS</v>
      </c>
      <c r="F3308" s="39">
        <v>73.735145568847656</v>
      </c>
      <c r="G3308">
        <f t="shared" si="309"/>
        <v>1.3765943298240004E-3</v>
      </c>
      <c r="H3308" s="38">
        <f>G3308*SUMIF('Manual Inputs'!$B$11:$B$22,'Expanded kW'!A3308,'Manual Inputs'!$C$11:$C$22)</f>
        <v>10340.584276253892</v>
      </c>
    </row>
    <row r="3309" spans="1:8" x14ac:dyDescent="0.2">
      <c r="A3309">
        <f t="shared" si="306"/>
        <v>7</v>
      </c>
      <c r="B3309" t="b">
        <f t="shared" si="307"/>
        <v>0</v>
      </c>
      <c r="C3309" t="str">
        <f t="shared" si="308"/>
        <v>OFF</v>
      </c>
      <c r="D3309" s="4">
        <f t="shared" si="310"/>
        <v>42567.791666658646</v>
      </c>
      <c r="E3309" t="str">
        <f t="shared" si="311"/>
        <v>LRKPPS</v>
      </c>
      <c r="F3309" s="39">
        <v>72.075294494628906</v>
      </c>
      <c r="G3309">
        <f t="shared" si="309"/>
        <v>1.3456058295709112E-3</v>
      </c>
      <c r="H3309" s="38">
        <f>G3309*SUMIF('Manual Inputs'!$B$11:$B$22,'Expanded kW'!A3309,'Manual Inputs'!$C$11:$C$22)</f>
        <v>10107.807494075258</v>
      </c>
    </row>
    <row r="3310" spans="1:8" x14ac:dyDescent="0.2">
      <c r="A3310">
        <f t="shared" si="306"/>
        <v>7</v>
      </c>
      <c r="B3310" t="b">
        <f t="shared" si="307"/>
        <v>0</v>
      </c>
      <c r="C3310" t="str">
        <f t="shared" si="308"/>
        <v>OFF</v>
      </c>
      <c r="D3310" s="4">
        <f t="shared" si="310"/>
        <v>42567.83333332531</v>
      </c>
      <c r="E3310" t="str">
        <f t="shared" si="311"/>
        <v>LRKPPS</v>
      </c>
      <c r="F3310" s="39">
        <v>71.237869262695312</v>
      </c>
      <c r="G3310">
        <f t="shared" si="309"/>
        <v>1.3299715642956776E-3</v>
      </c>
      <c r="H3310" s="38">
        <f>G3310*SUMIF('Manual Inputs'!$B$11:$B$22,'Expanded kW'!A3310,'Manual Inputs'!$C$11:$C$22)</f>
        <v>9990.3673490933052</v>
      </c>
    </row>
    <row r="3311" spans="1:8" x14ac:dyDescent="0.2">
      <c r="A3311">
        <f t="shared" si="306"/>
        <v>7</v>
      </c>
      <c r="B3311" t="b">
        <f t="shared" si="307"/>
        <v>0</v>
      </c>
      <c r="C3311" t="str">
        <f t="shared" si="308"/>
        <v>OFF</v>
      </c>
      <c r="D3311" s="4">
        <f t="shared" si="310"/>
        <v>42567.874999991975</v>
      </c>
      <c r="E3311" t="str">
        <f t="shared" si="311"/>
        <v>LRKPPS</v>
      </c>
      <c r="F3311" s="39">
        <v>68.836410522460937</v>
      </c>
      <c r="G3311">
        <f t="shared" si="309"/>
        <v>1.2851376596548273E-3</v>
      </c>
      <c r="H3311" s="38">
        <f>G3311*SUMIF('Manual Inputs'!$B$11:$B$22,'Expanded kW'!A3311,'Manual Inputs'!$C$11:$C$22)</f>
        <v>9653.5878350940602</v>
      </c>
    </row>
    <row r="3312" spans="1:8" x14ac:dyDescent="0.2">
      <c r="A3312">
        <f t="shared" si="306"/>
        <v>7</v>
      </c>
      <c r="B3312" t="b">
        <f t="shared" si="307"/>
        <v>0</v>
      </c>
      <c r="C3312" t="str">
        <f t="shared" si="308"/>
        <v>OFF</v>
      </c>
      <c r="D3312" s="4">
        <f t="shared" si="310"/>
        <v>42567.916666658639</v>
      </c>
      <c r="E3312" t="str">
        <f t="shared" si="311"/>
        <v>LRKPPS</v>
      </c>
      <c r="F3312" s="39">
        <v>65.842933654785156</v>
      </c>
      <c r="G3312">
        <f t="shared" si="309"/>
        <v>1.2292511044617663E-3</v>
      </c>
      <c r="H3312" s="38">
        <f>G3312*SUMIF('Manual Inputs'!$B$11:$B$22,'Expanded kW'!A3312,'Manual Inputs'!$C$11:$C$22)</f>
        <v>9233.7839601520172</v>
      </c>
    </row>
    <row r="3313" spans="1:8" x14ac:dyDescent="0.2">
      <c r="A3313">
        <f t="shared" si="306"/>
        <v>7</v>
      </c>
      <c r="B3313" t="b">
        <f t="shared" si="307"/>
        <v>0</v>
      </c>
      <c r="C3313" t="str">
        <f t="shared" si="308"/>
        <v>OFF</v>
      </c>
      <c r="D3313" s="4">
        <f t="shared" si="310"/>
        <v>42567.958333325303</v>
      </c>
      <c r="E3313" t="str">
        <f t="shared" si="311"/>
        <v>LRKPPS</v>
      </c>
      <c r="F3313" s="39">
        <v>63.239269256591797</v>
      </c>
      <c r="G3313">
        <f t="shared" si="309"/>
        <v>1.1806421321777017E-3</v>
      </c>
      <c r="H3313" s="38">
        <f>G3313*SUMIF('Manual Inputs'!$B$11:$B$22,'Expanded kW'!A3313,'Manual Inputs'!$C$11:$C$22)</f>
        <v>8868.6472139112248</v>
      </c>
    </row>
    <row r="3314" spans="1:8" x14ac:dyDescent="0.2">
      <c r="A3314">
        <f t="shared" si="306"/>
        <v>7</v>
      </c>
      <c r="B3314" t="b">
        <f t="shared" si="307"/>
        <v>0</v>
      </c>
      <c r="C3314" t="str">
        <f t="shared" si="308"/>
        <v>OFF</v>
      </c>
      <c r="D3314" s="4">
        <f t="shared" si="310"/>
        <v>42567.999999991967</v>
      </c>
      <c r="E3314" t="str">
        <f t="shared" si="311"/>
        <v>LRKPPS</v>
      </c>
      <c r="F3314" s="39">
        <v>60.546504974365234</v>
      </c>
      <c r="G3314">
        <f t="shared" si="309"/>
        <v>1.1303697144063886E-3</v>
      </c>
      <c r="H3314" s="38">
        <f>G3314*SUMIF('Manual Inputs'!$B$11:$B$22,'Expanded kW'!A3314,'Manual Inputs'!$C$11:$C$22)</f>
        <v>8491.0151392521857</v>
      </c>
    </row>
    <row r="3315" spans="1:8" x14ac:dyDescent="0.2">
      <c r="A3315">
        <f t="shared" si="306"/>
        <v>7</v>
      </c>
      <c r="B3315" t="b">
        <f t="shared" si="307"/>
        <v>0</v>
      </c>
      <c r="C3315" t="str">
        <f t="shared" si="308"/>
        <v>OFF</v>
      </c>
      <c r="D3315" s="4">
        <f t="shared" si="310"/>
        <v>42568.041666658632</v>
      </c>
      <c r="E3315" t="str">
        <f t="shared" si="311"/>
        <v>LRKPPS</v>
      </c>
      <c r="F3315" s="39">
        <v>59.005764007568359</v>
      </c>
      <c r="G3315">
        <f t="shared" si="309"/>
        <v>1.1016049338901594E-3</v>
      </c>
      <c r="H3315" s="38">
        <f>G3315*SUMIF('Manual Inputs'!$B$11:$B$22,'Expanded kW'!A3315,'Manual Inputs'!$C$11:$C$22)</f>
        <v>8274.9423059767178</v>
      </c>
    </row>
    <row r="3316" spans="1:8" x14ac:dyDescent="0.2">
      <c r="A3316">
        <f t="shared" si="306"/>
        <v>7</v>
      </c>
      <c r="B3316" t="b">
        <f t="shared" si="307"/>
        <v>0</v>
      </c>
      <c r="C3316" t="str">
        <f t="shared" si="308"/>
        <v>OFF</v>
      </c>
      <c r="D3316" s="4">
        <f t="shared" si="310"/>
        <v>42568.083333325296</v>
      </c>
      <c r="E3316" t="str">
        <f t="shared" si="311"/>
        <v>LRKPPS</v>
      </c>
      <c r="F3316" s="39">
        <v>58.750572204589844</v>
      </c>
      <c r="G3316">
        <f t="shared" si="309"/>
        <v>1.096840644265617E-3</v>
      </c>
      <c r="H3316" s="38">
        <f>G3316*SUMIF('Manual Inputs'!$B$11:$B$22,'Expanded kW'!A3316,'Manual Inputs'!$C$11:$C$22)</f>
        <v>8239.154320139698</v>
      </c>
    </row>
    <row r="3317" spans="1:8" x14ac:dyDescent="0.2">
      <c r="A3317">
        <f t="shared" si="306"/>
        <v>7</v>
      </c>
      <c r="B3317" t="b">
        <f t="shared" si="307"/>
        <v>0</v>
      </c>
      <c r="C3317" t="str">
        <f t="shared" si="308"/>
        <v>OFF</v>
      </c>
      <c r="D3317" s="4">
        <f t="shared" si="310"/>
        <v>42568.12499999196</v>
      </c>
      <c r="E3317" t="str">
        <f t="shared" si="311"/>
        <v>LRKPPS</v>
      </c>
      <c r="F3317" s="39">
        <v>58.227245330810547</v>
      </c>
      <c r="G3317">
        <f t="shared" si="309"/>
        <v>1.0870704213748728E-3</v>
      </c>
      <c r="H3317" s="38">
        <f>G3317*SUMIF('Manual Inputs'!$B$11:$B$22,'Expanded kW'!A3317,'Manual Inputs'!$C$11:$C$22)</f>
        <v>8165.7631902979529</v>
      </c>
    </row>
    <row r="3318" spans="1:8" x14ac:dyDescent="0.2">
      <c r="A3318">
        <f t="shared" si="306"/>
        <v>7</v>
      </c>
      <c r="B3318" t="b">
        <f t="shared" si="307"/>
        <v>0</v>
      </c>
      <c r="C3318" t="str">
        <f t="shared" si="308"/>
        <v>OFF</v>
      </c>
      <c r="D3318" s="4">
        <f t="shared" si="310"/>
        <v>42568.166666658624</v>
      </c>
      <c r="E3318" t="str">
        <f t="shared" si="311"/>
        <v>LRKPPS</v>
      </c>
      <c r="F3318" s="39">
        <v>57.798114776611328</v>
      </c>
      <c r="G3318">
        <f t="shared" si="309"/>
        <v>1.0790587916003945E-3</v>
      </c>
      <c r="H3318" s="38">
        <f>G3318*SUMIF('Manual Inputs'!$B$11:$B$22,'Expanded kW'!A3318,'Manual Inputs'!$C$11:$C$22)</f>
        <v>8105.5821107465572</v>
      </c>
    </row>
    <row r="3319" spans="1:8" x14ac:dyDescent="0.2">
      <c r="A3319">
        <f t="shared" si="306"/>
        <v>7</v>
      </c>
      <c r="B3319" t="b">
        <f t="shared" si="307"/>
        <v>0</v>
      </c>
      <c r="C3319" t="str">
        <f t="shared" si="308"/>
        <v>OFF</v>
      </c>
      <c r="D3319" s="4">
        <f t="shared" si="310"/>
        <v>42568.208333325289</v>
      </c>
      <c r="E3319" t="str">
        <f t="shared" si="311"/>
        <v>LRKPPS</v>
      </c>
      <c r="F3319" s="39">
        <v>57.097572326660156</v>
      </c>
      <c r="G3319">
        <f t="shared" si="309"/>
        <v>1.0659800520527339E-3</v>
      </c>
      <c r="H3319" s="38">
        <f>G3319*SUMIF('Manual Inputs'!$B$11:$B$22,'Expanded kW'!A3319,'Manual Inputs'!$C$11:$C$22)</f>
        <v>8007.3383467053018</v>
      </c>
    </row>
    <row r="3320" spans="1:8" x14ac:dyDescent="0.2">
      <c r="A3320">
        <f t="shared" si="306"/>
        <v>7</v>
      </c>
      <c r="B3320" t="b">
        <f t="shared" si="307"/>
        <v>0</v>
      </c>
      <c r="C3320" t="str">
        <f t="shared" si="308"/>
        <v>OFF</v>
      </c>
      <c r="D3320" s="4">
        <f t="shared" si="310"/>
        <v>42568.249999991953</v>
      </c>
      <c r="E3320" t="str">
        <f t="shared" si="311"/>
        <v>LRKPPS</v>
      </c>
      <c r="F3320" s="39">
        <v>56.216564178466797</v>
      </c>
      <c r="G3320">
        <f t="shared" si="309"/>
        <v>1.0495321178691725E-3</v>
      </c>
      <c r="H3320" s="38">
        <f>G3320*SUMIF('Manual Inputs'!$B$11:$B$22,'Expanded kW'!A3320,'Manual Inputs'!$C$11:$C$22)</f>
        <v>7883.7861527796313</v>
      </c>
    </row>
    <row r="3321" spans="1:8" x14ac:dyDescent="0.2">
      <c r="A3321">
        <f t="shared" si="306"/>
        <v>7</v>
      </c>
      <c r="B3321" t="b">
        <f t="shared" si="307"/>
        <v>0</v>
      </c>
      <c r="C3321" t="str">
        <f t="shared" si="308"/>
        <v>OFF</v>
      </c>
      <c r="D3321" s="4">
        <f t="shared" si="310"/>
        <v>42568.291666658617</v>
      </c>
      <c r="E3321" t="str">
        <f t="shared" si="311"/>
        <v>LRKPPS</v>
      </c>
      <c r="F3321" s="39">
        <v>57.651210784912109</v>
      </c>
      <c r="G3321">
        <f t="shared" si="309"/>
        <v>1.0763161754376198E-3</v>
      </c>
      <c r="H3321" s="38">
        <f>G3321*SUMIF('Manual Inputs'!$B$11:$B$22,'Expanded kW'!A3321,'Manual Inputs'!$C$11:$C$22)</f>
        <v>8084.9803597774007</v>
      </c>
    </row>
    <row r="3322" spans="1:8" x14ac:dyDescent="0.2">
      <c r="A3322">
        <f t="shared" si="306"/>
        <v>7</v>
      </c>
      <c r="B3322" t="b">
        <f t="shared" si="307"/>
        <v>0</v>
      </c>
      <c r="C3322" t="str">
        <f t="shared" si="308"/>
        <v>OFF</v>
      </c>
      <c r="D3322" s="4">
        <f t="shared" si="310"/>
        <v>42568.333333325281</v>
      </c>
      <c r="E3322" t="str">
        <f t="shared" si="311"/>
        <v>LRKPPS</v>
      </c>
      <c r="F3322" s="39">
        <v>57.795951843261719</v>
      </c>
      <c r="G3322">
        <f t="shared" si="309"/>
        <v>1.0790184108326901E-3</v>
      </c>
      <c r="H3322" s="38">
        <f>G3322*SUMIF('Manual Inputs'!$B$11:$B$22,'Expanded kW'!A3322,'Manual Inputs'!$C$11:$C$22)</f>
        <v>8105.2787819280802</v>
      </c>
    </row>
    <row r="3323" spans="1:8" x14ac:dyDescent="0.2">
      <c r="A3323">
        <f t="shared" si="306"/>
        <v>7</v>
      </c>
      <c r="B3323" t="b">
        <f t="shared" si="307"/>
        <v>0</v>
      </c>
      <c r="C3323" t="str">
        <f t="shared" si="308"/>
        <v>OFF</v>
      </c>
      <c r="D3323" s="4">
        <f t="shared" si="310"/>
        <v>42568.374999991946</v>
      </c>
      <c r="E3323" t="str">
        <f t="shared" si="311"/>
        <v>LRKPPS</v>
      </c>
      <c r="F3323" s="39">
        <v>61.941902160644531</v>
      </c>
      <c r="G3323">
        <f t="shared" si="309"/>
        <v>1.1564210070384873E-3</v>
      </c>
      <c r="H3323" s="38">
        <f>G3323*SUMIF('Manual Inputs'!$B$11:$B$22,'Expanded kW'!A3323,'Manual Inputs'!$C$11:$C$22)</f>
        <v>8686.7050248861106</v>
      </c>
    </row>
    <row r="3324" spans="1:8" x14ac:dyDescent="0.2">
      <c r="A3324">
        <f t="shared" si="306"/>
        <v>7</v>
      </c>
      <c r="B3324" t="b">
        <f t="shared" si="307"/>
        <v>0</v>
      </c>
      <c r="C3324" t="str">
        <f t="shared" si="308"/>
        <v>OFF</v>
      </c>
      <c r="D3324" s="4">
        <f t="shared" si="310"/>
        <v>42568.41666665861</v>
      </c>
      <c r="E3324" t="str">
        <f t="shared" si="311"/>
        <v>LRKPPS</v>
      </c>
      <c r="F3324" s="39">
        <v>65.649955749511719</v>
      </c>
      <c r="G3324">
        <f t="shared" si="309"/>
        <v>1.2256483138504332E-3</v>
      </c>
      <c r="H3324" s="38">
        <f>G3324*SUMIF('Manual Inputs'!$B$11:$B$22,'Expanded kW'!A3324,'Manual Inputs'!$C$11:$C$22)</f>
        <v>9206.7208238750063</v>
      </c>
    </row>
    <row r="3325" spans="1:8" x14ac:dyDescent="0.2">
      <c r="A3325">
        <f t="shared" si="306"/>
        <v>7</v>
      </c>
      <c r="B3325" t="b">
        <f t="shared" si="307"/>
        <v>0</v>
      </c>
      <c r="C3325" t="str">
        <f t="shared" si="308"/>
        <v>OFF</v>
      </c>
      <c r="D3325" s="4">
        <f t="shared" si="310"/>
        <v>42568.458333325274</v>
      </c>
      <c r="E3325" t="str">
        <f t="shared" si="311"/>
        <v>LRKPPS</v>
      </c>
      <c r="F3325" s="39">
        <v>69.261100769042969</v>
      </c>
      <c r="G3325">
        <f t="shared" si="309"/>
        <v>1.2930663913453414E-3</v>
      </c>
      <c r="H3325" s="38">
        <f>G3325*SUMIF('Manual Inputs'!$B$11:$B$22,'Expanded kW'!A3325,'Manual Inputs'!$C$11:$C$22)</f>
        <v>9713.1462078646709</v>
      </c>
    </row>
    <row r="3326" spans="1:8" x14ac:dyDescent="0.2">
      <c r="A3326">
        <f t="shared" si="306"/>
        <v>7</v>
      </c>
      <c r="B3326" t="b">
        <f t="shared" si="307"/>
        <v>0</v>
      </c>
      <c r="C3326" t="str">
        <f t="shared" si="308"/>
        <v>OFF</v>
      </c>
      <c r="D3326" s="4">
        <f t="shared" si="310"/>
        <v>42568.499999991938</v>
      </c>
      <c r="E3326" t="str">
        <f t="shared" si="311"/>
        <v>LRKPPS</v>
      </c>
      <c r="F3326" s="39">
        <v>71.589553833007813</v>
      </c>
      <c r="G3326">
        <f t="shared" si="309"/>
        <v>1.3365373204441719E-3</v>
      </c>
      <c r="H3326" s="38">
        <f>G3326*SUMIF('Manual Inputs'!$B$11:$B$22,'Expanded kW'!A3326,'Manual Inputs'!$C$11:$C$22)</f>
        <v>10039.687438040293</v>
      </c>
    </row>
    <row r="3327" spans="1:8" x14ac:dyDescent="0.2">
      <c r="A3327">
        <f t="shared" si="306"/>
        <v>7</v>
      </c>
      <c r="B3327" t="b">
        <f t="shared" si="307"/>
        <v>0</v>
      </c>
      <c r="C3327" t="str">
        <f t="shared" si="308"/>
        <v>OFF</v>
      </c>
      <c r="D3327" s="4">
        <f t="shared" si="310"/>
        <v>42568.541666658602</v>
      </c>
      <c r="E3327" t="str">
        <f t="shared" si="311"/>
        <v>LRKPPS</v>
      </c>
      <c r="F3327" s="39">
        <v>73.984107971191406</v>
      </c>
      <c r="G3327">
        <f t="shared" si="309"/>
        <v>1.3812423199888232E-3</v>
      </c>
      <c r="H3327" s="38">
        <f>G3327*SUMIF('Manual Inputs'!$B$11:$B$22,'Expanded kW'!A3327,'Manual Inputs'!$C$11:$C$22)</f>
        <v>10375.498653694844</v>
      </c>
    </row>
    <row r="3328" spans="1:8" x14ac:dyDescent="0.2">
      <c r="A3328">
        <f t="shared" si="306"/>
        <v>7</v>
      </c>
      <c r="B3328" t="b">
        <f t="shared" si="307"/>
        <v>0</v>
      </c>
      <c r="C3328" t="str">
        <f t="shared" si="308"/>
        <v>OFF</v>
      </c>
      <c r="D3328" s="4">
        <f t="shared" si="310"/>
        <v>42568.583333325267</v>
      </c>
      <c r="E3328" t="str">
        <f t="shared" si="311"/>
        <v>LRKPPS</v>
      </c>
      <c r="F3328" s="39">
        <v>76.625747680664062</v>
      </c>
      <c r="G3328">
        <f t="shared" si="309"/>
        <v>1.4305602703019822E-3</v>
      </c>
      <c r="H3328" s="38">
        <f>G3328*SUMIF('Manual Inputs'!$B$11:$B$22,'Expanded kW'!A3328,'Manual Inputs'!$C$11:$C$22)</f>
        <v>10745.961040831455</v>
      </c>
    </row>
    <row r="3329" spans="1:8" x14ac:dyDescent="0.2">
      <c r="A3329">
        <f t="shared" si="306"/>
        <v>7</v>
      </c>
      <c r="B3329" t="b">
        <f t="shared" si="307"/>
        <v>0</v>
      </c>
      <c r="C3329" t="str">
        <f t="shared" si="308"/>
        <v>OFF</v>
      </c>
      <c r="D3329" s="4">
        <f t="shared" si="310"/>
        <v>42568.624999991931</v>
      </c>
      <c r="E3329" t="str">
        <f t="shared" si="311"/>
        <v>LRKPPS</v>
      </c>
      <c r="F3329" s="39">
        <v>78.034164428710938</v>
      </c>
      <c r="G3329">
        <f t="shared" si="309"/>
        <v>1.4568546309414439E-3</v>
      </c>
      <c r="H3329" s="38">
        <f>G3329*SUMIF('Manual Inputs'!$B$11:$B$22,'Expanded kW'!A3329,'Manual Inputs'!$C$11:$C$22)</f>
        <v>10943.476784062308</v>
      </c>
    </row>
    <row r="3330" spans="1:8" x14ac:dyDescent="0.2">
      <c r="A3330">
        <f t="shared" ref="A3330:A3393" si="312">MONTH(D3330)</f>
        <v>7</v>
      </c>
      <c r="B3330" t="b">
        <f t="shared" ref="B3330:B3393" si="313">IF(ISNA(VLOOKUP(DATE(YEAR(D3330),MONTH(D3330),DAY(D3330)),Holidays,1,FALSE)),FALSE,TRUE)</f>
        <v>0</v>
      </c>
      <c r="C3330" t="str">
        <f t="shared" ref="C3330:C3393" si="314">IF(OR(HOUR(D3330)&lt;PkStart,HOUR(D3330)&gt;OPkStart-1,WEEKDAY(D3330,2)&gt;5,B3330)=TRUE,"OFF","ON")</f>
        <v>OFF</v>
      </c>
      <c r="D3330" s="4">
        <f t="shared" si="310"/>
        <v>42568.666666658595</v>
      </c>
      <c r="E3330" t="str">
        <f t="shared" si="311"/>
        <v>LRKPPS</v>
      </c>
      <c r="F3330" s="39">
        <v>80.324958801269531</v>
      </c>
      <c r="G3330">
        <f t="shared" ref="G3330:G3393" si="315">IF(SUMIF($A$2:$A$8761,A3330,$F$2:$F$8761)=0,0,F3330/SUMIF($A$2:$A$8761,A3330,$F$2:$F$8761))</f>
        <v>1.4996224931288511E-3</v>
      </c>
      <c r="H3330" s="38">
        <f>G3330*SUMIF('Manual Inputs'!$B$11:$B$22,'Expanded kW'!A3330,'Manual Inputs'!$C$11:$C$22)</f>
        <v>11264.736775973388</v>
      </c>
    </row>
    <row r="3331" spans="1:8" x14ac:dyDescent="0.2">
      <c r="A3331">
        <f t="shared" si="312"/>
        <v>7</v>
      </c>
      <c r="B3331" t="b">
        <f t="shared" si="313"/>
        <v>0</v>
      </c>
      <c r="C3331" t="str">
        <f t="shared" si="314"/>
        <v>OFF</v>
      </c>
      <c r="D3331" s="4">
        <f t="shared" si="310"/>
        <v>42568.708333325259</v>
      </c>
      <c r="E3331" t="str">
        <f t="shared" si="311"/>
        <v>LRKPPS</v>
      </c>
      <c r="F3331" s="39">
        <v>80.625350952148437</v>
      </c>
      <c r="G3331">
        <f t="shared" si="315"/>
        <v>1.505230648214643E-3</v>
      </c>
      <c r="H3331" s="38">
        <f>G3331*SUMIF('Manual Inputs'!$B$11:$B$22,'Expanded kW'!A3331,'Manual Inputs'!$C$11:$C$22)</f>
        <v>11306.863638653656</v>
      </c>
    </row>
    <row r="3332" spans="1:8" x14ac:dyDescent="0.2">
      <c r="A3332">
        <f t="shared" si="312"/>
        <v>7</v>
      </c>
      <c r="B3332" t="b">
        <f t="shared" si="313"/>
        <v>0</v>
      </c>
      <c r="C3332" t="str">
        <f t="shared" si="314"/>
        <v>OFF</v>
      </c>
      <c r="D3332" s="4">
        <f t="shared" ref="D3332:D3395" si="316">+D3331+1/24</f>
        <v>42568.749999991924</v>
      </c>
      <c r="E3332" t="str">
        <f t="shared" ref="E3332:E3395" si="317">+E3331</f>
        <v>LRKPPS</v>
      </c>
      <c r="F3332" s="39">
        <v>81.742294311523438</v>
      </c>
      <c r="G3332">
        <f t="shared" si="315"/>
        <v>1.5260833621190935E-3</v>
      </c>
      <c r="H3332" s="38">
        <f>G3332*SUMIF('Manual Inputs'!$B$11:$B$22,'Expanded kW'!A3332,'Manual Inputs'!$C$11:$C$22)</f>
        <v>11463.503282480426</v>
      </c>
    </row>
    <row r="3333" spans="1:8" x14ac:dyDescent="0.2">
      <c r="A3333">
        <f t="shared" si="312"/>
        <v>7</v>
      </c>
      <c r="B3333" t="b">
        <f t="shared" si="313"/>
        <v>0</v>
      </c>
      <c r="C3333" t="str">
        <f t="shared" si="314"/>
        <v>OFF</v>
      </c>
      <c r="D3333" s="4">
        <f t="shared" si="316"/>
        <v>42568.791666658588</v>
      </c>
      <c r="E3333" t="str">
        <f t="shared" si="317"/>
        <v>LRKPPS</v>
      </c>
      <c r="F3333" s="39">
        <v>79.670417785644531</v>
      </c>
      <c r="G3333">
        <f t="shared" si="315"/>
        <v>1.4874025748823304E-3</v>
      </c>
      <c r="H3333" s="38">
        <f>G3333*SUMIF('Manual Inputs'!$B$11:$B$22,'Expanded kW'!A3333,'Manual Inputs'!$C$11:$C$22)</f>
        <v>11172.944232782225</v>
      </c>
    </row>
    <row r="3334" spans="1:8" x14ac:dyDescent="0.2">
      <c r="A3334">
        <f t="shared" si="312"/>
        <v>7</v>
      </c>
      <c r="B3334" t="b">
        <f t="shared" si="313"/>
        <v>0</v>
      </c>
      <c r="C3334" t="str">
        <f t="shared" si="314"/>
        <v>OFF</v>
      </c>
      <c r="D3334" s="4">
        <f t="shared" si="316"/>
        <v>42568.833333325252</v>
      </c>
      <c r="E3334" t="str">
        <f t="shared" si="317"/>
        <v>LRKPPS</v>
      </c>
      <c r="F3334" s="39">
        <v>76.80535888671875</v>
      </c>
      <c r="G3334">
        <f t="shared" si="315"/>
        <v>1.4339135120419997E-3</v>
      </c>
      <c r="H3334" s="38">
        <f>G3334*SUMIF('Manual Inputs'!$B$11:$B$22,'Expanded kW'!A3334,'Manual Inputs'!$C$11:$C$22)</f>
        <v>10771.14963710857</v>
      </c>
    </row>
    <row r="3335" spans="1:8" x14ac:dyDescent="0.2">
      <c r="A3335">
        <f t="shared" si="312"/>
        <v>7</v>
      </c>
      <c r="B3335" t="b">
        <f t="shared" si="313"/>
        <v>0</v>
      </c>
      <c r="C3335" t="str">
        <f t="shared" si="314"/>
        <v>OFF</v>
      </c>
      <c r="D3335" s="4">
        <f t="shared" si="316"/>
        <v>42568.874999991916</v>
      </c>
      <c r="E3335" t="str">
        <f t="shared" si="317"/>
        <v>LRKPPS</v>
      </c>
      <c r="F3335" s="39">
        <v>73.400436401367188</v>
      </c>
      <c r="G3335">
        <f t="shared" si="315"/>
        <v>1.3703454950446143E-3</v>
      </c>
      <c r="H3335" s="38">
        <f>G3335*SUMIF('Manual Inputs'!$B$11:$B$22,'Expanded kW'!A3335,'Manual Inputs'!$C$11:$C$22)</f>
        <v>10293.644810309055</v>
      </c>
    </row>
    <row r="3336" spans="1:8" x14ac:dyDescent="0.2">
      <c r="A3336">
        <f t="shared" si="312"/>
        <v>7</v>
      </c>
      <c r="B3336" t="b">
        <f t="shared" si="313"/>
        <v>0</v>
      </c>
      <c r="C3336" t="str">
        <f t="shared" si="314"/>
        <v>OFF</v>
      </c>
      <c r="D3336" s="4">
        <f t="shared" si="316"/>
        <v>42568.916666658581</v>
      </c>
      <c r="E3336" t="str">
        <f t="shared" si="317"/>
        <v>LRKPPS</v>
      </c>
      <c r="F3336" s="39">
        <v>71.636039733886719</v>
      </c>
      <c r="G3336">
        <f t="shared" si="315"/>
        <v>1.3374051864675311E-3</v>
      </c>
      <c r="H3336" s="38">
        <f>G3336*SUMIF('Manual Inputs'!$B$11:$B$22,'Expanded kW'!A3336,'Manual Inputs'!$C$11:$C$22)</f>
        <v>10046.20660026595</v>
      </c>
    </row>
    <row r="3337" spans="1:8" x14ac:dyDescent="0.2">
      <c r="A3337">
        <f t="shared" si="312"/>
        <v>7</v>
      </c>
      <c r="B3337" t="b">
        <f t="shared" si="313"/>
        <v>0</v>
      </c>
      <c r="C3337" t="str">
        <f t="shared" si="314"/>
        <v>OFF</v>
      </c>
      <c r="D3337" s="4">
        <f t="shared" si="316"/>
        <v>42568.958333325245</v>
      </c>
      <c r="E3337" t="str">
        <f t="shared" si="317"/>
        <v>LRKPPS</v>
      </c>
      <c r="F3337" s="39">
        <v>67.195053100585937</v>
      </c>
      <c r="G3337">
        <f t="shared" si="315"/>
        <v>1.2544944256483528E-3</v>
      </c>
      <c r="H3337" s="38">
        <f>G3337*SUMIF('Manual Inputs'!$B$11:$B$22,'Expanded kW'!A3337,'Manual Inputs'!$C$11:$C$22)</f>
        <v>9423.404594559117</v>
      </c>
    </row>
    <row r="3338" spans="1:8" x14ac:dyDescent="0.2">
      <c r="A3338">
        <f t="shared" si="312"/>
        <v>7</v>
      </c>
      <c r="B3338" t="b">
        <f t="shared" si="313"/>
        <v>0</v>
      </c>
      <c r="C3338" t="str">
        <f t="shared" si="314"/>
        <v>OFF</v>
      </c>
      <c r="D3338" s="4">
        <f t="shared" si="316"/>
        <v>42568.999999991909</v>
      </c>
      <c r="E3338" t="str">
        <f t="shared" si="317"/>
        <v>LRKPPS</v>
      </c>
      <c r="F3338" s="39">
        <v>63.347862243652344</v>
      </c>
      <c r="G3338">
        <f t="shared" si="315"/>
        <v>1.182669503102285E-3</v>
      </c>
      <c r="H3338" s="38">
        <f>G3338*SUMIF('Manual Inputs'!$B$11:$B$22,'Expanded kW'!A3338,'Manual Inputs'!$C$11:$C$22)</f>
        <v>8883.87624649598</v>
      </c>
    </row>
    <row r="3339" spans="1:8" x14ac:dyDescent="0.2">
      <c r="A3339">
        <f t="shared" si="312"/>
        <v>7</v>
      </c>
      <c r="B3339" t="b">
        <f t="shared" si="313"/>
        <v>0</v>
      </c>
      <c r="C3339" t="str">
        <f t="shared" si="314"/>
        <v>OFF</v>
      </c>
      <c r="D3339" s="4">
        <f t="shared" si="316"/>
        <v>42569.041666658573</v>
      </c>
      <c r="E3339" t="str">
        <f t="shared" si="317"/>
        <v>LRKPPS</v>
      </c>
      <c r="F3339" s="39">
        <v>62.483814239501953</v>
      </c>
      <c r="G3339">
        <f t="shared" si="315"/>
        <v>1.1665382054146908E-3</v>
      </c>
      <c r="H3339" s="38">
        <f>G3339*SUMIF('Manual Inputs'!$B$11:$B$22,'Expanded kW'!A3339,'Manual Inputs'!$C$11:$C$22)</f>
        <v>8762.7025356866143</v>
      </c>
    </row>
    <row r="3340" spans="1:8" x14ac:dyDescent="0.2">
      <c r="A3340">
        <f t="shared" si="312"/>
        <v>7</v>
      </c>
      <c r="B3340" t="b">
        <f t="shared" si="313"/>
        <v>0</v>
      </c>
      <c r="C3340" t="str">
        <f t="shared" si="314"/>
        <v>OFF</v>
      </c>
      <c r="D3340" s="4">
        <f t="shared" si="316"/>
        <v>42569.083333325238</v>
      </c>
      <c r="E3340" t="str">
        <f t="shared" si="317"/>
        <v>LRKPPS</v>
      </c>
      <c r="F3340" s="39">
        <v>61.380115509033203</v>
      </c>
      <c r="G3340">
        <f t="shared" si="315"/>
        <v>1.1459327613964295E-3</v>
      </c>
      <c r="H3340" s="38">
        <f>G3340*SUMIF('Manual Inputs'!$B$11:$B$22,'Expanded kW'!A3340,'Manual Inputs'!$C$11:$C$22)</f>
        <v>8607.9203127729797</v>
      </c>
    </row>
    <row r="3341" spans="1:8" x14ac:dyDescent="0.2">
      <c r="A3341">
        <f t="shared" si="312"/>
        <v>7</v>
      </c>
      <c r="B3341" t="b">
        <f t="shared" si="313"/>
        <v>0</v>
      </c>
      <c r="C3341" t="str">
        <f t="shared" si="314"/>
        <v>OFF</v>
      </c>
      <c r="D3341" s="4">
        <f t="shared" si="316"/>
        <v>42569.124999991902</v>
      </c>
      <c r="E3341" t="str">
        <f t="shared" si="317"/>
        <v>LRKPPS</v>
      </c>
      <c r="F3341" s="39">
        <v>59.925182342529297</v>
      </c>
      <c r="G3341">
        <f t="shared" si="315"/>
        <v>1.118769964987327E-3</v>
      </c>
      <c r="H3341" s="38">
        <f>G3341*SUMIF('Manual Inputs'!$B$11:$B$22,'Expanded kW'!A3341,'Manual Inputs'!$C$11:$C$22)</f>
        <v>8403.8811275447788</v>
      </c>
    </row>
    <row r="3342" spans="1:8" x14ac:dyDescent="0.2">
      <c r="A3342">
        <f t="shared" si="312"/>
        <v>7</v>
      </c>
      <c r="B3342" t="b">
        <f t="shared" si="313"/>
        <v>0</v>
      </c>
      <c r="C3342" t="str">
        <f t="shared" si="314"/>
        <v>OFF</v>
      </c>
      <c r="D3342" s="4">
        <f t="shared" si="316"/>
        <v>42569.166666658566</v>
      </c>
      <c r="E3342" t="str">
        <f t="shared" si="317"/>
        <v>LRKPPS</v>
      </c>
      <c r="F3342" s="39">
        <v>59.868553161621094</v>
      </c>
      <c r="G3342">
        <f t="shared" si="315"/>
        <v>1.1177127295436398E-3</v>
      </c>
      <c r="H3342" s="38">
        <f>G3342*SUMIF('Manual Inputs'!$B$11:$B$22,'Expanded kW'!A3342,'Manual Inputs'!$C$11:$C$22)</f>
        <v>8395.9394762039028</v>
      </c>
    </row>
    <row r="3343" spans="1:8" x14ac:dyDescent="0.2">
      <c r="A3343">
        <f t="shared" si="312"/>
        <v>7</v>
      </c>
      <c r="B3343" t="b">
        <f t="shared" si="313"/>
        <v>0</v>
      </c>
      <c r="C3343" t="str">
        <f t="shared" si="314"/>
        <v>OFF</v>
      </c>
      <c r="D3343" s="4">
        <f t="shared" si="316"/>
        <v>42569.20833332523</v>
      </c>
      <c r="E3343" t="str">
        <f t="shared" si="317"/>
        <v>LRKPPS</v>
      </c>
      <c r="F3343" s="39">
        <v>61.815971374511719</v>
      </c>
      <c r="G3343">
        <f t="shared" si="315"/>
        <v>1.1540699490077029E-3</v>
      </c>
      <c r="H3343" s="38">
        <f>G3343*SUMIF('Manual Inputs'!$B$11:$B$22,'Expanded kW'!A3343,'Manual Inputs'!$C$11:$C$22)</f>
        <v>8669.0445470103969</v>
      </c>
    </row>
    <row r="3344" spans="1:8" x14ac:dyDescent="0.2">
      <c r="A3344">
        <f t="shared" si="312"/>
        <v>7</v>
      </c>
      <c r="B3344" t="b">
        <f t="shared" si="313"/>
        <v>0</v>
      </c>
      <c r="C3344" t="str">
        <f t="shared" si="314"/>
        <v>OFF</v>
      </c>
      <c r="D3344" s="4">
        <f t="shared" si="316"/>
        <v>42569.249999991895</v>
      </c>
      <c r="E3344" t="str">
        <f t="shared" si="317"/>
        <v>LRKPPS</v>
      </c>
      <c r="F3344" s="39">
        <v>66.716354370117188</v>
      </c>
      <c r="G3344">
        <f t="shared" si="315"/>
        <v>1.2455573854760792E-3</v>
      </c>
      <c r="H3344" s="38">
        <f>G3344*SUMIF('Manual Inputs'!$B$11:$B$22,'Expanded kW'!A3344,'Manual Inputs'!$C$11:$C$22)</f>
        <v>9356.2720958414466</v>
      </c>
    </row>
    <row r="3345" spans="1:8" x14ac:dyDescent="0.2">
      <c r="A3345">
        <f t="shared" si="312"/>
        <v>7</v>
      </c>
      <c r="B3345" t="b">
        <f t="shared" si="313"/>
        <v>0</v>
      </c>
      <c r="C3345" t="str">
        <f t="shared" si="314"/>
        <v>ON</v>
      </c>
      <c r="D3345" s="4">
        <f t="shared" si="316"/>
        <v>42569.291666658559</v>
      </c>
      <c r="E3345" t="str">
        <f t="shared" si="317"/>
        <v>LRKPPS</v>
      </c>
      <c r="F3345" s="39">
        <v>75.110755920410156</v>
      </c>
      <c r="G3345">
        <f t="shared" si="315"/>
        <v>1.4022762132108041E-3</v>
      </c>
      <c r="H3345" s="38">
        <f>G3345*SUMIF('Manual Inputs'!$B$11:$B$22,'Expanded kW'!A3345,'Manual Inputs'!$C$11:$C$22)</f>
        <v>10533.499264918795</v>
      </c>
    </row>
    <row r="3346" spans="1:8" x14ac:dyDescent="0.2">
      <c r="A3346">
        <f t="shared" si="312"/>
        <v>7</v>
      </c>
      <c r="B3346" t="b">
        <f t="shared" si="313"/>
        <v>0</v>
      </c>
      <c r="C3346" t="str">
        <f t="shared" si="314"/>
        <v>ON</v>
      </c>
      <c r="D3346" s="4">
        <f t="shared" si="316"/>
        <v>42569.333333325223</v>
      </c>
      <c r="E3346" t="str">
        <f t="shared" si="317"/>
        <v>LRKPPS</v>
      </c>
      <c r="F3346" s="39">
        <v>82.78533935546875</v>
      </c>
      <c r="G3346">
        <f t="shared" si="315"/>
        <v>1.5455564354027894E-3</v>
      </c>
      <c r="H3346" s="38">
        <f>G3346*SUMIF('Manual Inputs'!$B$11:$B$22,'Expanded kW'!A3346,'Manual Inputs'!$C$11:$C$22)</f>
        <v>11609.779459161664</v>
      </c>
    </row>
    <row r="3347" spans="1:8" x14ac:dyDescent="0.2">
      <c r="A3347">
        <f t="shared" si="312"/>
        <v>7</v>
      </c>
      <c r="B3347" t="b">
        <f t="shared" si="313"/>
        <v>0</v>
      </c>
      <c r="C3347" t="str">
        <f t="shared" si="314"/>
        <v>ON</v>
      </c>
      <c r="D3347" s="4">
        <f t="shared" si="316"/>
        <v>42569.374999991887</v>
      </c>
      <c r="E3347" t="str">
        <f t="shared" si="317"/>
        <v>LRKPPS</v>
      </c>
      <c r="F3347" s="39">
        <v>90.320053100585937</v>
      </c>
      <c r="G3347">
        <f t="shared" si="315"/>
        <v>1.6862253679498953E-3</v>
      </c>
      <c r="H3347" s="38">
        <f>G3347*SUMIF('Manual Inputs'!$B$11:$B$22,'Expanded kW'!A3347,'Manual Inputs'!$C$11:$C$22)</f>
        <v>12666.444389809749</v>
      </c>
    </row>
    <row r="3348" spans="1:8" x14ac:dyDescent="0.2">
      <c r="A3348">
        <f t="shared" si="312"/>
        <v>7</v>
      </c>
      <c r="B3348" t="b">
        <f t="shared" si="313"/>
        <v>0</v>
      </c>
      <c r="C3348" t="str">
        <f t="shared" si="314"/>
        <v>ON</v>
      </c>
      <c r="D3348" s="4">
        <f t="shared" si="316"/>
        <v>42569.416666658552</v>
      </c>
      <c r="E3348" t="str">
        <f t="shared" si="317"/>
        <v>LRKPPS</v>
      </c>
      <c r="F3348" s="39">
        <v>99.03082275390625</v>
      </c>
      <c r="G3348">
        <f t="shared" si="315"/>
        <v>1.8488506129487995E-3</v>
      </c>
      <c r="H3348" s="38">
        <f>G3348*SUMIF('Manual Inputs'!$B$11:$B$22,'Expanded kW'!A3348,'Manual Inputs'!$C$11:$C$22)</f>
        <v>13888.038882046692</v>
      </c>
    </row>
    <row r="3349" spans="1:8" x14ac:dyDescent="0.2">
      <c r="A3349">
        <f t="shared" si="312"/>
        <v>7</v>
      </c>
      <c r="B3349" t="b">
        <f t="shared" si="313"/>
        <v>0</v>
      </c>
      <c r="C3349" t="str">
        <f t="shared" si="314"/>
        <v>ON</v>
      </c>
      <c r="D3349" s="4">
        <f t="shared" si="316"/>
        <v>42569.458333325216</v>
      </c>
      <c r="E3349" t="str">
        <f t="shared" si="317"/>
        <v>LRKPPS</v>
      </c>
      <c r="F3349" s="39">
        <v>100.81980895996094</v>
      </c>
      <c r="G3349">
        <f t="shared" si="315"/>
        <v>1.8822499945922353E-3</v>
      </c>
      <c r="H3349" s="38">
        <f>G3349*SUMIF('Manual Inputs'!$B$11:$B$22,'Expanded kW'!A3349,'Manual Inputs'!$C$11:$C$22)</f>
        <v>14138.925518128413</v>
      </c>
    </row>
    <row r="3350" spans="1:8" x14ac:dyDescent="0.2">
      <c r="A3350">
        <f t="shared" si="312"/>
        <v>7</v>
      </c>
      <c r="B3350" t="b">
        <f t="shared" si="313"/>
        <v>0</v>
      </c>
      <c r="C3350" t="str">
        <f t="shared" si="314"/>
        <v>ON</v>
      </c>
      <c r="D3350" s="4">
        <f t="shared" si="316"/>
        <v>42569.49999999188</v>
      </c>
      <c r="E3350" t="str">
        <f t="shared" si="317"/>
        <v>LRKPPS</v>
      </c>
      <c r="F3350" s="39">
        <v>100.09748077392578</v>
      </c>
      <c r="G3350">
        <f t="shared" si="315"/>
        <v>1.8687645274178388E-3</v>
      </c>
      <c r="H3350" s="38">
        <f>G3350*SUMIF('Manual Inputs'!$B$11:$B$22,'Expanded kW'!A3350,'Manual Inputs'!$C$11:$C$22)</f>
        <v>14037.626532072491</v>
      </c>
    </row>
    <row r="3351" spans="1:8" x14ac:dyDescent="0.2">
      <c r="A3351">
        <f t="shared" si="312"/>
        <v>7</v>
      </c>
      <c r="B3351" t="b">
        <f t="shared" si="313"/>
        <v>0</v>
      </c>
      <c r="C3351" t="str">
        <f t="shared" si="314"/>
        <v>ON</v>
      </c>
      <c r="D3351" s="4">
        <f t="shared" si="316"/>
        <v>42569.541666658544</v>
      </c>
      <c r="E3351" t="str">
        <f t="shared" si="317"/>
        <v>LRKPPS</v>
      </c>
      <c r="F3351" s="39">
        <v>96.064224243164063</v>
      </c>
      <c r="G3351">
        <f t="shared" si="315"/>
        <v>1.7934658617932071E-3</v>
      </c>
      <c r="H3351" s="38">
        <f>G3351*SUMIF('Manual Inputs'!$B$11:$B$22,'Expanded kW'!A3351,'Manual Inputs'!$C$11:$C$22)</f>
        <v>13472.00441601996</v>
      </c>
    </row>
    <row r="3352" spans="1:8" x14ac:dyDescent="0.2">
      <c r="A3352">
        <f t="shared" si="312"/>
        <v>7</v>
      </c>
      <c r="B3352" t="b">
        <f t="shared" si="313"/>
        <v>0</v>
      </c>
      <c r="C3352" t="str">
        <f t="shared" si="314"/>
        <v>ON</v>
      </c>
      <c r="D3352" s="4">
        <f t="shared" si="316"/>
        <v>42569.583333325209</v>
      </c>
      <c r="E3352" t="str">
        <f t="shared" si="317"/>
        <v>LRKPPS</v>
      </c>
      <c r="F3352" s="39">
        <v>92.0908203125</v>
      </c>
      <c r="G3352">
        <f t="shared" si="315"/>
        <v>1.7192846110632503E-3</v>
      </c>
      <c r="H3352" s="38">
        <f>G3352*SUMIF('Manual Inputs'!$B$11:$B$22,'Expanded kW'!A3352,'Manual Inputs'!$C$11:$C$22)</f>
        <v>12914.776002192983</v>
      </c>
    </row>
    <row r="3353" spans="1:8" x14ac:dyDescent="0.2">
      <c r="A3353">
        <f t="shared" si="312"/>
        <v>7</v>
      </c>
      <c r="B3353" t="b">
        <f t="shared" si="313"/>
        <v>0</v>
      </c>
      <c r="C3353" t="str">
        <f t="shared" si="314"/>
        <v>ON</v>
      </c>
      <c r="D3353" s="4">
        <f t="shared" si="316"/>
        <v>42569.624999991873</v>
      </c>
      <c r="E3353" t="str">
        <f t="shared" si="317"/>
        <v>LRKPPS</v>
      </c>
      <c r="F3353" s="39">
        <v>89.827995300292969</v>
      </c>
      <c r="G3353">
        <f t="shared" si="315"/>
        <v>1.6770389213428766E-3</v>
      </c>
      <c r="H3353" s="38">
        <f>G3353*SUMIF('Manual Inputs'!$B$11:$B$22,'Expanded kW'!A3353,'Manual Inputs'!$C$11:$C$22)</f>
        <v>12597.438421035107</v>
      </c>
    </row>
    <row r="3354" spans="1:8" x14ac:dyDescent="0.2">
      <c r="A3354">
        <f t="shared" si="312"/>
        <v>7</v>
      </c>
      <c r="B3354" t="b">
        <f t="shared" si="313"/>
        <v>0</v>
      </c>
      <c r="C3354" t="str">
        <f t="shared" si="314"/>
        <v>ON</v>
      </c>
      <c r="D3354" s="4">
        <f t="shared" si="316"/>
        <v>42569.666666658537</v>
      </c>
      <c r="E3354" t="str">
        <f t="shared" si="317"/>
        <v>LRKPPS</v>
      </c>
      <c r="F3354" s="39">
        <v>89.604362487792969</v>
      </c>
      <c r="G3354">
        <f t="shared" si="315"/>
        <v>1.6728638205917342E-3</v>
      </c>
      <c r="H3354" s="38">
        <f>G3354*SUMIF('Manual Inputs'!$B$11:$B$22,'Expanded kW'!A3354,'Manual Inputs'!$C$11:$C$22)</f>
        <v>12566.076254096239</v>
      </c>
    </row>
    <row r="3355" spans="1:8" x14ac:dyDescent="0.2">
      <c r="A3355">
        <f t="shared" si="312"/>
        <v>7</v>
      </c>
      <c r="B3355" t="b">
        <f t="shared" si="313"/>
        <v>0</v>
      </c>
      <c r="C3355" t="str">
        <f t="shared" si="314"/>
        <v>ON</v>
      </c>
      <c r="D3355" s="4">
        <f t="shared" si="316"/>
        <v>42569.708333325201</v>
      </c>
      <c r="E3355" t="str">
        <f t="shared" si="317"/>
        <v>LRKPPS</v>
      </c>
      <c r="F3355" s="39">
        <v>86.704292297363281</v>
      </c>
      <c r="G3355">
        <f t="shared" si="315"/>
        <v>1.6187211163299041E-3</v>
      </c>
      <c r="H3355" s="38">
        <f>G3355*SUMIF('Manual Inputs'!$B$11:$B$22,'Expanded kW'!A3355,'Manual Inputs'!$C$11:$C$22)</f>
        <v>12159.371690352085</v>
      </c>
    </row>
    <row r="3356" spans="1:8" x14ac:dyDescent="0.2">
      <c r="A3356">
        <f t="shared" si="312"/>
        <v>7</v>
      </c>
      <c r="B3356" t="b">
        <f t="shared" si="313"/>
        <v>0</v>
      </c>
      <c r="C3356" t="str">
        <f t="shared" si="314"/>
        <v>ON</v>
      </c>
      <c r="D3356" s="4">
        <f t="shared" si="316"/>
        <v>42569.749999991865</v>
      </c>
      <c r="E3356" t="str">
        <f t="shared" si="317"/>
        <v>LRKPPS</v>
      </c>
      <c r="F3356" s="39">
        <v>87.424537658691406</v>
      </c>
      <c r="G3356">
        <f t="shared" si="315"/>
        <v>1.6321676983205855E-3</v>
      </c>
      <c r="H3356" s="38">
        <f>G3356*SUMIF('Manual Inputs'!$B$11:$B$22,'Expanded kW'!A3356,'Manual Inputs'!$C$11:$C$22)</f>
        <v>12260.378581990217</v>
      </c>
    </row>
    <row r="3357" spans="1:8" x14ac:dyDescent="0.2">
      <c r="A3357">
        <f t="shared" si="312"/>
        <v>7</v>
      </c>
      <c r="B3357" t="b">
        <f t="shared" si="313"/>
        <v>0</v>
      </c>
      <c r="C3357" t="str">
        <f t="shared" si="314"/>
        <v>ON</v>
      </c>
      <c r="D3357" s="4">
        <f t="shared" si="316"/>
        <v>42569.79166665853</v>
      </c>
      <c r="E3357" t="str">
        <f t="shared" si="317"/>
        <v>LRKPPS</v>
      </c>
      <c r="F3357" s="39">
        <v>81.148109436035156</v>
      </c>
      <c r="G3357">
        <f t="shared" si="315"/>
        <v>1.5149902595808934E-3</v>
      </c>
      <c r="H3357" s="38">
        <f>G3357*SUMIF('Manual Inputs'!$B$11:$B$22,'Expanded kW'!A3357,'Manual Inputs'!$C$11:$C$22)</f>
        <v>11380.175057747691</v>
      </c>
    </row>
    <row r="3358" spans="1:8" x14ac:dyDescent="0.2">
      <c r="A3358">
        <f t="shared" si="312"/>
        <v>7</v>
      </c>
      <c r="B3358" t="b">
        <f t="shared" si="313"/>
        <v>0</v>
      </c>
      <c r="C3358" t="str">
        <f t="shared" si="314"/>
        <v>ON</v>
      </c>
      <c r="D3358" s="4">
        <f t="shared" si="316"/>
        <v>42569.833333325194</v>
      </c>
      <c r="E3358" t="str">
        <f t="shared" si="317"/>
        <v>LRKPPS</v>
      </c>
      <c r="F3358" s="39">
        <v>79.523124694824219</v>
      </c>
      <c r="G3358">
        <f t="shared" si="315"/>
        <v>1.4846526944544663E-3</v>
      </c>
      <c r="H3358" s="38">
        <f>G3358*SUMIF('Manual Inputs'!$B$11:$B$22,'Expanded kW'!A3358,'Manual Inputs'!$C$11:$C$22)</f>
        <v>11152.287914724031</v>
      </c>
    </row>
    <row r="3359" spans="1:8" x14ac:dyDescent="0.2">
      <c r="A3359">
        <f t="shared" si="312"/>
        <v>7</v>
      </c>
      <c r="B3359" t="b">
        <f t="shared" si="313"/>
        <v>0</v>
      </c>
      <c r="C3359" t="str">
        <f t="shared" si="314"/>
        <v>OFF</v>
      </c>
      <c r="D3359" s="4">
        <f t="shared" si="316"/>
        <v>42569.874999991858</v>
      </c>
      <c r="E3359" t="str">
        <f t="shared" si="317"/>
        <v>LRKPPS</v>
      </c>
      <c r="F3359" s="39">
        <v>76.587974548339844</v>
      </c>
      <c r="G3359">
        <f t="shared" si="315"/>
        <v>1.4298550668420031E-3</v>
      </c>
      <c r="H3359" s="38">
        <f>G3359*SUMIF('Manual Inputs'!$B$11:$B$22,'Expanded kW'!A3359,'Manual Inputs'!$C$11:$C$22)</f>
        <v>10740.663753423078</v>
      </c>
    </row>
    <row r="3360" spans="1:8" x14ac:dyDescent="0.2">
      <c r="A3360">
        <f t="shared" si="312"/>
        <v>7</v>
      </c>
      <c r="B3360" t="b">
        <f t="shared" si="313"/>
        <v>0</v>
      </c>
      <c r="C3360" t="str">
        <f t="shared" si="314"/>
        <v>OFF</v>
      </c>
      <c r="D3360" s="4">
        <f t="shared" si="316"/>
        <v>42569.916666658522</v>
      </c>
      <c r="E3360" t="str">
        <f t="shared" si="317"/>
        <v>LRKPPS</v>
      </c>
      <c r="F3360" s="39">
        <v>73.354263305664062</v>
      </c>
      <c r="G3360">
        <f t="shared" si="315"/>
        <v>1.3694834689206407E-3</v>
      </c>
      <c r="H3360" s="38">
        <f>G3360*SUMIF('Manual Inputs'!$B$11:$B$22,'Expanded kW'!A3360,'Manual Inputs'!$C$11:$C$22)</f>
        <v>10287.169515743211</v>
      </c>
    </row>
    <row r="3361" spans="1:8" x14ac:dyDescent="0.2">
      <c r="A3361">
        <f t="shared" si="312"/>
        <v>7</v>
      </c>
      <c r="B3361" t="b">
        <f t="shared" si="313"/>
        <v>0</v>
      </c>
      <c r="C3361" t="str">
        <f t="shared" si="314"/>
        <v>OFF</v>
      </c>
      <c r="D3361" s="4">
        <f t="shared" si="316"/>
        <v>42569.958333325187</v>
      </c>
      <c r="E3361" t="str">
        <f t="shared" si="317"/>
        <v>LRKPPS</v>
      </c>
      <c r="F3361" s="39">
        <v>69.32135009765625</v>
      </c>
      <c r="G3361">
        <f t="shared" si="315"/>
        <v>1.2941912129416763E-3</v>
      </c>
      <c r="H3361" s="38">
        <f>G3361*SUMIF('Manual Inputs'!$B$11:$B$22,'Expanded kW'!A3361,'Manual Inputs'!$C$11:$C$22)</f>
        <v>9721.5955471221841</v>
      </c>
    </row>
    <row r="3362" spans="1:8" x14ac:dyDescent="0.2">
      <c r="A3362">
        <f t="shared" si="312"/>
        <v>7</v>
      </c>
      <c r="B3362" t="b">
        <f t="shared" si="313"/>
        <v>0</v>
      </c>
      <c r="C3362" t="str">
        <f t="shared" si="314"/>
        <v>OFF</v>
      </c>
      <c r="D3362" s="4">
        <f t="shared" si="316"/>
        <v>42569.999999991851</v>
      </c>
      <c r="E3362" t="str">
        <f t="shared" si="317"/>
        <v>LRKPPS</v>
      </c>
      <c r="F3362" s="39">
        <v>65.740646362304688</v>
      </c>
      <c r="G3362">
        <f t="shared" si="315"/>
        <v>1.2273414573626068E-3</v>
      </c>
      <c r="H3362" s="38">
        <f>G3362*SUMIF('Manual Inputs'!$B$11:$B$22,'Expanded kW'!A3362,'Manual Inputs'!$C$11:$C$22)</f>
        <v>9219.4392353925541</v>
      </c>
    </row>
    <row r="3363" spans="1:8" x14ac:dyDescent="0.2">
      <c r="A3363">
        <f t="shared" si="312"/>
        <v>7</v>
      </c>
      <c r="B3363" t="b">
        <f t="shared" si="313"/>
        <v>0</v>
      </c>
      <c r="C3363" t="str">
        <f t="shared" si="314"/>
        <v>OFF</v>
      </c>
      <c r="D3363" s="4">
        <f t="shared" si="316"/>
        <v>42570.041666658515</v>
      </c>
      <c r="E3363" t="str">
        <f t="shared" si="317"/>
        <v>LRKPPS</v>
      </c>
      <c r="F3363" s="39">
        <v>64.023696899414062</v>
      </c>
      <c r="G3363">
        <f t="shared" si="315"/>
        <v>1.1952869618167517E-3</v>
      </c>
      <c r="H3363" s="38">
        <f>G3363*SUMIF('Manual Inputs'!$B$11:$B$22,'Expanded kW'!A3363,'Manual Inputs'!$C$11:$C$22)</f>
        <v>8978.6550003833217</v>
      </c>
    </row>
    <row r="3364" spans="1:8" x14ac:dyDescent="0.2">
      <c r="A3364">
        <f t="shared" si="312"/>
        <v>7</v>
      </c>
      <c r="B3364" t="b">
        <f t="shared" si="313"/>
        <v>0</v>
      </c>
      <c r="C3364" t="str">
        <f t="shared" si="314"/>
        <v>OFF</v>
      </c>
      <c r="D3364" s="4">
        <f t="shared" si="316"/>
        <v>42570.083333325179</v>
      </c>
      <c r="E3364" t="str">
        <f t="shared" si="317"/>
        <v>LRKPPS</v>
      </c>
      <c r="F3364" s="39">
        <v>62.906093597412109</v>
      </c>
      <c r="G3364">
        <f t="shared" si="315"/>
        <v>1.1744219271489628E-3</v>
      </c>
      <c r="H3364" s="38">
        <f>G3364*SUMIF('Manual Inputs'!$B$11:$B$22,'Expanded kW'!A3364,'Manual Inputs'!$C$11:$C$22)</f>
        <v>8821.9228064937706</v>
      </c>
    </row>
    <row r="3365" spans="1:8" x14ac:dyDescent="0.2">
      <c r="A3365">
        <f t="shared" si="312"/>
        <v>7</v>
      </c>
      <c r="B3365" t="b">
        <f t="shared" si="313"/>
        <v>0</v>
      </c>
      <c r="C3365" t="str">
        <f t="shared" si="314"/>
        <v>OFF</v>
      </c>
      <c r="D3365" s="4">
        <f t="shared" si="316"/>
        <v>42570.124999991844</v>
      </c>
      <c r="E3365" t="str">
        <f t="shared" si="317"/>
        <v>LRKPPS</v>
      </c>
      <c r="F3365" s="39">
        <v>62.544429779052734</v>
      </c>
      <c r="G3365">
        <f t="shared" si="315"/>
        <v>1.1676698639664044E-3</v>
      </c>
      <c r="H3365" s="38">
        <f>G3365*SUMIF('Manual Inputs'!$B$11:$B$22,'Expanded kW'!A3365,'Manual Inputs'!$C$11:$C$22)</f>
        <v>8771.2032322043997</v>
      </c>
    </row>
    <row r="3366" spans="1:8" x14ac:dyDescent="0.2">
      <c r="A3366">
        <f t="shared" si="312"/>
        <v>7</v>
      </c>
      <c r="B3366" t="b">
        <f t="shared" si="313"/>
        <v>0</v>
      </c>
      <c r="C3366" t="str">
        <f t="shared" si="314"/>
        <v>OFF</v>
      </c>
      <c r="D3366" s="4">
        <f t="shared" si="316"/>
        <v>42570.166666658508</v>
      </c>
      <c r="E3366" t="str">
        <f t="shared" si="317"/>
        <v>LRKPPS</v>
      </c>
      <c r="F3366" s="39">
        <v>61.687454223632813</v>
      </c>
      <c r="G3366">
        <f t="shared" si="315"/>
        <v>1.1516706049795576E-3</v>
      </c>
      <c r="H3366" s="38">
        <f>G3366*SUMIF('Manual Inputs'!$B$11:$B$22,'Expanded kW'!A3366,'Manual Inputs'!$C$11:$C$22)</f>
        <v>8651.0213584840167</v>
      </c>
    </row>
    <row r="3367" spans="1:8" x14ac:dyDescent="0.2">
      <c r="A3367">
        <f t="shared" si="312"/>
        <v>7</v>
      </c>
      <c r="B3367" t="b">
        <f t="shared" si="313"/>
        <v>0</v>
      </c>
      <c r="C3367" t="str">
        <f t="shared" si="314"/>
        <v>OFF</v>
      </c>
      <c r="D3367" s="4">
        <f t="shared" si="316"/>
        <v>42570.208333325172</v>
      </c>
      <c r="E3367" t="str">
        <f t="shared" si="317"/>
        <v>LRKPPS</v>
      </c>
      <c r="F3367" s="39">
        <v>63.112873077392578</v>
      </c>
      <c r="G3367">
        <f t="shared" si="315"/>
        <v>1.1782823855161235E-3</v>
      </c>
      <c r="H3367" s="38">
        <f>G3367*SUMIF('Manual Inputs'!$B$11:$B$22,'Expanded kW'!A3367,'Manual Inputs'!$C$11:$C$22)</f>
        <v>8850.9214695172468</v>
      </c>
    </row>
    <row r="3368" spans="1:8" x14ac:dyDescent="0.2">
      <c r="A3368">
        <f t="shared" si="312"/>
        <v>7</v>
      </c>
      <c r="B3368" t="b">
        <f t="shared" si="313"/>
        <v>0</v>
      </c>
      <c r="C3368" t="str">
        <f t="shared" si="314"/>
        <v>OFF</v>
      </c>
      <c r="D3368" s="4">
        <f t="shared" si="316"/>
        <v>42570.249999991836</v>
      </c>
      <c r="E3368" t="str">
        <f t="shared" si="317"/>
        <v>LRKPPS</v>
      </c>
      <c r="F3368" s="39">
        <v>68.862930297851562</v>
      </c>
      <c r="G3368">
        <f t="shared" si="315"/>
        <v>1.2856327691734876E-3</v>
      </c>
      <c r="H3368" s="38">
        <f>G3368*SUMIF('Manual Inputs'!$B$11:$B$22,'Expanded kW'!A3368,'Manual Inputs'!$C$11:$C$22)</f>
        <v>9657.306956692024</v>
      </c>
    </row>
    <row r="3369" spans="1:8" x14ac:dyDescent="0.2">
      <c r="A3369">
        <f t="shared" si="312"/>
        <v>7</v>
      </c>
      <c r="B3369" t="b">
        <f t="shared" si="313"/>
        <v>0</v>
      </c>
      <c r="C3369" t="str">
        <f t="shared" si="314"/>
        <v>ON</v>
      </c>
      <c r="D3369" s="4">
        <f t="shared" si="316"/>
        <v>42570.291666658501</v>
      </c>
      <c r="E3369" t="str">
        <f t="shared" si="317"/>
        <v>LRKPPS</v>
      </c>
      <c r="F3369" s="39">
        <v>75.295417785644531</v>
      </c>
      <c r="G3369">
        <f t="shared" si="315"/>
        <v>1.4057237479604169E-3</v>
      </c>
      <c r="H3369" s="38">
        <f>G3369*SUMIF('Manual Inputs'!$B$11:$B$22,'Expanded kW'!A3369,'Manual Inputs'!$C$11:$C$22)</f>
        <v>10559.396163410483</v>
      </c>
    </row>
    <row r="3370" spans="1:8" x14ac:dyDescent="0.2">
      <c r="A3370">
        <f t="shared" si="312"/>
        <v>7</v>
      </c>
      <c r="B3370" t="b">
        <f t="shared" si="313"/>
        <v>0</v>
      </c>
      <c r="C3370" t="str">
        <f t="shared" si="314"/>
        <v>ON</v>
      </c>
      <c r="D3370" s="4">
        <f t="shared" si="316"/>
        <v>42570.333333325165</v>
      </c>
      <c r="E3370" t="str">
        <f t="shared" si="317"/>
        <v>LRKPPS</v>
      </c>
      <c r="F3370" s="39">
        <v>82.496635437011719</v>
      </c>
      <c r="G3370">
        <f t="shared" si="315"/>
        <v>1.5401664931428282E-3</v>
      </c>
      <c r="H3370" s="38">
        <f>G3370*SUMIF('Manual Inputs'!$B$11:$B$22,'Expanded kW'!A3370,'Manual Inputs'!$C$11:$C$22)</f>
        <v>11569.291749038379</v>
      </c>
    </row>
    <row r="3371" spans="1:8" x14ac:dyDescent="0.2">
      <c r="A3371">
        <f t="shared" si="312"/>
        <v>7</v>
      </c>
      <c r="B3371" t="b">
        <f t="shared" si="313"/>
        <v>0</v>
      </c>
      <c r="C3371" t="str">
        <f t="shared" si="314"/>
        <v>ON</v>
      </c>
      <c r="D3371" s="4">
        <f t="shared" si="316"/>
        <v>42570.374999991829</v>
      </c>
      <c r="E3371" t="str">
        <f t="shared" si="317"/>
        <v>LRKPPS</v>
      </c>
      <c r="F3371" s="39">
        <v>90.130508422851563</v>
      </c>
      <c r="G3371">
        <f t="shared" si="315"/>
        <v>1.6826866737952358E-3</v>
      </c>
      <c r="H3371" s="38">
        <f>G3371*SUMIF('Manual Inputs'!$B$11:$B$22,'Expanded kW'!A3371,'Manual Inputs'!$C$11:$C$22)</f>
        <v>12639.86272784778</v>
      </c>
    </row>
    <row r="3372" spans="1:8" x14ac:dyDescent="0.2">
      <c r="A3372">
        <f t="shared" si="312"/>
        <v>7</v>
      </c>
      <c r="B3372" t="b">
        <f t="shared" si="313"/>
        <v>0</v>
      </c>
      <c r="C3372" t="str">
        <f t="shared" si="314"/>
        <v>ON</v>
      </c>
      <c r="D3372" s="4">
        <f t="shared" si="316"/>
        <v>42570.416666658493</v>
      </c>
      <c r="E3372" t="str">
        <f t="shared" si="317"/>
        <v>LRKPPS</v>
      </c>
      <c r="F3372" s="39">
        <v>95.213539123535156</v>
      </c>
      <c r="G3372">
        <f t="shared" si="315"/>
        <v>1.7775840417586432E-3</v>
      </c>
      <c r="H3372" s="38">
        <f>G3372*SUMIF('Manual Inputs'!$B$11:$B$22,'Expanded kW'!A3372,'Manual Inputs'!$C$11:$C$22)</f>
        <v>13352.704710239026</v>
      </c>
    </row>
    <row r="3373" spans="1:8" x14ac:dyDescent="0.2">
      <c r="A3373">
        <f t="shared" si="312"/>
        <v>7</v>
      </c>
      <c r="B3373" t="b">
        <f t="shared" si="313"/>
        <v>0</v>
      </c>
      <c r="C3373" t="str">
        <f t="shared" si="314"/>
        <v>ON</v>
      </c>
      <c r="D3373" s="4">
        <f t="shared" si="316"/>
        <v>42570.458333325158</v>
      </c>
      <c r="E3373" t="str">
        <f t="shared" si="317"/>
        <v>LRKPPS</v>
      </c>
      <c r="F3373" s="39">
        <v>103.74811553955078</v>
      </c>
      <c r="G3373">
        <f t="shared" si="315"/>
        <v>1.9369198566010627E-3</v>
      </c>
      <c r="H3373" s="38">
        <f>G3373*SUMIF('Manual Inputs'!$B$11:$B$22,'Expanded kW'!A3373,'Manual Inputs'!$C$11:$C$22)</f>
        <v>14549.589940628051</v>
      </c>
    </row>
    <row r="3374" spans="1:8" x14ac:dyDescent="0.2">
      <c r="A3374">
        <f t="shared" si="312"/>
        <v>7</v>
      </c>
      <c r="B3374" t="b">
        <f t="shared" si="313"/>
        <v>0</v>
      </c>
      <c r="C3374" t="str">
        <f t="shared" si="314"/>
        <v>ON</v>
      </c>
      <c r="D3374" s="4">
        <f t="shared" si="316"/>
        <v>42570.499999991822</v>
      </c>
      <c r="E3374" t="str">
        <f t="shared" si="317"/>
        <v>LRKPPS</v>
      </c>
      <c r="F3374" s="39">
        <v>102.75265502929687</v>
      </c>
      <c r="G3374">
        <f t="shared" si="315"/>
        <v>1.9183351602068618E-3</v>
      </c>
      <c r="H3374" s="38">
        <f>G3374*SUMIF('Manual Inputs'!$B$11:$B$22,'Expanded kW'!A3374,'Manual Inputs'!$C$11:$C$22)</f>
        <v>14409.986997953287</v>
      </c>
    </row>
    <row r="3375" spans="1:8" x14ac:dyDescent="0.2">
      <c r="A3375">
        <f t="shared" si="312"/>
        <v>7</v>
      </c>
      <c r="B3375" t="b">
        <f t="shared" si="313"/>
        <v>0</v>
      </c>
      <c r="C3375" t="str">
        <f t="shared" si="314"/>
        <v>ON</v>
      </c>
      <c r="D3375" s="4">
        <f t="shared" si="316"/>
        <v>42570.541666658486</v>
      </c>
      <c r="E3375" t="str">
        <f t="shared" si="317"/>
        <v>LRKPPS</v>
      </c>
      <c r="F3375" s="39">
        <v>105.9849853515625</v>
      </c>
      <c r="G3375">
        <f t="shared" si="315"/>
        <v>1.9786809771089845E-3</v>
      </c>
      <c r="H3375" s="38">
        <f>G3375*SUMIF('Manual Inputs'!$B$11:$B$22,'Expanded kW'!A3375,'Manual Inputs'!$C$11:$C$22)</f>
        <v>14863.287575964216</v>
      </c>
    </row>
    <row r="3376" spans="1:8" x14ac:dyDescent="0.2">
      <c r="A3376">
        <f t="shared" si="312"/>
        <v>7</v>
      </c>
      <c r="B3376" t="b">
        <f t="shared" si="313"/>
        <v>0</v>
      </c>
      <c r="C3376" t="str">
        <f t="shared" si="314"/>
        <v>ON</v>
      </c>
      <c r="D3376" s="4">
        <f t="shared" si="316"/>
        <v>42570.58333332515</v>
      </c>
      <c r="E3376" t="str">
        <f t="shared" si="317"/>
        <v>LRKPPS</v>
      </c>
      <c r="F3376" s="39">
        <v>103.93609619140625</v>
      </c>
      <c r="G3376">
        <f t="shared" si="315"/>
        <v>1.9404293512587931E-3</v>
      </c>
      <c r="H3376" s="38">
        <f>G3376*SUMIF('Manual Inputs'!$B$11:$B$22,'Expanded kW'!A3376,'Manual Inputs'!$C$11:$C$22)</f>
        <v>14575.952264290945</v>
      </c>
    </row>
    <row r="3377" spans="1:8" x14ac:dyDescent="0.2">
      <c r="A3377">
        <f t="shared" si="312"/>
        <v>7</v>
      </c>
      <c r="B3377" t="b">
        <f t="shared" si="313"/>
        <v>0</v>
      </c>
      <c r="C3377" t="str">
        <f t="shared" si="314"/>
        <v>ON</v>
      </c>
      <c r="D3377" s="4">
        <f t="shared" si="316"/>
        <v>42570.624999991815</v>
      </c>
      <c r="E3377" t="str">
        <f t="shared" si="317"/>
        <v>LRKPPS</v>
      </c>
      <c r="F3377" s="39">
        <v>101.59342956542969</v>
      </c>
      <c r="G3377">
        <f t="shared" si="315"/>
        <v>1.8966930628293343E-3</v>
      </c>
      <c r="H3377" s="38">
        <f>G3377*SUMIF('Manual Inputs'!$B$11:$B$22,'Expanded kW'!A3377,'Manual Inputs'!$C$11:$C$22)</f>
        <v>14247.417730451052</v>
      </c>
    </row>
    <row r="3378" spans="1:8" x14ac:dyDescent="0.2">
      <c r="A3378">
        <f t="shared" si="312"/>
        <v>7</v>
      </c>
      <c r="B3378" t="b">
        <f t="shared" si="313"/>
        <v>0</v>
      </c>
      <c r="C3378" t="str">
        <f t="shared" si="314"/>
        <v>ON</v>
      </c>
      <c r="D3378" s="4">
        <f t="shared" si="316"/>
        <v>42570.666666658479</v>
      </c>
      <c r="E3378" t="str">
        <f t="shared" si="317"/>
        <v>LRKPPS</v>
      </c>
      <c r="F3378" s="39">
        <v>99.662796020507813</v>
      </c>
      <c r="G3378">
        <f t="shared" si="315"/>
        <v>1.8606492038201197E-3</v>
      </c>
      <c r="H3378" s="38">
        <f>G3378*SUMIF('Manual Inputs'!$B$11:$B$22,'Expanded kW'!A3378,'Manual Inputs'!$C$11:$C$22)</f>
        <v>13976.666534073651</v>
      </c>
    </row>
    <row r="3379" spans="1:8" x14ac:dyDescent="0.2">
      <c r="A3379">
        <f t="shared" si="312"/>
        <v>7</v>
      </c>
      <c r="B3379" t="b">
        <f t="shared" si="313"/>
        <v>0</v>
      </c>
      <c r="C3379" t="str">
        <f t="shared" si="314"/>
        <v>ON</v>
      </c>
      <c r="D3379" s="4">
        <f t="shared" si="316"/>
        <v>42570.708333325143</v>
      </c>
      <c r="E3379" t="str">
        <f t="shared" si="317"/>
        <v>LRKPPS</v>
      </c>
      <c r="F3379" s="39">
        <v>96.19268798828125</v>
      </c>
      <c r="G3379">
        <f t="shared" si="315"/>
        <v>1.7958642087653597E-3</v>
      </c>
      <c r="H3379" s="38">
        <f>G3379*SUMIF('Manual Inputs'!$B$11:$B$22,'Expanded kW'!A3379,'Manual Inputs'!$C$11:$C$22)</f>
        <v>13490.020114945884</v>
      </c>
    </row>
    <row r="3380" spans="1:8" x14ac:dyDescent="0.2">
      <c r="A3380">
        <f t="shared" si="312"/>
        <v>7</v>
      </c>
      <c r="B3380" t="b">
        <f t="shared" si="313"/>
        <v>0</v>
      </c>
      <c r="C3380" t="str">
        <f t="shared" si="314"/>
        <v>ON</v>
      </c>
      <c r="D3380" s="4">
        <f t="shared" si="316"/>
        <v>42570.749999991807</v>
      </c>
      <c r="E3380" t="str">
        <f t="shared" si="317"/>
        <v>LRKPPS</v>
      </c>
      <c r="F3380" s="39">
        <v>92.613548278808594</v>
      </c>
      <c r="G3380">
        <f t="shared" si="315"/>
        <v>1.7290436526832191E-3</v>
      </c>
      <c r="H3380" s="38">
        <f>G3380*SUMIF('Manual Inputs'!$B$11:$B$22,'Expanded kW'!A3380,'Manual Inputs'!$C$11:$C$22)</f>
        <v>12988.083141515328</v>
      </c>
    </row>
    <row r="3381" spans="1:8" x14ac:dyDescent="0.2">
      <c r="A3381">
        <f t="shared" si="312"/>
        <v>7</v>
      </c>
      <c r="B3381" t="b">
        <f t="shared" si="313"/>
        <v>0</v>
      </c>
      <c r="C3381" t="str">
        <f t="shared" si="314"/>
        <v>ON</v>
      </c>
      <c r="D3381" s="4">
        <f t="shared" si="316"/>
        <v>42570.791666658472</v>
      </c>
      <c r="E3381" t="str">
        <f t="shared" si="317"/>
        <v>LRKPPS</v>
      </c>
      <c r="F3381" s="39">
        <v>86.688529968261719</v>
      </c>
      <c r="G3381">
        <f t="shared" si="315"/>
        <v>1.6184268423754874E-3</v>
      </c>
      <c r="H3381" s="38">
        <f>G3381*SUMIF('Manual Inputs'!$B$11:$B$22,'Expanded kW'!A3381,'Manual Inputs'!$C$11:$C$22)</f>
        <v>12157.161188274584</v>
      </c>
    </row>
    <row r="3382" spans="1:8" x14ac:dyDescent="0.2">
      <c r="A3382">
        <f t="shared" si="312"/>
        <v>7</v>
      </c>
      <c r="B3382" t="b">
        <f t="shared" si="313"/>
        <v>0</v>
      </c>
      <c r="C3382" t="str">
        <f t="shared" si="314"/>
        <v>ON</v>
      </c>
      <c r="D3382" s="4">
        <f t="shared" si="316"/>
        <v>42570.833333325136</v>
      </c>
      <c r="E3382" t="str">
        <f t="shared" si="317"/>
        <v>LRKPPS</v>
      </c>
      <c r="F3382" s="39">
        <v>82.948097229003906</v>
      </c>
      <c r="G3382">
        <f t="shared" si="315"/>
        <v>1.5485950347588252E-3</v>
      </c>
      <c r="H3382" s="38">
        <f>G3382*SUMIF('Manual Inputs'!$B$11:$B$22,'Expanded kW'!A3382,'Manual Inputs'!$C$11:$C$22)</f>
        <v>11632.604551523389</v>
      </c>
    </row>
    <row r="3383" spans="1:8" x14ac:dyDescent="0.2">
      <c r="A3383">
        <f t="shared" si="312"/>
        <v>7</v>
      </c>
      <c r="B3383" t="b">
        <f t="shared" si="313"/>
        <v>0</v>
      </c>
      <c r="C3383" t="str">
        <f t="shared" si="314"/>
        <v>OFF</v>
      </c>
      <c r="D3383" s="4">
        <f t="shared" si="316"/>
        <v>42570.8749999918</v>
      </c>
      <c r="E3383" t="str">
        <f t="shared" si="317"/>
        <v>LRKPPS</v>
      </c>
      <c r="F3383" s="39">
        <v>81.317047119140625</v>
      </c>
      <c r="G3383">
        <f t="shared" si="315"/>
        <v>1.5181442325589414E-3</v>
      </c>
      <c r="H3383" s="38">
        <f>G3383*SUMIF('Manual Inputs'!$B$11:$B$22,'Expanded kW'!A3383,'Manual Inputs'!$C$11:$C$22)</f>
        <v>11403.866803876488</v>
      </c>
    </row>
    <row r="3384" spans="1:8" x14ac:dyDescent="0.2">
      <c r="A3384">
        <f t="shared" si="312"/>
        <v>7</v>
      </c>
      <c r="B3384" t="b">
        <f t="shared" si="313"/>
        <v>0</v>
      </c>
      <c r="C3384" t="str">
        <f t="shared" si="314"/>
        <v>OFF</v>
      </c>
      <c r="D3384" s="4">
        <f t="shared" si="316"/>
        <v>42570.916666658464</v>
      </c>
      <c r="E3384" t="str">
        <f t="shared" si="317"/>
        <v>LRKPPS</v>
      </c>
      <c r="F3384" s="39">
        <v>77.168106079101563</v>
      </c>
      <c r="G3384">
        <f t="shared" si="315"/>
        <v>1.4406858012175532E-3</v>
      </c>
      <c r="H3384" s="38">
        <f>G3384*SUMIF('Manual Inputs'!$B$11:$B$22,'Expanded kW'!A3384,'Manual Inputs'!$C$11:$C$22)</f>
        <v>10822.021143292912</v>
      </c>
    </row>
    <row r="3385" spans="1:8" x14ac:dyDescent="0.2">
      <c r="A3385">
        <f t="shared" si="312"/>
        <v>7</v>
      </c>
      <c r="B3385" t="b">
        <f t="shared" si="313"/>
        <v>0</v>
      </c>
      <c r="C3385" t="str">
        <f t="shared" si="314"/>
        <v>OFF</v>
      </c>
      <c r="D3385" s="4">
        <f t="shared" si="316"/>
        <v>42570.958333325128</v>
      </c>
      <c r="E3385" t="str">
        <f t="shared" si="317"/>
        <v>LRKPPS</v>
      </c>
      <c r="F3385" s="39">
        <v>70.951408386230469</v>
      </c>
      <c r="G3385">
        <f t="shared" si="315"/>
        <v>1.3246234983874097E-3</v>
      </c>
      <c r="H3385" s="38">
        <f>G3385*SUMIF('Manual Inputs'!$B$11:$B$22,'Expanded kW'!A3385,'Manual Inputs'!$C$11:$C$22)</f>
        <v>9950.1942021891809</v>
      </c>
    </row>
    <row r="3386" spans="1:8" x14ac:dyDescent="0.2">
      <c r="A3386">
        <f t="shared" si="312"/>
        <v>7</v>
      </c>
      <c r="B3386" t="b">
        <f t="shared" si="313"/>
        <v>0</v>
      </c>
      <c r="C3386" t="str">
        <f t="shared" si="314"/>
        <v>OFF</v>
      </c>
      <c r="D3386" s="4">
        <f t="shared" si="316"/>
        <v>42570.999999991793</v>
      </c>
      <c r="E3386" t="str">
        <f t="shared" si="317"/>
        <v>LRKPPS</v>
      </c>
      <c r="F3386" s="39">
        <v>65.698211669921875</v>
      </c>
      <c r="G3386">
        <f t="shared" si="315"/>
        <v>1.2265492251581221E-3</v>
      </c>
      <c r="H3386" s="38">
        <f>G3386*SUMIF('Manual Inputs'!$B$11:$B$22,'Expanded kW'!A3386,'Manual Inputs'!$C$11:$C$22)</f>
        <v>9213.4882128586432</v>
      </c>
    </row>
    <row r="3387" spans="1:8" x14ac:dyDescent="0.2">
      <c r="A3387">
        <f t="shared" si="312"/>
        <v>7</v>
      </c>
      <c r="B3387" t="b">
        <f t="shared" si="313"/>
        <v>0</v>
      </c>
      <c r="C3387" t="str">
        <f t="shared" si="314"/>
        <v>OFF</v>
      </c>
      <c r="D3387" s="4">
        <f t="shared" si="316"/>
        <v>42571.041666658457</v>
      </c>
      <c r="E3387" t="str">
        <f t="shared" si="317"/>
        <v>LRKPPS</v>
      </c>
      <c r="F3387" s="39">
        <v>65.103263854980469</v>
      </c>
      <c r="G3387">
        <f t="shared" si="315"/>
        <v>1.2154418789628832E-3</v>
      </c>
      <c r="H3387" s="38">
        <f>G3387*SUMIF('Manual Inputs'!$B$11:$B$22,'Expanded kW'!A3387,'Manual Inputs'!$C$11:$C$22)</f>
        <v>9130.0529938336749</v>
      </c>
    </row>
    <row r="3388" spans="1:8" x14ac:dyDescent="0.2">
      <c r="A3388">
        <f t="shared" si="312"/>
        <v>7</v>
      </c>
      <c r="B3388" t="b">
        <f t="shared" si="313"/>
        <v>0</v>
      </c>
      <c r="C3388" t="str">
        <f t="shared" si="314"/>
        <v>OFF</v>
      </c>
      <c r="D3388" s="4">
        <f t="shared" si="316"/>
        <v>42571.083333325121</v>
      </c>
      <c r="E3388" t="str">
        <f t="shared" si="317"/>
        <v>LRKPPS</v>
      </c>
      <c r="F3388" s="39">
        <v>62.746120452880859</v>
      </c>
      <c r="G3388">
        <f t="shared" si="315"/>
        <v>1.1714353171411178E-3</v>
      </c>
      <c r="H3388" s="38">
        <f>G3388*SUMIF('Manual Inputs'!$B$11:$B$22,'Expanded kW'!A3388,'Manual Inputs'!$C$11:$C$22)</f>
        <v>8799.4882432986924</v>
      </c>
    </row>
    <row r="3389" spans="1:8" x14ac:dyDescent="0.2">
      <c r="A3389">
        <f t="shared" si="312"/>
        <v>7</v>
      </c>
      <c r="B3389" t="b">
        <f t="shared" si="313"/>
        <v>0</v>
      </c>
      <c r="C3389" t="str">
        <f t="shared" si="314"/>
        <v>OFF</v>
      </c>
      <c r="D3389" s="4">
        <f t="shared" si="316"/>
        <v>42571.124999991785</v>
      </c>
      <c r="E3389" t="str">
        <f t="shared" si="317"/>
        <v>LRKPPS</v>
      </c>
      <c r="F3389" s="39">
        <v>62.788158416748047</v>
      </c>
      <c r="G3389">
        <f t="shared" si="315"/>
        <v>1.1722201426439423E-3</v>
      </c>
      <c r="H3389" s="38">
        <f>G3389*SUMIF('Manual Inputs'!$B$11:$B$22,'Expanded kW'!A3389,'Manual Inputs'!$C$11:$C$22)</f>
        <v>8805.3836288006405</v>
      </c>
    </row>
    <row r="3390" spans="1:8" x14ac:dyDescent="0.2">
      <c r="A3390">
        <f t="shared" si="312"/>
        <v>7</v>
      </c>
      <c r="B3390" t="b">
        <f t="shared" si="313"/>
        <v>0</v>
      </c>
      <c r="C3390" t="str">
        <f t="shared" si="314"/>
        <v>OFF</v>
      </c>
      <c r="D3390" s="4">
        <f t="shared" si="316"/>
        <v>42571.16666665845</v>
      </c>
      <c r="E3390" t="str">
        <f t="shared" si="317"/>
        <v>LRKPPS</v>
      </c>
      <c r="F3390" s="39">
        <v>62.308799743652344</v>
      </c>
      <c r="G3390">
        <f t="shared" si="315"/>
        <v>1.1632707817083305E-3</v>
      </c>
      <c r="H3390" s="38">
        <f>G3390*SUMIF('Manual Inputs'!$B$11:$B$22,'Expanded kW'!A3390,'Manual Inputs'!$C$11:$C$22)</f>
        <v>8738.1585800201919</v>
      </c>
    </row>
    <row r="3391" spans="1:8" x14ac:dyDescent="0.2">
      <c r="A3391">
        <f t="shared" si="312"/>
        <v>7</v>
      </c>
      <c r="B3391" t="b">
        <f t="shared" si="313"/>
        <v>0</v>
      </c>
      <c r="C3391" t="str">
        <f t="shared" si="314"/>
        <v>OFF</v>
      </c>
      <c r="D3391" s="4">
        <f t="shared" si="316"/>
        <v>42571.208333325114</v>
      </c>
      <c r="E3391" t="str">
        <f t="shared" si="317"/>
        <v>LRKPPS</v>
      </c>
      <c r="F3391" s="39">
        <v>64.306816101074219</v>
      </c>
      <c r="G3391">
        <f t="shared" si="315"/>
        <v>1.2005726405071907E-3</v>
      </c>
      <c r="H3391" s="38">
        <f>G3391*SUMIF('Manual Inputs'!$B$11:$B$22,'Expanded kW'!A3391,'Manual Inputs'!$C$11:$C$22)</f>
        <v>9018.3595122874722</v>
      </c>
    </row>
    <row r="3392" spans="1:8" x14ac:dyDescent="0.2">
      <c r="A3392">
        <f t="shared" si="312"/>
        <v>7</v>
      </c>
      <c r="B3392" t="b">
        <f t="shared" si="313"/>
        <v>0</v>
      </c>
      <c r="C3392" t="str">
        <f t="shared" si="314"/>
        <v>OFF</v>
      </c>
      <c r="D3392" s="4">
        <f t="shared" si="316"/>
        <v>42571.249999991778</v>
      </c>
      <c r="E3392" t="str">
        <f t="shared" si="317"/>
        <v>LRKPPS</v>
      </c>
      <c r="F3392" s="39">
        <v>70.010177612304688</v>
      </c>
      <c r="G3392">
        <f t="shared" si="315"/>
        <v>1.3070512411355098E-3</v>
      </c>
      <c r="H3392" s="38">
        <f>G3392*SUMIF('Manual Inputs'!$B$11:$B$22,'Expanded kW'!A3392,'Manual Inputs'!$C$11:$C$22)</f>
        <v>9818.1964138062267</v>
      </c>
    </row>
    <row r="3393" spans="1:8" x14ac:dyDescent="0.2">
      <c r="A3393">
        <f t="shared" si="312"/>
        <v>7</v>
      </c>
      <c r="B3393" t="b">
        <f t="shared" si="313"/>
        <v>0</v>
      </c>
      <c r="C3393" t="str">
        <f t="shared" si="314"/>
        <v>ON</v>
      </c>
      <c r="D3393" s="4">
        <f t="shared" si="316"/>
        <v>42571.291666658442</v>
      </c>
      <c r="E3393" t="str">
        <f t="shared" si="317"/>
        <v>LRKPPS</v>
      </c>
      <c r="F3393" s="39">
        <v>74.899848937988281</v>
      </c>
      <c r="G3393">
        <f t="shared" si="315"/>
        <v>1.3983386966590649E-3</v>
      </c>
      <c r="H3393" s="38">
        <f>G3393*SUMIF('Manual Inputs'!$B$11:$B$22,'Expanded kW'!A3393,'Manual Inputs'!$C$11:$C$22)</f>
        <v>10503.921762774347</v>
      </c>
    </row>
    <row r="3394" spans="1:8" x14ac:dyDescent="0.2">
      <c r="A3394">
        <f t="shared" ref="A3394:A3457" si="318">MONTH(D3394)</f>
        <v>7</v>
      </c>
      <c r="B3394" t="b">
        <f t="shared" ref="B3394:B3457" si="319">IF(ISNA(VLOOKUP(DATE(YEAR(D3394),MONTH(D3394),DAY(D3394)),Holidays,1,FALSE)),FALSE,TRUE)</f>
        <v>0</v>
      </c>
      <c r="C3394" t="str">
        <f t="shared" ref="C3394:C3457" si="320">IF(OR(HOUR(D3394)&lt;PkStart,HOUR(D3394)&gt;OPkStart-1,WEEKDAY(D3394,2)&gt;5,B3394)=TRUE,"OFF","ON")</f>
        <v>ON</v>
      </c>
      <c r="D3394" s="4">
        <f t="shared" si="316"/>
        <v>42571.333333325107</v>
      </c>
      <c r="E3394" t="str">
        <f t="shared" si="317"/>
        <v>LRKPPS</v>
      </c>
      <c r="F3394" s="39">
        <v>83.393180847167969</v>
      </c>
      <c r="G3394">
        <f t="shared" ref="G3394:G3457" si="321">IF(SUMIF($A$2:$A$8761,A3394,$F$2:$F$8761)=0,0,F3394/SUMIF($A$2:$A$8761,A3394,$F$2:$F$8761))</f>
        <v>1.5569044994019796E-3</v>
      </c>
      <c r="H3394" s="38">
        <f>G3394*SUMIF('Manual Inputs'!$B$11:$B$22,'Expanded kW'!A3394,'Manual Inputs'!$C$11:$C$22)</f>
        <v>11695.022881725341</v>
      </c>
    </row>
    <row r="3395" spans="1:8" x14ac:dyDescent="0.2">
      <c r="A3395">
        <f t="shared" si="318"/>
        <v>7</v>
      </c>
      <c r="B3395" t="b">
        <f t="shared" si="319"/>
        <v>0</v>
      </c>
      <c r="C3395" t="str">
        <f t="shared" si="320"/>
        <v>ON</v>
      </c>
      <c r="D3395" s="4">
        <f t="shared" si="316"/>
        <v>42571.374999991771</v>
      </c>
      <c r="E3395" t="str">
        <f t="shared" si="317"/>
        <v>LRKPPS</v>
      </c>
      <c r="F3395" s="39">
        <v>89.439765930175781</v>
      </c>
      <c r="G3395">
        <f t="shared" si="321"/>
        <v>1.6697908940222356E-3</v>
      </c>
      <c r="H3395" s="38">
        <f>G3395*SUMIF('Manual Inputs'!$B$11:$B$22,'Expanded kW'!A3395,'Manual Inputs'!$C$11:$C$22)</f>
        <v>12542.993305490238</v>
      </c>
    </row>
    <row r="3396" spans="1:8" x14ac:dyDescent="0.2">
      <c r="A3396">
        <f t="shared" si="318"/>
        <v>7</v>
      </c>
      <c r="B3396" t="b">
        <f t="shared" si="319"/>
        <v>0</v>
      </c>
      <c r="C3396" t="str">
        <f t="shared" si="320"/>
        <v>ON</v>
      </c>
      <c r="D3396" s="4">
        <f t="shared" ref="D3396:D3459" si="322">+D3395+1/24</f>
        <v>42571.416666658435</v>
      </c>
      <c r="E3396" t="str">
        <f t="shared" ref="E3396:E3459" si="323">+E3395</f>
        <v>LRKPPS</v>
      </c>
      <c r="F3396" s="39">
        <v>94.933845520019531</v>
      </c>
      <c r="G3396">
        <f t="shared" si="321"/>
        <v>1.7723623170883074E-3</v>
      </c>
      <c r="H3396" s="38">
        <f>G3396*SUMIF('Manual Inputs'!$B$11:$B$22,'Expanded kW'!A3396,'Manual Inputs'!$C$11:$C$22)</f>
        <v>13313.480602706995</v>
      </c>
    </row>
    <row r="3397" spans="1:8" x14ac:dyDescent="0.2">
      <c r="A3397">
        <f t="shared" si="318"/>
        <v>7</v>
      </c>
      <c r="B3397" t="b">
        <f t="shared" si="319"/>
        <v>0</v>
      </c>
      <c r="C3397" t="str">
        <f t="shared" si="320"/>
        <v>ON</v>
      </c>
      <c r="D3397" s="4">
        <f t="shared" si="322"/>
        <v>42571.458333325099</v>
      </c>
      <c r="E3397" t="str">
        <f t="shared" si="323"/>
        <v>LRKPPS</v>
      </c>
      <c r="F3397" s="39">
        <v>98.813148498535156</v>
      </c>
      <c r="G3397">
        <f t="shared" si="321"/>
        <v>1.8447867551591283E-3</v>
      </c>
      <c r="H3397" s="38">
        <f>G3397*SUMIF('Manual Inputs'!$B$11:$B$22,'Expanded kW'!A3397,'Manual Inputs'!$C$11:$C$22)</f>
        <v>13857.512340530151</v>
      </c>
    </row>
    <row r="3398" spans="1:8" x14ac:dyDescent="0.2">
      <c r="A3398">
        <f t="shared" si="318"/>
        <v>7</v>
      </c>
      <c r="B3398" t="b">
        <f t="shared" si="319"/>
        <v>0</v>
      </c>
      <c r="C3398" t="str">
        <f t="shared" si="320"/>
        <v>ON</v>
      </c>
      <c r="D3398" s="4">
        <f t="shared" si="322"/>
        <v>42571.499999991764</v>
      </c>
      <c r="E3398" t="str">
        <f t="shared" si="323"/>
        <v>LRKPPS</v>
      </c>
      <c r="F3398" s="39">
        <v>101.95574951171875</v>
      </c>
      <c r="G3398">
        <f t="shared" si="321"/>
        <v>1.9034573755569461E-3</v>
      </c>
      <c r="H3398" s="38">
        <f>G3398*SUMIF('Manual Inputs'!$B$11:$B$22,'Expanded kW'!A3398,'Manual Inputs'!$C$11:$C$22)</f>
        <v>14298.229319831746</v>
      </c>
    </row>
    <row r="3399" spans="1:8" x14ac:dyDescent="0.2">
      <c r="A3399">
        <f t="shared" si="318"/>
        <v>7</v>
      </c>
      <c r="B3399" t="b">
        <f t="shared" si="319"/>
        <v>0</v>
      </c>
      <c r="C3399" t="str">
        <f t="shared" si="320"/>
        <v>ON</v>
      </c>
      <c r="D3399" s="4">
        <f t="shared" si="322"/>
        <v>42571.541666658428</v>
      </c>
      <c r="E3399" t="str">
        <f t="shared" si="323"/>
        <v>LRKPPS</v>
      </c>
      <c r="F3399" s="39">
        <v>101.73809814453125</v>
      </c>
      <c r="G3399">
        <f t="shared" si="321"/>
        <v>1.8993939450769859E-3</v>
      </c>
      <c r="H3399" s="38">
        <f>G3399*SUMIF('Manual Inputs'!$B$11:$B$22,'Expanded kW'!A3399,'Manual Inputs'!$C$11:$C$22)</f>
        <v>14267.705988143971</v>
      </c>
    </row>
    <row r="3400" spans="1:8" x14ac:dyDescent="0.2">
      <c r="A3400">
        <f t="shared" si="318"/>
        <v>7</v>
      </c>
      <c r="B3400" t="b">
        <f t="shared" si="319"/>
        <v>0</v>
      </c>
      <c r="C3400" t="str">
        <f t="shared" si="320"/>
        <v>ON</v>
      </c>
      <c r="D3400" s="4">
        <f t="shared" si="322"/>
        <v>42571.583333325092</v>
      </c>
      <c r="E3400" t="str">
        <f t="shared" si="323"/>
        <v>LRKPPS</v>
      </c>
      <c r="F3400" s="39">
        <v>100.13662719726562</v>
      </c>
      <c r="G3400">
        <f t="shared" si="321"/>
        <v>1.8694953694604873E-3</v>
      </c>
      <c r="H3400" s="38">
        <f>G3400*SUMIF('Manual Inputs'!$B$11:$B$22,'Expanded kW'!A3400,'Manual Inputs'!$C$11:$C$22)</f>
        <v>14043.116409206885</v>
      </c>
    </row>
    <row r="3401" spans="1:8" x14ac:dyDescent="0.2">
      <c r="A3401">
        <f t="shared" si="318"/>
        <v>7</v>
      </c>
      <c r="B3401" t="b">
        <f t="shared" si="319"/>
        <v>0</v>
      </c>
      <c r="C3401" t="str">
        <f t="shared" si="320"/>
        <v>ON</v>
      </c>
      <c r="D3401" s="4">
        <f t="shared" si="322"/>
        <v>42571.624999991756</v>
      </c>
      <c r="E3401" t="str">
        <f t="shared" si="323"/>
        <v>LRKPPS</v>
      </c>
      <c r="F3401" s="39">
        <v>95.587409973144531</v>
      </c>
      <c r="G3401">
        <f t="shared" si="321"/>
        <v>1.7845640034538188E-3</v>
      </c>
      <c r="H3401" s="38">
        <f>G3401*SUMIF('Manual Inputs'!$B$11:$B$22,'Expanded kW'!A3401,'Manual Inputs'!$C$11:$C$22)</f>
        <v>13405.136193204102</v>
      </c>
    </row>
    <row r="3402" spans="1:8" x14ac:dyDescent="0.2">
      <c r="A3402">
        <f t="shared" si="318"/>
        <v>7</v>
      </c>
      <c r="B3402" t="b">
        <f t="shared" si="319"/>
        <v>0</v>
      </c>
      <c r="C3402" t="str">
        <f t="shared" si="320"/>
        <v>ON</v>
      </c>
      <c r="D3402" s="4">
        <f t="shared" si="322"/>
        <v>42571.666666658421</v>
      </c>
      <c r="E3402" t="str">
        <f t="shared" si="323"/>
        <v>LRKPPS</v>
      </c>
      <c r="F3402" s="39">
        <v>97.593338012695312</v>
      </c>
      <c r="G3402">
        <f t="shared" si="321"/>
        <v>1.8220135689761688E-3</v>
      </c>
      <c r="H3402" s="38">
        <f>G3402*SUMIF('Manual Inputs'!$B$11:$B$22,'Expanded kW'!A3402,'Manual Inputs'!$C$11:$C$22)</f>
        <v>13686.446656281822</v>
      </c>
    </row>
    <row r="3403" spans="1:8" x14ac:dyDescent="0.2">
      <c r="A3403">
        <f t="shared" si="318"/>
        <v>7</v>
      </c>
      <c r="B3403" t="b">
        <f t="shared" si="319"/>
        <v>0</v>
      </c>
      <c r="C3403" t="str">
        <f t="shared" si="320"/>
        <v>ON</v>
      </c>
      <c r="D3403" s="4">
        <f t="shared" si="322"/>
        <v>42571.708333325085</v>
      </c>
      <c r="E3403" t="str">
        <f t="shared" si="323"/>
        <v>LRKPPS</v>
      </c>
      <c r="F3403" s="39">
        <v>94.385581970214844</v>
      </c>
      <c r="G3403">
        <f t="shared" si="321"/>
        <v>1.7621265402672582E-3</v>
      </c>
      <c r="H3403" s="38">
        <f>G3403*SUMIF('Manual Inputs'!$B$11:$B$22,'Expanded kW'!A3403,'Manual Inputs'!$C$11:$C$22)</f>
        <v>13236.592364423666</v>
      </c>
    </row>
    <row r="3404" spans="1:8" x14ac:dyDescent="0.2">
      <c r="A3404">
        <f t="shared" si="318"/>
        <v>7</v>
      </c>
      <c r="B3404" t="b">
        <f t="shared" si="319"/>
        <v>0</v>
      </c>
      <c r="C3404" t="str">
        <f t="shared" si="320"/>
        <v>ON</v>
      </c>
      <c r="D3404" s="4">
        <f t="shared" si="322"/>
        <v>42571.749999991749</v>
      </c>
      <c r="E3404" t="str">
        <f t="shared" si="323"/>
        <v>LRKPPS</v>
      </c>
      <c r="F3404" s="39">
        <v>91.132499694824219</v>
      </c>
      <c r="G3404">
        <f t="shared" si="321"/>
        <v>1.7013932958936866E-3</v>
      </c>
      <c r="H3404" s="38">
        <f>G3404*SUMIF('Manual Inputs'!$B$11:$B$22,'Expanded kW'!A3404,'Manual Inputs'!$C$11:$C$22)</f>
        <v>12780.381541664045</v>
      </c>
    </row>
    <row r="3405" spans="1:8" x14ac:dyDescent="0.2">
      <c r="A3405">
        <f t="shared" si="318"/>
        <v>7</v>
      </c>
      <c r="B3405" t="b">
        <f t="shared" si="319"/>
        <v>0</v>
      </c>
      <c r="C3405" t="str">
        <f t="shared" si="320"/>
        <v>ON</v>
      </c>
      <c r="D3405" s="4">
        <f t="shared" si="322"/>
        <v>42571.791666658413</v>
      </c>
      <c r="E3405" t="str">
        <f t="shared" si="323"/>
        <v>LRKPPS</v>
      </c>
      <c r="F3405" s="39">
        <v>85.599624633789063</v>
      </c>
      <c r="G3405">
        <f t="shared" si="321"/>
        <v>1.5980975828672039E-3</v>
      </c>
      <c r="H3405" s="38">
        <f>G3405*SUMIF('Manual Inputs'!$B$11:$B$22,'Expanded kW'!A3405,'Manual Inputs'!$C$11:$C$22)</f>
        <v>12004.453584687319</v>
      </c>
    </row>
    <row r="3406" spans="1:8" x14ac:dyDescent="0.2">
      <c r="A3406">
        <f t="shared" si="318"/>
        <v>7</v>
      </c>
      <c r="B3406" t="b">
        <f t="shared" si="319"/>
        <v>0</v>
      </c>
      <c r="C3406" t="str">
        <f t="shared" si="320"/>
        <v>ON</v>
      </c>
      <c r="D3406" s="4">
        <f t="shared" si="322"/>
        <v>42571.833333325078</v>
      </c>
      <c r="E3406" t="str">
        <f t="shared" si="323"/>
        <v>LRKPPS</v>
      </c>
      <c r="F3406" s="39">
        <v>81.253868103027344</v>
      </c>
      <c r="G3406">
        <f t="shared" si="321"/>
        <v>1.5169647153195783E-3</v>
      </c>
      <c r="H3406" s="38">
        <f>G3406*SUMIF('Manual Inputs'!$B$11:$B$22,'Expanded kW'!A3406,'Manual Inputs'!$C$11:$C$22)</f>
        <v>11395.006606536806</v>
      </c>
    </row>
    <row r="3407" spans="1:8" x14ac:dyDescent="0.2">
      <c r="A3407">
        <f t="shared" si="318"/>
        <v>7</v>
      </c>
      <c r="B3407" t="b">
        <f t="shared" si="319"/>
        <v>0</v>
      </c>
      <c r="C3407" t="str">
        <f t="shared" si="320"/>
        <v>OFF</v>
      </c>
      <c r="D3407" s="4">
        <f t="shared" si="322"/>
        <v>42571.874999991742</v>
      </c>
      <c r="E3407" t="str">
        <f t="shared" si="323"/>
        <v>LRKPPS</v>
      </c>
      <c r="F3407" s="39">
        <v>74.739028930664063</v>
      </c>
      <c r="G3407">
        <f t="shared" si="321"/>
        <v>1.3953362761919071E-3</v>
      </c>
      <c r="H3407" s="38">
        <f>G3407*SUMIF('Manual Inputs'!$B$11:$B$22,'Expanded kW'!A3407,'Manual Inputs'!$C$11:$C$22)</f>
        <v>10481.368435914892</v>
      </c>
    </row>
    <row r="3408" spans="1:8" x14ac:dyDescent="0.2">
      <c r="A3408">
        <f t="shared" si="318"/>
        <v>7</v>
      </c>
      <c r="B3408" t="b">
        <f t="shared" si="319"/>
        <v>0</v>
      </c>
      <c r="C3408" t="str">
        <f t="shared" si="320"/>
        <v>OFF</v>
      </c>
      <c r="D3408" s="4">
        <f t="shared" si="322"/>
        <v>42571.916666658406</v>
      </c>
      <c r="E3408" t="str">
        <f t="shared" si="323"/>
        <v>LRKPPS</v>
      </c>
      <c r="F3408" s="39">
        <v>71.088104248046875</v>
      </c>
      <c r="G3408">
        <f t="shared" si="321"/>
        <v>1.3271755344190085E-3</v>
      </c>
      <c r="H3408" s="38">
        <f>G3408*SUMIF('Manual Inputs'!$B$11:$B$22,'Expanded kW'!A3408,'Manual Inputs'!$C$11:$C$22)</f>
        <v>9969.3643695282826</v>
      </c>
    </row>
    <row r="3409" spans="1:8" x14ac:dyDescent="0.2">
      <c r="A3409">
        <f t="shared" si="318"/>
        <v>7</v>
      </c>
      <c r="B3409" t="b">
        <f t="shared" si="319"/>
        <v>0</v>
      </c>
      <c r="C3409" t="str">
        <f t="shared" si="320"/>
        <v>OFF</v>
      </c>
      <c r="D3409" s="4">
        <f t="shared" si="322"/>
        <v>42571.95833332507</v>
      </c>
      <c r="E3409" t="str">
        <f t="shared" si="323"/>
        <v>LRKPPS</v>
      </c>
      <c r="F3409" s="39">
        <v>67.244834899902344</v>
      </c>
      <c r="G3409">
        <f t="shared" si="321"/>
        <v>1.2554238242701188E-3</v>
      </c>
      <c r="H3409" s="38">
        <f>G3409*SUMIF('Manual Inputs'!$B$11:$B$22,'Expanded kW'!A3409,'Manual Inputs'!$C$11:$C$22)</f>
        <v>9430.3859721272165</v>
      </c>
    </row>
    <row r="3410" spans="1:8" x14ac:dyDescent="0.2">
      <c r="A3410">
        <f t="shared" si="318"/>
        <v>7</v>
      </c>
      <c r="B3410" t="b">
        <f t="shared" si="319"/>
        <v>0</v>
      </c>
      <c r="C3410" t="str">
        <f t="shared" si="320"/>
        <v>OFF</v>
      </c>
      <c r="D3410" s="4">
        <f t="shared" si="322"/>
        <v>42571.999999991735</v>
      </c>
      <c r="E3410" t="str">
        <f t="shared" si="323"/>
        <v>LRKPPS</v>
      </c>
      <c r="F3410" s="39">
        <v>62.727508544921875</v>
      </c>
      <c r="G3410">
        <f t="shared" si="321"/>
        <v>1.1710878431276622E-3</v>
      </c>
      <c r="H3410" s="38">
        <f>G3410*SUMIF('Manual Inputs'!$B$11:$B$22,'Expanded kW'!A3410,'Manual Inputs'!$C$11:$C$22)</f>
        <v>8796.8781175397071</v>
      </c>
    </row>
    <row r="3411" spans="1:8" x14ac:dyDescent="0.2">
      <c r="A3411">
        <f t="shared" si="318"/>
        <v>7</v>
      </c>
      <c r="B3411" t="b">
        <f t="shared" si="319"/>
        <v>0</v>
      </c>
      <c r="C3411" t="str">
        <f t="shared" si="320"/>
        <v>OFF</v>
      </c>
      <c r="D3411" s="4">
        <f t="shared" si="322"/>
        <v>42572.041666658399</v>
      </c>
      <c r="E3411" t="str">
        <f t="shared" si="323"/>
        <v>LRKPPS</v>
      </c>
      <c r="F3411" s="39">
        <v>61.072708129882813</v>
      </c>
      <c r="G3411">
        <f t="shared" si="321"/>
        <v>1.1401936358841681E-3</v>
      </c>
      <c r="H3411" s="38">
        <f>G3411*SUMIF('Manual Inputs'!$B$11:$B$22,'Expanded kW'!A3411,'Manual Inputs'!$C$11:$C$22)</f>
        <v>8564.8096375756431</v>
      </c>
    </row>
    <row r="3412" spans="1:8" x14ac:dyDescent="0.2">
      <c r="A3412">
        <f t="shared" si="318"/>
        <v>7</v>
      </c>
      <c r="B3412" t="b">
        <f t="shared" si="319"/>
        <v>0</v>
      </c>
      <c r="C3412" t="str">
        <f t="shared" si="320"/>
        <v>OFF</v>
      </c>
      <c r="D3412" s="4">
        <f t="shared" si="322"/>
        <v>42572.083333325063</v>
      </c>
      <c r="E3412" t="str">
        <f t="shared" si="323"/>
        <v>LRKPPS</v>
      </c>
      <c r="F3412" s="39">
        <v>60.584712982177734</v>
      </c>
      <c r="G3412">
        <f t="shared" si="321"/>
        <v>1.1310830367508796E-3</v>
      </c>
      <c r="H3412" s="38">
        <f>G3412*SUMIF('Manual Inputs'!$B$11:$B$22,'Expanded kW'!A3412,'Manual Inputs'!$C$11:$C$22)</f>
        <v>8496.3734134071346</v>
      </c>
    </row>
    <row r="3413" spans="1:8" x14ac:dyDescent="0.2">
      <c r="A3413">
        <f t="shared" si="318"/>
        <v>7</v>
      </c>
      <c r="B3413" t="b">
        <f t="shared" si="319"/>
        <v>0</v>
      </c>
      <c r="C3413" t="str">
        <f t="shared" si="320"/>
        <v>OFF</v>
      </c>
      <c r="D3413" s="4">
        <f t="shared" si="322"/>
        <v>42572.124999991727</v>
      </c>
      <c r="E3413" t="str">
        <f t="shared" si="323"/>
        <v>LRKPPS</v>
      </c>
      <c r="F3413" s="39">
        <v>59.514358520507812</v>
      </c>
      <c r="G3413">
        <f t="shared" si="321"/>
        <v>1.1111001117634887E-3</v>
      </c>
      <c r="H3413" s="38">
        <f>G3413*SUMIF('Manual Inputs'!$B$11:$B$22,'Expanded kW'!A3413,'Manual Inputs'!$C$11:$C$22)</f>
        <v>8346.2673760354755</v>
      </c>
    </row>
    <row r="3414" spans="1:8" x14ac:dyDescent="0.2">
      <c r="A3414">
        <f t="shared" si="318"/>
        <v>7</v>
      </c>
      <c r="B3414" t="b">
        <f t="shared" si="319"/>
        <v>0</v>
      </c>
      <c r="C3414" t="str">
        <f t="shared" si="320"/>
        <v>OFF</v>
      </c>
      <c r="D3414" s="4">
        <f t="shared" si="322"/>
        <v>42572.166666658391</v>
      </c>
      <c r="E3414" t="str">
        <f t="shared" si="323"/>
        <v>LRKPPS</v>
      </c>
      <c r="F3414" s="39">
        <v>59.827709197998047</v>
      </c>
      <c r="G3414">
        <f t="shared" si="321"/>
        <v>1.1169501953640806E-3</v>
      </c>
      <c r="H3414" s="38">
        <f>G3414*SUMIF('Manual Inputs'!$B$11:$B$22,'Expanded kW'!A3414,'Manual Inputs'!$C$11:$C$22)</f>
        <v>8390.211536769295</v>
      </c>
    </row>
    <row r="3415" spans="1:8" x14ac:dyDescent="0.2">
      <c r="A3415">
        <f t="shared" si="318"/>
        <v>7</v>
      </c>
      <c r="B3415" t="b">
        <f t="shared" si="319"/>
        <v>0</v>
      </c>
      <c r="C3415" t="str">
        <f t="shared" si="320"/>
        <v>OFF</v>
      </c>
      <c r="D3415" s="4">
        <f t="shared" si="322"/>
        <v>42572.208333325056</v>
      </c>
      <c r="E3415" t="str">
        <f t="shared" si="323"/>
        <v>LRKPPS</v>
      </c>
      <c r="F3415" s="39">
        <v>60.370010375976563</v>
      </c>
      <c r="G3415">
        <f t="shared" si="321"/>
        <v>1.1270746580053735E-3</v>
      </c>
      <c r="H3415" s="38">
        <f>G3415*SUMIF('Manual Inputs'!$B$11:$B$22,'Expanded kW'!A3415,'Manual Inputs'!$C$11:$C$22)</f>
        <v>8466.2636146588338</v>
      </c>
    </row>
    <row r="3416" spans="1:8" x14ac:dyDescent="0.2">
      <c r="A3416">
        <f t="shared" si="318"/>
        <v>7</v>
      </c>
      <c r="B3416" t="b">
        <f t="shared" si="319"/>
        <v>0</v>
      </c>
      <c r="C3416" t="str">
        <f t="shared" si="320"/>
        <v>OFF</v>
      </c>
      <c r="D3416" s="4">
        <f t="shared" si="322"/>
        <v>42572.24999999172</v>
      </c>
      <c r="E3416" t="str">
        <f t="shared" si="323"/>
        <v>LRKPPS</v>
      </c>
      <c r="F3416" s="39">
        <v>66.126785278320313</v>
      </c>
      <c r="G3416">
        <f t="shared" si="321"/>
        <v>1.2345504570629624E-3</v>
      </c>
      <c r="H3416" s="38">
        <f>G3416*SUMIF('Manual Inputs'!$B$11:$B$22,'Expanded kW'!A3416,'Manual Inputs'!$C$11:$C$22)</f>
        <v>9273.5911865767102</v>
      </c>
    </row>
    <row r="3417" spans="1:8" x14ac:dyDescent="0.2">
      <c r="A3417">
        <f t="shared" si="318"/>
        <v>7</v>
      </c>
      <c r="B3417" t="b">
        <f t="shared" si="319"/>
        <v>0</v>
      </c>
      <c r="C3417" t="str">
        <f t="shared" si="320"/>
        <v>ON</v>
      </c>
      <c r="D3417" s="4">
        <f t="shared" si="322"/>
        <v>42572.291666658384</v>
      </c>
      <c r="E3417" t="str">
        <f t="shared" si="323"/>
        <v>LRKPPS</v>
      </c>
      <c r="F3417" s="39">
        <v>70.93548583984375</v>
      </c>
      <c r="G3417">
        <f t="shared" si="321"/>
        <v>1.3243262332650152E-3</v>
      </c>
      <c r="H3417" s="38">
        <f>G3417*SUMIF('Manual Inputs'!$B$11:$B$22,'Expanded kW'!A3417,'Manual Inputs'!$C$11:$C$22)</f>
        <v>9947.9612313103135</v>
      </c>
    </row>
    <row r="3418" spans="1:8" x14ac:dyDescent="0.2">
      <c r="A3418">
        <f t="shared" si="318"/>
        <v>7</v>
      </c>
      <c r="B3418" t="b">
        <f t="shared" si="319"/>
        <v>0</v>
      </c>
      <c r="C3418" t="str">
        <f t="shared" si="320"/>
        <v>ON</v>
      </c>
      <c r="D3418" s="4">
        <f t="shared" si="322"/>
        <v>42572.333333325048</v>
      </c>
      <c r="E3418" t="str">
        <f t="shared" si="323"/>
        <v>LRKPPS</v>
      </c>
      <c r="F3418" s="39">
        <v>79.119331359863281</v>
      </c>
      <c r="G3418">
        <f t="shared" si="321"/>
        <v>1.4771140965302385E-3</v>
      </c>
      <c r="H3418" s="38">
        <f>G3418*SUMIF('Manual Inputs'!$B$11:$B$22,'Expanded kW'!A3418,'Manual Inputs'!$C$11:$C$22)</f>
        <v>11095.66011561764</v>
      </c>
    </row>
    <row r="3419" spans="1:8" x14ac:dyDescent="0.2">
      <c r="A3419">
        <f t="shared" si="318"/>
        <v>7</v>
      </c>
      <c r="B3419" t="b">
        <f t="shared" si="319"/>
        <v>0</v>
      </c>
      <c r="C3419" t="str">
        <f t="shared" si="320"/>
        <v>ON</v>
      </c>
      <c r="D3419" s="4">
        <f t="shared" si="322"/>
        <v>42572.374999991713</v>
      </c>
      <c r="E3419" t="str">
        <f t="shared" si="323"/>
        <v>LRKPPS</v>
      </c>
      <c r="F3419" s="39">
        <v>84.489067077636719</v>
      </c>
      <c r="G3419">
        <f t="shared" si="321"/>
        <v>1.5773640883721661E-3</v>
      </c>
      <c r="H3419" s="38">
        <f>G3419*SUMIF('Manual Inputs'!$B$11:$B$22,'Expanded kW'!A3419,'Manual Inputs'!$C$11:$C$22)</f>
        <v>11848.709483086526</v>
      </c>
    </row>
    <row r="3420" spans="1:8" x14ac:dyDescent="0.2">
      <c r="A3420">
        <f t="shared" si="318"/>
        <v>7</v>
      </c>
      <c r="B3420" t="b">
        <f t="shared" si="319"/>
        <v>0</v>
      </c>
      <c r="C3420" t="str">
        <f t="shared" si="320"/>
        <v>ON</v>
      </c>
      <c r="D3420" s="4">
        <f t="shared" si="322"/>
        <v>42572.416666658377</v>
      </c>
      <c r="E3420" t="str">
        <f t="shared" si="323"/>
        <v>LRKPPS</v>
      </c>
      <c r="F3420" s="39">
        <v>90.875404357910156</v>
      </c>
      <c r="G3420">
        <f t="shared" si="321"/>
        <v>1.6965934683448329E-3</v>
      </c>
      <c r="H3420" s="38">
        <f>G3420*SUMIF('Manual Inputs'!$B$11:$B$22,'Expanded kW'!A3420,'Manual Inputs'!$C$11:$C$22)</f>
        <v>12744.326605067907</v>
      </c>
    </row>
    <row r="3421" spans="1:8" x14ac:dyDescent="0.2">
      <c r="A3421">
        <f t="shared" si="318"/>
        <v>7</v>
      </c>
      <c r="B3421" t="b">
        <f t="shared" si="319"/>
        <v>0</v>
      </c>
      <c r="C3421" t="str">
        <f t="shared" si="320"/>
        <v>ON</v>
      </c>
      <c r="D3421" s="4">
        <f t="shared" si="322"/>
        <v>42572.458333325041</v>
      </c>
      <c r="E3421" t="str">
        <f t="shared" si="323"/>
        <v>LRKPPS</v>
      </c>
      <c r="F3421" s="39">
        <v>95.823966979980469</v>
      </c>
      <c r="G3421">
        <f t="shared" si="321"/>
        <v>1.7889803917551944E-3</v>
      </c>
      <c r="H3421" s="38">
        <f>G3421*SUMIF('Manual Inputs'!$B$11:$B$22,'Expanded kW'!A3421,'Manual Inputs'!$C$11:$C$22)</f>
        <v>13438.31084345337</v>
      </c>
    </row>
    <row r="3422" spans="1:8" x14ac:dyDescent="0.2">
      <c r="A3422">
        <f t="shared" si="318"/>
        <v>7</v>
      </c>
      <c r="B3422" t="b">
        <f t="shared" si="319"/>
        <v>0</v>
      </c>
      <c r="C3422" t="str">
        <f t="shared" si="320"/>
        <v>ON</v>
      </c>
      <c r="D3422" s="4">
        <f t="shared" si="322"/>
        <v>42572.499999991705</v>
      </c>
      <c r="E3422" t="str">
        <f t="shared" si="323"/>
        <v>LRKPPS</v>
      </c>
      <c r="F3422" s="39">
        <v>99.797782897949219</v>
      </c>
      <c r="G3422">
        <f t="shared" si="321"/>
        <v>1.863169334059952E-3</v>
      </c>
      <c r="H3422" s="38">
        <f>G3422*SUMIF('Manual Inputs'!$B$11:$B$22,'Expanded kW'!A3422,'Manual Inputs'!$C$11:$C$22)</f>
        <v>13995.597034198152</v>
      </c>
    </row>
    <row r="3423" spans="1:8" x14ac:dyDescent="0.2">
      <c r="A3423">
        <f t="shared" si="318"/>
        <v>7</v>
      </c>
      <c r="B3423" t="b">
        <f t="shared" si="319"/>
        <v>0</v>
      </c>
      <c r="C3423" t="str">
        <f t="shared" si="320"/>
        <v>ON</v>
      </c>
      <c r="D3423" s="4">
        <f t="shared" si="322"/>
        <v>42572.54166665837</v>
      </c>
      <c r="E3423" t="str">
        <f t="shared" si="323"/>
        <v>LRKPPS</v>
      </c>
      <c r="F3423" s="39">
        <v>98.527267456054687</v>
      </c>
      <c r="G3423">
        <f t="shared" si="321"/>
        <v>1.8394495144302097E-3</v>
      </c>
      <c r="H3423" s="38">
        <f>G3423*SUMIF('Manual Inputs'!$B$11:$B$22,'Expanded kW'!A3423,'Manual Inputs'!$C$11:$C$22)</f>
        <v>13817.420509288124</v>
      </c>
    </row>
    <row r="3424" spans="1:8" x14ac:dyDescent="0.2">
      <c r="A3424">
        <f t="shared" si="318"/>
        <v>7</v>
      </c>
      <c r="B3424" t="b">
        <f t="shared" si="319"/>
        <v>0</v>
      </c>
      <c r="C3424" t="str">
        <f t="shared" si="320"/>
        <v>ON</v>
      </c>
      <c r="D3424" s="4">
        <f t="shared" si="322"/>
        <v>42572.583333325034</v>
      </c>
      <c r="E3424" t="str">
        <f t="shared" si="323"/>
        <v>LRKPPS</v>
      </c>
      <c r="F3424" s="39">
        <v>99.301956176757813</v>
      </c>
      <c r="G3424">
        <f t="shared" si="321"/>
        <v>1.8539125237871628E-3</v>
      </c>
      <c r="H3424" s="38">
        <f>G3424*SUMIF('Manual Inputs'!$B$11:$B$22,'Expanded kW'!A3424,'Manual Inputs'!$C$11:$C$22)</f>
        <v>13926.062513619889</v>
      </c>
    </row>
    <row r="3425" spans="1:8" x14ac:dyDescent="0.2">
      <c r="A3425">
        <f t="shared" si="318"/>
        <v>7</v>
      </c>
      <c r="B3425" t="b">
        <f t="shared" si="319"/>
        <v>0</v>
      </c>
      <c r="C3425" t="str">
        <f t="shared" si="320"/>
        <v>ON</v>
      </c>
      <c r="D3425" s="4">
        <f t="shared" si="322"/>
        <v>42572.624999991698</v>
      </c>
      <c r="E3425" t="str">
        <f t="shared" si="323"/>
        <v>LRKPPS</v>
      </c>
      <c r="F3425" s="39">
        <v>96.243804931640625</v>
      </c>
      <c r="G3425">
        <f t="shared" si="321"/>
        <v>1.7968185337869432E-3</v>
      </c>
      <c r="H3425" s="38">
        <f>G3425*SUMIF('Manual Inputs'!$B$11:$B$22,'Expanded kW'!A3425,'Manual Inputs'!$C$11:$C$22)</f>
        <v>13497.188732525388</v>
      </c>
    </row>
    <row r="3426" spans="1:8" x14ac:dyDescent="0.2">
      <c r="A3426">
        <f t="shared" si="318"/>
        <v>7</v>
      </c>
      <c r="B3426" t="b">
        <f t="shared" si="319"/>
        <v>0</v>
      </c>
      <c r="C3426" t="str">
        <f t="shared" si="320"/>
        <v>ON</v>
      </c>
      <c r="D3426" s="4">
        <f t="shared" si="322"/>
        <v>42572.666666658362</v>
      </c>
      <c r="E3426" t="str">
        <f t="shared" si="323"/>
        <v>LRKPPS</v>
      </c>
      <c r="F3426" s="39">
        <v>96.012901306152344</v>
      </c>
      <c r="G3426">
        <f t="shared" si="321"/>
        <v>1.7925076909842232E-3</v>
      </c>
      <c r="H3426" s="38">
        <f>G3426*SUMIF('Manual Inputs'!$B$11:$B$22,'Expanded kW'!A3426,'Manual Inputs'!$C$11:$C$22)</f>
        <v>13464.806909981555</v>
      </c>
    </row>
    <row r="3427" spans="1:8" x14ac:dyDescent="0.2">
      <c r="A3427">
        <f t="shared" si="318"/>
        <v>7</v>
      </c>
      <c r="B3427" t="b">
        <f t="shared" si="319"/>
        <v>0</v>
      </c>
      <c r="C3427" t="str">
        <f t="shared" si="320"/>
        <v>ON</v>
      </c>
      <c r="D3427" s="4">
        <f t="shared" si="322"/>
        <v>42572.708333325027</v>
      </c>
      <c r="E3427" t="str">
        <f t="shared" si="323"/>
        <v>LRKPPS</v>
      </c>
      <c r="F3427" s="39">
        <v>90.546165466308594</v>
      </c>
      <c r="G3427">
        <f t="shared" si="321"/>
        <v>1.6904467605864133E-3</v>
      </c>
      <c r="H3427" s="38">
        <f>G3427*SUMIF('Manual Inputs'!$B$11:$B$22,'Expanded kW'!A3427,'Manual Inputs'!$C$11:$C$22)</f>
        <v>12698.15428819837</v>
      </c>
    </row>
    <row r="3428" spans="1:8" x14ac:dyDescent="0.2">
      <c r="A3428">
        <f t="shared" si="318"/>
        <v>7</v>
      </c>
      <c r="B3428" t="b">
        <f t="shared" si="319"/>
        <v>0</v>
      </c>
      <c r="C3428" t="str">
        <f t="shared" si="320"/>
        <v>ON</v>
      </c>
      <c r="D3428" s="4">
        <f t="shared" si="322"/>
        <v>42572.749999991691</v>
      </c>
      <c r="E3428" t="str">
        <f t="shared" si="323"/>
        <v>LRKPPS</v>
      </c>
      <c r="F3428" s="39">
        <v>87.239936828613281</v>
      </c>
      <c r="G3428">
        <f t="shared" si="321"/>
        <v>1.6287213030635357E-3</v>
      </c>
      <c r="H3428" s="38">
        <f>G3428*SUMIF('Manual Inputs'!$B$11:$B$22,'Expanded kW'!A3428,'Manual Inputs'!$C$11:$C$22)</f>
        <v>12234.490243041908</v>
      </c>
    </row>
    <row r="3429" spans="1:8" x14ac:dyDescent="0.2">
      <c r="A3429">
        <f t="shared" si="318"/>
        <v>7</v>
      </c>
      <c r="B3429" t="b">
        <f t="shared" si="319"/>
        <v>0</v>
      </c>
      <c r="C3429" t="str">
        <f t="shared" si="320"/>
        <v>ON</v>
      </c>
      <c r="D3429" s="4">
        <f t="shared" si="322"/>
        <v>42572.791666658355</v>
      </c>
      <c r="E3429" t="str">
        <f t="shared" si="323"/>
        <v>LRKPPS</v>
      </c>
      <c r="F3429" s="39">
        <v>84.057609558105469</v>
      </c>
      <c r="G3429">
        <f t="shared" si="321"/>
        <v>1.5693090154437202E-3</v>
      </c>
      <c r="H3429" s="38">
        <f>G3429*SUMIF('Manual Inputs'!$B$11:$B$22,'Expanded kW'!A3429,'Manual Inputs'!$C$11:$C$22)</f>
        <v>11788.202070943824</v>
      </c>
    </row>
    <row r="3430" spans="1:8" x14ac:dyDescent="0.2">
      <c r="A3430">
        <f t="shared" si="318"/>
        <v>7</v>
      </c>
      <c r="B3430" t="b">
        <f t="shared" si="319"/>
        <v>0</v>
      </c>
      <c r="C3430" t="str">
        <f t="shared" si="320"/>
        <v>ON</v>
      </c>
      <c r="D3430" s="4">
        <f t="shared" si="322"/>
        <v>42572.833333325019</v>
      </c>
      <c r="E3430" t="str">
        <f t="shared" si="323"/>
        <v>LRKPPS</v>
      </c>
      <c r="F3430" s="39">
        <v>80.466094970703125</v>
      </c>
      <c r="G3430">
        <f t="shared" si="321"/>
        <v>1.5022574272444142E-3</v>
      </c>
      <c r="H3430" s="38">
        <f>G3430*SUMIF('Manual Inputs'!$B$11:$B$22,'Expanded kW'!A3430,'Manual Inputs'!$C$11:$C$22)</f>
        <v>11284.529650093275</v>
      </c>
    </row>
    <row r="3431" spans="1:8" x14ac:dyDescent="0.2">
      <c r="A3431">
        <f t="shared" si="318"/>
        <v>7</v>
      </c>
      <c r="B3431" t="b">
        <f t="shared" si="319"/>
        <v>0</v>
      </c>
      <c r="C3431" t="str">
        <f t="shared" si="320"/>
        <v>OFF</v>
      </c>
      <c r="D3431" s="4">
        <f t="shared" si="322"/>
        <v>42572.874999991684</v>
      </c>
      <c r="E3431" t="str">
        <f t="shared" si="323"/>
        <v>LRKPPS</v>
      </c>
      <c r="F3431" s="39">
        <v>77.457229614257813</v>
      </c>
      <c r="G3431">
        <f t="shared" si="321"/>
        <v>1.4460835774888854E-3</v>
      </c>
      <c r="H3431" s="38">
        <f>G3431*SUMIF('Manual Inputs'!$B$11:$B$22,'Expanded kW'!A3431,'Manual Inputs'!$C$11:$C$22)</f>
        <v>10862.567700276923</v>
      </c>
    </row>
    <row r="3432" spans="1:8" x14ac:dyDescent="0.2">
      <c r="A3432">
        <f t="shared" si="318"/>
        <v>7</v>
      </c>
      <c r="B3432" t="b">
        <f t="shared" si="319"/>
        <v>0</v>
      </c>
      <c r="C3432" t="str">
        <f t="shared" si="320"/>
        <v>OFF</v>
      </c>
      <c r="D3432" s="4">
        <f t="shared" si="322"/>
        <v>42572.916666658348</v>
      </c>
      <c r="E3432" t="str">
        <f t="shared" si="323"/>
        <v>LRKPPS</v>
      </c>
      <c r="F3432" s="39">
        <v>74.121185302734375</v>
      </c>
      <c r="G3432">
        <f t="shared" si="321"/>
        <v>1.383801477848941E-3</v>
      </c>
      <c r="H3432" s="38">
        <f>G3432*SUMIF('Manual Inputs'!$B$11:$B$22,'Expanded kW'!A3432,'Manual Inputs'!$C$11:$C$22)</f>
        <v>10394.722318180058</v>
      </c>
    </row>
    <row r="3433" spans="1:8" x14ac:dyDescent="0.2">
      <c r="A3433">
        <f t="shared" si="318"/>
        <v>7</v>
      </c>
      <c r="B3433" t="b">
        <f t="shared" si="319"/>
        <v>0</v>
      </c>
      <c r="C3433" t="str">
        <f t="shared" si="320"/>
        <v>OFF</v>
      </c>
      <c r="D3433" s="4">
        <f t="shared" si="322"/>
        <v>42572.958333325012</v>
      </c>
      <c r="E3433" t="str">
        <f t="shared" si="323"/>
        <v>LRKPPS</v>
      </c>
      <c r="F3433" s="39">
        <v>70.681503295898437</v>
      </c>
      <c r="G3433">
        <f t="shared" si="321"/>
        <v>1.3195845198368788E-3</v>
      </c>
      <c r="H3433" s="38">
        <f>G3433*SUMIF('Manual Inputs'!$B$11:$B$22,'Expanded kW'!A3433,'Manual Inputs'!$C$11:$C$22)</f>
        <v>9912.3428314264802</v>
      </c>
    </row>
    <row r="3434" spans="1:8" x14ac:dyDescent="0.2">
      <c r="A3434">
        <f t="shared" si="318"/>
        <v>7</v>
      </c>
      <c r="B3434" t="b">
        <f t="shared" si="319"/>
        <v>0</v>
      </c>
      <c r="C3434" t="str">
        <f t="shared" si="320"/>
        <v>OFF</v>
      </c>
      <c r="D3434" s="4">
        <f t="shared" si="322"/>
        <v>42572.999999991676</v>
      </c>
      <c r="E3434" t="str">
        <f t="shared" si="323"/>
        <v>LRKPPS</v>
      </c>
      <c r="F3434" s="39">
        <v>65.865371704101563</v>
      </c>
      <c r="G3434">
        <f t="shared" si="321"/>
        <v>1.2296700104152704E-3</v>
      </c>
      <c r="H3434" s="38">
        <f>G3434*SUMIF('Manual Inputs'!$B$11:$B$22,'Expanded kW'!A3434,'Manual Inputs'!$C$11:$C$22)</f>
        <v>9236.9306622865424</v>
      </c>
    </row>
    <row r="3435" spans="1:8" x14ac:dyDescent="0.2">
      <c r="A3435">
        <f t="shared" si="318"/>
        <v>7</v>
      </c>
      <c r="B3435" t="b">
        <f t="shared" si="319"/>
        <v>0</v>
      </c>
      <c r="C3435" t="str">
        <f t="shared" si="320"/>
        <v>OFF</v>
      </c>
      <c r="D3435" s="4">
        <f t="shared" si="322"/>
        <v>42573.041666658341</v>
      </c>
      <c r="E3435" t="str">
        <f t="shared" si="323"/>
        <v>LRKPPS</v>
      </c>
      <c r="F3435" s="39">
        <v>63.477691650390625</v>
      </c>
      <c r="G3435">
        <f t="shared" si="321"/>
        <v>1.1850933462205365E-3</v>
      </c>
      <c r="H3435" s="38">
        <f>G3435*SUMIF('Manual Inputs'!$B$11:$B$22,'Expanded kW'!A3435,'Manual Inputs'!$C$11:$C$22)</f>
        <v>8902.083465204998</v>
      </c>
    </row>
    <row r="3436" spans="1:8" x14ac:dyDescent="0.2">
      <c r="A3436">
        <f t="shared" si="318"/>
        <v>7</v>
      </c>
      <c r="B3436" t="b">
        <f t="shared" si="319"/>
        <v>0</v>
      </c>
      <c r="C3436" t="str">
        <f t="shared" si="320"/>
        <v>OFF</v>
      </c>
      <c r="D3436" s="4">
        <f t="shared" si="322"/>
        <v>42573.083333325005</v>
      </c>
      <c r="E3436" t="str">
        <f t="shared" si="323"/>
        <v>LRKPPS</v>
      </c>
      <c r="F3436" s="39">
        <v>62.280941009521484</v>
      </c>
      <c r="G3436">
        <f t="shared" si="321"/>
        <v>1.1627506745715674E-3</v>
      </c>
      <c r="H3436" s="38">
        <f>G3436*SUMIF('Manual Inputs'!$B$11:$B$22,'Expanded kW'!A3436,'Manual Inputs'!$C$11:$C$22)</f>
        <v>8734.2516834393609</v>
      </c>
    </row>
    <row r="3437" spans="1:8" x14ac:dyDescent="0.2">
      <c r="A3437">
        <f t="shared" si="318"/>
        <v>7</v>
      </c>
      <c r="B3437" t="b">
        <f t="shared" si="319"/>
        <v>0</v>
      </c>
      <c r="C3437" t="str">
        <f t="shared" si="320"/>
        <v>OFF</v>
      </c>
      <c r="D3437" s="4">
        <f t="shared" si="322"/>
        <v>42573.124999991669</v>
      </c>
      <c r="E3437" t="str">
        <f t="shared" si="323"/>
        <v>LRKPPS</v>
      </c>
      <c r="F3437" s="39">
        <v>61.767017364501953</v>
      </c>
      <c r="G3437">
        <f t="shared" si="321"/>
        <v>1.1531560047538237E-3</v>
      </c>
      <c r="H3437" s="38">
        <f>G3437*SUMIF('Manual Inputs'!$B$11:$B$22,'Expanded kW'!A3437,'Manual Inputs'!$C$11:$C$22)</f>
        <v>8662.179258249369</v>
      </c>
    </row>
    <row r="3438" spans="1:8" x14ac:dyDescent="0.2">
      <c r="A3438">
        <f t="shared" si="318"/>
        <v>7</v>
      </c>
      <c r="B3438" t="b">
        <f t="shared" si="319"/>
        <v>0</v>
      </c>
      <c r="C3438" t="str">
        <f t="shared" si="320"/>
        <v>OFF</v>
      </c>
      <c r="D3438" s="4">
        <f t="shared" si="322"/>
        <v>42573.166666658333</v>
      </c>
      <c r="E3438" t="str">
        <f t="shared" si="323"/>
        <v>LRKPPS</v>
      </c>
      <c r="F3438" s="39">
        <v>61.49273681640625</v>
      </c>
      <c r="G3438">
        <f t="shared" si="321"/>
        <v>1.1480353388301765E-3</v>
      </c>
      <c r="H3438" s="38">
        <f>G3438*SUMIF('Manual Inputs'!$B$11:$B$22,'Expanded kW'!A3438,'Manual Inputs'!$C$11:$C$22)</f>
        <v>8623.7142752207201</v>
      </c>
    </row>
    <row r="3439" spans="1:8" x14ac:dyDescent="0.2">
      <c r="A3439">
        <f t="shared" si="318"/>
        <v>7</v>
      </c>
      <c r="B3439" t="b">
        <f t="shared" si="319"/>
        <v>0</v>
      </c>
      <c r="C3439" t="str">
        <f t="shared" si="320"/>
        <v>OFF</v>
      </c>
      <c r="D3439" s="4">
        <f t="shared" si="322"/>
        <v>42573.208333324998</v>
      </c>
      <c r="E3439" t="str">
        <f t="shared" si="323"/>
        <v>LRKPPS</v>
      </c>
      <c r="F3439" s="39">
        <v>62.828464508056641</v>
      </c>
      <c r="G3439">
        <f t="shared" si="321"/>
        <v>1.1729726350452893E-3</v>
      </c>
      <c r="H3439" s="38">
        <f>G3439*SUMIF('Manual Inputs'!$B$11:$B$22,'Expanded kW'!A3439,'Manual Inputs'!$C$11:$C$22)</f>
        <v>8811.0361372592251</v>
      </c>
    </row>
    <row r="3440" spans="1:8" x14ac:dyDescent="0.2">
      <c r="A3440">
        <f t="shared" si="318"/>
        <v>7</v>
      </c>
      <c r="B3440" t="b">
        <f t="shared" si="319"/>
        <v>0</v>
      </c>
      <c r="C3440" t="str">
        <f t="shared" si="320"/>
        <v>OFF</v>
      </c>
      <c r="D3440" s="4">
        <f t="shared" si="322"/>
        <v>42573.249999991662</v>
      </c>
      <c r="E3440" t="str">
        <f t="shared" si="323"/>
        <v>LRKPPS</v>
      </c>
      <c r="F3440" s="39">
        <v>67.668350219726562</v>
      </c>
      <c r="G3440">
        <f t="shared" si="321"/>
        <v>1.2633306207287932E-3</v>
      </c>
      <c r="H3440" s="38">
        <f>G3440*SUMIF('Manual Inputs'!$B$11:$B$22,'Expanded kW'!A3440,'Manual Inputs'!$C$11:$C$22)</f>
        <v>9489.779573687787</v>
      </c>
    </row>
    <row r="3441" spans="1:8" x14ac:dyDescent="0.2">
      <c r="A3441">
        <f t="shared" si="318"/>
        <v>7</v>
      </c>
      <c r="B3441" t="b">
        <f t="shared" si="319"/>
        <v>0</v>
      </c>
      <c r="C3441" t="str">
        <f t="shared" si="320"/>
        <v>ON</v>
      </c>
      <c r="D3441" s="4">
        <f t="shared" si="322"/>
        <v>42573.291666658326</v>
      </c>
      <c r="E3441" t="str">
        <f t="shared" si="323"/>
        <v>LRKPPS</v>
      </c>
      <c r="F3441" s="39">
        <v>73.289642333984375</v>
      </c>
      <c r="G3441">
        <f t="shared" si="321"/>
        <v>1.3682770311694748E-3</v>
      </c>
      <c r="H3441" s="38">
        <f>G3441*SUMIF('Manual Inputs'!$B$11:$B$22,'Expanded kW'!A3441,'Manual Inputs'!$C$11:$C$22)</f>
        <v>10278.107099191211</v>
      </c>
    </row>
    <row r="3442" spans="1:8" x14ac:dyDescent="0.2">
      <c r="A3442">
        <f t="shared" si="318"/>
        <v>7</v>
      </c>
      <c r="B3442" t="b">
        <f t="shared" si="319"/>
        <v>0</v>
      </c>
      <c r="C3442" t="str">
        <f t="shared" si="320"/>
        <v>ON</v>
      </c>
      <c r="D3442" s="4">
        <f t="shared" si="322"/>
        <v>42573.33333332499</v>
      </c>
      <c r="E3442" t="str">
        <f t="shared" si="323"/>
        <v>LRKPPS</v>
      </c>
      <c r="F3442" s="39">
        <v>80.653175354003906</v>
      </c>
      <c r="G3442">
        <f t="shared" si="321"/>
        <v>1.5057501143868393E-3</v>
      </c>
      <c r="H3442" s="38">
        <f>G3442*SUMIF('Manual Inputs'!$B$11:$B$22,'Expanded kW'!A3442,'Manual Inputs'!$C$11:$C$22)</f>
        <v>11310.765720491338</v>
      </c>
    </row>
    <row r="3443" spans="1:8" x14ac:dyDescent="0.2">
      <c r="A3443">
        <f t="shared" si="318"/>
        <v>7</v>
      </c>
      <c r="B3443" t="b">
        <f t="shared" si="319"/>
        <v>0</v>
      </c>
      <c r="C3443" t="str">
        <f t="shared" si="320"/>
        <v>ON</v>
      </c>
      <c r="D3443" s="4">
        <f t="shared" si="322"/>
        <v>42573.374999991654</v>
      </c>
      <c r="E3443" t="str">
        <f t="shared" si="323"/>
        <v>LRKPPS</v>
      </c>
      <c r="F3443" s="39">
        <v>83.83056640625</v>
      </c>
      <c r="G3443">
        <f t="shared" si="321"/>
        <v>1.5650702455456153E-3</v>
      </c>
      <c r="H3443" s="38">
        <f>G3443*SUMIF('Manual Inputs'!$B$11:$B$22,'Expanded kW'!A3443,'Manual Inputs'!$C$11:$C$22)</f>
        <v>11756.361639518682</v>
      </c>
    </row>
    <row r="3444" spans="1:8" x14ac:dyDescent="0.2">
      <c r="A3444">
        <f t="shared" si="318"/>
        <v>7</v>
      </c>
      <c r="B3444" t="b">
        <f t="shared" si="319"/>
        <v>0</v>
      </c>
      <c r="C3444" t="str">
        <f t="shared" si="320"/>
        <v>ON</v>
      </c>
      <c r="D3444" s="4">
        <f t="shared" si="322"/>
        <v>42573.416666658319</v>
      </c>
      <c r="E3444" t="str">
        <f t="shared" si="323"/>
        <v>LRKPPS</v>
      </c>
      <c r="F3444" s="39">
        <v>93.154281616210937</v>
      </c>
      <c r="G3444">
        <f t="shared" si="321"/>
        <v>1.739138844609298E-3</v>
      </c>
      <c r="H3444" s="38">
        <f>G3444*SUMIF('Manual Inputs'!$B$11:$B$22,'Expanded kW'!A3444,'Manual Inputs'!$C$11:$C$22)</f>
        <v>13063.915346134332</v>
      </c>
    </row>
    <row r="3445" spans="1:8" x14ac:dyDescent="0.2">
      <c r="A3445">
        <f t="shared" si="318"/>
        <v>7</v>
      </c>
      <c r="B3445" t="b">
        <f t="shared" si="319"/>
        <v>0</v>
      </c>
      <c r="C3445" t="str">
        <f t="shared" si="320"/>
        <v>ON</v>
      </c>
      <c r="D3445" s="4">
        <f t="shared" si="322"/>
        <v>42573.458333324983</v>
      </c>
      <c r="E3445" t="str">
        <f t="shared" si="323"/>
        <v>LRKPPS</v>
      </c>
      <c r="F3445" s="39">
        <v>97.932624816894531</v>
      </c>
      <c r="G3445">
        <f t="shared" si="321"/>
        <v>1.8283478656977864E-3</v>
      </c>
      <c r="H3445" s="38">
        <f>G3445*SUMIF('Manual Inputs'!$B$11:$B$22,'Expanded kW'!A3445,'Manual Inputs'!$C$11:$C$22)</f>
        <v>13734.028087980047</v>
      </c>
    </row>
    <row r="3446" spans="1:8" x14ac:dyDescent="0.2">
      <c r="A3446">
        <f t="shared" si="318"/>
        <v>7</v>
      </c>
      <c r="B3446" t="b">
        <f t="shared" si="319"/>
        <v>0</v>
      </c>
      <c r="C3446" t="str">
        <f t="shared" si="320"/>
        <v>ON</v>
      </c>
      <c r="D3446" s="4">
        <f t="shared" si="322"/>
        <v>42573.499999991647</v>
      </c>
      <c r="E3446" t="str">
        <f t="shared" si="323"/>
        <v>LRKPPS</v>
      </c>
      <c r="F3446" s="39">
        <v>100.16982269287109</v>
      </c>
      <c r="G3446">
        <f t="shared" si="321"/>
        <v>1.870115110978235E-3</v>
      </c>
      <c r="H3446" s="38">
        <f>G3446*SUMIF('Manual Inputs'!$B$11:$B$22,'Expanded kW'!A3446,'Manual Inputs'!$C$11:$C$22)</f>
        <v>14047.771730861872</v>
      </c>
    </row>
    <row r="3447" spans="1:8" x14ac:dyDescent="0.2">
      <c r="A3447">
        <f t="shared" si="318"/>
        <v>7</v>
      </c>
      <c r="B3447" t="b">
        <f t="shared" si="319"/>
        <v>0</v>
      </c>
      <c r="C3447" t="str">
        <f t="shared" si="320"/>
        <v>ON</v>
      </c>
      <c r="D3447" s="4">
        <f t="shared" si="322"/>
        <v>42573.541666658311</v>
      </c>
      <c r="E3447" t="str">
        <f t="shared" si="323"/>
        <v>LRKPPS</v>
      </c>
      <c r="F3447" s="39">
        <v>98.880645751953125</v>
      </c>
      <c r="G3447">
        <f t="shared" si="321"/>
        <v>1.8460468914973296E-3</v>
      </c>
      <c r="H3447" s="38">
        <f>G3447*SUMIF('Manual Inputs'!$B$11:$B$22,'Expanded kW'!A3447,'Manual Inputs'!$C$11:$C$22)</f>
        <v>13866.978125563863</v>
      </c>
    </row>
    <row r="3448" spans="1:8" x14ac:dyDescent="0.2">
      <c r="A3448">
        <f t="shared" si="318"/>
        <v>7</v>
      </c>
      <c r="B3448" t="b">
        <f t="shared" si="319"/>
        <v>0</v>
      </c>
      <c r="C3448" t="str">
        <f t="shared" si="320"/>
        <v>ON</v>
      </c>
      <c r="D3448" s="4">
        <f t="shared" si="322"/>
        <v>42573.583333324976</v>
      </c>
      <c r="E3448" t="str">
        <f t="shared" si="323"/>
        <v>LRKPPS</v>
      </c>
      <c r="F3448" s="39">
        <v>96.776466369628906</v>
      </c>
      <c r="G3448">
        <f t="shared" si="321"/>
        <v>1.8067630278215539E-3</v>
      </c>
      <c r="H3448" s="38">
        <f>G3448*SUMIF('Manual Inputs'!$B$11:$B$22,'Expanded kW'!A3448,'Manual Inputs'!$C$11:$C$22)</f>
        <v>13571.888937532583</v>
      </c>
    </row>
    <row r="3449" spans="1:8" x14ac:dyDescent="0.2">
      <c r="A3449">
        <f t="shared" si="318"/>
        <v>7</v>
      </c>
      <c r="B3449" t="b">
        <f t="shared" si="319"/>
        <v>0</v>
      </c>
      <c r="C3449" t="str">
        <f t="shared" si="320"/>
        <v>ON</v>
      </c>
      <c r="D3449" s="4">
        <f t="shared" si="322"/>
        <v>42573.62499999164</v>
      </c>
      <c r="E3449" t="str">
        <f t="shared" si="323"/>
        <v>LRKPPS</v>
      </c>
      <c r="F3449" s="39">
        <v>88.100364685058594</v>
      </c>
      <c r="G3449">
        <f t="shared" si="321"/>
        <v>1.6447850145984819E-3</v>
      </c>
      <c r="H3449" s="38">
        <f>G3449*SUMIF('Manual Inputs'!$B$11:$B$22,'Expanded kW'!A3449,'Manual Inputs'!$C$11:$C$22)</f>
        <v>12355.156265934635</v>
      </c>
    </row>
    <row r="3450" spans="1:8" x14ac:dyDescent="0.2">
      <c r="A3450">
        <f t="shared" si="318"/>
        <v>7</v>
      </c>
      <c r="B3450" t="b">
        <f t="shared" si="319"/>
        <v>0</v>
      </c>
      <c r="C3450" t="str">
        <f t="shared" si="320"/>
        <v>ON</v>
      </c>
      <c r="D3450" s="4">
        <f t="shared" si="322"/>
        <v>42573.666666658304</v>
      </c>
      <c r="E3450" t="str">
        <f t="shared" si="323"/>
        <v>LRKPPS</v>
      </c>
      <c r="F3450" s="39">
        <v>88.138427734375</v>
      </c>
      <c r="G3450">
        <f t="shared" si="321"/>
        <v>1.6454956306481356E-3</v>
      </c>
      <c r="H3450" s="38">
        <f>G3450*SUMIF('Manual Inputs'!$B$11:$B$22,'Expanded kW'!A3450,'Manual Inputs'!$C$11:$C$22)</f>
        <v>12360.49421117406</v>
      </c>
    </row>
    <row r="3451" spans="1:8" x14ac:dyDescent="0.2">
      <c r="A3451">
        <f t="shared" si="318"/>
        <v>7</v>
      </c>
      <c r="B3451" t="b">
        <f t="shared" si="319"/>
        <v>0</v>
      </c>
      <c r="C3451" t="str">
        <f t="shared" si="320"/>
        <v>ON</v>
      </c>
      <c r="D3451" s="4">
        <f t="shared" si="322"/>
        <v>42573.708333324968</v>
      </c>
      <c r="E3451" t="str">
        <f t="shared" si="323"/>
        <v>LRKPPS</v>
      </c>
      <c r="F3451" s="39">
        <v>79.307373046875</v>
      </c>
      <c r="G3451">
        <f t="shared" si="321"/>
        <v>1.4806247306805322E-3</v>
      </c>
      <c r="H3451" s="38">
        <f>G3451*SUMIF('Manual Inputs'!$B$11:$B$22,'Expanded kW'!A3451,'Manual Inputs'!$C$11:$C$22)</f>
        <v>11122.030998823913</v>
      </c>
    </row>
    <row r="3452" spans="1:8" x14ac:dyDescent="0.2">
      <c r="A3452">
        <f t="shared" si="318"/>
        <v>7</v>
      </c>
      <c r="B3452" t="b">
        <f t="shared" si="319"/>
        <v>0</v>
      </c>
      <c r="C3452" t="str">
        <f t="shared" si="320"/>
        <v>ON</v>
      </c>
      <c r="D3452" s="4">
        <f t="shared" si="322"/>
        <v>42573.749999991633</v>
      </c>
      <c r="E3452" t="str">
        <f t="shared" si="323"/>
        <v>LRKPPS</v>
      </c>
      <c r="F3452" s="39">
        <v>75.041030883789063</v>
      </c>
      <c r="G3452">
        <f t="shared" si="321"/>
        <v>1.4009744853940502E-3</v>
      </c>
      <c r="H3452" s="38">
        <f>G3452*SUMIF('Manual Inputs'!$B$11:$B$22,'Expanded kW'!A3452,'Manual Inputs'!$C$11:$C$22)</f>
        <v>10523.721056551767</v>
      </c>
    </row>
    <row r="3453" spans="1:8" x14ac:dyDescent="0.2">
      <c r="A3453">
        <f t="shared" si="318"/>
        <v>7</v>
      </c>
      <c r="B3453" t="b">
        <f t="shared" si="319"/>
        <v>0</v>
      </c>
      <c r="C3453" t="str">
        <f t="shared" si="320"/>
        <v>ON</v>
      </c>
      <c r="D3453" s="4">
        <f t="shared" si="322"/>
        <v>42573.791666658297</v>
      </c>
      <c r="E3453" t="str">
        <f t="shared" si="323"/>
        <v>LRKPPS</v>
      </c>
      <c r="F3453" s="39">
        <v>74.282394409179687</v>
      </c>
      <c r="G3453">
        <f t="shared" si="321"/>
        <v>1.3868111625811885E-3</v>
      </c>
      <c r="H3453" s="38">
        <f>G3453*SUMIF('Manual Inputs'!$B$11:$B$22,'Expanded kW'!A3453,'Manual Inputs'!$C$11:$C$22)</f>
        <v>10417.330212128552</v>
      </c>
    </row>
    <row r="3454" spans="1:8" x14ac:dyDescent="0.2">
      <c r="A3454">
        <f t="shared" si="318"/>
        <v>7</v>
      </c>
      <c r="B3454" t="b">
        <f t="shared" si="319"/>
        <v>0</v>
      </c>
      <c r="C3454" t="str">
        <f t="shared" si="320"/>
        <v>ON</v>
      </c>
      <c r="D3454" s="4">
        <f t="shared" si="322"/>
        <v>42573.833333324961</v>
      </c>
      <c r="E3454" t="str">
        <f t="shared" si="323"/>
        <v>LRKPPS</v>
      </c>
      <c r="F3454" s="39">
        <v>70.829818725585937</v>
      </c>
      <c r="G3454">
        <f t="shared" si="321"/>
        <v>1.3223534867651747E-3</v>
      </c>
      <c r="H3454" s="38">
        <f>G3454*SUMIF('Manual Inputs'!$B$11:$B$22,'Expanded kW'!A3454,'Manual Inputs'!$C$11:$C$22)</f>
        <v>9933.1425218362638</v>
      </c>
    </row>
    <row r="3455" spans="1:8" x14ac:dyDescent="0.2">
      <c r="A3455">
        <f t="shared" si="318"/>
        <v>7</v>
      </c>
      <c r="B3455" t="b">
        <f t="shared" si="319"/>
        <v>0</v>
      </c>
      <c r="C3455" t="str">
        <f t="shared" si="320"/>
        <v>OFF</v>
      </c>
      <c r="D3455" s="4">
        <f t="shared" si="322"/>
        <v>42573.874999991625</v>
      </c>
      <c r="E3455" t="str">
        <f t="shared" si="323"/>
        <v>LRKPPS</v>
      </c>
      <c r="F3455" s="39">
        <v>69.827507019042969</v>
      </c>
      <c r="G3455">
        <f t="shared" si="321"/>
        <v>1.3036408823307677E-3</v>
      </c>
      <c r="H3455" s="38">
        <f>G3455*SUMIF('Manual Inputs'!$B$11:$B$22,'Expanded kW'!A3455,'Manual Inputs'!$C$11:$C$22)</f>
        <v>9792.5787704172635</v>
      </c>
    </row>
    <row r="3456" spans="1:8" x14ac:dyDescent="0.2">
      <c r="A3456">
        <f t="shared" si="318"/>
        <v>7</v>
      </c>
      <c r="B3456" t="b">
        <f t="shared" si="319"/>
        <v>0</v>
      </c>
      <c r="C3456" t="str">
        <f t="shared" si="320"/>
        <v>OFF</v>
      </c>
      <c r="D3456" s="4">
        <f t="shared" si="322"/>
        <v>42573.91666665829</v>
      </c>
      <c r="E3456" t="str">
        <f t="shared" si="323"/>
        <v>LRKPPS</v>
      </c>
      <c r="F3456" s="39">
        <v>68.765830993652344</v>
      </c>
      <c r="G3456">
        <f t="shared" si="321"/>
        <v>1.2838199789421902E-3</v>
      </c>
      <c r="H3456" s="38">
        <f>G3456*SUMIF('Manual Inputs'!$B$11:$B$22,'Expanded kW'!A3456,'Manual Inputs'!$C$11:$C$22)</f>
        <v>9643.6897931197345</v>
      </c>
    </row>
    <row r="3457" spans="1:8" x14ac:dyDescent="0.2">
      <c r="A3457">
        <f t="shared" si="318"/>
        <v>7</v>
      </c>
      <c r="B3457" t="b">
        <f t="shared" si="319"/>
        <v>0</v>
      </c>
      <c r="C3457" t="str">
        <f t="shared" si="320"/>
        <v>OFF</v>
      </c>
      <c r="D3457" s="4">
        <f t="shared" si="322"/>
        <v>42573.958333324954</v>
      </c>
      <c r="E3457" t="str">
        <f t="shared" si="323"/>
        <v>LRKPPS</v>
      </c>
      <c r="F3457" s="39">
        <v>67.302131652832031</v>
      </c>
      <c r="G3457">
        <f t="shared" si="321"/>
        <v>1.2564935229137145E-3</v>
      </c>
      <c r="H3457" s="38">
        <f>G3457*SUMIF('Manual Inputs'!$B$11:$B$22,'Expanded kW'!A3457,'Manual Inputs'!$C$11:$C$22)</f>
        <v>9438.4212434737929</v>
      </c>
    </row>
    <row r="3458" spans="1:8" x14ac:dyDescent="0.2">
      <c r="A3458">
        <f t="shared" ref="A3458:A3521" si="324">MONTH(D3458)</f>
        <v>7</v>
      </c>
      <c r="B3458" t="b">
        <f t="shared" ref="B3458:B3521" si="325">IF(ISNA(VLOOKUP(DATE(YEAR(D3458),MONTH(D3458),DAY(D3458)),Holidays,1,FALSE)),FALSE,TRUE)</f>
        <v>0</v>
      </c>
      <c r="C3458" t="str">
        <f t="shared" ref="C3458:C3521" si="326">IF(OR(HOUR(D3458)&lt;PkStart,HOUR(D3458)&gt;OPkStart-1,WEEKDAY(D3458,2)&gt;5,B3458)=TRUE,"OFF","ON")</f>
        <v>OFF</v>
      </c>
      <c r="D3458" s="4">
        <f t="shared" si="322"/>
        <v>42573.999999991618</v>
      </c>
      <c r="E3458" t="str">
        <f t="shared" si="323"/>
        <v>LRKPPS</v>
      </c>
      <c r="F3458" s="39">
        <v>64.263809204101563</v>
      </c>
      <c r="G3458">
        <f t="shared" ref="G3458:G3521" si="327">IF(SUMIF($A$2:$A$8761,A3458,$F$2:$F$8761)=0,0,F3458/SUMIF($A$2:$A$8761,A3458,$F$2:$F$8761))</f>
        <v>1.1997697255599271E-3</v>
      </c>
      <c r="H3458" s="38">
        <f>G3458*SUMIF('Manual Inputs'!$B$11:$B$22,'Expanded kW'!A3458,'Manual Inputs'!$C$11:$C$22)</f>
        <v>9012.3282440343883</v>
      </c>
    </row>
    <row r="3459" spans="1:8" x14ac:dyDescent="0.2">
      <c r="A3459">
        <f t="shared" si="324"/>
        <v>7</v>
      </c>
      <c r="B3459" t="b">
        <f t="shared" si="325"/>
        <v>0</v>
      </c>
      <c r="C3459" t="str">
        <f t="shared" si="326"/>
        <v>OFF</v>
      </c>
      <c r="D3459" s="4">
        <f t="shared" si="322"/>
        <v>42574.041666658282</v>
      </c>
      <c r="E3459" t="str">
        <f t="shared" si="323"/>
        <v>LRKPPS</v>
      </c>
      <c r="F3459" s="39">
        <v>63.922527313232422</v>
      </c>
      <c r="G3459">
        <f t="shared" si="327"/>
        <v>1.1933981816751537E-3</v>
      </c>
      <c r="H3459" s="38">
        <f>G3459*SUMIF('Manual Inputs'!$B$11:$B$22,'Expanded kW'!A3459,'Manual Inputs'!$C$11:$C$22)</f>
        <v>8964.467022261977</v>
      </c>
    </row>
    <row r="3460" spans="1:8" x14ac:dyDescent="0.2">
      <c r="A3460">
        <f t="shared" si="324"/>
        <v>7</v>
      </c>
      <c r="B3460" t="b">
        <f t="shared" si="325"/>
        <v>0</v>
      </c>
      <c r="C3460" t="str">
        <f t="shared" si="326"/>
        <v>OFF</v>
      </c>
      <c r="D3460" s="4">
        <f t="shared" ref="D3460:D3523" si="328">+D3459+1/24</f>
        <v>42574.083333324947</v>
      </c>
      <c r="E3460" t="str">
        <f t="shared" ref="E3460:E3523" si="329">+E3459</f>
        <v>LRKPPS</v>
      </c>
      <c r="F3460" s="39">
        <v>63.399402618408203</v>
      </c>
      <c r="G3460">
        <f t="shared" si="327"/>
        <v>1.1836317333535247E-3</v>
      </c>
      <c r="H3460" s="38">
        <f>G3460*SUMIF('Manual Inputs'!$B$11:$B$22,'Expanded kW'!A3460,'Manual Inputs'!$C$11:$C$22)</f>
        <v>8891.1042459076725</v>
      </c>
    </row>
    <row r="3461" spans="1:8" x14ac:dyDescent="0.2">
      <c r="A3461">
        <f t="shared" si="324"/>
        <v>7</v>
      </c>
      <c r="B3461" t="b">
        <f t="shared" si="325"/>
        <v>0</v>
      </c>
      <c r="C3461" t="str">
        <f t="shared" si="326"/>
        <v>OFF</v>
      </c>
      <c r="D3461" s="4">
        <f t="shared" si="328"/>
        <v>42574.124999991611</v>
      </c>
      <c r="E3461" t="str">
        <f t="shared" si="329"/>
        <v>LRKPPS</v>
      </c>
      <c r="F3461" s="39">
        <v>62.467613220214844</v>
      </c>
      <c r="G3461">
        <f t="shared" si="327"/>
        <v>1.166235741357477E-3</v>
      </c>
      <c r="H3461" s="38">
        <f>G3461*SUMIF('Manual Inputs'!$B$11:$B$22,'Expanded kW'!A3461,'Manual Inputs'!$C$11:$C$22)</f>
        <v>8760.4305118910797</v>
      </c>
    </row>
    <row r="3462" spans="1:8" x14ac:dyDescent="0.2">
      <c r="A3462">
        <f t="shared" si="324"/>
        <v>7</v>
      </c>
      <c r="B3462" t="b">
        <f t="shared" si="325"/>
        <v>0</v>
      </c>
      <c r="C3462" t="str">
        <f t="shared" si="326"/>
        <v>OFF</v>
      </c>
      <c r="D3462" s="4">
        <f t="shared" si="328"/>
        <v>42574.166666658275</v>
      </c>
      <c r="E3462" t="str">
        <f t="shared" si="329"/>
        <v>LRKPPS</v>
      </c>
      <c r="F3462" s="39">
        <v>60.521270751953125</v>
      </c>
      <c r="G3462">
        <f t="shared" si="327"/>
        <v>1.1298986054498383E-3</v>
      </c>
      <c r="H3462" s="38">
        <f>G3462*SUMIF('Manual Inputs'!$B$11:$B$22,'Expanded kW'!A3462,'Manual Inputs'!$C$11:$C$22)</f>
        <v>8487.4763030366321</v>
      </c>
    </row>
    <row r="3463" spans="1:8" x14ac:dyDescent="0.2">
      <c r="A3463">
        <f t="shared" si="324"/>
        <v>7</v>
      </c>
      <c r="B3463" t="b">
        <f t="shared" si="325"/>
        <v>0</v>
      </c>
      <c r="C3463" t="str">
        <f t="shared" si="326"/>
        <v>OFF</v>
      </c>
      <c r="D3463" s="4">
        <f t="shared" si="328"/>
        <v>42574.208333324939</v>
      </c>
      <c r="E3463" t="str">
        <f t="shared" si="329"/>
        <v>LRKPPS</v>
      </c>
      <c r="F3463" s="39">
        <v>59.296451568603516</v>
      </c>
      <c r="G3463">
        <f t="shared" si="327"/>
        <v>1.1070319096584207E-3</v>
      </c>
      <c r="H3463" s="38">
        <f>G3463*SUMIF('Manual Inputs'!$B$11:$B$22,'Expanded kW'!A3463,'Manual Inputs'!$C$11:$C$22)</f>
        <v>8315.7082012598039</v>
      </c>
    </row>
    <row r="3464" spans="1:8" x14ac:dyDescent="0.2">
      <c r="A3464">
        <f t="shared" si="324"/>
        <v>7</v>
      </c>
      <c r="B3464" t="b">
        <f t="shared" si="325"/>
        <v>0</v>
      </c>
      <c r="C3464" t="str">
        <f t="shared" si="326"/>
        <v>OFF</v>
      </c>
      <c r="D3464" s="4">
        <f t="shared" si="328"/>
        <v>42574.249999991604</v>
      </c>
      <c r="E3464" t="str">
        <f t="shared" si="329"/>
        <v>LRKPPS</v>
      </c>
      <c r="F3464" s="39">
        <v>59.13262939453125</v>
      </c>
      <c r="G3464">
        <f t="shared" si="327"/>
        <v>1.1039734404008161E-3</v>
      </c>
      <c r="H3464" s="38">
        <f>G3464*SUMIF('Manual Inputs'!$B$11:$B$22,'Expanded kW'!A3464,'Manual Inputs'!$C$11:$C$22)</f>
        <v>8292.7338518604174</v>
      </c>
    </row>
    <row r="3465" spans="1:8" x14ac:dyDescent="0.2">
      <c r="A3465">
        <f t="shared" si="324"/>
        <v>7</v>
      </c>
      <c r="B3465" t="b">
        <f t="shared" si="325"/>
        <v>0</v>
      </c>
      <c r="C3465" t="str">
        <f t="shared" si="326"/>
        <v>OFF</v>
      </c>
      <c r="D3465" s="4">
        <f t="shared" si="328"/>
        <v>42574.291666658268</v>
      </c>
      <c r="E3465" t="str">
        <f t="shared" si="329"/>
        <v>LRKPPS</v>
      </c>
      <c r="F3465" s="39">
        <v>60.705902099609375</v>
      </c>
      <c r="G3465">
        <f t="shared" si="327"/>
        <v>1.1333455704531697E-3</v>
      </c>
      <c r="H3465" s="38">
        <f>G3465*SUMIF('Manual Inputs'!$B$11:$B$22,'Expanded kW'!A3465,'Manual Inputs'!$C$11:$C$22)</f>
        <v>8513.3689217566316</v>
      </c>
    </row>
    <row r="3466" spans="1:8" x14ac:dyDescent="0.2">
      <c r="A3466">
        <f t="shared" si="324"/>
        <v>7</v>
      </c>
      <c r="B3466" t="b">
        <f t="shared" si="325"/>
        <v>0</v>
      </c>
      <c r="C3466" t="str">
        <f t="shared" si="326"/>
        <v>OFF</v>
      </c>
      <c r="D3466" s="4">
        <f t="shared" si="328"/>
        <v>42574.333333324932</v>
      </c>
      <c r="E3466" t="str">
        <f t="shared" si="329"/>
        <v>LRKPPS</v>
      </c>
      <c r="F3466" s="39">
        <v>63.018115997314453</v>
      </c>
      <c r="G3466">
        <f t="shared" si="327"/>
        <v>1.1765133233119344E-3</v>
      </c>
      <c r="H3466" s="38">
        <f>G3466*SUMIF('Manual Inputs'!$B$11:$B$22,'Expanded kW'!A3466,'Manual Inputs'!$C$11:$C$22)</f>
        <v>8837.6327784221066</v>
      </c>
    </row>
    <row r="3467" spans="1:8" x14ac:dyDescent="0.2">
      <c r="A3467">
        <f t="shared" si="324"/>
        <v>7</v>
      </c>
      <c r="B3467" t="b">
        <f t="shared" si="325"/>
        <v>0</v>
      </c>
      <c r="C3467" t="str">
        <f t="shared" si="326"/>
        <v>OFF</v>
      </c>
      <c r="D3467" s="4">
        <f t="shared" si="328"/>
        <v>42574.374999991596</v>
      </c>
      <c r="E3467" t="str">
        <f t="shared" si="329"/>
        <v>LRKPPS</v>
      </c>
      <c r="F3467" s="39">
        <v>65.217140197753906</v>
      </c>
      <c r="G3467">
        <f t="shared" si="327"/>
        <v>1.2175678872124586E-3</v>
      </c>
      <c r="H3467" s="38">
        <f>G3467*SUMIF('Manual Inputs'!$B$11:$B$22,'Expanded kW'!A3467,'Manual Inputs'!$C$11:$C$22)</f>
        <v>9146.022961892133</v>
      </c>
    </row>
    <row r="3468" spans="1:8" x14ac:dyDescent="0.2">
      <c r="A3468">
        <f t="shared" si="324"/>
        <v>7</v>
      </c>
      <c r="B3468" t="b">
        <f t="shared" si="325"/>
        <v>0</v>
      </c>
      <c r="C3468" t="str">
        <f t="shared" si="326"/>
        <v>OFF</v>
      </c>
      <c r="D3468" s="4">
        <f t="shared" si="328"/>
        <v>42574.416666658261</v>
      </c>
      <c r="E3468" t="str">
        <f t="shared" si="329"/>
        <v>LRKPPS</v>
      </c>
      <c r="F3468" s="39">
        <v>74.013198852539063</v>
      </c>
      <c r="G3468">
        <f t="shared" si="327"/>
        <v>1.3817854306317034E-3</v>
      </c>
      <c r="H3468" s="38">
        <f>G3468*SUMIF('Manual Inputs'!$B$11:$B$22,'Expanded kW'!A3468,'Manual Inputs'!$C$11:$C$22)</f>
        <v>10379.578346057626</v>
      </c>
    </row>
    <row r="3469" spans="1:8" x14ac:dyDescent="0.2">
      <c r="A3469">
        <f t="shared" si="324"/>
        <v>7</v>
      </c>
      <c r="B3469" t="b">
        <f t="shared" si="325"/>
        <v>0</v>
      </c>
      <c r="C3469" t="str">
        <f t="shared" si="326"/>
        <v>OFF</v>
      </c>
      <c r="D3469" s="4">
        <f t="shared" si="328"/>
        <v>42574.458333324925</v>
      </c>
      <c r="E3469" t="str">
        <f t="shared" si="329"/>
        <v>LRKPPS</v>
      </c>
      <c r="F3469" s="39">
        <v>75.874603271484375</v>
      </c>
      <c r="G3469">
        <f t="shared" si="327"/>
        <v>1.4165368202012391E-3</v>
      </c>
      <c r="H3469" s="38">
        <f>G3469*SUMIF('Manual Inputs'!$B$11:$B$22,'Expanded kW'!A3469,'Manual Inputs'!$C$11:$C$22)</f>
        <v>10640.62088035795</v>
      </c>
    </row>
    <row r="3470" spans="1:8" x14ac:dyDescent="0.2">
      <c r="A3470">
        <f t="shared" si="324"/>
        <v>7</v>
      </c>
      <c r="B3470" t="b">
        <f t="shared" si="325"/>
        <v>0</v>
      </c>
      <c r="C3470" t="str">
        <f t="shared" si="326"/>
        <v>OFF</v>
      </c>
      <c r="D3470" s="4">
        <f t="shared" si="328"/>
        <v>42574.499999991589</v>
      </c>
      <c r="E3470" t="str">
        <f t="shared" si="329"/>
        <v>LRKPPS</v>
      </c>
      <c r="F3470" s="39">
        <v>79.205406188964844</v>
      </c>
      <c r="G3470">
        <f t="shared" si="327"/>
        <v>1.4787210659173288E-3</v>
      </c>
      <c r="H3470" s="38">
        <f>G3470*SUMIF('Manual Inputs'!$B$11:$B$22,'Expanded kW'!A3470,'Manual Inputs'!$C$11:$C$22)</f>
        <v>11107.731211667187</v>
      </c>
    </row>
    <row r="3471" spans="1:8" x14ac:dyDescent="0.2">
      <c r="A3471">
        <f t="shared" si="324"/>
        <v>7</v>
      </c>
      <c r="B3471" t="b">
        <f t="shared" si="325"/>
        <v>0</v>
      </c>
      <c r="C3471" t="str">
        <f t="shared" si="326"/>
        <v>OFF</v>
      </c>
      <c r="D3471" s="4">
        <f t="shared" si="328"/>
        <v>42574.541666658253</v>
      </c>
      <c r="E3471" t="str">
        <f t="shared" si="329"/>
        <v>LRKPPS</v>
      </c>
      <c r="F3471" s="39">
        <v>79.624961853027344</v>
      </c>
      <c r="G3471">
        <f t="shared" si="327"/>
        <v>1.4865539377959731E-3</v>
      </c>
      <c r="H3471" s="38">
        <f>G3471*SUMIF('Manual Inputs'!$B$11:$B$22,'Expanded kW'!A3471,'Manual Inputs'!$C$11:$C$22)</f>
        <v>11166.569512851078</v>
      </c>
    </row>
    <row r="3472" spans="1:8" x14ac:dyDescent="0.2">
      <c r="A3472">
        <f t="shared" si="324"/>
        <v>7</v>
      </c>
      <c r="B3472" t="b">
        <f t="shared" si="325"/>
        <v>0</v>
      </c>
      <c r="C3472" t="str">
        <f t="shared" si="326"/>
        <v>OFF</v>
      </c>
      <c r="D3472" s="4">
        <f t="shared" si="328"/>
        <v>42574.583333324917</v>
      </c>
      <c r="E3472" t="str">
        <f t="shared" si="329"/>
        <v>LRKPPS</v>
      </c>
      <c r="F3472" s="39">
        <v>82.046432495117187</v>
      </c>
      <c r="G3472">
        <f t="shared" si="327"/>
        <v>1.5317614535609449E-3</v>
      </c>
      <c r="H3472" s="38">
        <f>G3472*SUMIF('Manual Inputs'!$B$11:$B$22,'Expanded kW'!A3472,'Manual Inputs'!$C$11:$C$22)</f>
        <v>11506.155487135553</v>
      </c>
    </row>
    <row r="3473" spans="1:8" x14ac:dyDescent="0.2">
      <c r="A3473">
        <f t="shared" si="324"/>
        <v>7</v>
      </c>
      <c r="B3473" t="b">
        <f t="shared" si="325"/>
        <v>0</v>
      </c>
      <c r="C3473" t="str">
        <f t="shared" si="326"/>
        <v>OFF</v>
      </c>
      <c r="D3473" s="4">
        <f t="shared" si="328"/>
        <v>42574.624999991582</v>
      </c>
      <c r="E3473" t="str">
        <f t="shared" si="329"/>
        <v>LRKPPS</v>
      </c>
      <c r="F3473" s="39">
        <v>83.127243041992188</v>
      </c>
      <c r="G3473">
        <f t="shared" si="327"/>
        <v>1.5519395878680492E-3</v>
      </c>
      <c r="H3473" s="38">
        <f>G3473*SUMIF('Manual Inputs'!$B$11:$B$22,'Expanded kW'!A3473,'Manual Inputs'!$C$11:$C$22)</f>
        <v>11657.727881282242</v>
      </c>
    </row>
    <row r="3474" spans="1:8" x14ac:dyDescent="0.2">
      <c r="A3474">
        <f t="shared" si="324"/>
        <v>7</v>
      </c>
      <c r="B3474" t="b">
        <f t="shared" si="325"/>
        <v>0</v>
      </c>
      <c r="C3474" t="str">
        <f t="shared" si="326"/>
        <v>OFF</v>
      </c>
      <c r="D3474" s="4">
        <f t="shared" si="328"/>
        <v>42574.666666658246</v>
      </c>
      <c r="E3474" t="str">
        <f t="shared" si="329"/>
        <v>LRKPPS</v>
      </c>
      <c r="F3474" s="39">
        <v>83.49017333984375</v>
      </c>
      <c r="G3474">
        <f t="shared" si="327"/>
        <v>1.5587152955212917E-3</v>
      </c>
      <c r="H3474" s="38">
        <f>G3474*SUMIF('Manual Inputs'!$B$11:$B$22,'Expanded kW'!A3474,'Manual Inputs'!$C$11:$C$22)</f>
        <v>11708.62506609672</v>
      </c>
    </row>
    <row r="3475" spans="1:8" x14ac:dyDescent="0.2">
      <c r="A3475">
        <f t="shared" si="324"/>
        <v>7</v>
      </c>
      <c r="B3475" t="b">
        <f t="shared" si="325"/>
        <v>0</v>
      </c>
      <c r="C3475" t="str">
        <f t="shared" si="326"/>
        <v>OFF</v>
      </c>
      <c r="D3475" s="4">
        <f t="shared" si="328"/>
        <v>42574.70833332491</v>
      </c>
      <c r="E3475" t="str">
        <f t="shared" si="329"/>
        <v>LRKPPS</v>
      </c>
      <c r="F3475" s="39">
        <v>83.903678894042969</v>
      </c>
      <c r="G3475">
        <f t="shared" si="327"/>
        <v>1.5664352151996204E-3</v>
      </c>
      <c r="H3475" s="38">
        <f>G3475*SUMIF('Manual Inputs'!$B$11:$B$22,'Expanded kW'!A3475,'Manual Inputs'!$C$11:$C$22)</f>
        <v>11766.614902543217</v>
      </c>
    </row>
    <row r="3476" spans="1:8" x14ac:dyDescent="0.2">
      <c r="A3476">
        <f t="shared" si="324"/>
        <v>7</v>
      </c>
      <c r="B3476" t="b">
        <f t="shared" si="325"/>
        <v>0</v>
      </c>
      <c r="C3476" t="str">
        <f t="shared" si="326"/>
        <v>OFF</v>
      </c>
      <c r="D3476" s="4">
        <f t="shared" si="328"/>
        <v>42574.749999991574</v>
      </c>
      <c r="E3476" t="str">
        <f t="shared" si="329"/>
        <v>LRKPPS</v>
      </c>
      <c r="F3476" s="39">
        <v>83.464767456054688</v>
      </c>
      <c r="G3476">
        <f t="shared" si="327"/>
        <v>1.5582409817419078E-3</v>
      </c>
      <c r="H3476" s="38">
        <f>G3476*SUMIF('Manual Inputs'!$B$11:$B$22,'Expanded kW'!A3476,'Manual Inputs'!$C$11:$C$22)</f>
        <v>11705.062156165415</v>
      </c>
    </row>
    <row r="3477" spans="1:8" x14ac:dyDescent="0.2">
      <c r="A3477">
        <f t="shared" si="324"/>
        <v>7</v>
      </c>
      <c r="B3477" t="b">
        <f t="shared" si="325"/>
        <v>0</v>
      </c>
      <c r="C3477" t="str">
        <f t="shared" si="326"/>
        <v>OFF</v>
      </c>
      <c r="D3477" s="4">
        <f t="shared" si="328"/>
        <v>42574.791666658239</v>
      </c>
      <c r="E3477" t="str">
        <f t="shared" si="329"/>
        <v>LRKPPS</v>
      </c>
      <c r="F3477" s="39">
        <v>82.528434753417969</v>
      </c>
      <c r="G3477">
        <f t="shared" si="327"/>
        <v>1.5407601687681953E-3</v>
      </c>
      <c r="H3477" s="38">
        <f>G3477*SUMIF('Manual Inputs'!$B$11:$B$22,'Expanded kW'!A3477,'Manual Inputs'!$C$11:$C$22)</f>
        <v>11573.751271138584</v>
      </c>
    </row>
    <row r="3478" spans="1:8" x14ac:dyDescent="0.2">
      <c r="A3478">
        <f t="shared" si="324"/>
        <v>7</v>
      </c>
      <c r="B3478" t="b">
        <f t="shared" si="325"/>
        <v>0</v>
      </c>
      <c r="C3478" t="str">
        <f t="shared" si="326"/>
        <v>OFF</v>
      </c>
      <c r="D3478" s="4">
        <f t="shared" si="328"/>
        <v>42574.833333324903</v>
      </c>
      <c r="E3478" t="str">
        <f t="shared" si="329"/>
        <v>LRKPPS</v>
      </c>
      <c r="F3478" s="39">
        <v>79.499931335449219</v>
      </c>
      <c r="G3478">
        <f t="shared" si="327"/>
        <v>1.484219687280494E-3</v>
      </c>
      <c r="H3478" s="38">
        <f>G3478*SUMIF('Manual Inputs'!$B$11:$B$22,'Expanded kW'!A3478,'Manual Inputs'!$C$11:$C$22)</f>
        <v>11149.035288240195</v>
      </c>
    </row>
    <row r="3479" spans="1:8" x14ac:dyDescent="0.2">
      <c r="A3479">
        <f t="shared" si="324"/>
        <v>7</v>
      </c>
      <c r="B3479" t="b">
        <f t="shared" si="325"/>
        <v>0</v>
      </c>
      <c r="C3479" t="str">
        <f t="shared" si="326"/>
        <v>OFF</v>
      </c>
      <c r="D3479" s="4">
        <f t="shared" si="328"/>
        <v>42574.874999991567</v>
      </c>
      <c r="E3479" t="str">
        <f t="shared" si="329"/>
        <v>LRKPPS</v>
      </c>
      <c r="F3479" s="39">
        <v>78.610580444335938</v>
      </c>
      <c r="G3479">
        <f t="shared" si="327"/>
        <v>1.4676159987072161E-3</v>
      </c>
      <c r="H3479" s="38">
        <f>G3479*SUMIF('Manual Inputs'!$B$11:$B$22,'Expanded kW'!A3479,'Manual Inputs'!$C$11:$C$22)</f>
        <v>11024.313111728976</v>
      </c>
    </row>
    <row r="3480" spans="1:8" x14ac:dyDescent="0.2">
      <c r="A3480">
        <f t="shared" si="324"/>
        <v>7</v>
      </c>
      <c r="B3480" t="b">
        <f t="shared" si="325"/>
        <v>0</v>
      </c>
      <c r="C3480" t="str">
        <f t="shared" si="326"/>
        <v>OFF</v>
      </c>
      <c r="D3480" s="4">
        <f t="shared" si="328"/>
        <v>42574.916666658231</v>
      </c>
      <c r="E3480" t="str">
        <f t="shared" si="329"/>
        <v>LRKPPS</v>
      </c>
      <c r="F3480" s="39">
        <v>76.083290100097656</v>
      </c>
      <c r="G3480">
        <f t="shared" si="327"/>
        <v>1.4204328877109962E-3</v>
      </c>
      <c r="H3480" s="38">
        <f>G3480*SUMIF('Manual Inputs'!$B$11:$B$22,'Expanded kW'!A3480,'Manual Inputs'!$C$11:$C$22)</f>
        <v>10669.887029112006</v>
      </c>
    </row>
    <row r="3481" spans="1:8" x14ac:dyDescent="0.2">
      <c r="A3481">
        <f t="shared" si="324"/>
        <v>7</v>
      </c>
      <c r="B3481" t="b">
        <f t="shared" si="325"/>
        <v>0</v>
      </c>
      <c r="C3481" t="str">
        <f t="shared" si="326"/>
        <v>OFF</v>
      </c>
      <c r="D3481" s="4">
        <f t="shared" si="328"/>
        <v>42574.958333324896</v>
      </c>
      <c r="E3481" t="str">
        <f t="shared" si="329"/>
        <v>LRKPPS</v>
      </c>
      <c r="F3481" s="39">
        <v>73.4202880859375</v>
      </c>
      <c r="G3481">
        <f t="shared" si="327"/>
        <v>1.3707161150007575E-3</v>
      </c>
      <c r="H3481" s="38">
        <f>G3481*SUMIF('Manual Inputs'!$B$11:$B$22,'Expanded kW'!A3481,'Manual Inputs'!$C$11:$C$22)</f>
        <v>10296.428801792916</v>
      </c>
    </row>
    <row r="3482" spans="1:8" x14ac:dyDescent="0.2">
      <c r="A3482">
        <f t="shared" si="324"/>
        <v>7</v>
      </c>
      <c r="B3482" t="b">
        <f t="shared" si="325"/>
        <v>0</v>
      </c>
      <c r="C3482" t="str">
        <f t="shared" si="326"/>
        <v>OFF</v>
      </c>
      <c r="D3482" s="4">
        <f t="shared" si="328"/>
        <v>42574.99999999156</v>
      </c>
      <c r="E3482" t="str">
        <f t="shared" si="329"/>
        <v>LRKPPS</v>
      </c>
      <c r="F3482" s="39">
        <v>69.696144104003906</v>
      </c>
      <c r="G3482">
        <f t="shared" si="327"/>
        <v>1.3011884094618685E-3</v>
      </c>
      <c r="H3482" s="38">
        <f>G3482*SUMIF('Manual Inputs'!$B$11:$B$22,'Expanded kW'!A3482,'Manual Inputs'!$C$11:$C$22)</f>
        <v>9774.1564931808589</v>
      </c>
    </row>
    <row r="3483" spans="1:8" x14ac:dyDescent="0.2">
      <c r="A3483">
        <f t="shared" si="324"/>
        <v>7</v>
      </c>
      <c r="B3483" t="b">
        <f t="shared" si="325"/>
        <v>0</v>
      </c>
      <c r="C3483" t="str">
        <f t="shared" si="326"/>
        <v>OFF</v>
      </c>
      <c r="D3483" s="4">
        <f t="shared" si="328"/>
        <v>42575.041666658224</v>
      </c>
      <c r="E3483" t="str">
        <f t="shared" si="329"/>
        <v>LRKPPS</v>
      </c>
      <c r="F3483" s="39">
        <v>68.148536682128906</v>
      </c>
      <c r="G3483">
        <f t="shared" si="327"/>
        <v>1.272295436032292E-3</v>
      </c>
      <c r="H3483" s="38">
        <f>G3483*SUMIF('Manual Inputs'!$B$11:$B$22,'Expanded kW'!A3483,'Manual Inputs'!$C$11:$C$22)</f>
        <v>9557.1207112753073</v>
      </c>
    </row>
    <row r="3484" spans="1:8" x14ac:dyDescent="0.2">
      <c r="A3484">
        <f t="shared" si="324"/>
        <v>7</v>
      </c>
      <c r="B3484" t="b">
        <f t="shared" si="325"/>
        <v>0</v>
      </c>
      <c r="C3484" t="str">
        <f t="shared" si="326"/>
        <v>OFF</v>
      </c>
      <c r="D3484" s="4">
        <f t="shared" si="328"/>
        <v>42575.083333324888</v>
      </c>
      <c r="E3484" t="str">
        <f t="shared" si="329"/>
        <v>LRKPPS</v>
      </c>
      <c r="F3484" s="39">
        <v>66.995429992675781</v>
      </c>
      <c r="G3484">
        <f t="shared" si="327"/>
        <v>1.2507675727842138E-3</v>
      </c>
      <c r="H3484" s="38">
        <f>G3484*SUMIF('Manual Inputs'!$B$11:$B$22,'Expanded kW'!A3484,'Manual Inputs'!$C$11:$C$22)</f>
        <v>9395.4095379967712</v>
      </c>
    </row>
    <row r="3485" spans="1:8" x14ac:dyDescent="0.2">
      <c r="A3485">
        <f t="shared" si="324"/>
        <v>7</v>
      </c>
      <c r="B3485" t="b">
        <f t="shared" si="325"/>
        <v>0</v>
      </c>
      <c r="C3485" t="str">
        <f t="shared" si="326"/>
        <v>OFF</v>
      </c>
      <c r="D3485" s="4">
        <f t="shared" si="328"/>
        <v>42575.124999991553</v>
      </c>
      <c r="E3485" t="str">
        <f t="shared" si="329"/>
        <v>LRKPPS</v>
      </c>
      <c r="F3485" s="39">
        <v>65.496452331542969</v>
      </c>
      <c r="G3485">
        <f t="shared" si="327"/>
        <v>1.2227824900542751E-3</v>
      </c>
      <c r="H3485" s="38">
        <f>G3485*SUMIF('Manual Inputs'!$B$11:$B$22,'Expanded kW'!A3485,'Manual Inputs'!$C$11:$C$22)</f>
        <v>9185.193572278049</v>
      </c>
    </row>
    <row r="3486" spans="1:8" x14ac:dyDescent="0.2">
      <c r="A3486">
        <f t="shared" si="324"/>
        <v>7</v>
      </c>
      <c r="B3486" t="b">
        <f t="shared" si="325"/>
        <v>0</v>
      </c>
      <c r="C3486" t="str">
        <f t="shared" si="326"/>
        <v>OFF</v>
      </c>
      <c r="D3486" s="4">
        <f t="shared" si="328"/>
        <v>42575.166666658217</v>
      </c>
      <c r="E3486" t="str">
        <f t="shared" si="329"/>
        <v>LRKPPS</v>
      </c>
      <c r="F3486" s="39">
        <v>63.435600280761719</v>
      </c>
      <c r="G3486">
        <f t="shared" si="327"/>
        <v>1.1843075236617191E-3</v>
      </c>
      <c r="H3486" s="38">
        <f>G3486*SUMIF('Manual Inputs'!$B$11:$B$22,'Expanded kW'!A3486,'Manual Inputs'!$C$11:$C$22)</f>
        <v>8896.1805901025909</v>
      </c>
    </row>
    <row r="3487" spans="1:8" x14ac:dyDescent="0.2">
      <c r="A3487">
        <f t="shared" si="324"/>
        <v>7</v>
      </c>
      <c r="B3487" t="b">
        <f t="shared" si="325"/>
        <v>0</v>
      </c>
      <c r="C3487" t="str">
        <f t="shared" si="326"/>
        <v>OFF</v>
      </c>
      <c r="D3487" s="4">
        <f t="shared" si="328"/>
        <v>42575.208333324881</v>
      </c>
      <c r="E3487" t="str">
        <f t="shared" si="329"/>
        <v>LRKPPS</v>
      </c>
      <c r="F3487" s="39">
        <v>62.319511413574219</v>
      </c>
      <c r="G3487">
        <f t="shared" si="327"/>
        <v>1.1634707626531518E-3</v>
      </c>
      <c r="H3487" s="38">
        <f>G3487*SUMIF('Manual Inputs'!$B$11:$B$22,'Expanded kW'!A3487,'Manual Inputs'!$C$11:$C$22)</f>
        <v>8739.6607798831192</v>
      </c>
    </row>
    <row r="3488" spans="1:8" x14ac:dyDescent="0.2">
      <c r="A3488">
        <f t="shared" si="324"/>
        <v>7</v>
      </c>
      <c r="B3488" t="b">
        <f t="shared" si="325"/>
        <v>0</v>
      </c>
      <c r="C3488" t="str">
        <f t="shared" si="326"/>
        <v>OFF</v>
      </c>
      <c r="D3488" s="4">
        <f t="shared" si="328"/>
        <v>42575.249999991545</v>
      </c>
      <c r="E3488" t="str">
        <f t="shared" si="329"/>
        <v>LRKPPS</v>
      </c>
      <c r="F3488" s="39">
        <v>61.760215759277344</v>
      </c>
      <c r="G3488">
        <f t="shared" si="327"/>
        <v>1.1530290225513248E-3</v>
      </c>
      <c r="H3488" s="38">
        <f>G3488*SUMIF('Manual Inputs'!$B$11:$B$22,'Expanded kW'!A3488,'Manual Inputs'!$C$11:$C$22)</f>
        <v>8661.2254041341257</v>
      </c>
    </row>
    <row r="3489" spans="1:8" x14ac:dyDescent="0.2">
      <c r="A3489">
        <f t="shared" si="324"/>
        <v>7</v>
      </c>
      <c r="B3489" t="b">
        <f t="shared" si="325"/>
        <v>0</v>
      </c>
      <c r="C3489" t="str">
        <f t="shared" si="326"/>
        <v>OFF</v>
      </c>
      <c r="D3489" s="4">
        <f t="shared" si="328"/>
        <v>42575.29166665821</v>
      </c>
      <c r="E3489" t="str">
        <f t="shared" si="329"/>
        <v>LRKPPS</v>
      </c>
      <c r="F3489" s="39">
        <v>64.125587463378906</v>
      </c>
      <c r="G3489">
        <f t="shared" si="327"/>
        <v>1.1971892022142514E-3</v>
      </c>
      <c r="H3489" s="38">
        <f>G3489*SUMIF('Manual Inputs'!$B$11:$B$22,'Expanded kW'!A3489,'Manual Inputs'!$C$11:$C$22)</f>
        <v>8992.9440881108258</v>
      </c>
    </row>
    <row r="3490" spans="1:8" x14ac:dyDescent="0.2">
      <c r="A3490">
        <f t="shared" si="324"/>
        <v>7</v>
      </c>
      <c r="B3490" t="b">
        <f t="shared" si="325"/>
        <v>0</v>
      </c>
      <c r="C3490" t="str">
        <f t="shared" si="326"/>
        <v>OFF</v>
      </c>
      <c r="D3490" s="4">
        <f t="shared" si="328"/>
        <v>42575.333333324874</v>
      </c>
      <c r="E3490" t="str">
        <f t="shared" si="329"/>
        <v>LRKPPS</v>
      </c>
      <c r="F3490" s="39">
        <v>64.792022705078125</v>
      </c>
      <c r="G3490">
        <f t="shared" si="327"/>
        <v>1.2096311790740031E-3</v>
      </c>
      <c r="H3490" s="38">
        <f>G3490*SUMIF('Manual Inputs'!$B$11:$B$22,'Expanded kW'!A3490,'Manual Inputs'!$C$11:$C$22)</f>
        <v>9086.4046723178744</v>
      </c>
    </row>
    <row r="3491" spans="1:8" x14ac:dyDescent="0.2">
      <c r="A3491">
        <f t="shared" si="324"/>
        <v>7</v>
      </c>
      <c r="B3491" t="b">
        <f t="shared" si="325"/>
        <v>0</v>
      </c>
      <c r="C3491" t="str">
        <f t="shared" si="326"/>
        <v>OFF</v>
      </c>
      <c r="D3491" s="4">
        <f t="shared" si="328"/>
        <v>42575.374999991538</v>
      </c>
      <c r="E3491" t="str">
        <f t="shared" si="329"/>
        <v>LRKPPS</v>
      </c>
      <c r="F3491" s="39">
        <v>69.202194213867188</v>
      </c>
      <c r="G3491">
        <f t="shared" si="327"/>
        <v>1.2919666385853941E-3</v>
      </c>
      <c r="H3491" s="38">
        <f>G3491*SUMIF('Manual Inputs'!$B$11:$B$22,'Expanded kW'!A3491,'Manual Inputs'!$C$11:$C$22)</f>
        <v>9704.8851785614825</v>
      </c>
    </row>
    <row r="3492" spans="1:8" x14ac:dyDescent="0.2">
      <c r="A3492">
        <f t="shared" si="324"/>
        <v>7</v>
      </c>
      <c r="B3492" t="b">
        <f t="shared" si="325"/>
        <v>0</v>
      </c>
      <c r="C3492" t="str">
        <f t="shared" si="326"/>
        <v>OFF</v>
      </c>
      <c r="D3492" s="4">
        <f t="shared" si="328"/>
        <v>42575.416666658202</v>
      </c>
      <c r="E3492" t="str">
        <f t="shared" si="329"/>
        <v>LRKPPS</v>
      </c>
      <c r="F3492" s="39">
        <v>73.247306823730469</v>
      </c>
      <c r="G3492">
        <f t="shared" si="327"/>
        <v>1.3674866506404051E-3</v>
      </c>
      <c r="H3492" s="38">
        <f>G3492*SUMIF('Manual Inputs'!$B$11:$B$22,'Expanded kW'!A3492,'Manual Inputs'!$C$11:$C$22)</f>
        <v>10272.16998591529</v>
      </c>
    </row>
    <row r="3493" spans="1:8" x14ac:dyDescent="0.2">
      <c r="A3493">
        <f t="shared" si="324"/>
        <v>7</v>
      </c>
      <c r="B3493" t="b">
        <f t="shared" si="325"/>
        <v>0</v>
      </c>
      <c r="C3493" t="str">
        <f t="shared" si="326"/>
        <v>OFF</v>
      </c>
      <c r="D3493" s="4">
        <f t="shared" si="328"/>
        <v>42575.458333324867</v>
      </c>
      <c r="E3493" t="str">
        <f t="shared" si="329"/>
        <v>LRKPPS</v>
      </c>
      <c r="F3493" s="39">
        <v>77.866615295410156</v>
      </c>
      <c r="G3493">
        <f t="shared" si="327"/>
        <v>1.453726581419206E-3</v>
      </c>
      <c r="H3493" s="38">
        <f>G3493*SUMIF('Manual Inputs'!$B$11:$B$22,'Expanded kW'!A3493,'Manual Inputs'!$C$11:$C$22)</f>
        <v>10919.97976754537</v>
      </c>
    </row>
    <row r="3494" spans="1:8" x14ac:dyDescent="0.2">
      <c r="A3494">
        <f t="shared" si="324"/>
        <v>7</v>
      </c>
      <c r="B3494" t="b">
        <f t="shared" si="325"/>
        <v>0</v>
      </c>
      <c r="C3494" t="str">
        <f t="shared" si="326"/>
        <v>OFF</v>
      </c>
      <c r="D3494" s="4">
        <f t="shared" si="328"/>
        <v>42575.499999991531</v>
      </c>
      <c r="E3494" t="str">
        <f t="shared" si="329"/>
        <v>LRKPPS</v>
      </c>
      <c r="F3494" s="39">
        <v>82.225570678710938</v>
      </c>
      <c r="G3494">
        <f t="shared" si="327"/>
        <v>1.5351058642335985E-3</v>
      </c>
      <c r="H3494" s="38">
        <f>G3494*SUMIF('Manual Inputs'!$B$11:$B$22,'Expanded kW'!A3494,'Manual Inputs'!$C$11:$C$22)</f>
        <v>11531.277746951486</v>
      </c>
    </row>
    <row r="3495" spans="1:8" x14ac:dyDescent="0.2">
      <c r="A3495">
        <f t="shared" si="324"/>
        <v>7</v>
      </c>
      <c r="B3495" t="b">
        <f t="shared" si="325"/>
        <v>0</v>
      </c>
      <c r="C3495" t="str">
        <f t="shared" si="326"/>
        <v>OFF</v>
      </c>
      <c r="D3495" s="4">
        <f t="shared" si="328"/>
        <v>42575.541666658195</v>
      </c>
      <c r="E3495" t="str">
        <f t="shared" si="329"/>
        <v>LRKPPS</v>
      </c>
      <c r="F3495" s="39">
        <v>86.147773742675781</v>
      </c>
      <c r="G3495">
        <f t="shared" si="327"/>
        <v>1.6083312231396974E-3</v>
      </c>
      <c r="H3495" s="38">
        <f>G3495*SUMIF('Manual Inputs'!$B$11:$B$22,'Expanded kW'!A3495,'Manual Inputs'!$C$11:$C$22)</f>
        <v>12081.325773826813</v>
      </c>
    </row>
    <row r="3496" spans="1:8" x14ac:dyDescent="0.2">
      <c r="A3496">
        <f t="shared" si="324"/>
        <v>7</v>
      </c>
      <c r="B3496" t="b">
        <f t="shared" si="325"/>
        <v>0</v>
      </c>
      <c r="C3496" t="str">
        <f t="shared" si="326"/>
        <v>OFF</v>
      </c>
      <c r="D3496" s="4">
        <f t="shared" si="328"/>
        <v>42575.583333324859</v>
      </c>
      <c r="E3496" t="str">
        <f t="shared" si="329"/>
        <v>LRKPPS</v>
      </c>
      <c r="F3496" s="39">
        <v>87.772056579589844</v>
      </c>
      <c r="G3496">
        <f t="shared" si="327"/>
        <v>1.6386556841016492E-3</v>
      </c>
      <c r="H3496" s="38">
        <f>G3496*SUMIF('Manual Inputs'!$B$11:$B$22,'Expanded kW'!A3496,'Manual Inputs'!$C$11:$C$22)</f>
        <v>12309.114482101621</v>
      </c>
    </row>
    <row r="3497" spans="1:8" x14ac:dyDescent="0.2">
      <c r="A3497">
        <f t="shared" si="324"/>
        <v>7</v>
      </c>
      <c r="B3497" t="b">
        <f t="shared" si="325"/>
        <v>0</v>
      </c>
      <c r="C3497" t="str">
        <f t="shared" si="326"/>
        <v>OFF</v>
      </c>
      <c r="D3497" s="4">
        <f t="shared" si="328"/>
        <v>42575.624999991524</v>
      </c>
      <c r="E3497" t="str">
        <f t="shared" si="329"/>
        <v>LRKPPS</v>
      </c>
      <c r="F3497" s="39">
        <v>87.782310485839844</v>
      </c>
      <c r="G3497">
        <f t="shared" si="327"/>
        <v>1.6388471188522474E-3</v>
      </c>
      <c r="H3497" s="38">
        <f>G3497*SUMIF('Manual Inputs'!$B$11:$B$22,'Expanded kW'!A3497,'Manual Inputs'!$C$11:$C$22)</f>
        <v>12310.552485389209</v>
      </c>
    </row>
    <row r="3498" spans="1:8" x14ac:dyDescent="0.2">
      <c r="A3498">
        <f t="shared" si="324"/>
        <v>7</v>
      </c>
      <c r="B3498" t="b">
        <f t="shared" si="325"/>
        <v>0</v>
      </c>
      <c r="C3498" t="str">
        <f t="shared" si="326"/>
        <v>OFF</v>
      </c>
      <c r="D3498" s="4">
        <f t="shared" si="328"/>
        <v>42575.666666658188</v>
      </c>
      <c r="E3498" t="str">
        <f t="shared" si="329"/>
        <v>LRKPPS</v>
      </c>
      <c r="F3498" s="39">
        <v>88.964111328125</v>
      </c>
      <c r="G3498">
        <f t="shared" si="327"/>
        <v>1.6609106860415459E-3</v>
      </c>
      <c r="H3498" s="38">
        <f>G3498*SUMIF('Manual Inputs'!$B$11:$B$22,'Expanded kW'!A3498,'Manual Inputs'!$C$11:$C$22)</f>
        <v>12476.28771399857</v>
      </c>
    </row>
    <row r="3499" spans="1:8" x14ac:dyDescent="0.2">
      <c r="A3499">
        <f t="shared" si="324"/>
        <v>7</v>
      </c>
      <c r="B3499" t="b">
        <f t="shared" si="325"/>
        <v>0</v>
      </c>
      <c r="C3499" t="str">
        <f t="shared" si="326"/>
        <v>OFF</v>
      </c>
      <c r="D3499" s="4">
        <f t="shared" si="328"/>
        <v>42575.708333324852</v>
      </c>
      <c r="E3499" t="str">
        <f t="shared" si="329"/>
        <v>LRKPPS</v>
      </c>
      <c r="F3499" s="39">
        <v>86.846855163574219</v>
      </c>
      <c r="G3499">
        <f t="shared" si="327"/>
        <v>1.6213826860841292E-3</v>
      </c>
      <c r="H3499" s="38">
        <f>G3499*SUMIF('Manual Inputs'!$B$11:$B$22,'Expanded kW'!A3499,'Manual Inputs'!$C$11:$C$22)</f>
        <v>12179.364643798444</v>
      </c>
    </row>
    <row r="3500" spans="1:8" x14ac:dyDescent="0.2">
      <c r="A3500">
        <f t="shared" si="324"/>
        <v>7</v>
      </c>
      <c r="B3500" t="b">
        <f t="shared" si="325"/>
        <v>0</v>
      </c>
      <c r="C3500" t="str">
        <f t="shared" si="326"/>
        <v>OFF</v>
      </c>
      <c r="D3500" s="4">
        <f t="shared" si="328"/>
        <v>42575.749999991516</v>
      </c>
      <c r="E3500" t="str">
        <f t="shared" si="329"/>
        <v>LRKPPS</v>
      </c>
      <c r="F3500" s="39">
        <v>86.212318420410156</v>
      </c>
      <c r="G3500">
        <f t="shared" si="327"/>
        <v>1.6095362365251597E-3</v>
      </c>
      <c r="H3500" s="38">
        <f>G3500*SUMIF('Manual Inputs'!$B$11:$B$22,'Expanded kW'!A3500,'Manual Inputs'!$C$11:$C$22)</f>
        <v>12090.37749094959</v>
      </c>
    </row>
    <row r="3501" spans="1:8" x14ac:dyDescent="0.2">
      <c r="A3501">
        <f t="shared" si="324"/>
        <v>7</v>
      </c>
      <c r="B3501" t="b">
        <f t="shared" si="325"/>
        <v>0</v>
      </c>
      <c r="C3501" t="str">
        <f t="shared" si="326"/>
        <v>OFF</v>
      </c>
      <c r="D3501" s="4">
        <f t="shared" si="328"/>
        <v>42575.79166665818</v>
      </c>
      <c r="E3501" t="str">
        <f t="shared" si="329"/>
        <v>LRKPPS</v>
      </c>
      <c r="F3501" s="39">
        <v>83.457115173339844</v>
      </c>
      <c r="G3501">
        <f t="shared" si="327"/>
        <v>1.558098117861811E-3</v>
      </c>
      <c r="H3501" s="38">
        <f>G3501*SUMIF('Manual Inputs'!$B$11:$B$22,'Expanded kW'!A3501,'Manual Inputs'!$C$11:$C$22)</f>
        <v>11703.989003414334</v>
      </c>
    </row>
    <row r="3502" spans="1:8" x14ac:dyDescent="0.2">
      <c r="A3502">
        <f t="shared" si="324"/>
        <v>7</v>
      </c>
      <c r="B3502" t="b">
        <f t="shared" si="325"/>
        <v>0</v>
      </c>
      <c r="C3502" t="str">
        <f t="shared" si="326"/>
        <v>OFF</v>
      </c>
      <c r="D3502" s="4">
        <f t="shared" si="328"/>
        <v>42575.833333324845</v>
      </c>
      <c r="E3502" t="str">
        <f t="shared" si="329"/>
        <v>LRKPPS</v>
      </c>
      <c r="F3502" s="39">
        <v>80.741378784179688</v>
      </c>
      <c r="G3502">
        <f t="shared" si="327"/>
        <v>1.507396823577067E-3</v>
      </c>
      <c r="H3502" s="38">
        <f>G3502*SUMIF('Manual Inputs'!$B$11:$B$22,'Expanded kW'!A3502,'Manual Inputs'!$C$11:$C$22)</f>
        <v>11323.135330616207</v>
      </c>
    </row>
    <row r="3503" spans="1:8" x14ac:dyDescent="0.2">
      <c r="A3503">
        <f t="shared" si="324"/>
        <v>7</v>
      </c>
      <c r="B3503" t="b">
        <f t="shared" si="325"/>
        <v>0</v>
      </c>
      <c r="C3503" t="str">
        <f t="shared" si="326"/>
        <v>OFF</v>
      </c>
      <c r="D3503" s="4">
        <f t="shared" si="328"/>
        <v>42575.874999991509</v>
      </c>
      <c r="E3503" t="str">
        <f t="shared" si="329"/>
        <v>LRKPPS</v>
      </c>
      <c r="F3503" s="39">
        <v>80.604911804199219</v>
      </c>
      <c r="G3503">
        <f t="shared" si="327"/>
        <v>1.5048490606425801E-3</v>
      </c>
      <c r="H3503" s="38">
        <f>G3503*SUMIF('Manual Inputs'!$B$11:$B$22,'Expanded kW'!A3503,'Manual Inputs'!$C$11:$C$22)</f>
        <v>11303.997261564778</v>
      </c>
    </row>
    <row r="3504" spans="1:8" x14ac:dyDescent="0.2">
      <c r="A3504">
        <f t="shared" si="324"/>
        <v>7</v>
      </c>
      <c r="B3504" t="b">
        <f t="shared" si="325"/>
        <v>0</v>
      </c>
      <c r="C3504" t="str">
        <f t="shared" si="326"/>
        <v>OFF</v>
      </c>
      <c r="D3504" s="4">
        <f t="shared" si="328"/>
        <v>42575.916666658173</v>
      </c>
      <c r="E3504" t="str">
        <f t="shared" si="329"/>
        <v>LRKPPS</v>
      </c>
      <c r="F3504" s="39">
        <v>79.48309326171875</v>
      </c>
      <c r="G3504">
        <f t="shared" si="327"/>
        <v>1.483905329769653E-3</v>
      </c>
      <c r="H3504" s="38">
        <f>G3504*SUMIF('Manual Inputs'!$B$11:$B$22,'Expanded kW'!A3504,'Manual Inputs'!$C$11:$C$22)</f>
        <v>11146.673924210649</v>
      </c>
    </row>
    <row r="3505" spans="1:8" x14ac:dyDescent="0.2">
      <c r="A3505">
        <f t="shared" si="324"/>
        <v>7</v>
      </c>
      <c r="B3505" t="b">
        <f t="shared" si="325"/>
        <v>0</v>
      </c>
      <c r="C3505" t="str">
        <f t="shared" si="326"/>
        <v>OFF</v>
      </c>
      <c r="D3505" s="4">
        <f t="shared" si="328"/>
        <v>42575.958333324837</v>
      </c>
      <c r="E3505" t="str">
        <f t="shared" si="329"/>
        <v>LRKPPS</v>
      </c>
      <c r="F3505" s="39">
        <v>75.024208068847656</v>
      </c>
      <c r="G3505">
        <f t="shared" si="327"/>
        <v>1.4006604127563501E-3</v>
      </c>
      <c r="H3505" s="38">
        <f>G3505*SUMIF('Manual Inputs'!$B$11:$B$22,'Expanded kW'!A3505,'Manual Inputs'!$C$11:$C$22)</f>
        <v>10521.361832408067</v>
      </c>
    </row>
    <row r="3506" spans="1:8" x14ac:dyDescent="0.2">
      <c r="A3506">
        <f t="shared" si="324"/>
        <v>7</v>
      </c>
      <c r="B3506" t="b">
        <f t="shared" si="325"/>
        <v>0</v>
      </c>
      <c r="C3506" t="str">
        <f t="shared" si="326"/>
        <v>OFF</v>
      </c>
      <c r="D3506" s="4">
        <f t="shared" si="328"/>
        <v>42575.999999991502</v>
      </c>
      <c r="E3506" t="str">
        <f t="shared" si="329"/>
        <v>LRKPPS</v>
      </c>
      <c r="F3506" s="39">
        <v>71.199668884277344</v>
      </c>
      <c r="G3506">
        <f t="shared" si="327"/>
        <v>1.3292583843877569E-3</v>
      </c>
      <c r="H3506" s="38">
        <f>G3506*SUMIF('Manual Inputs'!$B$11:$B$22,'Expanded kW'!A3506,'Manual Inputs'!$C$11:$C$22)</f>
        <v>9985.0101448812802</v>
      </c>
    </row>
    <row r="3507" spans="1:8" x14ac:dyDescent="0.2">
      <c r="A3507">
        <f t="shared" si="324"/>
        <v>7</v>
      </c>
      <c r="B3507" t="b">
        <f t="shared" si="325"/>
        <v>0</v>
      </c>
      <c r="C3507" t="str">
        <f t="shared" si="326"/>
        <v>OFF</v>
      </c>
      <c r="D3507" s="4">
        <f t="shared" si="328"/>
        <v>42576.041666658166</v>
      </c>
      <c r="E3507" t="str">
        <f t="shared" si="329"/>
        <v>LRKPPS</v>
      </c>
      <c r="F3507" s="39">
        <v>70.173332214355469</v>
      </c>
      <c r="G3507">
        <f t="shared" si="327"/>
        <v>1.3100972471932057E-3</v>
      </c>
      <c r="H3507" s="38">
        <f>G3507*SUMIF('Manual Inputs'!$B$11:$B$22,'Expanded kW'!A3507,'Manual Inputs'!$C$11:$C$22)</f>
        <v>9841.077143199911</v>
      </c>
    </row>
    <row r="3508" spans="1:8" x14ac:dyDescent="0.2">
      <c r="A3508">
        <f t="shared" si="324"/>
        <v>7</v>
      </c>
      <c r="B3508" t="b">
        <f t="shared" si="325"/>
        <v>0</v>
      </c>
      <c r="C3508" t="str">
        <f t="shared" si="326"/>
        <v>OFF</v>
      </c>
      <c r="D3508" s="4">
        <f t="shared" si="328"/>
        <v>42576.08333332483</v>
      </c>
      <c r="E3508" t="str">
        <f t="shared" si="329"/>
        <v>LRKPPS</v>
      </c>
      <c r="F3508" s="39">
        <v>68.837005615234375</v>
      </c>
      <c r="G3508">
        <f t="shared" si="327"/>
        <v>1.2851487697073175E-3</v>
      </c>
      <c r="H3508" s="38">
        <f>G3508*SUMIF('Manual Inputs'!$B$11:$B$22,'Expanded kW'!A3508,'Manual Inputs'!$C$11:$C$22)</f>
        <v>9653.6712906420016</v>
      </c>
    </row>
    <row r="3509" spans="1:8" x14ac:dyDescent="0.2">
      <c r="A3509">
        <f t="shared" si="324"/>
        <v>7</v>
      </c>
      <c r="B3509" t="b">
        <f t="shared" si="325"/>
        <v>0</v>
      </c>
      <c r="C3509" t="str">
        <f t="shared" si="326"/>
        <v>OFF</v>
      </c>
      <c r="D3509" s="4">
        <f t="shared" si="328"/>
        <v>42576.124999991494</v>
      </c>
      <c r="E3509" t="str">
        <f t="shared" si="329"/>
        <v>LRKPPS</v>
      </c>
      <c r="F3509" s="39">
        <v>65.921432495117187</v>
      </c>
      <c r="G3509">
        <f t="shared" si="327"/>
        <v>1.2307166343344638E-3</v>
      </c>
      <c r="H3509" s="38">
        <f>G3509*SUMIF('Manual Inputs'!$B$11:$B$22,'Expanded kW'!A3509,'Manual Inputs'!$C$11:$C$22)</f>
        <v>9244.7926028797065</v>
      </c>
    </row>
    <row r="3510" spans="1:8" x14ac:dyDescent="0.2">
      <c r="A3510">
        <f t="shared" si="324"/>
        <v>7</v>
      </c>
      <c r="B3510" t="b">
        <f t="shared" si="325"/>
        <v>0</v>
      </c>
      <c r="C3510" t="str">
        <f t="shared" si="326"/>
        <v>OFF</v>
      </c>
      <c r="D3510" s="4">
        <f t="shared" si="328"/>
        <v>42576.166666658159</v>
      </c>
      <c r="E3510" t="str">
        <f t="shared" si="329"/>
        <v>LRKPPS</v>
      </c>
      <c r="F3510" s="39">
        <v>67.227096557617187</v>
      </c>
      <c r="G3510">
        <f t="shared" si="327"/>
        <v>1.2550926592439723E-3</v>
      </c>
      <c r="H3510" s="38">
        <f>G3510*SUMIF('Manual Inputs'!$B$11:$B$22,'Expanded kW'!A3510,'Manual Inputs'!$C$11:$C$22)</f>
        <v>9427.898354832836</v>
      </c>
    </row>
    <row r="3511" spans="1:8" x14ac:dyDescent="0.2">
      <c r="A3511">
        <f t="shared" si="324"/>
        <v>7</v>
      </c>
      <c r="B3511" t="b">
        <f t="shared" si="325"/>
        <v>0</v>
      </c>
      <c r="C3511" t="str">
        <f t="shared" si="326"/>
        <v>OFF</v>
      </c>
      <c r="D3511" s="4">
        <f t="shared" si="328"/>
        <v>42576.208333324823</v>
      </c>
      <c r="E3511" t="str">
        <f t="shared" si="329"/>
        <v>LRKPPS</v>
      </c>
      <c r="F3511" s="39">
        <v>68.261421203613281</v>
      </c>
      <c r="G3511">
        <f t="shared" si="327"/>
        <v>1.2744029275277172E-3</v>
      </c>
      <c r="H3511" s="38">
        <f>G3511*SUMIF('Manual Inputs'!$B$11:$B$22,'Expanded kW'!A3511,'Manual Inputs'!$C$11:$C$22)</f>
        <v>9572.9515867538666</v>
      </c>
    </row>
    <row r="3512" spans="1:8" x14ac:dyDescent="0.2">
      <c r="A3512">
        <f t="shared" si="324"/>
        <v>7</v>
      </c>
      <c r="B3512" t="b">
        <f t="shared" si="325"/>
        <v>0</v>
      </c>
      <c r="C3512" t="str">
        <f t="shared" si="326"/>
        <v>OFF</v>
      </c>
      <c r="D3512" s="4">
        <f t="shared" si="328"/>
        <v>42576.249999991487</v>
      </c>
      <c r="E3512" t="str">
        <f t="shared" si="329"/>
        <v>LRKPPS</v>
      </c>
      <c r="F3512" s="39">
        <v>78.691093444824219</v>
      </c>
      <c r="G3512">
        <f t="shared" si="327"/>
        <v>1.4691191318344952E-3</v>
      </c>
      <c r="H3512" s="38">
        <f>G3512*SUMIF('Manual Inputs'!$B$11:$B$22,'Expanded kW'!A3512,'Manual Inputs'!$C$11:$C$22)</f>
        <v>11035.604219388155</v>
      </c>
    </row>
    <row r="3513" spans="1:8" x14ac:dyDescent="0.2">
      <c r="A3513">
        <f t="shared" si="324"/>
        <v>7</v>
      </c>
      <c r="B3513" t="b">
        <f t="shared" si="325"/>
        <v>0</v>
      </c>
      <c r="C3513" t="str">
        <f t="shared" si="326"/>
        <v>ON</v>
      </c>
      <c r="D3513" s="4">
        <f t="shared" si="328"/>
        <v>42576.291666658151</v>
      </c>
      <c r="E3513" t="str">
        <f t="shared" si="329"/>
        <v>LRKPPS</v>
      </c>
      <c r="F3513" s="39">
        <v>90.938896179199219</v>
      </c>
      <c r="G3513">
        <f t="shared" si="327"/>
        <v>1.6977788254835819E-3</v>
      </c>
      <c r="H3513" s="38">
        <f>G3513*SUMIF('Manual Inputs'!$B$11:$B$22,'Expanded kW'!A3513,'Manual Inputs'!$C$11:$C$22)</f>
        <v>12753.230670067405</v>
      </c>
    </row>
    <row r="3514" spans="1:8" x14ac:dyDescent="0.2">
      <c r="A3514">
        <f t="shared" si="324"/>
        <v>7</v>
      </c>
      <c r="B3514" t="b">
        <f t="shared" si="325"/>
        <v>0</v>
      </c>
      <c r="C3514" t="str">
        <f t="shared" si="326"/>
        <v>ON</v>
      </c>
      <c r="D3514" s="4">
        <f t="shared" si="328"/>
        <v>42576.333333324816</v>
      </c>
      <c r="E3514" t="str">
        <f t="shared" si="329"/>
        <v>LRKPPS</v>
      </c>
      <c r="F3514" s="39">
        <v>99.745330810546875</v>
      </c>
      <c r="G3514">
        <f t="shared" si="327"/>
        <v>1.8621900826385511E-3</v>
      </c>
      <c r="H3514" s="38">
        <f>G3514*SUMIF('Manual Inputs'!$B$11:$B$22,'Expanded kW'!A3514,'Manual Inputs'!$C$11:$C$22)</f>
        <v>13988.241176607244</v>
      </c>
    </row>
    <row r="3515" spans="1:8" x14ac:dyDescent="0.2">
      <c r="A3515">
        <f t="shared" si="324"/>
        <v>7</v>
      </c>
      <c r="B3515" t="b">
        <f t="shared" si="325"/>
        <v>0</v>
      </c>
      <c r="C3515" t="str">
        <f t="shared" si="326"/>
        <v>ON</v>
      </c>
      <c r="D3515" s="4">
        <f t="shared" si="328"/>
        <v>42576.37499999148</v>
      </c>
      <c r="E3515" t="str">
        <f t="shared" si="329"/>
        <v>LRKPPS</v>
      </c>
      <c r="F3515" s="39">
        <v>105.61062622070312</v>
      </c>
      <c r="G3515">
        <f t="shared" si="327"/>
        <v>1.9716918994733042E-3</v>
      </c>
      <c r="H3515" s="38">
        <f>G3515*SUMIF('Manual Inputs'!$B$11:$B$22,'Expanded kW'!A3515,'Manual Inputs'!$C$11:$C$22)</f>
        <v>14810.787616652111</v>
      </c>
    </row>
    <row r="3516" spans="1:8" x14ac:dyDescent="0.2">
      <c r="A3516">
        <f t="shared" si="324"/>
        <v>7</v>
      </c>
      <c r="B3516" t="b">
        <f t="shared" si="325"/>
        <v>0</v>
      </c>
      <c r="C3516" t="str">
        <f t="shared" si="326"/>
        <v>ON</v>
      </c>
      <c r="D3516" s="4">
        <f t="shared" si="328"/>
        <v>42576.416666658144</v>
      </c>
      <c r="E3516" t="str">
        <f t="shared" si="329"/>
        <v>LRKPPS</v>
      </c>
      <c r="F3516" s="39">
        <v>112.68263244628906</v>
      </c>
      <c r="G3516">
        <f t="shared" si="327"/>
        <v>2.103722338899665E-3</v>
      </c>
      <c r="H3516" s="38">
        <f>G3516*SUMIF('Manual Inputs'!$B$11:$B$22,'Expanded kW'!A3516,'Manual Inputs'!$C$11:$C$22)</f>
        <v>15802.562648947696</v>
      </c>
    </row>
    <row r="3517" spans="1:8" x14ac:dyDescent="0.2">
      <c r="A3517">
        <f t="shared" si="324"/>
        <v>7</v>
      </c>
      <c r="B3517" t="b">
        <f t="shared" si="325"/>
        <v>0</v>
      </c>
      <c r="C3517" t="str">
        <f t="shared" si="326"/>
        <v>ON</v>
      </c>
      <c r="D3517" s="4">
        <f t="shared" si="328"/>
        <v>42576.458333324808</v>
      </c>
      <c r="E3517" t="str">
        <f t="shared" si="329"/>
        <v>LRKPPS</v>
      </c>
      <c r="F3517" s="39">
        <v>117.74108123779297</v>
      </c>
      <c r="G3517">
        <f t="shared" si="327"/>
        <v>2.1981607762332901E-3</v>
      </c>
      <c r="H3517" s="38">
        <f>G3517*SUMIF('Manual Inputs'!$B$11:$B$22,'Expanded kW'!A3517,'Manual Inputs'!$C$11:$C$22)</f>
        <v>16511.95727524325</v>
      </c>
    </row>
    <row r="3518" spans="1:8" x14ac:dyDescent="0.2">
      <c r="A3518">
        <f t="shared" si="324"/>
        <v>7</v>
      </c>
      <c r="B3518" t="b">
        <f t="shared" si="325"/>
        <v>0</v>
      </c>
      <c r="C3518" t="str">
        <f t="shared" si="326"/>
        <v>ON</v>
      </c>
      <c r="D3518" s="4">
        <f t="shared" si="328"/>
        <v>42576.499999991473</v>
      </c>
      <c r="E3518" t="str">
        <f t="shared" si="329"/>
        <v>LRKPPS</v>
      </c>
      <c r="F3518" s="39">
        <v>117.73494720458984</v>
      </c>
      <c r="G3518">
        <f t="shared" si="327"/>
        <v>2.1980462572307002E-3</v>
      </c>
      <c r="H3518" s="38">
        <f>G3518*SUMIF('Manual Inputs'!$B$11:$B$22,'Expanded kW'!A3518,'Manual Inputs'!$C$11:$C$22)</f>
        <v>16511.097041133708</v>
      </c>
    </row>
    <row r="3519" spans="1:8" x14ac:dyDescent="0.2">
      <c r="A3519">
        <f t="shared" si="324"/>
        <v>7</v>
      </c>
      <c r="B3519" t="b">
        <f t="shared" si="325"/>
        <v>0</v>
      </c>
      <c r="C3519" t="str">
        <f t="shared" si="326"/>
        <v>ON</v>
      </c>
      <c r="D3519" s="4">
        <f t="shared" si="328"/>
        <v>42576.541666658137</v>
      </c>
      <c r="E3519" t="str">
        <f t="shared" si="329"/>
        <v>LRKPPS</v>
      </c>
      <c r="F3519" s="39">
        <v>118.04257965087891</v>
      </c>
      <c r="G3519">
        <f t="shared" si="327"/>
        <v>2.2037895846217879E-3</v>
      </c>
      <c r="H3519" s="38">
        <f>G3519*SUMIF('Manual Inputs'!$B$11:$B$22,'Expanded kW'!A3519,'Manual Inputs'!$C$11:$C$22)</f>
        <v>16554.239279647252</v>
      </c>
    </row>
    <row r="3520" spans="1:8" x14ac:dyDescent="0.2">
      <c r="A3520">
        <f t="shared" si="324"/>
        <v>7</v>
      </c>
      <c r="B3520" t="b">
        <f t="shared" si="325"/>
        <v>0</v>
      </c>
      <c r="C3520" t="str">
        <f t="shared" si="326"/>
        <v>ON</v>
      </c>
      <c r="D3520" s="4">
        <f t="shared" si="328"/>
        <v>42576.583333324801</v>
      </c>
      <c r="E3520" t="str">
        <f t="shared" si="329"/>
        <v>LRKPPS</v>
      </c>
      <c r="F3520" s="39">
        <v>119.81711578369141</v>
      </c>
      <c r="G3520">
        <f t="shared" si="327"/>
        <v>2.2369191914009133E-3</v>
      </c>
      <c r="H3520" s="38">
        <f>G3520*SUMIF('Manual Inputs'!$B$11:$B$22,'Expanded kW'!A3520,'Manual Inputs'!$C$11:$C$22)</f>
        <v>16803.099443834111</v>
      </c>
    </row>
    <row r="3521" spans="1:8" x14ac:dyDescent="0.2">
      <c r="A3521">
        <f t="shared" si="324"/>
        <v>7</v>
      </c>
      <c r="B3521" t="b">
        <f t="shared" si="325"/>
        <v>0</v>
      </c>
      <c r="C3521" t="str">
        <f t="shared" si="326"/>
        <v>ON</v>
      </c>
      <c r="D3521" s="4">
        <f t="shared" si="328"/>
        <v>42576.624999991465</v>
      </c>
      <c r="E3521" t="str">
        <f t="shared" si="329"/>
        <v>LRKPPS</v>
      </c>
      <c r="F3521" s="39">
        <v>111.77182006835937</v>
      </c>
      <c r="G3521">
        <f t="shared" si="327"/>
        <v>2.0867179762538925E-3</v>
      </c>
      <c r="H3521" s="38">
        <f>G3521*SUMIF('Manual Inputs'!$B$11:$B$22,'Expanded kW'!A3521,'Manual Inputs'!$C$11:$C$22)</f>
        <v>15674.830722996008</v>
      </c>
    </row>
    <row r="3522" spans="1:8" x14ac:dyDescent="0.2">
      <c r="A3522">
        <f t="shared" ref="A3522:A3585" si="330">MONTH(D3522)</f>
        <v>7</v>
      </c>
      <c r="B3522" t="b">
        <f t="shared" ref="B3522:B3585" si="331">IF(ISNA(VLOOKUP(DATE(YEAR(D3522),MONTH(D3522),DAY(D3522)),Holidays,1,FALSE)),FALSE,TRUE)</f>
        <v>0</v>
      </c>
      <c r="C3522" t="str">
        <f t="shared" ref="C3522:C3585" si="332">IF(OR(HOUR(D3522)&lt;PkStart,HOUR(D3522)&gt;OPkStart-1,WEEKDAY(D3522,2)&gt;5,B3522)=TRUE,"OFF","ON")</f>
        <v>ON</v>
      </c>
      <c r="D3522" s="4">
        <f t="shared" si="328"/>
        <v>42576.66666665813</v>
      </c>
      <c r="E3522" t="str">
        <f t="shared" si="329"/>
        <v>LRKPPS</v>
      </c>
      <c r="F3522" s="39">
        <v>101.15118408203125</v>
      </c>
      <c r="G3522">
        <f t="shared" ref="G3522:G3585" si="333">IF(SUMIF($A$2:$A$8761,A3522,$F$2:$F$8761)=0,0,F3522/SUMIF($A$2:$A$8761,A3522,$F$2:$F$8761))</f>
        <v>1.8884365845903632E-3</v>
      </c>
      <c r="H3522" s="38">
        <f>G3522*SUMIF('Manual Inputs'!$B$11:$B$22,'Expanded kW'!A3522,'Manual Inputs'!$C$11:$C$22)</f>
        <v>14185.397419016199</v>
      </c>
    </row>
    <row r="3523" spans="1:8" x14ac:dyDescent="0.2">
      <c r="A3523">
        <f t="shared" si="330"/>
        <v>7</v>
      </c>
      <c r="B3523" t="b">
        <f t="shared" si="331"/>
        <v>0</v>
      </c>
      <c r="C3523" t="str">
        <f t="shared" si="332"/>
        <v>ON</v>
      </c>
      <c r="D3523" s="4">
        <f t="shared" si="328"/>
        <v>42576.708333324794</v>
      </c>
      <c r="E3523" t="str">
        <f t="shared" si="329"/>
        <v>LRKPPS</v>
      </c>
      <c r="F3523" s="39">
        <v>94.719207763671875</v>
      </c>
      <c r="G3523">
        <f t="shared" si="333"/>
        <v>1.7683551490536497E-3</v>
      </c>
      <c r="H3523" s="38">
        <f>G3523*SUMIF('Manual Inputs'!$B$11:$B$22,'Expanded kW'!A3523,'Manual Inputs'!$C$11:$C$22)</f>
        <v>13283.379898473537</v>
      </c>
    </row>
    <row r="3524" spans="1:8" x14ac:dyDescent="0.2">
      <c r="A3524">
        <f t="shared" si="330"/>
        <v>7</v>
      </c>
      <c r="B3524" t="b">
        <f t="shared" si="331"/>
        <v>0</v>
      </c>
      <c r="C3524" t="str">
        <f t="shared" si="332"/>
        <v>ON</v>
      </c>
      <c r="D3524" s="4">
        <f t="shared" ref="D3524:D3587" si="334">+D3523+1/24</f>
        <v>42576.749999991458</v>
      </c>
      <c r="E3524" t="str">
        <f t="shared" ref="E3524:E3587" si="335">+E3523</f>
        <v>LRKPPS</v>
      </c>
      <c r="F3524" s="39">
        <v>92.331802368164062</v>
      </c>
      <c r="G3524">
        <f t="shared" si="333"/>
        <v>1.7237836125754496E-3</v>
      </c>
      <c r="H3524" s="38">
        <f>G3524*SUMIF('Manual Inputs'!$B$11:$B$22,'Expanded kW'!A3524,'Manual Inputs'!$C$11:$C$22)</f>
        <v>12948.571219337193</v>
      </c>
    </row>
    <row r="3525" spans="1:8" x14ac:dyDescent="0.2">
      <c r="A3525">
        <f t="shared" si="330"/>
        <v>7</v>
      </c>
      <c r="B3525" t="b">
        <f t="shared" si="331"/>
        <v>0</v>
      </c>
      <c r="C3525" t="str">
        <f t="shared" si="332"/>
        <v>ON</v>
      </c>
      <c r="D3525" s="4">
        <f t="shared" si="334"/>
        <v>42576.791666658122</v>
      </c>
      <c r="E3525" t="str">
        <f t="shared" si="335"/>
        <v>LRKPPS</v>
      </c>
      <c r="F3525" s="39">
        <v>86.19158935546875</v>
      </c>
      <c r="G3525">
        <f t="shared" si="333"/>
        <v>1.6091492363634219E-3</v>
      </c>
      <c r="H3525" s="38">
        <f>G3525*SUMIF('Manual Inputs'!$B$11:$B$22,'Expanded kW'!A3525,'Manual Inputs'!$C$11:$C$22)</f>
        <v>12087.470456029661</v>
      </c>
    </row>
    <row r="3526" spans="1:8" x14ac:dyDescent="0.2">
      <c r="A3526">
        <f t="shared" si="330"/>
        <v>7</v>
      </c>
      <c r="B3526" t="b">
        <f t="shared" si="331"/>
        <v>0</v>
      </c>
      <c r="C3526" t="str">
        <f t="shared" si="332"/>
        <v>ON</v>
      </c>
      <c r="D3526" s="4">
        <f t="shared" si="334"/>
        <v>42576.833333324787</v>
      </c>
      <c r="E3526" t="str">
        <f t="shared" si="335"/>
        <v>LRKPPS</v>
      </c>
      <c r="F3526" s="39">
        <v>80.606269836425781</v>
      </c>
      <c r="G3526">
        <f t="shared" si="333"/>
        <v>1.5048744143521086E-3</v>
      </c>
      <c r="H3526" s="38">
        <f>G3526*SUMIF('Manual Inputs'!$B$11:$B$22,'Expanded kW'!A3526,'Manual Inputs'!$C$11:$C$22)</f>
        <v>11304.187711404949</v>
      </c>
    </row>
    <row r="3527" spans="1:8" x14ac:dyDescent="0.2">
      <c r="A3527">
        <f t="shared" si="330"/>
        <v>7</v>
      </c>
      <c r="B3527" t="b">
        <f t="shared" si="331"/>
        <v>0</v>
      </c>
      <c r="C3527" t="str">
        <f t="shared" si="332"/>
        <v>OFF</v>
      </c>
      <c r="D3527" s="4">
        <f t="shared" si="334"/>
        <v>42576.874999991451</v>
      </c>
      <c r="E3527" t="str">
        <f t="shared" si="335"/>
        <v>LRKPPS</v>
      </c>
      <c r="F3527" s="39">
        <v>78.668067932128906</v>
      </c>
      <c r="G3527">
        <f t="shared" si="333"/>
        <v>1.4686892582650715E-3</v>
      </c>
      <c r="H3527" s="38">
        <f>G3527*SUMIF('Manual Inputs'!$B$11:$B$22,'Expanded kW'!A3527,'Manual Inputs'!$C$11:$C$22)</f>
        <v>11032.37513164861</v>
      </c>
    </row>
    <row r="3528" spans="1:8" x14ac:dyDescent="0.2">
      <c r="A3528">
        <f t="shared" si="330"/>
        <v>7</v>
      </c>
      <c r="B3528" t="b">
        <f t="shared" si="331"/>
        <v>0</v>
      </c>
      <c r="C3528" t="str">
        <f t="shared" si="332"/>
        <v>OFF</v>
      </c>
      <c r="D3528" s="4">
        <f t="shared" si="334"/>
        <v>42576.916666658115</v>
      </c>
      <c r="E3528" t="str">
        <f t="shared" si="335"/>
        <v>LRKPPS</v>
      </c>
      <c r="F3528" s="39">
        <v>74.102958679199219</v>
      </c>
      <c r="G3528">
        <f t="shared" si="333"/>
        <v>1.3834611968822899E-3</v>
      </c>
      <c r="H3528" s="38">
        <f>G3528*SUMIF('Manual Inputs'!$B$11:$B$22,'Expanded kW'!A3528,'Manual Inputs'!$C$11:$C$22)</f>
        <v>10392.166224538651</v>
      </c>
    </row>
    <row r="3529" spans="1:8" x14ac:dyDescent="0.2">
      <c r="A3529">
        <f t="shared" si="330"/>
        <v>7</v>
      </c>
      <c r="B3529" t="b">
        <f t="shared" si="331"/>
        <v>0</v>
      </c>
      <c r="C3529" t="str">
        <f t="shared" si="332"/>
        <v>OFF</v>
      </c>
      <c r="D3529" s="4">
        <f t="shared" si="334"/>
        <v>42576.958333324779</v>
      </c>
      <c r="E3529" t="str">
        <f t="shared" si="335"/>
        <v>LRKPPS</v>
      </c>
      <c r="F3529" s="39">
        <v>70.164161682128906</v>
      </c>
      <c r="G3529">
        <f t="shared" si="333"/>
        <v>1.3099260384356022E-3</v>
      </c>
      <c r="H3529" s="38">
        <f>G3529*SUMIF('Manual Inputs'!$B$11:$B$22,'Expanded kW'!A3529,'Manual Inputs'!$C$11:$C$22)</f>
        <v>9839.7910718072908</v>
      </c>
    </row>
    <row r="3530" spans="1:8" x14ac:dyDescent="0.2">
      <c r="A3530">
        <f t="shared" si="330"/>
        <v>7</v>
      </c>
      <c r="B3530" t="b">
        <f t="shared" si="331"/>
        <v>0</v>
      </c>
      <c r="C3530" t="str">
        <f t="shared" si="332"/>
        <v>OFF</v>
      </c>
      <c r="D3530" s="4">
        <f t="shared" si="334"/>
        <v>42576.999999991443</v>
      </c>
      <c r="E3530" t="str">
        <f t="shared" si="335"/>
        <v>LRKPPS</v>
      </c>
      <c r="F3530" s="39">
        <v>65.461433410644531</v>
      </c>
      <c r="G3530">
        <f t="shared" si="333"/>
        <v>1.2221287061962053E-3</v>
      </c>
      <c r="H3530" s="38">
        <f>G3530*SUMIF('Manual Inputs'!$B$11:$B$22,'Expanded kW'!A3530,'Manual Inputs'!$C$11:$C$22)</f>
        <v>9180.2825342646283</v>
      </c>
    </row>
    <row r="3531" spans="1:8" x14ac:dyDescent="0.2">
      <c r="A3531">
        <f t="shared" si="330"/>
        <v>7</v>
      </c>
      <c r="B3531" t="b">
        <f t="shared" si="331"/>
        <v>0</v>
      </c>
      <c r="C3531" t="str">
        <f t="shared" si="332"/>
        <v>OFF</v>
      </c>
      <c r="D3531" s="4">
        <f t="shared" si="334"/>
        <v>42577.041666658108</v>
      </c>
      <c r="E3531" t="str">
        <f t="shared" si="335"/>
        <v>LRKPPS</v>
      </c>
      <c r="F3531" s="39">
        <v>64.694129943847656</v>
      </c>
      <c r="G3531">
        <f t="shared" si="333"/>
        <v>1.2078035754393855E-3</v>
      </c>
      <c r="H3531" s="38">
        <f>G3531*SUMIF('Manual Inputs'!$B$11:$B$22,'Expanded kW'!A3531,'Manual Inputs'!$C$11:$C$22)</f>
        <v>9072.6762346816631</v>
      </c>
    </row>
    <row r="3532" spans="1:8" x14ac:dyDescent="0.2">
      <c r="A3532">
        <f t="shared" si="330"/>
        <v>7</v>
      </c>
      <c r="B3532" t="b">
        <f t="shared" si="331"/>
        <v>0</v>
      </c>
      <c r="C3532" t="str">
        <f t="shared" si="332"/>
        <v>OFF</v>
      </c>
      <c r="D3532" s="4">
        <f t="shared" si="334"/>
        <v>42577.083333324772</v>
      </c>
      <c r="E3532" t="str">
        <f t="shared" si="335"/>
        <v>LRKPPS</v>
      </c>
      <c r="F3532" s="39">
        <v>64.333290100097656</v>
      </c>
      <c r="G3532">
        <f t="shared" si="333"/>
        <v>1.2010668954064287E-3</v>
      </c>
      <c r="H3532" s="38">
        <f>G3532*SUMIF('Manual Inputs'!$B$11:$B$22,'Expanded kW'!A3532,'Manual Inputs'!$C$11:$C$22)</f>
        <v>9022.072214227901</v>
      </c>
    </row>
    <row r="3533" spans="1:8" x14ac:dyDescent="0.2">
      <c r="A3533">
        <f t="shared" si="330"/>
        <v>7</v>
      </c>
      <c r="B3533" t="b">
        <f t="shared" si="331"/>
        <v>0</v>
      </c>
      <c r="C3533" t="str">
        <f t="shared" si="332"/>
        <v>OFF</v>
      </c>
      <c r="D3533" s="4">
        <f t="shared" si="334"/>
        <v>42577.124999991436</v>
      </c>
      <c r="E3533" t="str">
        <f t="shared" si="335"/>
        <v>LRKPPS</v>
      </c>
      <c r="F3533" s="39">
        <v>63.372581481933594</v>
      </c>
      <c r="G3533">
        <f t="shared" si="333"/>
        <v>1.1831309975903342E-3</v>
      </c>
      <c r="H3533" s="38">
        <f>G3533*SUMIF('Manual Inputs'!$B$11:$B$22,'Expanded kW'!A3533,'Manual Inputs'!$C$11:$C$22)</f>
        <v>8887.342861564277</v>
      </c>
    </row>
    <row r="3534" spans="1:8" x14ac:dyDescent="0.2">
      <c r="A3534">
        <f t="shared" si="330"/>
        <v>7</v>
      </c>
      <c r="B3534" t="b">
        <f t="shared" si="331"/>
        <v>0</v>
      </c>
      <c r="C3534" t="str">
        <f t="shared" si="332"/>
        <v>OFF</v>
      </c>
      <c r="D3534" s="4">
        <f t="shared" si="334"/>
        <v>42577.1666666581</v>
      </c>
      <c r="E3534" t="str">
        <f t="shared" si="335"/>
        <v>LRKPPS</v>
      </c>
      <c r="F3534" s="39">
        <v>63.409294128417969</v>
      </c>
      <c r="G3534">
        <f t="shared" si="333"/>
        <v>1.1838164023670297E-3</v>
      </c>
      <c r="H3534" s="38">
        <f>G3534*SUMIF('Manual Inputs'!$B$11:$B$22,'Expanded kW'!A3534,'Manual Inputs'!$C$11:$C$22)</f>
        <v>8892.491426906452</v>
      </c>
    </row>
    <row r="3535" spans="1:8" x14ac:dyDescent="0.2">
      <c r="A3535">
        <f t="shared" si="330"/>
        <v>7</v>
      </c>
      <c r="B3535" t="b">
        <f t="shared" si="331"/>
        <v>0</v>
      </c>
      <c r="C3535" t="str">
        <f t="shared" si="332"/>
        <v>OFF</v>
      </c>
      <c r="D3535" s="4">
        <f t="shared" si="334"/>
        <v>42577.208333324765</v>
      </c>
      <c r="E3535" t="str">
        <f t="shared" si="335"/>
        <v>LRKPPS</v>
      </c>
      <c r="F3535" s="39">
        <v>68.530601501464844</v>
      </c>
      <c r="G3535">
        <f t="shared" si="333"/>
        <v>1.2794283746040617E-3</v>
      </c>
      <c r="H3535" s="38">
        <f>G3535*SUMIF('Manual Inputs'!$B$11:$B$22,'Expanded kW'!A3535,'Manual Inputs'!$C$11:$C$22)</f>
        <v>9610.7013129389488</v>
      </c>
    </row>
    <row r="3536" spans="1:8" x14ac:dyDescent="0.2">
      <c r="A3536">
        <f t="shared" si="330"/>
        <v>7</v>
      </c>
      <c r="B3536" t="b">
        <f t="shared" si="331"/>
        <v>0</v>
      </c>
      <c r="C3536" t="str">
        <f t="shared" si="332"/>
        <v>OFF</v>
      </c>
      <c r="D3536" s="4">
        <f t="shared" si="334"/>
        <v>42577.249999991429</v>
      </c>
      <c r="E3536" t="str">
        <f t="shared" si="335"/>
        <v>LRKPPS</v>
      </c>
      <c r="F3536" s="39">
        <v>79.238090515136719</v>
      </c>
      <c r="G3536">
        <f t="shared" si="333"/>
        <v>1.4793312641848606E-3</v>
      </c>
      <c r="H3536" s="38">
        <f>G3536*SUMIF('Manual Inputs'!$B$11:$B$22,'Expanded kW'!A3536,'Manual Inputs'!$C$11:$C$22)</f>
        <v>11112.314847146379</v>
      </c>
    </row>
    <row r="3537" spans="1:8" x14ac:dyDescent="0.2">
      <c r="A3537">
        <f t="shared" si="330"/>
        <v>7</v>
      </c>
      <c r="B3537" t="b">
        <f t="shared" si="331"/>
        <v>0</v>
      </c>
      <c r="C3537" t="str">
        <f t="shared" si="332"/>
        <v>ON</v>
      </c>
      <c r="D3537" s="4">
        <f t="shared" si="334"/>
        <v>42577.291666658093</v>
      </c>
      <c r="E3537" t="str">
        <f t="shared" si="335"/>
        <v>LRKPPS</v>
      </c>
      <c r="F3537" s="39">
        <v>84.406646728515625</v>
      </c>
      <c r="G3537">
        <f t="shared" si="333"/>
        <v>1.5758253461022906E-3</v>
      </c>
      <c r="H3537" s="38">
        <f>G3537*SUMIF('Manual Inputs'!$B$11:$B$22,'Expanded kW'!A3537,'Manual Inputs'!$C$11:$C$22)</f>
        <v>11837.150889696768</v>
      </c>
    </row>
    <row r="3538" spans="1:8" x14ac:dyDescent="0.2">
      <c r="A3538">
        <f t="shared" si="330"/>
        <v>7</v>
      </c>
      <c r="B3538" t="b">
        <f t="shared" si="331"/>
        <v>0</v>
      </c>
      <c r="C3538" t="str">
        <f t="shared" si="332"/>
        <v>ON</v>
      </c>
      <c r="D3538" s="4">
        <f t="shared" si="334"/>
        <v>42577.333333324757</v>
      </c>
      <c r="E3538" t="str">
        <f t="shared" si="335"/>
        <v>LRKPPS</v>
      </c>
      <c r="F3538" s="39">
        <v>91.057723999023438</v>
      </c>
      <c r="G3538">
        <f t="shared" si="333"/>
        <v>1.6999972750673374E-3</v>
      </c>
      <c r="H3538" s="38">
        <f>G3538*SUMIF('Manual Inputs'!$B$11:$B$22,'Expanded kW'!A3538,'Manual Inputs'!$C$11:$C$22)</f>
        <v>12769.895031082444</v>
      </c>
    </row>
    <row r="3539" spans="1:8" x14ac:dyDescent="0.2">
      <c r="A3539">
        <f t="shared" si="330"/>
        <v>7</v>
      </c>
      <c r="B3539" t="b">
        <f t="shared" si="331"/>
        <v>0</v>
      </c>
      <c r="C3539" t="str">
        <f t="shared" si="332"/>
        <v>ON</v>
      </c>
      <c r="D3539" s="4">
        <f t="shared" si="334"/>
        <v>42577.374999991422</v>
      </c>
      <c r="E3539" t="str">
        <f t="shared" si="335"/>
        <v>LRKPPS</v>
      </c>
      <c r="F3539" s="39">
        <v>99.020591735839844</v>
      </c>
      <c r="G3539">
        <f t="shared" si="333"/>
        <v>1.8486596055079126E-3</v>
      </c>
      <c r="H3539" s="38">
        <f>G3539*SUMIF('Manual Inputs'!$B$11:$B$22,'Expanded kW'!A3539,'Manual Inputs'!$C$11:$C$22)</f>
        <v>13886.60408858787</v>
      </c>
    </row>
    <row r="3540" spans="1:8" x14ac:dyDescent="0.2">
      <c r="A3540">
        <f t="shared" si="330"/>
        <v>7</v>
      </c>
      <c r="B3540" t="b">
        <f t="shared" si="331"/>
        <v>0</v>
      </c>
      <c r="C3540" t="str">
        <f t="shared" si="332"/>
        <v>ON</v>
      </c>
      <c r="D3540" s="4">
        <f t="shared" si="334"/>
        <v>42577.416666658086</v>
      </c>
      <c r="E3540" t="str">
        <f t="shared" si="335"/>
        <v>LRKPPS</v>
      </c>
      <c r="F3540" s="39">
        <v>105.11504364013672</v>
      </c>
      <c r="G3540">
        <f t="shared" si="333"/>
        <v>1.9624396471707673E-3</v>
      </c>
      <c r="H3540" s="38">
        <f>G3540*SUMIF('Manual Inputs'!$B$11:$B$22,'Expanded kW'!A3540,'Manual Inputs'!$C$11:$C$22)</f>
        <v>14741.287334247361</v>
      </c>
    </row>
    <row r="3541" spans="1:8" x14ac:dyDescent="0.2">
      <c r="A3541">
        <f t="shared" si="330"/>
        <v>7</v>
      </c>
      <c r="B3541" t="b">
        <f t="shared" si="331"/>
        <v>0</v>
      </c>
      <c r="C3541" t="str">
        <f t="shared" si="332"/>
        <v>ON</v>
      </c>
      <c r="D3541" s="4">
        <f t="shared" si="334"/>
        <v>42577.45833332475</v>
      </c>
      <c r="E3541" t="str">
        <f t="shared" si="335"/>
        <v>LRKPPS</v>
      </c>
      <c r="F3541" s="39">
        <v>110.55521392822266</v>
      </c>
      <c r="G3541">
        <f t="shared" si="333"/>
        <v>2.0640046134304947E-3</v>
      </c>
      <c r="H3541" s="38">
        <f>G3541*SUMIF('Manual Inputs'!$B$11:$B$22,'Expanded kW'!A3541,'Manual Inputs'!$C$11:$C$22)</f>
        <v>15504.214414775048</v>
      </c>
    </row>
    <row r="3542" spans="1:8" x14ac:dyDescent="0.2">
      <c r="A3542">
        <f t="shared" si="330"/>
        <v>7</v>
      </c>
      <c r="B3542" t="b">
        <f t="shared" si="331"/>
        <v>0</v>
      </c>
      <c r="C3542" t="str">
        <f t="shared" si="332"/>
        <v>ON</v>
      </c>
      <c r="D3542" s="4">
        <f t="shared" si="334"/>
        <v>42577.499999991414</v>
      </c>
      <c r="E3542" t="str">
        <f t="shared" si="335"/>
        <v>LRKPPS</v>
      </c>
      <c r="F3542" s="39">
        <v>114.67935180664062</v>
      </c>
      <c r="G3542">
        <f t="shared" si="333"/>
        <v>2.1409999834815598E-3</v>
      </c>
      <c r="H3542" s="38">
        <f>G3542*SUMIF('Manual Inputs'!$B$11:$B$22,'Expanded kW'!A3542,'Manual Inputs'!$C$11:$C$22)</f>
        <v>16082.581690918185</v>
      </c>
    </row>
    <row r="3543" spans="1:8" x14ac:dyDescent="0.2">
      <c r="A3543">
        <f t="shared" si="330"/>
        <v>7</v>
      </c>
      <c r="B3543" t="b">
        <f t="shared" si="331"/>
        <v>0</v>
      </c>
      <c r="C3543" t="str">
        <f t="shared" si="332"/>
        <v>ON</v>
      </c>
      <c r="D3543" s="4">
        <f t="shared" si="334"/>
        <v>42577.541666658079</v>
      </c>
      <c r="E3543" t="str">
        <f t="shared" si="335"/>
        <v>LRKPPS</v>
      </c>
      <c r="F3543" s="39">
        <v>116.90894317626953</v>
      </c>
      <c r="G3543">
        <f t="shared" si="333"/>
        <v>2.1826252195013339E-3</v>
      </c>
      <c r="H3543" s="38">
        <f>G3543*SUMIF('Manual Inputs'!$B$11:$B$22,'Expanded kW'!A3543,'Manual Inputs'!$C$11:$C$22)</f>
        <v>16395.258600706464</v>
      </c>
    </row>
    <row r="3544" spans="1:8" x14ac:dyDescent="0.2">
      <c r="A3544">
        <f t="shared" si="330"/>
        <v>7</v>
      </c>
      <c r="B3544" t="b">
        <f t="shared" si="331"/>
        <v>0</v>
      </c>
      <c r="C3544" t="str">
        <f t="shared" si="332"/>
        <v>ON</v>
      </c>
      <c r="D3544" s="4">
        <f t="shared" si="334"/>
        <v>42577.583333324743</v>
      </c>
      <c r="E3544" t="str">
        <f t="shared" si="335"/>
        <v>LRKPPS</v>
      </c>
      <c r="F3544" s="39">
        <v>114.65992736816406</v>
      </c>
      <c r="G3544">
        <f t="shared" si="333"/>
        <v>2.140637339973358E-3</v>
      </c>
      <c r="H3544" s="38">
        <f>G3544*SUMIF('Manual Inputs'!$B$11:$B$22,'Expanded kW'!A3544,'Manual Inputs'!$C$11:$C$22)</f>
        <v>16079.857616237972</v>
      </c>
    </row>
    <row r="3545" spans="1:8" x14ac:dyDescent="0.2">
      <c r="A3545">
        <f t="shared" si="330"/>
        <v>7</v>
      </c>
      <c r="B3545" t="b">
        <f t="shared" si="331"/>
        <v>0</v>
      </c>
      <c r="C3545" t="str">
        <f t="shared" si="332"/>
        <v>ON</v>
      </c>
      <c r="D3545" s="4">
        <f t="shared" si="334"/>
        <v>42577.624999991407</v>
      </c>
      <c r="E3545" t="str">
        <f t="shared" si="335"/>
        <v>LRKPPS</v>
      </c>
      <c r="F3545" s="39">
        <v>103.41131591796875</v>
      </c>
      <c r="G3545">
        <f t="shared" si="333"/>
        <v>1.9306319942013906E-3</v>
      </c>
      <c r="H3545" s="38">
        <f>G3545*SUMIF('Manual Inputs'!$B$11:$B$22,'Expanded kW'!A3545,'Manual Inputs'!$C$11:$C$22)</f>
        <v>14502.357310322499</v>
      </c>
    </row>
    <row r="3546" spans="1:8" x14ac:dyDescent="0.2">
      <c r="A3546">
        <f t="shared" si="330"/>
        <v>7</v>
      </c>
      <c r="B3546" t="b">
        <f t="shared" si="331"/>
        <v>0</v>
      </c>
      <c r="C3546" t="str">
        <f t="shared" si="332"/>
        <v>ON</v>
      </c>
      <c r="D3546" s="4">
        <f t="shared" si="334"/>
        <v>42577.666666658071</v>
      </c>
      <c r="E3546" t="str">
        <f t="shared" si="335"/>
        <v>LRKPPS</v>
      </c>
      <c r="F3546" s="39">
        <v>103.59207916259766</v>
      </c>
      <c r="G3546">
        <f t="shared" si="333"/>
        <v>1.9340067438635366E-3</v>
      </c>
      <c r="H3546" s="38">
        <f>G3546*SUMIF('Manual Inputs'!$B$11:$B$22,'Expanded kW'!A3546,'Manual Inputs'!$C$11:$C$22)</f>
        <v>14527.707467980885</v>
      </c>
    </row>
    <row r="3547" spans="1:8" x14ac:dyDescent="0.2">
      <c r="A3547">
        <f t="shared" si="330"/>
        <v>7</v>
      </c>
      <c r="B3547" t="b">
        <f t="shared" si="331"/>
        <v>0</v>
      </c>
      <c r="C3547" t="str">
        <f t="shared" si="332"/>
        <v>ON</v>
      </c>
      <c r="D3547" s="4">
        <f t="shared" si="334"/>
        <v>42577.708333324736</v>
      </c>
      <c r="E3547" t="str">
        <f t="shared" si="335"/>
        <v>LRKPPS</v>
      </c>
      <c r="F3547" s="39">
        <v>97.180839538574219</v>
      </c>
      <c r="G3547">
        <f t="shared" si="333"/>
        <v>1.814312450925131E-3</v>
      </c>
      <c r="H3547" s="38">
        <f>G3547*SUMIF('Manual Inputs'!$B$11:$B$22,'Expanded kW'!A3547,'Manual Inputs'!$C$11:$C$22)</f>
        <v>13628.598052301071</v>
      </c>
    </row>
    <row r="3548" spans="1:8" x14ac:dyDescent="0.2">
      <c r="A3548">
        <f t="shared" si="330"/>
        <v>7</v>
      </c>
      <c r="B3548" t="b">
        <f t="shared" si="331"/>
        <v>0</v>
      </c>
      <c r="C3548" t="str">
        <f t="shared" si="332"/>
        <v>ON</v>
      </c>
      <c r="D3548" s="4">
        <f t="shared" si="334"/>
        <v>42577.7499999914</v>
      </c>
      <c r="E3548" t="str">
        <f t="shared" si="335"/>
        <v>LRKPPS</v>
      </c>
      <c r="F3548" s="39">
        <v>93.729225158691406</v>
      </c>
      <c r="G3548">
        <f t="shared" si="333"/>
        <v>1.7498727221169858E-3</v>
      </c>
      <c r="H3548" s="38">
        <f>G3548*SUMIF('Manual Inputs'!$B$11:$B$22,'Expanded kW'!A3548,'Manual Inputs'!$C$11:$C$22)</f>
        <v>13144.545174816994</v>
      </c>
    </row>
    <row r="3549" spans="1:8" x14ac:dyDescent="0.2">
      <c r="A3549">
        <f t="shared" si="330"/>
        <v>7</v>
      </c>
      <c r="B3549" t="b">
        <f t="shared" si="331"/>
        <v>0</v>
      </c>
      <c r="C3549" t="str">
        <f t="shared" si="332"/>
        <v>ON</v>
      </c>
      <c r="D3549" s="4">
        <f t="shared" si="334"/>
        <v>42577.791666658064</v>
      </c>
      <c r="E3549" t="str">
        <f t="shared" si="335"/>
        <v>LRKPPS</v>
      </c>
      <c r="F3549" s="39">
        <v>92.332290649414063</v>
      </c>
      <c r="G3549">
        <f t="shared" si="333"/>
        <v>1.7237927285159544E-3</v>
      </c>
      <c r="H3549" s="38">
        <f>G3549*SUMIF('Manual Inputs'!$B$11:$B$22,'Expanded kW'!A3549,'Manual Inputs'!$C$11:$C$22)</f>
        <v>12948.639695684222</v>
      </c>
    </row>
    <row r="3550" spans="1:8" x14ac:dyDescent="0.2">
      <c r="A3550">
        <f t="shared" si="330"/>
        <v>7</v>
      </c>
      <c r="B3550" t="b">
        <f t="shared" si="331"/>
        <v>0</v>
      </c>
      <c r="C3550" t="str">
        <f t="shared" si="332"/>
        <v>ON</v>
      </c>
      <c r="D3550" s="4">
        <f t="shared" si="334"/>
        <v>42577.833333324728</v>
      </c>
      <c r="E3550" t="str">
        <f t="shared" si="335"/>
        <v>LRKPPS</v>
      </c>
      <c r="F3550" s="39">
        <v>84.574119567871094</v>
      </c>
      <c r="G3550">
        <f t="shared" si="333"/>
        <v>1.5789519712588245E-3</v>
      </c>
      <c r="H3550" s="38">
        <f>G3550*SUMIF('Manual Inputs'!$B$11:$B$22,'Expanded kW'!A3550,'Manual Inputs'!$C$11:$C$22)</f>
        <v>11860.63720678448</v>
      </c>
    </row>
    <row r="3551" spans="1:8" x14ac:dyDescent="0.2">
      <c r="A3551">
        <f t="shared" si="330"/>
        <v>7</v>
      </c>
      <c r="B3551" t="b">
        <f t="shared" si="331"/>
        <v>0</v>
      </c>
      <c r="C3551" t="str">
        <f t="shared" si="332"/>
        <v>OFF</v>
      </c>
      <c r="D3551" s="4">
        <f t="shared" si="334"/>
        <v>42577.874999991393</v>
      </c>
      <c r="E3551" t="str">
        <f t="shared" si="335"/>
        <v>LRKPPS</v>
      </c>
      <c r="F3551" s="39">
        <v>77.399658203125</v>
      </c>
      <c r="G3551">
        <f t="shared" si="333"/>
        <v>1.4450087511287558E-3</v>
      </c>
      <c r="H3551" s="38">
        <f>G3551*SUMIF('Manual Inputs'!$B$11:$B$22,'Expanded kW'!A3551,'Manual Inputs'!$C$11:$C$22)</f>
        <v>10854.493910985142</v>
      </c>
    </row>
    <row r="3552" spans="1:8" x14ac:dyDescent="0.2">
      <c r="A3552">
        <f t="shared" si="330"/>
        <v>7</v>
      </c>
      <c r="B3552" t="b">
        <f t="shared" si="331"/>
        <v>0</v>
      </c>
      <c r="C3552" t="str">
        <f t="shared" si="332"/>
        <v>OFF</v>
      </c>
      <c r="D3552" s="4">
        <f t="shared" si="334"/>
        <v>42577.916666658057</v>
      </c>
      <c r="E3552" t="str">
        <f t="shared" si="335"/>
        <v>LRKPPS</v>
      </c>
      <c r="F3552" s="39">
        <v>70.661354064941406</v>
      </c>
      <c r="G3552">
        <f t="shared" si="333"/>
        <v>1.3192083448544903E-3</v>
      </c>
      <c r="H3552" s="38">
        <f>G3552*SUMIF('Manual Inputs'!$B$11:$B$22,'Expanded kW'!A3552,'Manual Inputs'!$C$11:$C$22)</f>
        <v>9909.5171121686471</v>
      </c>
    </row>
    <row r="3553" spans="1:8" x14ac:dyDescent="0.2">
      <c r="A3553">
        <f t="shared" si="330"/>
        <v>7</v>
      </c>
      <c r="B3553" t="b">
        <f t="shared" si="331"/>
        <v>0</v>
      </c>
      <c r="C3553" t="str">
        <f t="shared" si="332"/>
        <v>OFF</v>
      </c>
      <c r="D3553" s="4">
        <f t="shared" si="334"/>
        <v>42577.958333324721</v>
      </c>
      <c r="E3553" t="str">
        <f t="shared" si="335"/>
        <v>LRKPPS</v>
      </c>
      <c r="F3553" s="39">
        <v>69.324729919433594</v>
      </c>
      <c r="G3553">
        <f t="shared" si="333"/>
        <v>1.2942543123423572E-3</v>
      </c>
      <c r="H3553" s="38">
        <f>G3553*SUMIF('Manual Inputs'!$B$11:$B$22,'Expanded kW'!A3553,'Manual Inputs'!$C$11:$C$22)</f>
        <v>9722.0695318367689</v>
      </c>
    </row>
    <row r="3554" spans="1:8" x14ac:dyDescent="0.2">
      <c r="A3554">
        <f t="shared" si="330"/>
        <v>7</v>
      </c>
      <c r="B3554" t="b">
        <f t="shared" si="331"/>
        <v>0</v>
      </c>
      <c r="C3554" t="str">
        <f t="shared" si="332"/>
        <v>OFF</v>
      </c>
      <c r="D3554" s="4">
        <f t="shared" si="334"/>
        <v>42577.999999991385</v>
      </c>
      <c r="E3554" t="str">
        <f t="shared" si="335"/>
        <v>LRKPPS</v>
      </c>
      <c r="F3554" s="39">
        <v>63.963081359863281</v>
      </c>
      <c r="G3554">
        <f t="shared" si="333"/>
        <v>1.1941553032650382E-3</v>
      </c>
      <c r="H3554" s="38">
        <f>G3554*SUMIF('Manual Inputs'!$B$11:$B$22,'Expanded kW'!A3554,'Manual Inputs'!$C$11:$C$22)</f>
        <v>8970.1543038655363</v>
      </c>
    </row>
    <row r="3555" spans="1:8" x14ac:dyDescent="0.2">
      <c r="A3555">
        <f t="shared" si="330"/>
        <v>7</v>
      </c>
      <c r="B3555" t="b">
        <f t="shared" si="331"/>
        <v>0</v>
      </c>
      <c r="C3555" t="str">
        <f t="shared" si="332"/>
        <v>OFF</v>
      </c>
      <c r="D3555" s="4">
        <f t="shared" si="334"/>
        <v>42578.04166665805</v>
      </c>
      <c r="E3555" t="str">
        <f t="shared" si="335"/>
        <v>LRKPPS</v>
      </c>
      <c r="F3555" s="39">
        <v>62.087116241455078</v>
      </c>
      <c r="G3555">
        <f t="shared" si="333"/>
        <v>1.1591320735009215E-3</v>
      </c>
      <c r="H3555" s="38">
        <f>G3555*SUMIF('Manual Inputs'!$B$11:$B$22,'Expanded kW'!A3555,'Manual Inputs'!$C$11:$C$22)</f>
        <v>8707.0697834979746</v>
      </c>
    </row>
    <row r="3556" spans="1:8" x14ac:dyDescent="0.2">
      <c r="A3556">
        <f t="shared" si="330"/>
        <v>7</v>
      </c>
      <c r="B3556" t="b">
        <f t="shared" si="331"/>
        <v>0</v>
      </c>
      <c r="C3556" t="str">
        <f t="shared" si="332"/>
        <v>OFF</v>
      </c>
      <c r="D3556" s="4">
        <f t="shared" si="334"/>
        <v>42578.083333324714</v>
      </c>
      <c r="E3556" t="str">
        <f t="shared" si="335"/>
        <v>LRKPPS</v>
      </c>
      <c r="F3556" s="39">
        <v>62.121906280517578</v>
      </c>
      <c r="G3556">
        <f t="shared" si="333"/>
        <v>1.1597815842618799E-3</v>
      </c>
      <c r="H3556" s="38">
        <f>G3556*SUMIF('Manual Inputs'!$B$11:$B$22,'Expanded kW'!A3556,'Manual Inputs'!$C$11:$C$22)</f>
        <v>8711.9487232237279</v>
      </c>
    </row>
    <row r="3557" spans="1:8" x14ac:dyDescent="0.2">
      <c r="A3557">
        <f t="shared" si="330"/>
        <v>7</v>
      </c>
      <c r="B3557" t="b">
        <f t="shared" si="331"/>
        <v>0</v>
      </c>
      <c r="C3557" t="str">
        <f t="shared" si="332"/>
        <v>OFF</v>
      </c>
      <c r="D3557" s="4">
        <f t="shared" si="334"/>
        <v>42578.124999991378</v>
      </c>
      <c r="E3557" t="str">
        <f t="shared" si="335"/>
        <v>LRKPPS</v>
      </c>
      <c r="F3557" s="39">
        <v>62.635509490966797</v>
      </c>
      <c r="G3557">
        <f t="shared" si="333"/>
        <v>1.1693702717436674E-3</v>
      </c>
      <c r="H3557" s="38">
        <f>G3557*SUMIF('Manual Inputs'!$B$11:$B$22,'Expanded kW'!A3557,'Manual Inputs'!$C$11:$C$22)</f>
        <v>8783.9762108109826</v>
      </c>
    </row>
    <row r="3558" spans="1:8" x14ac:dyDescent="0.2">
      <c r="A3558">
        <f t="shared" si="330"/>
        <v>7</v>
      </c>
      <c r="B3558" t="b">
        <f t="shared" si="331"/>
        <v>0</v>
      </c>
      <c r="C3558" t="str">
        <f t="shared" si="332"/>
        <v>OFF</v>
      </c>
      <c r="D3558" s="4">
        <f t="shared" si="334"/>
        <v>42578.166666658042</v>
      </c>
      <c r="E3558" t="str">
        <f t="shared" si="335"/>
        <v>LRKPPS</v>
      </c>
      <c r="F3558" s="39">
        <v>62.22528076171875</v>
      </c>
      <c r="G3558">
        <f t="shared" si="333"/>
        <v>1.1617115285723193E-3</v>
      </c>
      <c r="H3558" s="38">
        <f>G3558*SUMIF('Manual Inputs'!$B$11:$B$22,'Expanded kW'!A3558,'Manual Inputs'!$C$11:$C$22)</f>
        <v>8726.4459148496189</v>
      </c>
    </row>
    <row r="3559" spans="1:8" x14ac:dyDescent="0.2">
      <c r="A3559">
        <f t="shared" si="330"/>
        <v>7</v>
      </c>
      <c r="B3559" t="b">
        <f t="shared" si="331"/>
        <v>0</v>
      </c>
      <c r="C3559" t="str">
        <f t="shared" si="332"/>
        <v>OFF</v>
      </c>
      <c r="D3559" s="4">
        <f t="shared" si="334"/>
        <v>42578.208333324706</v>
      </c>
      <c r="E3559" t="str">
        <f t="shared" si="335"/>
        <v>LRKPPS</v>
      </c>
      <c r="F3559" s="39">
        <v>64.444435119628906</v>
      </c>
      <c r="G3559">
        <f t="shared" si="333"/>
        <v>1.2031419113638061E-3</v>
      </c>
      <c r="H3559" s="38">
        <f>G3559*SUMIF('Manual Inputs'!$B$11:$B$22,'Expanded kW'!A3559,'Manual Inputs'!$C$11:$C$22)</f>
        <v>9037.6591427201729</v>
      </c>
    </row>
    <row r="3560" spans="1:8" x14ac:dyDescent="0.2">
      <c r="A3560">
        <f t="shared" si="330"/>
        <v>7</v>
      </c>
      <c r="B3560" t="b">
        <f t="shared" si="331"/>
        <v>0</v>
      </c>
      <c r="C3560" t="str">
        <f t="shared" si="332"/>
        <v>OFF</v>
      </c>
      <c r="D3560" s="4">
        <f t="shared" si="334"/>
        <v>42578.249999991371</v>
      </c>
      <c r="E3560" t="str">
        <f t="shared" si="335"/>
        <v>LRKPPS</v>
      </c>
      <c r="F3560" s="39">
        <v>76.869682312011719</v>
      </c>
      <c r="G3560">
        <f t="shared" si="333"/>
        <v>1.4351143947669207E-3</v>
      </c>
      <c r="H3560" s="38">
        <f>G3560*SUMIF('Manual Inputs'!$B$11:$B$22,'Expanded kW'!A3560,'Manual Inputs'!$C$11:$C$22)</f>
        <v>10780.1703258866</v>
      </c>
    </row>
    <row r="3561" spans="1:8" x14ac:dyDescent="0.2">
      <c r="A3561">
        <f t="shared" si="330"/>
        <v>7</v>
      </c>
      <c r="B3561" t="b">
        <f t="shared" si="331"/>
        <v>0</v>
      </c>
      <c r="C3561" t="str">
        <f t="shared" si="332"/>
        <v>ON</v>
      </c>
      <c r="D3561" s="4">
        <f t="shared" si="334"/>
        <v>42578.291666658035</v>
      </c>
      <c r="E3561" t="str">
        <f t="shared" si="335"/>
        <v>LRKPPS</v>
      </c>
      <c r="F3561" s="39">
        <v>89.553520202636719</v>
      </c>
      <c r="G3561">
        <f t="shared" si="333"/>
        <v>1.6719146232866847E-3</v>
      </c>
      <c r="H3561" s="38">
        <f>G3561*SUMIF('Manual Inputs'!$B$11:$B$22,'Expanded kW'!A3561,'Manual Inputs'!$C$11:$C$22)</f>
        <v>12558.946154461939</v>
      </c>
    </row>
    <row r="3562" spans="1:8" x14ac:dyDescent="0.2">
      <c r="A3562">
        <f t="shared" si="330"/>
        <v>7</v>
      </c>
      <c r="B3562" t="b">
        <f t="shared" si="331"/>
        <v>0</v>
      </c>
      <c r="C3562" t="str">
        <f t="shared" si="332"/>
        <v>ON</v>
      </c>
      <c r="D3562" s="4">
        <f t="shared" si="334"/>
        <v>42578.333333324699</v>
      </c>
      <c r="E3562" t="str">
        <f t="shared" si="335"/>
        <v>LRKPPS</v>
      </c>
      <c r="F3562" s="39">
        <v>94.467842102050781</v>
      </c>
      <c r="G3562">
        <f t="shared" si="333"/>
        <v>1.7636622913691556E-3</v>
      </c>
      <c r="H3562" s="38">
        <f>G3562*SUMIF('Manual Inputs'!$B$11:$B$22,'Expanded kW'!A3562,'Manual Inputs'!$C$11:$C$22)</f>
        <v>13248.128489012057</v>
      </c>
    </row>
    <row r="3563" spans="1:8" x14ac:dyDescent="0.2">
      <c r="A3563">
        <f t="shared" si="330"/>
        <v>7</v>
      </c>
      <c r="B3563" t="b">
        <f t="shared" si="331"/>
        <v>0</v>
      </c>
      <c r="C3563" t="str">
        <f t="shared" si="332"/>
        <v>ON</v>
      </c>
      <c r="D3563" s="4">
        <f t="shared" si="334"/>
        <v>42578.374999991363</v>
      </c>
      <c r="E3563" t="str">
        <f t="shared" si="335"/>
        <v>LRKPPS</v>
      </c>
      <c r="F3563" s="39">
        <v>100.00235748291016</v>
      </c>
      <c r="G3563">
        <f t="shared" si="333"/>
        <v>1.8669886282582711E-3</v>
      </c>
      <c r="H3563" s="38">
        <f>G3563*SUMIF('Manual Inputs'!$B$11:$B$22,'Expanded kW'!A3563,'Manual Inputs'!$C$11:$C$22)</f>
        <v>14024.286483717078</v>
      </c>
    </row>
    <row r="3564" spans="1:8" x14ac:dyDescent="0.2">
      <c r="A3564">
        <f t="shared" si="330"/>
        <v>7</v>
      </c>
      <c r="B3564" t="b">
        <f t="shared" si="331"/>
        <v>0</v>
      </c>
      <c r="C3564" t="str">
        <f t="shared" si="332"/>
        <v>ON</v>
      </c>
      <c r="D3564" s="4">
        <f t="shared" si="334"/>
        <v>42578.416666658028</v>
      </c>
      <c r="E3564" t="str">
        <f t="shared" si="335"/>
        <v>LRKPPS</v>
      </c>
      <c r="F3564" s="39">
        <v>109.33153533935547</v>
      </c>
      <c r="G3564">
        <f t="shared" si="333"/>
        <v>2.04115921190635E-3</v>
      </c>
      <c r="H3564" s="38">
        <f>G3564*SUMIF('Manual Inputs'!$B$11:$B$22,'Expanded kW'!A3564,'Manual Inputs'!$C$11:$C$22)</f>
        <v>15332.606269465108</v>
      </c>
    </row>
    <row r="3565" spans="1:8" x14ac:dyDescent="0.2">
      <c r="A3565">
        <f t="shared" si="330"/>
        <v>7</v>
      </c>
      <c r="B3565" t="b">
        <f t="shared" si="331"/>
        <v>0</v>
      </c>
      <c r="C3565" t="str">
        <f t="shared" si="332"/>
        <v>ON</v>
      </c>
      <c r="D3565" s="4">
        <f t="shared" si="334"/>
        <v>42578.458333324692</v>
      </c>
      <c r="E3565" t="str">
        <f t="shared" si="335"/>
        <v>LRKPPS</v>
      </c>
      <c r="F3565" s="39">
        <v>111.41836547851562</v>
      </c>
      <c r="G3565">
        <f t="shared" si="333"/>
        <v>2.0801191748210687E-3</v>
      </c>
      <c r="H3565" s="38">
        <f>G3565*SUMIF('Manual Inputs'!$B$11:$B$22,'Expanded kW'!A3565,'Manual Inputs'!$C$11:$C$22)</f>
        <v>15625.262407291044</v>
      </c>
    </row>
    <row r="3566" spans="1:8" x14ac:dyDescent="0.2">
      <c r="A3566">
        <f t="shared" si="330"/>
        <v>7</v>
      </c>
      <c r="B3566" t="b">
        <f t="shared" si="331"/>
        <v>0</v>
      </c>
      <c r="C3566" t="str">
        <f t="shared" si="332"/>
        <v>ON</v>
      </c>
      <c r="D3566" s="4">
        <f t="shared" si="334"/>
        <v>42578.499999991356</v>
      </c>
      <c r="E3566" t="str">
        <f t="shared" si="335"/>
        <v>LRKPPS</v>
      </c>
      <c r="F3566" s="39">
        <v>114.67566680908203</v>
      </c>
      <c r="G3566">
        <f t="shared" si="333"/>
        <v>2.1409311866180634E-3</v>
      </c>
      <c r="H3566" s="38">
        <f>G3566*SUMIF('Manual Inputs'!$B$11:$B$22,'Expanded kW'!A3566,'Manual Inputs'!$C$11:$C$22)</f>
        <v>16082.064908486707</v>
      </c>
    </row>
    <row r="3567" spans="1:8" x14ac:dyDescent="0.2">
      <c r="A3567">
        <f t="shared" si="330"/>
        <v>7</v>
      </c>
      <c r="B3567" t="b">
        <f t="shared" si="331"/>
        <v>0</v>
      </c>
      <c r="C3567" t="str">
        <f t="shared" si="332"/>
        <v>ON</v>
      </c>
      <c r="D3567" s="4">
        <f t="shared" si="334"/>
        <v>42578.54166665802</v>
      </c>
      <c r="E3567" t="str">
        <f t="shared" si="335"/>
        <v>LRKPPS</v>
      </c>
      <c r="F3567" s="39">
        <v>115.29694366455078</v>
      </c>
      <c r="G3567">
        <f t="shared" si="333"/>
        <v>2.152530081417703E-3</v>
      </c>
      <c r="H3567" s="38">
        <f>G3567*SUMIF('Manual Inputs'!$B$11:$B$22,'Expanded kW'!A3567,'Manual Inputs'!$C$11:$C$22)</f>
        <v>16169.192500536581</v>
      </c>
    </row>
    <row r="3568" spans="1:8" x14ac:dyDescent="0.2">
      <c r="A3568">
        <f t="shared" si="330"/>
        <v>7</v>
      </c>
      <c r="B3568" t="b">
        <f t="shared" si="331"/>
        <v>0</v>
      </c>
      <c r="C3568" t="str">
        <f t="shared" si="332"/>
        <v>ON</v>
      </c>
      <c r="D3568" s="4">
        <f t="shared" si="334"/>
        <v>42578.583333324685</v>
      </c>
      <c r="E3568" t="str">
        <f t="shared" si="335"/>
        <v>LRKPPS</v>
      </c>
      <c r="F3568" s="39">
        <v>112.66716766357422</v>
      </c>
      <c r="G3568">
        <f t="shared" si="333"/>
        <v>2.1034336199714935E-3</v>
      </c>
      <c r="H3568" s="38">
        <f>G3568*SUMIF('Manual Inputs'!$B$11:$B$22,'Expanded kW'!A3568,'Manual Inputs'!$C$11:$C$22)</f>
        <v>15800.393874644167</v>
      </c>
    </row>
    <row r="3569" spans="1:8" x14ac:dyDescent="0.2">
      <c r="A3569">
        <f t="shared" si="330"/>
        <v>7</v>
      </c>
      <c r="B3569" t="b">
        <f t="shared" si="331"/>
        <v>0</v>
      </c>
      <c r="C3569" t="str">
        <f t="shared" si="332"/>
        <v>ON</v>
      </c>
      <c r="D3569" s="4">
        <f t="shared" si="334"/>
        <v>42578.624999991349</v>
      </c>
      <c r="E3569" t="str">
        <f t="shared" si="335"/>
        <v>LRKPPS</v>
      </c>
      <c r="F3569" s="39">
        <v>106.80316925048828</v>
      </c>
      <c r="G3569">
        <f t="shared" si="333"/>
        <v>1.9939560173537056E-3</v>
      </c>
      <c r="H3569" s="38">
        <f>G3569*SUMIF('Manual Inputs'!$B$11:$B$22,'Expanded kW'!A3569,'Manual Inputs'!$C$11:$C$22)</f>
        <v>14978.02932489609</v>
      </c>
    </row>
    <row r="3570" spans="1:8" x14ac:dyDescent="0.2">
      <c r="A3570">
        <f t="shared" si="330"/>
        <v>7</v>
      </c>
      <c r="B3570" t="b">
        <f t="shared" si="331"/>
        <v>0</v>
      </c>
      <c r="C3570" t="str">
        <f t="shared" si="332"/>
        <v>ON</v>
      </c>
      <c r="D3570" s="4">
        <f t="shared" si="334"/>
        <v>42578.666666658013</v>
      </c>
      <c r="E3570" t="str">
        <f t="shared" si="335"/>
        <v>LRKPPS</v>
      </c>
      <c r="F3570" s="39">
        <v>105.06364440917969</v>
      </c>
      <c r="G3570">
        <f t="shared" si="333"/>
        <v>1.9614800519960796E-3</v>
      </c>
      <c r="H3570" s="38">
        <f>G3570*SUMIF('Manual Inputs'!$B$11:$B$22,'Expanded kW'!A3570,'Manual Inputs'!$C$11:$C$22)</f>
        <v>14734.079128779731</v>
      </c>
    </row>
    <row r="3571" spans="1:8" x14ac:dyDescent="0.2">
      <c r="A3571">
        <f t="shared" si="330"/>
        <v>7</v>
      </c>
      <c r="B3571" t="b">
        <f t="shared" si="331"/>
        <v>0</v>
      </c>
      <c r="C3571" t="str">
        <f t="shared" si="332"/>
        <v>ON</v>
      </c>
      <c r="D3571" s="4">
        <f t="shared" si="334"/>
        <v>42578.708333324677</v>
      </c>
      <c r="E3571" t="str">
        <f t="shared" si="335"/>
        <v>LRKPPS</v>
      </c>
      <c r="F3571" s="39">
        <v>102.01774597167969</v>
      </c>
      <c r="G3571">
        <f t="shared" si="333"/>
        <v>1.9046148151278994E-3</v>
      </c>
      <c r="H3571" s="38">
        <f>G3571*SUMIF('Manual Inputs'!$B$11:$B$22,'Expanded kW'!A3571,'Manual Inputs'!$C$11:$C$22)</f>
        <v>14306.923676018469</v>
      </c>
    </row>
    <row r="3572" spans="1:8" x14ac:dyDescent="0.2">
      <c r="A3572">
        <f t="shared" si="330"/>
        <v>7</v>
      </c>
      <c r="B3572" t="b">
        <f t="shared" si="331"/>
        <v>0</v>
      </c>
      <c r="C3572" t="str">
        <f t="shared" si="332"/>
        <v>ON</v>
      </c>
      <c r="D3572" s="4">
        <f t="shared" si="334"/>
        <v>42578.749999991342</v>
      </c>
      <c r="E3572" t="str">
        <f t="shared" si="335"/>
        <v>LRKPPS</v>
      </c>
      <c r="F3572" s="39">
        <v>100.5992431640625</v>
      </c>
      <c r="G3572">
        <f t="shared" si="333"/>
        <v>1.8781321533423879E-3</v>
      </c>
      <c r="H3572" s="38">
        <f>G3572*SUMIF('Manual Inputs'!$B$11:$B$22,'Expanded kW'!A3572,'Manual Inputs'!$C$11:$C$22)</f>
        <v>14107.993468244314</v>
      </c>
    </row>
    <row r="3573" spans="1:8" x14ac:dyDescent="0.2">
      <c r="A3573">
        <f t="shared" si="330"/>
        <v>7</v>
      </c>
      <c r="B3573" t="b">
        <f t="shared" si="331"/>
        <v>0</v>
      </c>
      <c r="C3573" t="str">
        <f t="shared" si="332"/>
        <v>ON</v>
      </c>
      <c r="D3573" s="4">
        <f t="shared" si="334"/>
        <v>42578.791666658006</v>
      </c>
      <c r="E3573" t="str">
        <f t="shared" si="335"/>
        <v>LRKPPS</v>
      </c>
      <c r="F3573" s="39">
        <v>96.662994384765625</v>
      </c>
      <c r="G3573">
        <f t="shared" si="333"/>
        <v>1.8046445687102091E-3</v>
      </c>
      <c r="H3573" s="38">
        <f>G3573*SUMIF('Manual Inputs'!$B$11:$B$22,'Expanded kW'!A3573,'Manual Inputs'!$C$11:$C$22)</f>
        <v>13555.975676449008</v>
      </c>
    </row>
    <row r="3574" spans="1:8" x14ac:dyDescent="0.2">
      <c r="A3574">
        <f t="shared" si="330"/>
        <v>7</v>
      </c>
      <c r="B3574" t="b">
        <f t="shared" si="331"/>
        <v>0</v>
      </c>
      <c r="C3574" t="str">
        <f t="shared" si="332"/>
        <v>ON</v>
      </c>
      <c r="D3574" s="4">
        <f t="shared" si="334"/>
        <v>42578.83333332467</v>
      </c>
      <c r="E3574" t="str">
        <f t="shared" si="335"/>
        <v>LRKPPS</v>
      </c>
      <c r="F3574" s="39">
        <v>90.023422241210938</v>
      </c>
      <c r="G3574">
        <f t="shared" si="333"/>
        <v>1.6806874340933036E-3</v>
      </c>
      <c r="H3574" s="38">
        <f>G3574*SUMIF('Manual Inputs'!$B$11:$B$22,'Expanded kW'!A3574,'Manual Inputs'!$C$11:$C$22)</f>
        <v>12624.84500899018</v>
      </c>
    </row>
    <row r="3575" spans="1:8" x14ac:dyDescent="0.2">
      <c r="A3575">
        <f t="shared" si="330"/>
        <v>7</v>
      </c>
      <c r="B3575" t="b">
        <f t="shared" si="331"/>
        <v>0</v>
      </c>
      <c r="C3575" t="str">
        <f t="shared" si="332"/>
        <v>OFF</v>
      </c>
      <c r="D3575" s="4">
        <f t="shared" si="334"/>
        <v>42578.874999991334</v>
      </c>
      <c r="E3575" t="str">
        <f t="shared" si="335"/>
        <v>LRKPPS</v>
      </c>
      <c r="F3575" s="39">
        <v>81.597198486328125</v>
      </c>
      <c r="G3575">
        <f t="shared" si="333"/>
        <v>1.5233745034235005E-3</v>
      </c>
      <c r="H3575" s="38">
        <f>G3575*SUMIF('Manual Inputs'!$B$11:$B$22,'Expanded kW'!A3575,'Manual Inputs'!$C$11:$C$22)</f>
        <v>11443.155107983859</v>
      </c>
    </row>
    <row r="3576" spans="1:8" x14ac:dyDescent="0.2">
      <c r="A3576">
        <f t="shared" si="330"/>
        <v>7</v>
      </c>
      <c r="B3576" t="b">
        <f t="shared" si="331"/>
        <v>0</v>
      </c>
      <c r="C3576" t="str">
        <f t="shared" si="332"/>
        <v>OFF</v>
      </c>
      <c r="D3576" s="4">
        <f t="shared" si="334"/>
        <v>42578.916666657999</v>
      </c>
      <c r="E3576" t="str">
        <f t="shared" si="335"/>
        <v>LRKPPS</v>
      </c>
      <c r="F3576" s="39">
        <v>77.419219970703125</v>
      </c>
      <c r="G3576">
        <f t="shared" si="333"/>
        <v>1.4453739584952244E-3</v>
      </c>
      <c r="H3576" s="38">
        <f>G3576*SUMIF('Manual Inputs'!$B$11:$B$22,'Expanded kW'!A3576,'Manual Inputs'!$C$11:$C$22)</f>
        <v>10857.237244637954</v>
      </c>
    </row>
    <row r="3577" spans="1:8" x14ac:dyDescent="0.2">
      <c r="A3577">
        <f t="shared" si="330"/>
        <v>7</v>
      </c>
      <c r="B3577" t="b">
        <f t="shared" si="331"/>
        <v>0</v>
      </c>
      <c r="C3577" t="str">
        <f t="shared" si="332"/>
        <v>OFF</v>
      </c>
      <c r="D3577" s="4">
        <f t="shared" si="334"/>
        <v>42578.958333324663</v>
      </c>
      <c r="E3577" t="str">
        <f t="shared" si="335"/>
        <v>LRKPPS</v>
      </c>
      <c r="F3577" s="39">
        <v>73.811576843261719</v>
      </c>
      <c r="G3577">
        <f t="shared" si="333"/>
        <v>1.3780212593861234E-3</v>
      </c>
      <c r="H3577" s="38">
        <f>G3577*SUMIF('Manual Inputs'!$B$11:$B$22,'Expanded kW'!A3577,'Manual Inputs'!$C$11:$C$22)</f>
        <v>10351.302964449633</v>
      </c>
    </row>
    <row r="3578" spans="1:8" x14ac:dyDescent="0.2">
      <c r="A3578">
        <f t="shared" si="330"/>
        <v>7</v>
      </c>
      <c r="B3578" t="b">
        <f t="shared" si="331"/>
        <v>0</v>
      </c>
      <c r="C3578" t="str">
        <f t="shared" si="332"/>
        <v>OFF</v>
      </c>
      <c r="D3578" s="4">
        <f t="shared" si="334"/>
        <v>42578.999999991327</v>
      </c>
      <c r="E3578" t="str">
        <f t="shared" si="335"/>
        <v>LRKPPS</v>
      </c>
      <c r="F3578" s="39">
        <v>69.635459899902344</v>
      </c>
      <c r="G3578">
        <f t="shared" si="333"/>
        <v>1.3000554689810214E-3</v>
      </c>
      <c r="H3578" s="38">
        <f>G3578*SUMIF('Manual Inputs'!$B$11:$B$22,'Expanded kW'!A3578,'Manual Inputs'!$C$11:$C$22)</f>
        <v>9765.6461671767738</v>
      </c>
    </row>
    <row r="3579" spans="1:8" x14ac:dyDescent="0.2">
      <c r="A3579">
        <f t="shared" si="330"/>
        <v>7</v>
      </c>
      <c r="B3579" t="b">
        <f t="shared" si="331"/>
        <v>0</v>
      </c>
      <c r="C3579" t="str">
        <f t="shared" si="332"/>
        <v>OFF</v>
      </c>
      <c r="D3579" s="4">
        <f t="shared" si="334"/>
        <v>42579.041666657991</v>
      </c>
      <c r="E3579" t="str">
        <f t="shared" si="335"/>
        <v>LRKPPS</v>
      </c>
      <c r="F3579" s="39">
        <v>68.770072937011719</v>
      </c>
      <c r="G3579">
        <f t="shared" si="333"/>
        <v>1.2838991736753246E-3</v>
      </c>
      <c r="H3579" s="38">
        <f>G3579*SUMIF('Manual Inputs'!$B$11:$B$22,'Expanded kW'!A3579,'Manual Inputs'!$C$11:$C$22)</f>
        <v>9644.2846813845408</v>
      </c>
    </row>
    <row r="3580" spans="1:8" x14ac:dyDescent="0.2">
      <c r="A3580">
        <f t="shared" si="330"/>
        <v>7</v>
      </c>
      <c r="B3580" t="b">
        <f t="shared" si="331"/>
        <v>0</v>
      </c>
      <c r="C3580" t="str">
        <f t="shared" si="332"/>
        <v>OFF</v>
      </c>
      <c r="D3580" s="4">
        <f t="shared" si="334"/>
        <v>42579.083333324656</v>
      </c>
      <c r="E3580" t="str">
        <f t="shared" si="335"/>
        <v>LRKPPS</v>
      </c>
      <c r="F3580" s="39">
        <v>67.147331237792969</v>
      </c>
      <c r="G3580">
        <f t="shared" si="333"/>
        <v>1.2536034849005909E-3</v>
      </c>
      <c r="H3580" s="38">
        <f>G3580*SUMIF('Manual Inputs'!$B$11:$B$22,'Expanded kW'!A3580,'Manual Inputs'!$C$11:$C$22)</f>
        <v>9416.7121015800421</v>
      </c>
    </row>
    <row r="3581" spans="1:8" x14ac:dyDescent="0.2">
      <c r="A3581">
        <f t="shared" si="330"/>
        <v>7</v>
      </c>
      <c r="B3581" t="b">
        <f t="shared" si="331"/>
        <v>0</v>
      </c>
      <c r="C3581" t="str">
        <f t="shared" si="332"/>
        <v>OFF</v>
      </c>
      <c r="D3581" s="4">
        <f t="shared" si="334"/>
        <v>42579.12499999132</v>
      </c>
      <c r="E3581" t="str">
        <f t="shared" si="335"/>
        <v>LRKPPS</v>
      </c>
      <c r="F3581" s="39">
        <v>66.510566711425781</v>
      </c>
      <c r="G3581">
        <f t="shared" si="333"/>
        <v>1.2417154438630687E-3</v>
      </c>
      <c r="H3581" s="38">
        <f>G3581*SUMIF('Manual Inputs'!$B$11:$B$22,'Expanded kW'!A3581,'Manual Inputs'!$C$11:$C$22)</f>
        <v>9327.4125253978709</v>
      </c>
    </row>
    <row r="3582" spans="1:8" x14ac:dyDescent="0.2">
      <c r="A3582">
        <f t="shared" si="330"/>
        <v>7</v>
      </c>
      <c r="B3582" t="b">
        <f t="shared" si="331"/>
        <v>0</v>
      </c>
      <c r="C3582" t="str">
        <f t="shared" si="332"/>
        <v>OFF</v>
      </c>
      <c r="D3582" s="4">
        <f t="shared" si="334"/>
        <v>42579.166666657984</v>
      </c>
      <c r="E3582" t="str">
        <f t="shared" si="335"/>
        <v>LRKPPS</v>
      </c>
      <c r="F3582" s="39">
        <v>67.097030639648437</v>
      </c>
      <c r="G3582">
        <f t="shared" si="333"/>
        <v>1.2526644005920386E-3</v>
      </c>
      <c r="H3582" s="38">
        <f>G3582*SUMIF('Manual Inputs'!$B$11:$B$22,'Expanded kW'!A3582,'Manual Inputs'!$C$11:$C$22)</f>
        <v>9409.6579678932248</v>
      </c>
    </row>
    <row r="3583" spans="1:8" x14ac:dyDescent="0.2">
      <c r="A3583">
        <f t="shared" si="330"/>
        <v>7</v>
      </c>
      <c r="B3583" t="b">
        <f t="shared" si="331"/>
        <v>0</v>
      </c>
      <c r="C3583" t="str">
        <f t="shared" si="332"/>
        <v>OFF</v>
      </c>
      <c r="D3583" s="4">
        <f t="shared" si="334"/>
        <v>42579.208333324648</v>
      </c>
      <c r="E3583" t="str">
        <f t="shared" si="335"/>
        <v>LRKPPS</v>
      </c>
      <c r="F3583" s="39">
        <v>68.099769592285156</v>
      </c>
      <c r="G3583">
        <f t="shared" si="333"/>
        <v>1.2713849814743874E-3</v>
      </c>
      <c r="H3583" s="38">
        <f>G3583*SUMIF('Manual Inputs'!$B$11:$B$22,'Expanded kW'!A3583,'Manual Inputs'!$C$11:$C$22)</f>
        <v>9550.2816361158784</v>
      </c>
    </row>
    <row r="3584" spans="1:8" x14ac:dyDescent="0.2">
      <c r="A3584">
        <f t="shared" si="330"/>
        <v>7</v>
      </c>
      <c r="B3584" t="b">
        <f t="shared" si="331"/>
        <v>0</v>
      </c>
      <c r="C3584" t="str">
        <f t="shared" si="332"/>
        <v>OFF</v>
      </c>
      <c r="D3584" s="4">
        <f t="shared" si="334"/>
        <v>42579.249999991313</v>
      </c>
      <c r="E3584" t="str">
        <f t="shared" si="335"/>
        <v>LRKPPS</v>
      </c>
      <c r="F3584" s="39">
        <v>78.243927001953125</v>
      </c>
      <c r="G3584">
        <f t="shared" si="333"/>
        <v>1.4607707820076252E-3</v>
      </c>
      <c r="H3584" s="38">
        <f>G3584*SUMIF('Manual Inputs'!$B$11:$B$22,'Expanded kW'!A3584,'Manual Inputs'!$C$11:$C$22)</f>
        <v>10972.893794768408</v>
      </c>
    </row>
    <row r="3585" spans="1:8" x14ac:dyDescent="0.2">
      <c r="A3585">
        <f t="shared" si="330"/>
        <v>7</v>
      </c>
      <c r="B3585" t="b">
        <f t="shared" si="331"/>
        <v>0</v>
      </c>
      <c r="C3585" t="str">
        <f t="shared" si="332"/>
        <v>ON</v>
      </c>
      <c r="D3585" s="4">
        <f t="shared" si="334"/>
        <v>42579.291666657977</v>
      </c>
      <c r="E3585" t="str">
        <f t="shared" si="335"/>
        <v>LRKPPS</v>
      </c>
      <c r="F3585" s="39">
        <v>84.361518859863281</v>
      </c>
      <c r="G3585">
        <f t="shared" si="333"/>
        <v>1.5749828337884597E-3</v>
      </c>
      <c r="H3585" s="38">
        <f>G3585*SUMIF('Manual Inputs'!$B$11:$B$22,'Expanded kW'!A3585,'Manual Inputs'!$C$11:$C$22)</f>
        <v>11830.82217731128</v>
      </c>
    </row>
    <row r="3586" spans="1:8" x14ac:dyDescent="0.2">
      <c r="A3586">
        <f t="shared" ref="A3586:A3649" si="336">MONTH(D3586)</f>
        <v>7</v>
      </c>
      <c r="B3586" t="b">
        <f t="shared" ref="B3586:B3649" si="337">IF(ISNA(VLOOKUP(DATE(YEAR(D3586),MONTH(D3586),DAY(D3586)),Holidays,1,FALSE)),FALSE,TRUE)</f>
        <v>0</v>
      </c>
      <c r="C3586" t="str">
        <f t="shared" ref="C3586:C3649" si="338">IF(OR(HOUR(D3586)&lt;PkStart,HOUR(D3586)&gt;OPkStart-1,WEEKDAY(D3586,2)&gt;5,B3586)=TRUE,"OFF","ON")</f>
        <v>ON</v>
      </c>
      <c r="D3586" s="4">
        <f t="shared" si="334"/>
        <v>42579.333333324641</v>
      </c>
      <c r="E3586" t="str">
        <f t="shared" si="335"/>
        <v>LRKPPS</v>
      </c>
      <c r="F3586" s="39">
        <v>93.372146606445313</v>
      </c>
      <c r="G3586">
        <f t="shared" ref="G3586:G3649" si="339">IF(SUMIF($A$2:$A$8761,A3586,$F$2:$F$8761)=0,0,F3586/SUMIF($A$2:$A$8761,A3586,$F$2:$F$8761))</f>
        <v>1.7432062633132288E-3</v>
      </c>
      <c r="H3586" s="38">
        <f>G3586*SUMIF('Manual Inputs'!$B$11:$B$22,'Expanded kW'!A3586,'Manual Inputs'!$C$11:$C$22)</f>
        <v>13094.46863622393</v>
      </c>
    </row>
    <row r="3587" spans="1:8" x14ac:dyDescent="0.2">
      <c r="A3587">
        <f t="shared" si="336"/>
        <v>7</v>
      </c>
      <c r="B3587" t="b">
        <f t="shared" si="337"/>
        <v>0</v>
      </c>
      <c r="C3587" t="str">
        <f t="shared" si="338"/>
        <v>ON</v>
      </c>
      <c r="D3587" s="4">
        <f t="shared" si="334"/>
        <v>42579.374999991305</v>
      </c>
      <c r="E3587" t="str">
        <f t="shared" si="335"/>
        <v>LRKPPS</v>
      </c>
      <c r="F3587" s="39">
        <v>96.190879821777344</v>
      </c>
      <c r="G3587">
        <f t="shared" si="339"/>
        <v>1.7958304512981783E-3</v>
      </c>
      <c r="H3587" s="38">
        <f>G3587*SUMIF('Manual Inputs'!$B$11:$B$22,'Expanded kW'!A3587,'Manual Inputs'!$C$11:$C$22)</f>
        <v>13489.766538473295</v>
      </c>
    </row>
    <row r="3588" spans="1:8" x14ac:dyDescent="0.2">
      <c r="A3588">
        <f t="shared" si="336"/>
        <v>7</v>
      </c>
      <c r="B3588" t="b">
        <f t="shared" si="337"/>
        <v>0</v>
      </c>
      <c r="C3588" t="str">
        <f t="shared" si="338"/>
        <v>ON</v>
      </c>
      <c r="D3588" s="4">
        <f t="shared" ref="D3588:D3651" si="340">+D3587+1/24</f>
        <v>42579.416666657969</v>
      </c>
      <c r="E3588" t="str">
        <f t="shared" ref="E3588:E3651" si="341">+E3587</f>
        <v>LRKPPS</v>
      </c>
      <c r="F3588" s="39">
        <v>99.723152160644531</v>
      </c>
      <c r="G3588">
        <f t="shared" si="339"/>
        <v>1.8617760195284402E-3</v>
      </c>
      <c r="H3588" s="38">
        <f>G3588*SUMIF('Manual Inputs'!$B$11:$B$22,'Expanded kW'!A3588,'Manual Inputs'!$C$11:$C$22)</f>
        <v>13985.130852532076</v>
      </c>
    </row>
    <row r="3589" spans="1:8" x14ac:dyDescent="0.2">
      <c r="A3589">
        <f t="shared" si="336"/>
        <v>7</v>
      </c>
      <c r="B3589" t="b">
        <f t="shared" si="337"/>
        <v>0</v>
      </c>
      <c r="C3589" t="str">
        <f t="shared" si="338"/>
        <v>ON</v>
      </c>
      <c r="D3589" s="4">
        <f t="shared" si="340"/>
        <v>42579.458333324634</v>
      </c>
      <c r="E3589" t="str">
        <f t="shared" si="341"/>
        <v>LRKPPS</v>
      </c>
      <c r="F3589" s="39">
        <v>100.13903045654297</v>
      </c>
      <c r="G3589">
        <f t="shared" si="339"/>
        <v>1.8695402369801586E-3</v>
      </c>
      <c r="H3589" s="38">
        <f>G3589*SUMIF('Manual Inputs'!$B$11:$B$22,'Expanded kW'!A3589,'Manual Inputs'!$C$11:$C$22)</f>
        <v>14043.453441227412</v>
      </c>
    </row>
    <row r="3590" spans="1:8" x14ac:dyDescent="0.2">
      <c r="A3590">
        <f t="shared" si="336"/>
        <v>7</v>
      </c>
      <c r="B3590" t="b">
        <f t="shared" si="337"/>
        <v>0</v>
      </c>
      <c r="C3590" t="str">
        <f t="shared" si="338"/>
        <v>ON</v>
      </c>
      <c r="D3590" s="4">
        <f t="shared" si="340"/>
        <v>42579.499999991298</v>
      </c>
      <c r="E3590" t="str">
        <f t="shared" si="341"/>
        <v>LRKPPS</v>
      </c>
      <c r="F3590" s="39">
        <v>100.81362915039062</v>
      </c>
      <c r="G3590">
        <f t="shared" si="339"/>
        <v>1.8821346209702231E-3</v>
      </c>
      <c r="H3590" s="38">
        <f>G3590*SUMIF('Manual Inputs'!$B$11:$B$22,'Expanded kW'!A3590,'Manual Inputs'!$C$11:$C$22)</f>
        <v>14138.058864361339</v>
      </c>
    </row>
    <row r="3591" spans="1:8" x14ac:dyDescent="0.2">
      <c r="A3591">
        <f t="shared" si="336"/>
        <v>7</v>
      </c>
      <c r="B3591" t="b">
        <f t="shared" si="337"/>
        <v>0</v>
      </c>
      <c r="C3591" t="str">
        <f t="shared" si="338"/>
        <v>ON</v>
      </c>
      <c r="D3591" s="4">
        <f t="shared" si="340"/>
        <v>42579.541666657962</v>
      </c>
      <c r="E3591" t="str">
        <f t="shared" si="341"/>
        <v>LRKPPS</v>
      </c>
      <c r="F3591" s="39">
        <v>99.385955810546875</v>
      </c>
      <c r="G3591">
        <f t="shared" si="339"/>
        <v>1.8554807504271081E-3</v>
      </c>
      <c r="H3591" s="38">
        <f>G3591*SUMIF('Manual Inputs'!$B$11:$B$22,'Expanded kW'!A3591,'Manual Inputs'!$C$11:$C$22)</f>
        <v>13937.842585194565</v>
      </c>
    </row>
    <row r="3592" spans="1:8" x14ac:dyDescent="0.2">
      <c r="A3592">
        <f t="shared" si="336"/>
        <v>7</v>
      </c>
      <c r="B3592" t="b">
        <f t="shared" si="337"/>
        <v>0</v>
      </c>
      <c r="C3592" t="str">
        <f t="shared" si="338"/>
        <v>ON</v>
      </c>
      <c r="D3592" s="4">
        <f t="shared" si="340"/>
        <v>42579.583333324626</v>
      </c>
      <c r="E3592" t="str">
        <f t="shared" si="341"/>
        <v>LRKPPS</v>
      </c>
      <c r="F3592" s="39">
        <v>92.598304748535156</v>
      </c>
      <c r="G3592">
        <f t="shared" si="339"/>
        <v>1.7287590644155888E-3</v>
      </c>
      <c r="H3592" s="38">
        <f>G3592*SUMIF('Manual Inputs'!$B$11:$B$22,'Expanded kW'!A3592,'Manual Inputs'!$C$11:$C$22)</f>
        <v>12985.945395556544</v>
      </c>
    </row>
    <row r="3593" spans="1:8" x14ac:dyDescent="0.2">
      <c r="A3593">
        <f t="shared" si="336"/>
        <v>7</v>
      </c>
      <c r="B3593" t="b">
        <f t="shared" si="337"/>
        <v>0</v>
      </c>
      <c r="C3593" t="str">
        <f t="shared" si="338"/>
        <v>ON</v>
      </c>
      <c r="D3593" s="4">
        <f t="shared" si="340"/>
        <v>42579.624999991291</v>
      </c>
      <c r="E3593" t="str">
        <f t="shared" si="341"/>
        <v>LRKPPS</v>
      </c>
      <c r="F3593" s="39">
        <v>86.36700439453125</v>
      </c>
      <c r="G3593">
        <f t="shared" si="339"/>
        <v>1.6124241379897274E-3</v>
      </c>
      <c r="H3593" s="38">
        <f>G3593*SUMIF('Manual Inputs'!$B$11:$B$22,'Expanded kW'!A3593,'Manual Inputs'!$C$11:$C$22)</f>
        <v>12112.070583699506</v>
      </c>
    </row>
    <row r="3594" spans="1:8" x14ac:dyDescent="0.2">
      <c r="A3594">
        <f t="shared" si="336"/>
        <v>7</v>
      </c>
      <c r="B3594" t="b">
        <f t="shared" si="337"/>
        <v>0</v>
      </c>
      <c r="C3594" t="str">
        <f t="shared" si="338"/>
        <v>ON</v>
      </c>
      <c r="D3594" s="4">
        <f t="shared" si="340"/>
        <v>42579.666666657955</v>
      </c>
      <c r="E3594" t="str">
        <f t="shared" si="341"/>
        <v>LRKPPS</v>
      </c>
      <c r="F3594" s="39">
        <v>82.434417724609375</v>
      </c>
      <c r="G3594">
        <f t="shared" si="339"/>
        <v>1.5390049229113336E-3</v>
      </c>
      <c r="H3594" s="38">
        <f>G3594*SUMIF('Manual Inputs'!$B$11:$B$22,'Expanded kW'!A3594,'Manual Inputs'!$C$11:$C$22)</f>
        <v>11560.566364506909</v>
      </c>
    </row>
    <row r="3595" spans="1:8" x14ac:dyDescent="0.2">
      <c r="A3595">
        <f t="shared" si="336"/>
        <v>7</v>
      </c>
      <c r="B3595" t="b">
        <f t="shared" si="337"/>
        <v>0</v>
      </c>
      <c r="C3595" t="str">
        <f t="shared" si="338"/>
        <v>ON</v>
      </c>
      <c r="D3595" s="4">
        <f t="shared" si="340"/>
        <v>42579.708333324619</v>
      </c>
      <c r="E3595" t="str">
        <f t="shared" si="341"/>
        <v>LRKPPS</v>
      </c>
      <c r="F3595" s="39">
        <v>80.892570495605469</v>
      </c>
      <c r="G3595">
        <f t="shared" si="339"/>
        <v>1.5102194890923982E-3</v>
      </c>
      <c r="H3595" s="38">
        <f>G3595*SUMIF('Manual Inputs'!$B$11:$B$22,'Expanded kW'!A3595,'Manual Inputs'!$C$11:$C$22)</f>
        <v>11344.338389507704</v>
      </c>
    </row>
    <row r="3596" spans="1:8" x14ac:dyDescent="0.2">
      <c r="A3596">
        <f t="shared" si="336"/>
        <v>7</v>
      </c>
      <c r="B3596" t="b">
        <f t="shared" si="337"/>
        <v>0</v>
      </c>
      <c r="C3596" t="str">
        <f t="shared" si="338"/>
        <v>ON</v>
      </c>
      <c r="D3596" s="4">
        <f t="shared" si="340"/>
        <v>42579.749999991283</v>
      </c>
      <c r="E3596" t="str">
        <f t="shared" si="341"/>
        <v>LRKPPS</v>
      </c>
      <c r="F3596" s="39">
        <v>78.688522338867188</v>
      </c>
      <c r="G3596">
        <f t="shared" si="339"/>
        <v>1.4690711307102752E-3</v>
      </c>
      <c r="H3596" s="38">
        <f>G3596*SUMIF('Manual Inputs'!$B$11:$B$22,'Expanded kW'!A3596,'Manual Inputs'!$C$11:$C$22)</f>
        <v>11035.243648623335</v>
      </c>
    </row>
    <row r="3597" spans="1:8" x14ac:dyDescent="0.2">
      <c r="A3597">
        <f t="shared" si="336"/>
        <v>7</v>
      </c>
      <c r="B3597" t="b">
        <f t="shared" si="337"/>
        <v>0</v>
      </c>
      <c r="C3597" t="str">
        <f t="shared" si="338"/>
        <v>ON</v>
      </c>
      <c r="D3597" s="4">
        <f t="shared" si="340"/>
        <v>42579.791666657948</v>
      </c>
      <c r="E3597" t="str">
        <f t="shared" si="341"/>
        <v>LRKPPS</v>
      </c>
      <c r="F3597" s="39">
        <v>74.210884094238281</v>
      </c>
      <c r="G3597">
        <f t="shared" si="339"/>
        <v>1.3854761046069644E-3</v>
      </c>
      <c r="H3597" s="38">
        <f>G3597*SUMIF('Manual Inputs'!$B$11:$B$22,'Expanded kW'!A3597,'Manual Inputs'!$C$11:$C$22)</f>
        <v>10407.301637117704</v>
      </c>
    </row>
    <row r="3598" spans="1:8" x14ac:dyDescent="0.2">
      <c r="A3598">
        <f t="shared" si="336"/>
        <v>7</v>
      </c>
      <c r="B3598" t="b">
        <f t="shared" si="337"/>
        <v>0</v>
      </c>
      <c r="C3598" t="str">
        <f t="shared" si="338"/>
        <v>ON</v>
      </c>
      <c r="D3598" s="4">
        <f t="shared" si="340"/>
        <v>42579.833333324612</v>
      </c>
      <c r="E3598" t="str">
        <f t="shared" si="341"/>
        <v>LRKPPS</v>
      </c>
      <c r="F3598" s="39">
        <v>72.801048278808594</v>
      </c>
      <c r="G3598">
        <f t="shared" si="339"/>
        <v>1.359155250765411E-3</v>
      </c>
      <c r="H3598" s="38">
        <f>G3598*SUMIF('Manual Inputs'!$B$11:$B$22,'Expanded kW'!A3598,'Manual Inputs'!$C$11:$C$22)</f>
        <v>10209.586884503298</v>
      </c>
    </row>
    <row r="3599" spans="1:8" x14ac:dyDescent="0.2">
      <c r="A3599">
        <f t="shared" si="336"/>
        <v>7</v>
      </c>
      <c r="B3599" t="b">
        <f t="shared" si="337"/>
        <v>0</v>
      </c>
      <c r="C3599" t="str">
        <f t="shared" si="338"/>
        <v>OFF</v>
      </c>
      <c r="D3599" s="4">
        <f t="shared" si="340"/>
        <v>42579.874999991276</v>
      </c>
      <c r="E3599" t="str">
        <f t="shared" si="341"/>
        <v>LRKPPS</v>
      </c>
      <c r="F3599" s="39">
        <v>70.561782836914063</v>
      </c>
      <c r="G3599">
        <f t="shared" si="339"/>
        <v>1.317349405174388E-3</v>
      </c>
      <c r="H3599" s="38">
        <f>G3599*SUMIF('Manual Inputs'!$B$11:$B$22,'Expanded kW'!A3599,'Manual Inputs'!$C$11:$C$22)</f>
        <v>9895.5532870895277</v>
      </c>
    </row>
    <row r="3600" spans="1:8" x14ac:dyDescent="0.2">
      <c r="A3600">
        <f t="shared" si="336"/>
        <v>7</v>
      </c>
      <c r="B3600" t="b">
        <f t="shared" si="337"/>
        <v>0</v>
      </c>
      <c r="C3600" t="str">
        <f t="shared" si="338"/>
        <v>OFF</v>
      </c>
      <c r="D3600" s="4">
        <f t="shared" si="340"/>
        <v>42579.91666665794</v>
      </c>
      <c r="E3600" t="str">
        <f t="shared" si="341"/>
        <v>LRKPPS</v>
      </c>
      <c r="F3600" s="39">
        <v>66.316741943359375</v>
      </c>
      <c r="G3600">
        <f t="shared" si="339"/>
        <v>1.2380968427924228E-3</v>
      </c>
      <c r="H3600" s="38">
        <f>G3600*SUMIF('Manual Inputs'!$B$11:$B$22,'Expanded kW'!A3600,'Manual Inputs'!$C$11:$C$22)</f>
        <v>9300.2306254564846</v>
      </c>
    </row>
    <row r="3601" spans="1:8" x14ac:dyDescent="0.2">
      <c r="A3601">
        <f t="shared" si="336"/>
        <v>7</v>
      </c>
      <c r="B3601" t="b">
        <f t="shared" si="337"/>
        <v>0</v>
      </c>
      <c r="C3601" t="str">
        <f t="shared" si="338"/>
        <v>OFF</v>
      </c>
      <c r="D3601" s="4">
        <f t="shared" si="340"/>
        <v>42579.958333324605</v>
      </c>
      <c r="E3601" t="str">
        <f t="shared" si="341"/>
        <v>LRKPPS</v>
      </c>
      <c r="F3601" s="39">
        <v>63.391948699951172</v>
      </c>
      <c r="G3601">
        <f t="shared" si="339"/>
        <v>1.183492572824258E-3</v>
      </c>
      <c r="H3601" s="38">
        <f>G3601*SUMIF('Manual Inputs'!$B$11:$B$22,'Expanded kW'!A3601,'Manual Inputs'!$C$11:$C$22)</f>
        <v>8890.0589116725714</v>
      </c>
    </row>
    <row r="3602" spans="1:8" x14ac:dyDescent="0.2">
      <c r="A3602">
        <f t="shared" si="336"/>
        <v>7</v>
      </c>
      <c r="B3602" t="b">
        <f t="shared" si="337"/>
        <v>0</v>
      </c>
      <c r="C3602" t="str">
        <f t="shared" si="338"/>
        <v>OFF</v>
      </c>
      <c r="D3602" s="4">
        <f t="shared" si="340"/>
        <v>42579.999999991269</v>
      </c>
      <c r="E3602" t="str">
        <f t="shared" si="341"/>
        <v>LRKPPS</v>
      </c>
      <c r="F3602" s="39">
        <v>61.952720642089844</v>
      </c>
      <c r="G3602">
        <f t="shared" si="339"/>
        <v>1.1566229820952941E-3</v>
      </c>
      <c r="H3602" s="38">
        <f>G3602*SUMIF('Manual Inputs'!$B$11:$B$22,'Expanded kW'!A3602,'Manual Inputs'!$C$11:$C$22)</f>
        <v>8688.222203949952</v>
      </c>
    </row>
    <row r="3603" spans="1:8" x14ac:dyDescent="0.2">
      <c r="A3603">
        <f t="shared" si="336"/>
        <v>7</v>
      </c>
      <c r="B3603" t="b">
        <f t="shared" si="337"/>
        <v>0</v>
      </c>
      <c r="C3603" t="str">
        <f t="shared" si="338"/>
        <v>OFF</v>
      </c>
      <c r="D3603" s="4">
        <f t="shared" si="340"/>
        <v>42580.041666657933</v>
      </c>
      <c r="E3603" t="str">
        <f t="shared" si="341"/>
        <v>LRKPPS</v>
      </c>
      <c r="F3603" s="39">
        <v>59.672000885009766</v>
      </c>
      <c r="G3603">
        <f t="shared" si="339"/>
        <v>1.1140432073990811E-3</v>
      </c>
      <c r="H3603" s="38">
        <f>G3603*SUMIF('Manual Inputs'!$B$11:$B$22,'Expanded kW'!A3603,'Manual Inputs'!$C$11:$C$22)</f>
        <v>8368.3750716677878</v>
      </c>
    </row>
    <row r="3604" spans="1:8" x14ac:dyDescent="0.2">
      <c r="A3604">
        <f t="shared" si="336"/>
        <v>7</v>
      </c>
      <c r="B3604" t="b">
        <f t="shared" si="337"/>
        <v>0</v>
      </c>
      <c r="C3604" t="str">
        <f t="shared" si="338"/>
        <v>OFF</v>
      </c>
      <c r="D3604" s="4">
        <f t="shared" si="340"/>
        <v>42580.083333324597</v>
      </c>
      <c r="E3604" t="str">
        <f t="shared" si="341"/>
        <v>LRKPPS</v>
      </c>
      <c r="F3604" s="39">
        <v>59.330806732177734</v>
      </c>
      <c r="G3604">
        <f t="shared" si="339"/>
        <v>1.1076733015348669E-3</v>
      </c>
      <c r="H3604" s="38">
        <f>G3604*SUMIF('Manual Inputs'!$B$11:$B$22,'Expanded kW'!A3604,'Manual Inputs'!$C$11:$C$22)</f>
        <v>8320.5261542389835</v>
      </c>
    </row>
    <row r="3605" spans="1:8" x14ac:dyDescent="0.2">
      <c r="A3605">
        <f t="shared" si="336"/>
        <v>7</v>
      </c>
      <c r="B3605" t="b">
        <f t="shared" si="337"/>
        <v>0</v>
      </c>
      <c r="C3605" t="str">
        <f t="shared" si="338"/>
        <v>OFF</v>
      </c>
      <c r="D3605" s="4">
        <f t="shared" si="340"/>
        <v>42580.124999991262</v>
      </c>
      <c r="E3605" t="str">
        <f t="shared" si="341"/>
        <v>LRKPPS</v>
      </c>
      <c r="F3605" s="39">
        <v>61.984401702880859</v>
      </c>
      <c r="G3605">
        <f t="shared" si="339"/>
        <v>1.1572144499538202E-3</v>
      </c>
      <c r="H3605" s="38">
        <f>G3605*SUMIF('Manual Inputs'!$B$11:$B$22,'Expanded kW'!A3605,'Manual Inputs'!$C$11:$C$22)</f>
        <v>8692.66514193486</v>
      </c>
    </row>
    <row r="3606" spans="1:8" x14ac:dyDescent="0.2">
      <c r="A3606">
        <f t="shared" si="336"/>
        <v>7</v>
      </c>
      <c r="B3606" t="b">
        <f t="shared" si="337"/>
        <v>0</v>
      </c>
      <c r="C3606" t="str">
        <f t="shared" si="338"/>
        <v>OFF</v>
      </c>
      <c r="D3606" s="4">
        <f t="shared" si="340"/>
        <v>42580.166666657926</v>
      </c>
      <c r="E3606" t="str">
        <f t="shared" si="341"/>
        <v>LRKPPS</v>
      </c>
      <c r="F3606" s="39">
        <v>59.665332794189453</v>
      </c>
      <c r="G3606">
        <f t="shared" si="339"/>
        <v>1.113918717836564E-3</v>
      </c>
      <c r="H3606" s="38">
        <f>G3606*SUMIF('Manual Inputs'!$B$11:$B$22,'Expanded kW'!A3606,'Manual Inputs'!$C$11:$C$22)</f>
        <v>8367.4399415536864</v>
      </c>
    </row>
    <row r="3607" spans="1:8" x14ac:dyDescent="0.2">
      <c r="A3607">
        <f t="shared" si="336"/>
        <v>7</v>
      </c>
      <c r="B3607" t="b">
        <f t="shared" si="337"/>
        <v>0</v>
      </c>
      <c r="C3607" t="str">
        <f t="shared" si="338"/>
        <v>OFF</v>
      </c>
      <c r="D3607" s="4">
        <f t="shared" si="340"/>
        <v>42580.20833332459</v>
      </c>
      <c r="E3607" t="str">
        <f t="shared" si="341"/>
        <v>LRKPPS</v>
      </c>
      <c r="F3607" s="39">
        <v>60.926910400390625</v>
      </c>
      <c r="G3607">
        <f t="shared" si="339"/>
        <v>1.1374716730240995E-3</v>
      </c>
      <c r="H3607" s="38">
        <f>G3607*SUMIF('Manual Inputs'!$B$11:$B$22,'Expanded kW'!A3607,'Manual Inputs'!$C$11:$C$22)</f>
        <v>8544.3630283302227</v>
      </c>
    </row>
    <row r="3608" spans="1:8" x14ac:dyDescent="0.2">
      <c r="A3608">
        <f t="shared" si="336"/>
        <v>7</v>
      </c>
      <c r="B3608" t="b">
        <f t="shared" si="337"/>
        <v>0</v>
      </c>
      <c r="C3608" t="str">
        <f t="shared" si="338"/>
        <v>OFF</v>
      </c>
      <c r="D3608" s="4">
        <f t="shared" si="340"/>
        <v>42580.249999991254</v>
      </c>
      <c r="E3608" t="str">
        <f t="shared" si="341"/>
        <v>LRKPPS</v>
      </c>
      <c r="F3608" s="39">
        <v>69.390167236328125</v>
      </c>
      <c r="G3608">
        <f t="shared" si="339"/>
        <v>1.2954759908065543E-3</v>
      </c>
      <c r="H3608" s="38">
        <f>G3608*SUMIF('Manual Inputs'!$B$11:$B$22,'Expanded kW'!A3608,'Manual Inputs'!$C$11:$C$22)</f>
        <v>9731.2464322814558</v>
      </c>
    </row>
    <row r="3609" spans="1:8" x14ac:dyDescent="0.2">
      <c r="A3609">
        <f t="shared" si="336"/>
        <v>7</v>
      </c>
      <c r="B3609" t="b">
        <f t="shared" si="337"/>
        <v>0</v>
      </c>
      <c r="C3609" t="str">
        <f t="shared" si="338"/>
        <v>ON</v>
      </c>
      <c r="D3609" s="4">
        <f t="shared" si="340"/>
        <v>42580.291666657919</v>
      </c>
      <c r="E3609" t="str">
        <f t="shared" si="341"/>
        <v>LRKPPS</v>
      </c>
      <c r="F3609" s="39">
        <v>82.946098327636719</v>
      </c>
      <c r="G3609">
        <f t="shared" si="339"/>
        <v>1.5485577163773842E-3</v>
      </c>
      <c r="H3609" s="38">
        <f>G3609*SUMIF('Manual Inputs'!$B$11:$B$22,'Expanded kW'!A3609,'Manual Inputs'!$C$11:$C$22)</f>
        <v>11632.324226477742</v>
      </c>
    </row>
    <row r="3610" spans="1:8" x14ac:dyDescent="0.2">
      <c r="A3610">
        <f t="shared" si="336"/>
        <v>7</v>
      </c>
      <c r="B3610" t="b">
        <f t="shared" si="337"/>
        <v>0</v>
      </c>
      <c r="C3610" t="str">
        <f t="shared" si="338"/>
        <v>ON</v>
      </c>
      <c r="D3610" s="4">
        <f t="shared" si="340"/>
        <v>42580.333333324583</v>
      </c>
      <c r="E3610" t="str">
        <f t="shared" si="341"/>
        <v>LRKPPS</v>
      </c>
      <c r="F3610" s="39">
        <v>88.741531372070313</v>
      </c>
      <c r="G3610">
        <f t="shared" si="339"/>
        <v>1.6567552415371165E-3</v>
      </c>
      <c r="H3610" s="38">
        <f>G3610*SUMIF('Manual Inputs'!$B$11:$B$22,'Expanded kW'!A3610,'Manual Inputs'!$C$11:$C$22)</f>
        <v>12445.073199182982</v>
      </c>
    </row>
    <row r="3611" spans="1:8" x14ac:dyDescent="0.2">
      <c r="A3611">
        <f t="shared" si="336"/>
        <v>7</v>
      </c>
      <c r="B3611" t="b">
        <f t="shared" si="337"/>
        <v>0</v>
      </c>
      <c r="C3611" t="str">
        <f t="shared" si="338"/>
        <v>ON</v>
      </c>
      <c r="D3611" s="4">
        <f t="shared" si="340"/>
        <v>42580.374999991247</v>
      </c>
      <c r="E3611" t="str">
        <f t="shared" si="341"/>
        <v>LRKPPS</v>
      </c>
      <c r="F3611" s="39">
        <v>93.610610961914063</v>
      </c>
      <c r="G3611">
        <f t="shared" si="339"/>
        <v>1.747658260757201E-3</v>
      </c>
      <c r="H3611" s="38">
        <f>G3611*SUMIF('Manual Inputs'!$B$11:$B$22,'Expanded kW'!A3611,'Manual Inputs'!$C$11:$C$22)</f>
        <v>13127.910772203779</v>
      </c>
    </row>
    <row r="3612" spans="1:8" x14ac:dyDescent="0.2">
      <c r="A3612">
        <f t="shared" si="336"/>
        <v>7</v>
      </c>
      <c r="B3612" t="b">
        <f t="shared" si="337"/>
        <v>0</v>
      </c>
      <c r="C3612" t="str">
        <f t="shared" si="338"/>
        <v>ON</v>
      </c>
      <c r="D3612" s="4">
        <f t="shared" si="340"/>
        <v>42580.416666657911</v>
      </c>
      <c r="E3612" t="str">
        <f t="shared" si="341"/>
        <v>LRKPPS</v>
      </c>
      <c r="F3612" s="39">
        <v>95.548995971679688</v>
      </c>
      <c r="G3612">
        <f t="shared" si="339"/>
        <v>1.7838468353219273E-3</v>
      </c>
      <c r="H3612" s="38">
        <f>G3612*SUMIF('Manual Inputs'!$B$11:$B$22,'Expanded kW'!A3612,'Manual Inputs'!$C$11:$C$22)</f>
        <v>13399.74903059025</v>
      </c>
    </row>
    <row r="3613" spans="1:8" x14ac:dyDescent="0.2">
      <c r="A3613">
        <f t="shared" si="336"/>
        <v>7</v>
      </c>
      <c r="B3613" t="b">
        <f t="shared" si="337"/>
        <v>0</v>
      </c>
      <c r="C3613" t="str">
        <f t="shared" si="338"/>
        <v>ON</v>
      </c>
      <c r="D3613" s="4">
        <f t="shared" si="340"/>
        <v>42580.458333324576</v>
      </c>
      <c r="E3613" t="str">
        <f t="shared" si="341"/>
        <v>LRKPPS</v>
      </c>
      <c r="F3613" s="39">
        <v>97.037101745605469</v>
      </c>
      <c r="G3613">
        <f t="shared" si="339"/>
        <v>1.8116289459390665E-3</v>
      </c>
      <c r="H3613" s="38">
        <f>G3613*SUMIF('Manual Inputs'!$B$11:$B$22,'Expanded kW'!A3613,'Manual Inputs'!$C$11:$C$22)</f>
        <v>13608.440327644676</v>
      </c>
    </row>
    <row r="3614" spans="1:8" x14ac:dyDescent="0.2">
      <c r="A3614">
        <f t="shared" si="336"/>
        <v>7</v>
      </c>
      <c r="B3614" t="b">
        <f t="shared" si="337"/>
        <v>0</v>
      </c>
      <c r="C3614" t="str">
        <f t="shared" si="338"/>
        <v>ON</v>
      </c>
      <c r="D3614" s="4">
        <f t="shared" si="340"/>
        <v>42580.49999999124</v>
      </c>
      <c r="E3614" t="str">
        <f t="shared" si="341"/>
        <v>LRKPPS</v>
      </c>
      <c r="F3614" s="39">
        <v>97.347366333007812</v>
      </c>
      <c r="G3614">
        <f t="shared" si="339"/>
        <v>1.8174214139469373E-3</v>
      </c>
      <c r="H3614" s="38">
        <f>G3614*SUMIF('Manual Inputs'!$B$11:$B$22,'Expanded kW'!A3614,'Manual Inputs'!$C$11:$C$22)</f>
        <v>13651.951696466418</v>
      </c>
    </row>
    <row r="3615" spans="1:8" x14ac:dyDescent="0.2">
      <c r="A3615">
        <f t="shared" si="336"/>
        <v>7</v>
      </c>
      <c r="B3615" t="b">
        <f t="shared" si="337"/>
        <v>0</v>
      </c>
      <c r="C3615" t="str">
        <f t="shared" si="338"/>
        <v>ON</v>
      </c>
      <c r="D3615" s="4">
        <f t="shared" si="340"/>
        <v>42580.541666657904</v>
      </c>
      <c r="E3615" t="str">
        <f t="shared" si="341"/>
        <v>LRKPPS</v>
      </c>
      <c r="F3615" s="39">
        <v>99.795265197753906</v>
      </c>
      <c r="G3615">
        <f t="shared" si="339"/>
        <v>1.8631223299917247E-3</v>
      </c>
      <c r="H3615" s="38">
        <f>G3615*SUMIF('Manual Inputs'!$B$11:$B$22,'Expanded kW'!A3615,'Manual Inputs'!$C$11:$C$22)</f>
        <v>13995.243953033789</v>
      </c>
    </row>
    <row r="3616" spans="1:8" x14ac:dyDescent="0.2">
      <c r="A3616">
        <f t="shared" si="336"/>
        <v>7</v>
      </c>
      <c r="B3616" t="b">
        <f t="shared" si="337"/>
        <v>0</v>
      </c>
      <c r="C3616" t="str">
        <f t="shared" si="338"/>
        <v>ON</v>
      </c>
      <c r="D3616" s="4">
        <f t="shared" si="340"/>
        <v>42580.583333324568</v>
      </c>
      <c r="E3616" t="str">
        <f t="shared" si="341"/>
        <v>LRKPPS</v>
      </c>
      <c r="F3616" s="39">
        <v>96.409599304199219</v>
      </c>
      <c r="G3616">
        <f t="shared" si="339"/>
        <v>1.7999138228979924E-3</v>
      </c>
      <c r="H3616" s="38">
        <f>G3616*SUMIF('Manual Inputs'!$B$11:$B$22,'Expanded kW'!A3616,'Manual Inputs'!$C$11:$C$22)</f>
        <v>13520.439662170193</v>
      </c>
    </row>
    <row r="3617" spans="1:8" x14ac:dyDescent="0.2">
      <c r="A3617">
        <f t="shared" si="336"/>
        <v>7</v>
      </c>
      <c r="B3617" t="b">
        <f t="shared" si="337"/>
        <v>0</v>
      </c>
      <c r="C3617" t="str">
        <f t="shared" si="338"/>
        <v>ON</v>
      </c>
      <c r="D3617" s="4">
        <f t="shared" si="340"/>
        <v>42580.624999991232</v>
      </c>
      <c r="E3617" t="str">
        <f t="shared" si="341"/>
        <v>LRKPPS</v>
      </c>
      <c r="F3617" s="39">
        <v>90.554000854492188</v>
      </c>
      <c r="G3617">
        <f t="shared" si="339"/>
        <v>1.6905930429441992E-3</v>
      </c>
      <c r="H3617" s="38">
        <f>G3617*SUMIF('Manual Inputs'!$B$11:$B$22,'Expanded kW'!A3617,'Manual Inputs'!$C$11:$C$22)</f>
        <v>12699.253119579585</v>
      </c>
    </row>
    <row r="3618" spans="1:8" x14ac:dyDescent="0.2">
      <c r="A3618">
        <f t="shared" si="336"/>
        <v>7</v>
      </c>
      <c r="B3618" t="b">
        <f t="shared" si="337"/>
        <v>0</v>
      </c>
      <c r="C3618" t="str">
        <f t="shared" si="338"/>
        <v>ON</v>
      </c>
      <c r="D3618" s="4">
        <f t="shared" si="340"/>
        <v>42580.666666657897</v>
      </c>
      <c r="E3618" t="str">
        <f t="shared" si="341"/>
        <v>LRKPPS</v>
      </c>
      <c r="F3618" s="39">
        <v>85.696609497070312</v>
      </c>
      <c r="G3618">
        <f t="shared" si="339"/>
        <v>1.5999082365499456E-3</v>
      </c>
      <c r="H3618" s="38">
        <f>G3618*SUMIF('Manual Inputs'!$B$11:$B$22,'Expanded kW'!A3618,'Manual Inputs'!$C$11:$C$22)</f>
        <v>12018.054699115775</v>
      </c>
    </row>
    <row r="3619" spans="1:8" x14ac:dyDescent="0.2">
      <c r="A3619">
        <f t="shared" si="336"/>
        <v>7</v>
      </c>
      <c r="B3619" t="b">
        <f t="shared" si="337"/>
        <v>0</v>
      </c>
      <c r="C3619" t="str">
        <f t="shared" si="338"/>
        <v>ON</v>
      </c>
      <c r="D3619" s="4">
        <f t="shared" si="340"/>
        <v>42580.708333324561</v>
      </c>
      <c r="E3619" t="str">
        <f t="shared" si="341"/>
        <v>LRKPPS</v>
      </c>
      <c r="F3619" s="39">
        <v>82.046623229980469</v>
      </c>
      <c r="G3619">
        <f t="shared" si="339"/>
        <v>1.5317650144752045E-3</v>
      </c>
      <c r="H3619" s="38">
        <f>G3619*SUMIF('Manual Inputs'!$B$11:$B$22,'Expanded kW'!A3619,'Manual Inputs'!$C$11:$C$22)</f>
        <v>11506.182235708611</v>
      </c>
    </row>
    <row r="3620" spans="1:8" x14ac:dyDescent="0.2">
      <c r="A3620">
        <f t="shared" si="336"/>
        <v>7</v>
      </c>
      <c r="B3620" t="b">
        <f t="shared" si="337"/>
        <v>0</v>
      </c>
      <c r="C3620" t="str">
        <f t="shared" si="338"/>
        <v>ON</v>
      </c>
      <c r="D3620" s="4">
        <f t="shared" si="340"/>
        <v>42580.749999991225</v>
      </c>
      <c r="E3620" t="str">
        <f t="shared" si="341"/>
        <v>LRKPPS</v>
      </c>
      <c r="F3620" s="39">
        <v>77.445823669433594</v>
      </c>
      <c r="G3620">
        <f t="shared" si="339"/>
        <v>1.445870634816159E-3</v>
      </c>
      <c r="H3620" s="38">
        <f>G3620*SUMIF('Manual Inputs'!$B$11:$B$22,'Expanded kW'!A3620,'Manual Inputs'!$C$11:$C$22)</f>
        <v>10860.968135608064</v>
      </c>
    </row>
    <row r="3621" spans="1:8" x14ac:dyDescent="0.2">
      <c r="A3621">
        <f t="shared" si="336"/>
        <v>7</v>
      </c>
      <c r="B3621" t="b">
        <f t="shared" si="337"/>
        <v>0</v>
      </c>
      <c r="C3621" t="str">
        <f t="shared" si="338"/>
        <v>ON</v>
      </c>
      <c r="D3621" s="4">
        <f t="shared" si="340"/>
        <v>42580.791666657889</v>
      </c>
      <c r="E3621" t="str">
        <f t="shared" si="341"/>
        <v>LRKPPS</v>
      </c>
      <c r="F3621" s="39">
        <v>77.605674743652344</v>
      </c>
      <c r="G3621">
        <f t="shared" si="339"/>
        <v>1.4488549658388779E-3</v>
      </c>
      <c r="H3621" s="38">
        <f>G3621*SUMIF('Manual Inputs'!$B$11:$B$22,'Expanded kW'!A3621,'Manual Inputs'!$C$11:$C$22)</f>
        <v>10883.385579716387</v>
      </c>
    </row>
    <row r="3622" spans="1:8" x14ac:dyDescent="0.2">
      <c r="A3622">
        <f t="shared" si="336"/>
        <v>7</v>
      </c>
      <c r="B3622" t="b">
        <f t="shared" si="337"/>
        <v>0</v>
      </c>
      <c r="C3622" t="str">
        <f t="shared" si="338"/>
        <v>ON</v>
      </c>
      <c r="D3622" s="4">
        <f t="shared" si="340"/>
        <v>42580.833333324554</v>
      </c>
      <c r="E3622" t="str">
        <f t="shared" si="341"/>
        <v>LRKPPS</v>
      </c>
      <c r="F3622" s="39">
        <v>71.780555725097656</v>
      </c>
      <c r="G3622">
        <f t="shared" si="339"/>
        <v>1.3401032199837752E-3</v>
      </c>
      <c r="H3622" s="38">
        <f>G3622*SUMIF('Manual Inputs'!$B$11:$B$22,'Expanded kW'!A3622,'Manual Inputs'!$C$11:$C$22)</f>
        <v>10066.473459100423</v>
      </c>
    </row>
    <row r="3623" spans="1:8" x14ac:dyDescent="0.2">
      <c r="A3623">
        <f t="shared" si="336"/>
        <v>7</v>
      </c>
      <c r="B3623" t="b">
        <f t="shared" si="337"/>
        <v>0</v>
      </c>
      <c r="C3623" t="str">
        <f t="shared" si="338"/>
        <v>OFF</v>
      </c>
      <c r="D3623" s="4">
        <f t="shared" si="340"/>
        <v>42580.874999991218</v>
      </c>
      <c r="E3623" t="str">
        <f t="shared" si="341"/>
        <v>LRKPPS</v>
      </c>
      <c r="F3623" s="39">
        <v>70.037727355957031</v>
      </c>
      <c r="G3623">
        <f t="shared" si="339"/>
        <v>1.3075655795911723E-3</v>
      </c>
      <c r="H3623" s="38">
        <f>G3623*SUMIF('Manual Inputs'!$B$11:$B$22,'Expanded kW'!A3623,'Manual Inputs'!$C$11:$C$22)</f>
        <v>9822.0599776987019</v>
      </c>
    </row>
    <row r="3624" spans="1:8" x14ac:dyDescent="0.2">
      <c r="A3624">
        <f t="shared" si="336"/>
        <v>7</v>
      </c>
      <c r="B3624" t="b">
        <f t="shared" si="337"/>
        <v>0</v>
      </c>
      <c r="C3624" t="str">
        <f t="shared" si="338"/>
        <v>OFF</v>
      </c>
      <c r="D3624" s="4">
        <f t="shared" si="340"/>
        <v>42580.916666657882</v>
      </c>
      <c r="E3624" t="str">
        <f t="shared" si="341"/>
        <v>LRKPPS</v>
      </c>
      <c r="F3624" s="39">
        <v>67.709121704101563</v>
      </c>
      <c r="G3624">
        <f t="shared" si="339"/>
        <v>1.2640918017609339E-3</v>
      </c>
      <c r="H3624" s="38">
        <f>G3624*SUMIF('Manual Inputs'!$B$11:$B$22,'Expanded kW'!A3624,'Manual Inputs'!$C$11:$C$22)</f>
        <v>9495.497348664634</v>
      </c>
    </row>
    <row r="3625" spans="1:8" x14ac:dyDescent="0.2">
      <c r="A3625">
        <f t="shared" si="336"/>
        <v>7</v>
      </c>
      <c r="B3625" t="b">
        <f t="shared" si="337"/>
        <v>0</v>
      </c>
      <c r="C3625" t="str">
        <f t="shared" si="338"/>
        <v>OFF</v>
      </c>
      <c r="D3625" s="4">
        <f t="shared" si="340"/>
        <v>42580.958333324546</v>
      </c>
      <c r="E3625" t="str">
        <f t="shared" si="341"/>
        <v>LRKPPS</v>
      </c>
      <c r="F3625" s="39">
        <v>66.18524169921875</v>
      </c>
      <c r="G3625">
        <f t="shared" si="339"/>
        <v>1.2356418060652566E-3</v>
      </c>
      <c r="H3625" s="38">
        <f>G3625*SUMIF('Manual Inputs'!$B$11:$B$22,'Expanded kW'!A3625,'Manual Inputs'!$C$11:$C$22)</f>
        <v>9281.7890892474788</v>
      </c>
    </row>
    <row r="3626" spans="1:8" x14ac:dyDescent="0.2">
      <c r="A3626">
        <f t="shared" si="336"/>
        <v>7</v>
      </c>
      <c r="B3626" t="b">
        <f t="shared" si="337"/>
        <v>0</v>
      </c>
      <c r="C3626" t="str">
        <f t="shared" si="338"/>
        <v>OFF</v>
      </c>
      <c r="D3626" s="4">
        <f t="shared" si="340"/>
        <v>42580.999999991211</v>
      </c>
      <c r="E3626" t="str">
        <f t="shared" si="341"/>
        <v>LRKPPS</v>
      </c>
      <c r="F3626" s="39">
        <v>62.295452117919922</v>
      </c>
      <c r="G3626">
        <f t="shared" si="339"/>
        <v>1.1630215889284409E-3</v>
      </c>
      <c r="H3626" s="38">
        <f>G3626*SUMIF('Manual Inputs'!$B$11:$B$22,'Expanded kW'!A3626,'Manual Inputs'!$C$11:$C$22)</f>
        <v>8736.286714877604</v>
      </c>
    </row>
    <row r="3627" spans="1:8" x14ac:dyDescent="0.2">
      <c r="A3627">
        <f t="shared" si="336"/>
        <v>7</v>
      </c>
      <c r="B3627" t="b">
        <f t="shared" si="337"/>
        <v>0</v>
      </c>
      <c r="C3627" t="str">
        <f t="shared" si="338"/>
        <v>OFF</v>
      </c>
      <c r="D3627" s="4">
        <f t="shared" si="340"/>
        <v>42581.041666657875</v>
      </c>
      <c r="E3627" t="str">
        <f t="shared" si="341"/>
        <v>LRKPPS</v>
      </c>
      <c r="F3627" s="39">
        <v>61.201683044433594</v>
      </c>
      <c r="G3627">
        <f t="shared" si="339"/>
        <v>1.1426015261065366E-3</v>
      </c>
      <c r="H3627" s="38">
        <f>G3627*SUMIF('Manual Inputs'!$B$11:$B$22,'Expanded kW'!A3627,'Manual Inputs'!$C$11:$C$22)</f>
        <v>8582.8970226773636</v>
      </c>
    </row>
    <row r="3628" spans="1:8" x14ac:dyDescent="0.2">
      <c r="A3628">
        <f t="shared" si="336"/>
        <v>7</v>
      </c>
      <c r="B3628" t="b">
        <f t="shared" si="337"/>
        <v>0</v>
      </c>
      <c r="C3628" t="str">
        <f t="shared" si="338"/>
        <v>OFF</v>
      </c>
      <c r="D3628" s="4">
        <f t="shared" si="340"/>
        <v>42581.083333324539</v>
      </c>
      <c r="E3628" t="str">
        <f t="shared" si="341"/>
        <v>LRKPPS</v>
      </c>
      <c r="F3628" s="39">
        <v>60.683219909667969</v>
      </c>
      <c r="G3628">
        <f t="shared" si="339"/>
        <v>1.1329221065294133E-3</v>
      </c>
      <c r="H3628" s="38">
        <f>G3628*SUMIF('Manual Inputs'!$B$11:$B$22,'Expanded kW'!A3628,'Manual Inputs'!$C$11:$C$22)</f>
        <v>8510.187981448591</v>
      </c>
    </row>
    <row r="3629" spans="1:8" x14ac:dyDescent="0.2">
      <c r="A3629">
        <f t="shared" si="336"/>
        <v>7</v>
      </c>
      <c r="B3629" t="b">
        <f t="shared" si="337"/>
        <v>0</v>
      </c>
      <c r="C3629" t="str">
        <f t="shared" si="338"/>
        <v>OFF</v>
      </c>
      <c r="D3629" s="4">
        <f t="shared" si="340"/>
        <v>42581.124999991203</v>
      </c>
      <c r="E3629" t="str">
        <f t="shared" si="341"/>
        <v>LRKPPS</v>
      </c>
      <c r="F3629" s="39">
        <v>60.092506408691406</v>
      </c>
      <c r="G3629">
        <f t="shared" si="339"/>
        <v>1.1218938126307384E-3</v>
      </c>
      <c r="H3629" s="38">
        <f>G3629*SUMIF('Manual Inputs'!$B$11:$B$22,'Expanded kW'!A3629,'Manual Inputs'!$C$11:$C$22)</f>
        <v>8427.3465807455068</v>
      </c>
    </row>
    <row r="3630" spans="1:8" x14ac:dyDescent="0.2">
      <c r="A3630">
        <f t="shared" si="336"/>
        <v>7</v>
      </c>
      <c r="B3630" t="b">
        <f t="shared" si="337"/>
        <v>0</v>
      </c>
      <c r="C3630" t="str">
        <f t="shared" si="338"/>
        <v>OFF</v>
      </c>
      <c r="D3630" s="4">
        <f t="shared" si="340"/>
        <v>42581.166666657868</v>
      </c>
      <c r="E3630" t="str">
        <f t="shared" si="341"/>
        <v>LRKPPS</v>
      </c>
      <c r="F3630" s="39">
        <v>59.907669067382813</v>
      </c>
      <c r="G3630">
        <f t="shared" si="339"/>
        <v>1.1184430018400069E-3</v>
      </c>
      <c r="H3630" s="38">
        <f>G3630*SUMIF('Manual Inputs'!$B$11:$B$22,'Expanded kW'!A3630,'Manual Inputs'!$C$11:$C$22)</f>
        <v>8401.4250735666064</v>
      </c>
    </row>
    <row r="3631" spans="1:8" x14ac:dyDescent="0.2">
      <c r="A3631">
        <f t="shared" si="336"/>
        <v>7</v>
      </c>
      <c r="B3631" t="b">
        <f t="shared" si="337"/>
        <v>0</v>
      </c>
      <c r="C3631" t="str">
        <f t="shared" si="338"/>
        <v>OFF</v>
      </c>
      <c r="D3631" s="4">
        <f t="shared" si="340"/>
        <v>42581.208333324532</v>
      </c>
      <c r="E3631" t="str">
        <f t="shared" si="341"/>
        <v>LRKPPS</v>
      </c>
      <c r="F3631" s="39">
        <v>58.569080352783203</v>
      </c>
      <c r="G3631">
        <f t="shared" si="339"/>
        <v>1.0934522919109992E-3</v>
      </c>
      <c r="H3631" s="38">
        <f>G3631*SUMIF('Manual Inputs'!$B$11:$B$22,'Expanded kW'!A3631,'Manual Inputs'!$C$11:$C$22)</f>
        <v>8213.7019829322326</v>
      </c>
    </row>
    <row r="3632" spans="1:8" x14ac:dyDescent="0.2">
      <c r="A3632">
        <f t="shared" si="336"/>
        <v>7</v>
      </c>
      <c r="B3632" t="b">
        <f t="shared" si="337"/>
        <v>0</v>
      </c>
      <c r="C3632" t="str">
        <f t="shared" si="338"/>
        <v>OFF</v>
      </c>
      <c r="D3632" s="4">
        <f t="shared" si="340"/>
        <v>42581.249999991196</v>
      </c>
      <c r="E3632" t="str">
        <f t="shared" si="341"/>
        <v>LRKPPS</v>
      </c>
      <c r="F3632" s="39">
        <v>59.733310699462891</v>
      </c>
      <c r="G3632">
        <f t="shared" si="339"/>
        <v>1.1151878276786998E-3</v>
      </c>
      <c r="H3632" s="38">
        <f>G3632*SUMIF('Manual Inputs'!$B$11:$B$22,'Expanded kW'!A3632,'Manual Inputs'!$C$11:$C$22)</f>
        <v>8376.9731329915048</v>
      </c>
    </row>
    <row r="3633" spans="1:8" x14ac:dyDescent="0.2">
      <c r="A3633">
        <f t="shared" si="336"/>
        <v>7</v>
      </c>
      <c r="B3633" t="b">
        <f t="shared" si="337"/>
        <v>0</v>
      </c>
      <c r="C3633" t="str">
        <f t="shared" si="338"/>
        <v>OFF</v>
      </c>
      <c r="D3633" s="4">
        <f t="shared" si="340"/>
        <v>42581.29166665786</v>
      </c>
      <c r="E3633" t="str">
        <f t="shared" si="341"/>
        <v>LRKPPS</v>
      </c>
      <c r="F3633" s="39">
        <v>59.449050903320313</v>
      </c>
      <c r="G3633">
        <f t="shared" si="339"/>
        <v>1.1098808547209882E-3</v>
      </c>
      <c r="H3633" s="38">
        <f>G3633*SUMIF('Manual Inputs'!$B$11:$B$22,'Expanded kW'!A3633,'Manual Inputs'!$C$11:$C$22)</f>
        <v>8337.1086646204676</v>
      </c>
    </row>
    <row r="3634" spans="1:8" x14ac:dyDescent="0.2">
      <c r="A3634">
        <f t="shared" si="336"/>
        <v>7</v>
      </c>
      <c r="B3634" t="b">
        <f t="shared" si="337"/>
        <v>0</v>
      </c>
      <c r="C3634" t="str">
        <f t="shared" si="338"/>
        <v>OFF</v>
      </c>
      <c r="D3634" s="4">
        <f t="shared" si="340"/>
        <v>42581.333333324525</v>
      </c>
      <c r="E3634" t="str">
        <f t="shared" si="341"/>
        <v>LRKPPS</v>
      </c>
      <c r="F3634" s="39">
        <v>59.602287292480469</v>
      </c>
      <c r="G3634">
        <f t="shared" si="339"/>
        <v>1.1127416932371827E-3</v>
      </c>
      <c r="H3634" s="38">
        <f>G3634*SUMIF('Manual Inputs'!$B$11:$B$22,'Expanded kW'!A3634,'Manual Inputs'!$C$11:$C$22)</f>
        <v>8358.5984682151447</v>
      </c>
    </row>
    <row r="3635" spans="1:8" x14ac:dyDescent="0.2">
      <c r="A3635">
        <f t="shared" si="336"/>
        <v>7</v>
      </c>
      <c r="B3635" t="b">
        <f t="shared" si="337"/>
        <v>0</v>
      </c>
      <c r="C3635" t="str">
        <f t="shared" si="338"/>
        <v>OFF</v>
      </c>
      <c r="D3635" s="4">
        <f t="shared" si="340"/>
        <v>42581.374999991189</v>
      </c>
      <c r="E3635" t="str">
        <f t="shared" si="341"/>
        <v>LRKPPS</v>
      </c>
      <c r="F3635" s="39">
        <v>61.315750122070313</v>
      </c>
      <c r="G3635">
        <f t="shared" si="339"/>
        <v>1.1447310952703716E-3</v>
      </c>
      <c r="H3635" s="38">
        <f>G3635*SUMIF('Manual Inputs'!$B$11:$B$22,'Expanded kW'!A3635,'Manual Inputs'!$C$11:$C$22)</f>
        <v>8598.89373930888</v>
      </c>
    </row>
    <row r="3636" spans="1:8" x14ac:dyDescent="0.2">
      <c r="A3636">
        <f t="shared" si="336"/>
        <v>7</v>
      </c>
      <c r="B3636" t="b">
        <f t="shared" si="337"/>
        <v>0</v>
      </c>
      <c r="C3636" t="str">
        <f t="shared" si="338"/>
        <v>OFF</v>
      </c>
      <c r="D3636" s="4">
        <f t="shared" si="340"/>
        <v>42581.416666657853</v>
      </c>
      <c r="E3636" t="str">
        <f t="shared" si="341"/>
        <v>LRKPPS</v>
      </c>
      <c r="F3636" s="39">
        <v>63.812580108642578</v>
      </c>
      <c r="G3636">
        <f t="shared" si="339"/>
        <v>1.1913455282593268E-3</v>
      </c>
      <c r="H3636" s="38">
        <f>G3636*SUMIF('Manual Inputs'!$B$11:$B$22,'Expanded kW'!A3636,'Manual Inputs'!$C$11:$C$22)</f>
        <v>8949.0480748085083</v>
      </c>
    </row>
    <row r="3637" spans="1:8" x14ac:dyDescent="0.2">
      <c r="A3637">
        <f t="shared" si="336"/>
        <v>7</v>
      </c>
      <c r="B3637" t="b">
        <f t="shared" si="337"/>
        <v>0</v>
      </c>
      <c r="C3637" t="str">
        <f t="shared" si="338"/>
        <v>OFF</v>
      </c>
      <c r="D3637" s="4">
        <f t="shared" si="340"/>
        <v>42581.458333324517</v>
      </c>
      <c r="E3637" t="str">
        <f t="shared" si="341"/>
        <v>LRKPPS</v>
      </c>
      <c r="F3637" s="39">
        <v>66.0374755859375</v>
      </c>
      <c r="G3637">
        <f t="shared" si="339"/>
        <v>1.2328830945700286E-3</v>
      </c>
      <c r="H3637" s="38">
        <f>G3637*SUMIF('Manual Inputs'!$B$11:$B$22,'Expanded kW'!A3637,'Manual Inputs'!$C$11:$C$22)</f>
        <v>9261.0664347281017</v>
      </c>
    </row>
    <row r="3638" spans="1:8" x14ac:dyDescent="0.2">
      <c r="A3638">
        <f t="shared" si="336"/>
        <v>7</v>
      </c>
      <c r="B3638" t="b">
        <f t="shared" si="337"/>
        <v>0</v>
      </c>
      <c r="C3638" t="str">
        <f t="shared" si="338"/>
        <v>OFF</v>
      </c>
      <c r="D3638" s="4">
        <f t="shared" si="340"/>
        <v>42581.499999991182</v>
      </c>
      <c r="E3638" t="str">
        <f t="shared" si="341"/>
        <v>LRKPPS</v>
      </c>
      <c r="F3638" s="39">
        <v>68.90240478515625</v>
      </c>
      <c r="G3638">
        <f t="shared" si="339"/>
        <v>1.2863697359886627E-3</v>
      </c>
      <c r="H3638" s="38">
        <f>G3638*SUMIF('Manual Inputs'!$B$11:$B$22,'Expanded kW'!A3638,'Manual Inputs'!$C$11:$C$22)</f>
        <v>9662.8428413720776</v>
      </c>
    </row>
    <row r="3639" spans="1:8" x14ac:dyDescent="0.2">
      <c r="A3639">
        <f t="shared" si="336"/>
        <v>7</v>
      </c>
      <c r="B3639" t="b">
        <f t="shared" si="337"/>
        <v>0</v>
      </c>
      <c r="C3639" t="str">
        <f t="shared" si="338"/>
        <v>OFF</v>
      </c>
      <c r="D3639" s="4">
        <f t="shared" si="340"/>
        <v>42581.541666657846</v>
      </c>
      <c r="E3639" t="str">
        <f t="shared" si="341"/>
        <v>LRKPPS</v>
      </c>
      <c r="F3639" s="39">
        <v>71.552398681640625</v>
      </c>
      <c r="G3639">
        <f t="shared" si="339"/>
        <v>1.3358436543463941E-3</v>
      </c>
      <c r="H3639" s="38">
        <f>G3639*SUMIF('Manual Inputs'!$B$11:$B$22,'Expanded kW'!A3639,'Manual Inputs'!$C$11:$C$22)</f>
        <v>10034.476816008624</v>
      </c>
    </row>
    <row r="3640" spans="1:8" x14ac:dyDescent="0.2">
      <c r="A3640">
        <f t="shared" si="336"/>
        <v>7</v>
      </c>
      <c r="B3640" t="b">
        <f t="shared" si="337"/>
        <v>0</v>
      </c>
      <c r="C3640" t="str">
        <f t="shared" si="338"/>
        <v>OFF</v>
      </c>
      <c r="D3640" s="4">
        <f t="shared" si="340"/>
        <v>42581.58333332451</v>
      </c>
      <c r="E3640" t="str">
        <f t="shared" si="341"/>
        <v>LRKPPS</v>
      </c>
      <c r="F3640" s="39">
        <v>75.916038513183594</v>
      </c>
      <c r="G3640">
        <f t="shared" si="339"/>
        <v>1.4173103932150033E-3</v>
      </c>
      <c r="H3640" s="38">
        <f>G3640*SUMIF('Manual Inputs'!$B$11:$B$22,'Expanded kW'!A3640,'Manual Inputs'!$C$11:$C$22)</f>
        <v>10646.431740369038</v>
      </c>
    </row>
    <row r="3641" spans="1:8" x14ac:dyDescent="0.2">
      <c r="A3641">
        <f t="shared" si="336"/>
        <v>7</v>
      </c>
      <c r="B3641" t="b">
        <f t="shared" si="337"/>
        <v>0</v>
      </c>
      <c r="C3641" t="str">
        <f t="shared" si="338"/>
        <v>OFF</v>
      </c>
      <c r="D3641" s="4">
        <f t="shared" si="340"/>
        <v>42581.624999991174</v>
      </c>
      <c r="E3641" t="str">
        <f t="shared" si="341"/>
        <v>LRKPPS</v>
      </c>
      <c r="F3641" s="39">
        <v>77.304153442382813</v>
      </c>
      <c r="G3641">
        <f t="shared" si="339"/>
        <v>1.4432257301406689E-3</v>
      </c>
      <c r="H3641" s="38">
        <f>G3641*SUMIF('Manual Inputs'!$B$11:$B$22,'Expanded kW'!A3641,'Manual Inputs'!$C$11:$C$22)</f>
        <v>10841.100365483615</v>
      </c>
    </row>
    <row r="3642" spans="1:8" x14ac:dyDescent="0.2">
      <c r="A3642">
        <f t="shared" si="336"/>
        <v>7</v>
      </c>
      <c r="B3642" t="b">
        <f t="shared" si="337"/>
        <v>0</v>
      </c>
      <c r="C3642" t="str">
        <f t="shared" si="338"/>
        <v>OFF</v>
      </c>
      <c r="D3642" s="4">
        <f t="shared" si="340"/>
        <v>42581.666666657839</v>
      </c>
      <c r="E3642" t="str">
        <f t="shared" si="341"/>
        <v>LRKPPS</v>
      </c>
      <c r="F3642" s="39">
        <v>76.98468017578125</v>
      </c>
      <c r="G3642">
        <f t="shared" si="339"/>
        <v>1.4372613411923426E-3</v>
      </c>
      <c r="H3642" s="38">
        <f>G3642*SUMIF('Manual Inputs'!$B$11:$B$22,'Expanded kW'!A3642,'Manual Inputs'!$C$11:$C$22)</f>
        <v>10796.297575554638</v>
      </c>
    </row>
    <row r="3643" spans="1:8" x14ac:dyDescent="0.2">
      <c r="A3643">
        <f t="shared" si="336"/>
        <v>7</v>
      </c>
      <c r="B3643" t="b">
        <f t="shared" si="337"/>
        <v>0</v>
      </c>
      <c r="C3643" t="str">
        <f t="shared" si="338"/>
        <v>OFF</v>
      </c>
      <c r="D3643" s="4">
        <f t="shared" si="340"/>
        <v>42581.708333324503</v>
      </c>
      <c r="E3643" t="str">
        <f t="shared" si="341"/>
        <v>LRKPPS</v>
      </c>
      <c r="F3643" s="39">
        <v>77.339225769042969</v>
      </c>
      <c r="G3643">
        <f t="shared" si="339"/>
        <v>1.4438805110547316E-3</v>
      </c>
      <c r="H3643" s="38">
        <f>G3643*SUMIF('Manual Inputs'!$B$11:$B$22,'Expanded kW'!A3643,'Manual Inputs'!$C$11:$C$22)</f>
        <v>10846.018893097493</v>
      </c>
    </row>
    <row r="3644" spans="1:8" x14ac:dyDescent="0.2">
      <c r="A3644">
        <f t="shared" si="336"/>
        <v>7</v>
      </c>
      <c r="B3644" t="b">
        <f t="shared" si="337"/>
        <v>0</v>
      </c>
      <c r="C3644" t="str">
        <f t="shared" si="338"/>
        <v>OFF</v>
      </c>
      <c r="D3644" s="4">
        <f t="shared" si="340"/>
        <v>42581.749999991167</v>
      </c>
      <c r="E3644" t="str">
        <f t="shared" si="341"/>
        <v>LRKPPS</v>
      </c>
      <c r="F3644" s="39">
        <v>77.794792175292969</v>
      </c>
      <c r="G3644">
        <f t="shared" si="339"/>
        <v>1.452385683545596E-3</v>
      </c>
      <c r="H3644" s="38">
        <f>G3644*SUMIF('Manual Inputs'!$B$11:$B$22,'Expanded kW'!A3644,'Manual Inputs'!$C$11:$C$22)</f>
        <v>10909.907324874706</v>
      </c>
    </row>
    <row r="3645" spans="1:8" x14ac:dyDescent="0.2">
      <c r="A3645">
        <f t="shared" si="336"/>
        <v>7</v>
      </c>
      <c r="B3645" t="b">
        <f t="shared" si="337"/>
        <v>0</v>
      </c>
      <c r="C3645" t="str">
        <f t="shared" si="338"/>
        <v>OFF</v>
      </c>
      <c r="D3645" s="4">
        <f t="shared" si="340"/>
        <v>42581.791666657831</v>
      </c>
      <c r="E3645" t="str">
        <f t="shared" si="341"/>
        <v>LRKPPS</v>
      </c>
      <c r="F3645" s="39">
        <v>75.913841247558594</v>
      </c>
      <c r="G3645">
        <f t="shared" si="339"/>
        <v>1.4172693714827322E-3</v>
      </c>
      <c r="H3645" s="38">
        <f>G3645*SUMIF('Manual Inputs'!$B$11:$B$22,'Expanded kW'!A3645,'Manual Inputs'!$C$11:$C$22)</f>
        <v>10646.123596807412</v>
      </c>
    </row>
    <row r="3646" spans="1:8" x14ac:dyDescent="0.2">
      <c r="A3646">
        <f t="shared" si="336"/>
        <v>7</v>
      </c>
      <c r="B3646" t="b">
        <f t="shared" si="337"/>
        <v>0</v>
      </c>
      <c r="C3646" t="str">
        <f t="shared" si="338"/>
        <v>OFF</v>
      </c>
      <c r="D3646" s="4">
        <f t="shared" si="340"/>
        <v>42581.833333324495</v>
      </c>
      <c r="E3646" t="str">
        <f t="shared" si="341"/>
        <v>LRKPPS</v>
      </c>
      <c r="F3646" s="39">
        <v>73.308387756347656</v>
      </c>
      <c r="G3646">
        <f t="shared" si="339"/>
        <v>1.3686269978229121E-3</v>
      </c>
      <c r="H3646" s="38">
        <f>G3646*SUMIF('Manual Inputs'!$B$11:$B$22,'Expanded kW'!A3646,'Manual Inputs'!$C$11:$C$22)</f>
        <v>10280.735948951336</v>
      </c>
    </row>
    <row r="3647" spans="1:8" x14ac:dyDescent="0.2">
      <c r="A3647">
        <f t="shared" si="336"/>
        <v>7</v>
      </c>
      <c r="B3647" t="b">
        <f t="shared" si="337"/>
        <v>0</v>
      </c>
      <c r="C3647" t="str">
        <f t="shared" si="338"/>
        <v>OFF</v>
      </c>
      <c r="D3647" s="4">
        <f t="shared" si="340"/>
        <v>42581.87499999116</v>
      </c>
      <c r="E3647" t="str">
        <f t="shared" si="341"/>
        <v>LRKPPS</v>
      </c>
      <c r="F3647" s="39">
        <v>72.148826599121094</v>
      </c>
      <c r="G3647">
        <f t="shared" si="339"/>
        <v>1.3469786332362876E-3</v>
      </c>
      <c r="H3647" s="38">
        <f>G3647*SUMIF('Manual Inputs'!$B$11:$B$22,'Expanded kW'!A3647,'Manual Inputs'!$C$11:$C$22)</f>
        <v>10118.11960396052</v>
      </c>
    </row>
    <row r="3648" spans="1:8" x14ac:dyDescent="0.2">
      <c r="A3648">
        <f t="shared" si="336"/>
        <v>7</v>
      </c>
      <c r="B3648" t="b">
        <f t="shared" si="337"/>
        <v>0</v>
      </c>
      <c r="C3648" t="str">
        <f t="shared" si="338"/>
        <v>OFF</v>
      </c>
      <c r="D3648" s="4">
        <f t="shared" si="340"/>
        <v>42581.916666657824</v>
      </c>
      <c r="E3648" t="str">
        <f t="shared" si="341"/>
        <v>LRKPPS</v>
      </c>
      <c r="F3648" s="39">
        <v>69.726638793945313</v>
      </c>
      <c r="G3648">
        <f t="shared" si="339"/>
        <v>1.3017577284336996E-3</v>
      </c>
      <c r="H3648" s="38">
        <f>G3648*SUMIF('Manual Inputs'!$B$11:$B$22,'Expanded kW'!A3648,'Manual Inputs'!$C$11:$C$22)</f>
        <v>9778.433055041347</v>
      </c>
    </row>
    <row r="3649" spans="1:8" x14ac:dyDescent="0.2">
      <c r="A3649">
        <f t="shared" si="336"/>
        <v>7</v>
      </c>
      <c r="B3649" t="b">
        <f t="shared" si="337"/>
        <v>0</v>
      </c>
      <c r="C3649" t="str">
        <f t="shared" si="338"/>
        <v>OFF</v>
      </c>
      <c r="D3649" s="4">
        <f t="shared" si="340"/>
        <v>42581.958333324488</v>
      </c>
      <c r="E3649" t="str">
        <f t="shared" si="341"/>
        <v>LRKPPS</v>
      </c>
      <c r="F3649" s="39">
        <v>66.635726928710937</v>
      </c>
      <c r="G3649">
        <f t="shared" si="339"/>
        <v>1.2440521158002442E-3</v>
      </c>
      <c r="H3649" s="38">
        <f>G3649*SUMIF('Manual Inputs'!$B$11:$B$22,'Expanded kW'!A3649,'Manual Inputs'!$C$11:$C$22)</f>
        <v>9344.9649390384311</v>
      </c>
    </row>
    <row r="3650" spans="1:8" x14ac:dyDescent="0.2">
      <c r="A3650">
        <f t="shared" ref="A3650:A3713" si="342">MONTH(D3650)</f>
        <v>7</v>
      </c>
      <c r="B3650" t="b">
        <f t="shared" ref="B3650:B3713" si="343">IF(ISNA(VLOOKUP(DATE(YEAR(D3650),MONTH(D3650),DAY(D3650)),Holidays,1,FALSE)),FALSE,TRUE)</f>
        <v>0</v>
      </c>
      <c r="C3650" t="str">
        <f t="shared" ref="C3650:C3713" si="344">IF(OR(HOUR(D3650)&lt;PkStart,HOUR(D3650)&gt;OPkStart-1,WEEKDAY(D3650,2)&gt;5,B3650)=TRUE,"OFF","ON")</f>
        <v>OFF</v>
      </c>
      <c r="D3650" s="4">
        <f t="shared" si="340"/>
        <v>42581.999999991152</v>
      </c>
      <c r="E3650" t="str">
        <f t="shared" si="341"/>
        <v>LRKPPS</v>
      </c>
      <c r="F3650" s="39">
        <v>63.168407440185547</v>
      </c>
      <c r="G3650">
        <f t="shared" ref="G3650:G3713" si="345">IF(SUMIF($A$2:$A$8761,A3650,$F$2:$F$8761)=0,0,F3650/SUMIF($A$2:$A$8761,A3650,$F$2:$F$8761))</f>
        <v>1.1793191813119603E-3</v>
      </c>
      <c r="H3650" s="38">
        <f>G3650*SUMIF('Manual Inputs'!$B$11:$B$22,'Expanded kW'!A3650,'Manual Inputs'!$C$11:$C$22)</f>
        <v>8858.7095840487727</v>
      </c>
    </row>
    <row r="3651" spans="1:8" x14ac:dyDescent="0.2">
      <c r="A3651">
        <f t="shared" si="342"/>
        <v>7</v>
      </c>
      <c r="B3651" t="b">
        <f t="shared" si="343"/>
        <v>0</v>
      </c>
      <c r="C3651" t="str">
        <f t="shared" si="344"/>
        <v>OFF</v>
      </c>
      <c r="D3651" s="4">
        <f t="shared" si="340"/>
        <v>42582.041666657817</v>
      </c>
      <c r="E3651" t="str">
        <f t="shared" si="341"/>
        <v>LRKPPS</v>
      </c>
      <c r="F3651" s="39">
        <v>62.458263397216797</v>
      </c>
      <c r="G3651">
        <f t="shared" si="345"/>
        <v>1.1660611853404695E-3</v>
      </c>
      <c r="H3651" s="38">
        <f>G3651*SUMIF('Manual Inputs'!$B$11:$B$22,'Expanded kW'!A3651,'Manual Inputs'!$C$11:$C$22)</f>
        <v>8759.1192968397845</v>
      </c>
    </row>
    <row r="3652" spans="1:8" x14ac:dyDescent="0.2">
      <c r="A3652">
        <f t="shared" si="342"/>
        <v>7</v>
      </c>
      <c r="B3652" t="b">
        <f t="shared" si="343"/>
        <v>0</v>
      </c>
      <c r="C3652" t="str">
        <f t="shared" si="344"/>
        <v>OFF</v>
      </c>
      <c r="D3652" s="4">
        <f t="shared" ref="D3652:D3715" si="346">+D3651+1/24</f>
        <v>42582.083333324481</v>
      </c>
      <c r="E3652" t="str">
        <f t="shared" ref="E3652:E3715" si="347">+E3651</f>
        <v>LRKPPS</v>
      </c>
      <c r="F3652" s="39">
        <v>61.662872314453125</v>
      </c>
      <c r="G3652">
        <f t="shared" si="345"/>
        <v>1.1512116743497751E-3</v>
      </c>
      <c r="H3652" s="38">
        <f>G3652*SUMIF('Manual Inputs'!$B$11:$B$22,'Expanded kW'!A3652,'Manual Inputs'!$C$11:$C$22)</f>
        <v>8647.5740023883209</v>
      </c>
    </row>
    <row r="3653" spans="1:8" x14ac:dyDescent="0.2">
      <c r="A3653">
        <f t="shared" si="342"/>
        <v>7</v>
      </c>
      <c r="B3653" t="b">
        <f t="shared" si="343"/>
        <v>0</v>
      </c>
      <c r="C3653" t="str">
        <f t="shared" si="344"/>
        <v>OFF</v>
      </c>
      <c r="D3653" s="4">
        <f t="shared" si="346"/>
        <v>42582.124999991145</v>
      </c>
      <c r="E3653" t="str">
        <f t="shared" si="347"/>
        <v>LRKPPS</v>
      </c>
      <c r="F3653" s="39">
        <v>60.880138397216797</v>
      </c>
      <c r="G3653">
        <f t="shared" si="345"/>
        <v>1.1365984656293506E-3</v>
      </c>
      <c r="H3653" s="38">
        <f>G3653*SUMIF('Manual Inputs'!$B$11:$B$22,'Expanded kW'!A3653,'Manual Inputs'!$C$11:$C$22)</f>
        <v>8537.8037432449764</v>
      </c>
    </row>
    <row r="3654" spans="1:8" x14ac:dyDescent="0.2">
      <c r="A3654">
        <f t="shared" si="342"/>
        <v>7</v>
      </c>
      <c r="B3654" t="b">
        <f t="shared" si="343"/>
        <v>0</v>
      </c>
      <c r="C3654" t="str">
        <f t="shared" si="344"/>
        <v>OFF</v>
      </c>
      <c r="D3654" s="4">
        <f t="shared" si="346"/>
        <v>42582.166666657809</v>
      </c>
      <c r="E3654" t="str">
        <f t="shared" si="347"/>
        <v>LRKPPS</v>
      </c>
      <c r="F3654" s="39">
        <v>60.427101135253906</v>
      </c>
      <c r="G3654">
        <f t="shared" si="345"/>
        <v>1.1281405108615691E-3</v>
      </c>
      <c r="H3654" s="38">
        <f>G3654*SUMIF('Manual Inputs'!$B$11:$B$22,'Expanded kW'!A3654,'Manual Inputs'!$C$11:$C$22)</f>
        <v>8474.2699975465111</v>
      </c>
    </row>
    <row r="3655" spans="1:8" x14ac:dyDescent="0.2">
      <c r="A3655">
        <f t="shared" si="342"/>
        <v>7</v>
      </c>
      <c r="B3655" t="b">
        <f t="shared" si="343"/>
        <v>0</v>
      </c>
      <c r="C3655" t="str">
        <f t="shared" si="344"/>
        <v>OFF</v>
      </c>
      <c r="D3655" s="4">
        <f t="shared" si="346"/>
        <v>42582.208333324474</v>
      </c>
      <c r="E3655" t="str">
        <f t="shared" si="347"/>
        <v>LRKPPS</v>
      </c>
      <c r="F3655" s="39">
        <v>58.667453765869141</v>
      </c>
      <c r="G3655">
        <f t="shared" si="345"/>
        <v>1.0952888690495511E-3</v>
      </c>
      <c r="H3655" s="38">
        <f>G3655*SUMIF('Manual Inputs'!$B$11:$B$22,'Expanded kW'!A3655,'Manual Inputs'!$C$11:$C$22)</f>
        <v>8227.4978269725489</v>
      </c>
    </row>
    <row r="3656" spans="1:8" x14ac:dyDescent="0.2">
      <c r="A3656">
        <f t="shared" si="342"/>
        <v>7</v>
      </c>
      <c r="B3656" t="b">
        <f t="shared" si="343"/>
        <v>0</v>
      </c>
      <c r="C3656" t="str">
        <f t="shared" si="344"/>
        <v>OFF</v>
      </c>
      <c r="D3656" s="4">
        <f t="shared" si="346"/>
        <v>42582.249999991138</v>
      </c>
      <c r="E3656" t="str">
        <f t="shared" si="347"/>
        <v>LRKPPS</v>
      </c>
      <c r="F3656" s="39">
        <v>58.8341064453125</v>
      </c>
      <c r="G3656">
        <f t="shared" si="345"/>
        <v>1.0984001822747687E-3</v>
      </c>
      <c r="H3656" s="38">
        <f>G3656*SUMIF('Manual Inputs'!$B$11:$B$22,'Expanded kW'!A3656,'Manual Inputs'!$C$11:$C$22)</f>
        <v>8250.8691251961136</v>
      </c>
    </row>
    <row r="3657" spans="1:8" x14ac:dyDescent="0.2">
      <c r="A3657">
        <f t="shared" si="342"/>
        <v>7</v>
      </c>
      <c r="B3657" t="b">
        <f t="shared" si="343"/>
        <v>0</v>
      </c>
      <c r="C3657" t="str">
        <f t="shared" si="344"/>
        <v>OFF</v>
      </c>
      <c r="D3657" s="4">
        <f t="shared" si="346"/>
        <v>42582.291666657802</v>
      </c>
      <c r="E3657" t="str">
        <f t="shared" si="347"/>
        <v>LRKPPS</v>
      </c>
      <c r="F3657" s="39">
        <v>59.169525146484375</v>
      </c>
      <c r="G3657">
        <f t="shared" si="345"/>
        <v>1.1046622636552009E-3</v>
      </c>
      <c r="H3657" s="38">
        <f>G3657*SUMIF('Manual Inputs'!$B$11:$B$22,'Expanded kW'!A3657,'Manual Inputs'!$C$11:$C$22)</f>
        <v>8297.9080958327286</v>
      </c>
    </row>
    <row r="3658" spans="1:8" x14ac:dyDescent="0.2">
      <c r="A3658">
        <f t="shared" si="342"/>
        <v>7</v>
      </c>
      <c r="B3658" t="b">
        <f t="shared" si="343"/>
        <v>0</v>
      </c>
      <c r="C3658" t="str">
        <f t="shared" si="344"/>
        <v>OFF</v>
      </c>
      <c r="D3658" s="4">
        <f t="shared" si="346"/>
        <v>42582.333333324466</v>
      </c>
      <c r="E3658" t="str">
        <f t="shared" si="347"/>
        <v>LRKPPS</v>
      </c>
      <c r="F3658" s="39">
        <v>60.479228973388672</v>
      </c>
      <c r="G3658">
        <f t="shared" si="345"/>
        <v>1.1291137087287286E-3</v>
      </c>
      <c r="H3658" s="38">
        <f>G3658*SUMIF('Manual Inputs'!$B$11:$B$22,'Expanded kW'!A3658,'Manual Inputs'!$C$11:$C$22)</f>
        <v>8481.5803825632211</v>
      </c>
    </row>
    <row r="3659" spans="1:8" x14ac:dyDescent="0.2">
      <c r="A3659">
        <f t="shared" si="342"/>
        <v>7</v>
      </c>
      <c r="B3659" t="b">
        <f t="shared" si="343"/>
        <v>0</v>
      </c>
      <c r="C3659" t="str">
        <f t="shared" si="344"/>
        <v>OFF</v>
      </c>
      <c r="D3659" s="4">
        <f t="shared" si="346"/>
        <v>42582.374999991131</v>
      </c>
      <c r="E3659" t="str">
        <f t="shared" si="347"/>
        <v>LRKPPS</v>
      </c>
      <c r="F3659" s="39">
        <v>63.865489959716797</v>
      </c>
      <c r="G3659">
        <f t="shared" si="345"/>
        <v>1.192333325874951E-3</v>
      </c>
      <c r="H3659" s="38">
        <f>G3659*SUMIF('Manual Inputs'!$B$11:$B$22,'Expanded kW'!A3659,'Manual Inputs'!$C$11:$C$22)</f>
        <v>8956.4681289747568</v>
      </c>
    </row>
    <row r="3660" spans="1:8" x14ac:dyDescent="0.2">
      <c r="A3660">
        <f t="shared" si="342"/>
        <v>7</v>
      </c>
      <c r="B3660" t="b">
        <f t="shared" si="343"/>
        <v>0</v>
      </c>
      <c r="C3660" t="str">
        <f t="shared" si="344"/>
        <v>OFF</v>
      </c>
      <c r="D3660" s="4">
        <f t="shared" si="346"/>
        <v>42582.416666657795</v>
      </c>
      <c r="E3660" t="str">
        <f t="shared" si="347"/>
        <v>LRKPPS</v>
      </c>
      <c r="F3660" s="39">
        <v>66.36395263671875</v>
      </c>
      <c r="G3660">
        <f t="shared" si="345"/>
        <v>1.2389782402899689E-3</v>
      </c>
      <c r="H3660" s="38">
        <f>G3660*SUMIF('Manual Inputs'!$B$11:$B$22,'Expanded kW'!A3660,'Manual Inputs'!$C$11:$C$22)</f>
        <v>9306.8514322597639</v>
      </c>
    </row>
    <row r="3661" spans="1:8" x14ac:dyDescent="0.2">
      <c r="A3661">
        <f t="shared" si="342"/>
        <v>7</v>
      </c>
      <c r="B3661" t="b">
        <f t="shared" si="343"/>
        <v>0</v>
      </c>
      <c r="C3661" t="str">
        <f t="shared" si="344"/>
        <v>OFF</v>
      </c>
      <c r="D3661" s="4">
        <f t="shared" si="346"/>
        <v>42582.458333324459</v>
      </c>
      <c r="E3661" t="str">
        <f t="shared" si="347"/>
        <v>LRKPPS</v>
      </c>
      <c r="F3661" s="39">
        <v>68.736244201660156</v>
      </c>
      <c r="G3661">
        <f t="shared" si="345"/>
        <v>1.2832676099222349E-3</v>
      </c>
      <c r="H3661" s="38">
        <f>G3661*SUMIF('Manual Inputs'!$B$11:$B$22,'Expanded kW'!A3661,'Manual Inputs'!$C$11:$C$22)</f>
        <v>9639.5405544670011</v>
      </c>
    </row>
    <row r="3662" spans="1:8" x14ac:dyDescent="0.2">
      <c r="A3662">
        <f t="shared" si="342"/>
        <v>7</v>
      </c>
      <c r="B3662" t="b">
        <f t="shared" si="343"/>
        <v>0</v>
      </c>
      <c r="C3662" t="str">
        <f t="shared" si="344"/>
        <v>OFF</v>
      </c>
      <c r="D3662" s="4">
        <f t="shared" si="346"/>
        <v>42582.499999991123</v>
      </c>
      <c r="E3662" t="str">
        <f t="shared" si="347"/>
        <v>LRKPPS</v>
      </c>
      <c r="F3662" s="39">
        <v>70.444076538085938</v>
      </c>
      <c r="G3662">
        <f t="shared" si="345"/>
        <v>1.3151518937664791E-3</v>
      </c>
      <c r="H3662" s="38">
        <f>G3662*SUMIF('Manual Inputs'!$B$11:$B$22,'Expanded kW'!A3662,'Manual Inputs'!$C$11:$C$22)</f>
        <v>9879.0462076840668</v>
      </c>
    </row>
    <row r="3663" spans="1:8" x14ac:dyDescent="0.2">
      <c r="A3663">
        <f t="shared" si="342"/>
        <v>7</v>
      </c>
      <c r="B3663" t="b">
        <f t="shared" si="343"/>
        <v>0</v>
      </c>
      <c r="C3663" t="str">
        <f t="shared" si="344"/>
        <v>OFF</v>
      </c>
      <c r="D3663" s="4">
        <f t="shared" si="346"/>
        <v>42582.541666657788</v>
      </c>
      <c r="E3663" t="str">
        <f t="shared" si="347"/>
        <v>LRKPPS</v>
      </c>
      <c r="F3663" s="39">
        <v>74.414321899414063</v>
      </c>
      <c r="G3663">
        <f t="shared" si="345"/>
        <v>1.3892741757562963E-3</v>
      </c>
      <c r="H3663" s="38">
        <f>G3663*SUMIF('Manual Inputs'!$B$11:$B$22,'Expanded kW'!A3663,'Manual Inputs'!$C$11:$C$22)</f>
        <v>10435.831665141206</v>
      </c>
    </row>
    <row r="3664" spans="1:8" x14ac:dyDescent="0.2">
      <c r="A3664">
        <f t="shared" si="342"/>
        <v>7</v>
      </c>
      <c r="B3664" t="b">
        <f t="shared" si="343"/>
        <v>0</v>
      </c>
      <c r="C3664" t="str">
        <f t="shared" si="344"/>
        <v>OFF</v>
      </c>
      <c r="D3664" s="4">
        <f t="shared" si="346"/>
        <v>42582.583333324452</v>
      </c>
      <c r="E3664" t="str">
        <f t="shared" si="347"/>
        <v>LRKPPS</v>
      </c>
      <c r="F3664" s="39">
        <v>79.493156433105469</v>
      </c>
      <c r="G3664">
        <f t="shared" si="345"/>
        <v>1.4840932036059916E-3</v>
      </c>
      <c r="H3664" s="38">
        <f>G3664*SUMIF('Manual Inputs'!$B$11:$B$22,'Expanded kW'!A3664,'Manual Inputs'!$C$11:$C$22)</f>
        <v>11148.085178925181</v>
      </c>
    </row>
    <row r="3665" spans="1:8" x14ac:dyDescent="0.2">
      <c r="A3665">
        <f t="shared" si="342"/>
        <v>7</v>
      </c>
      <c r="B3665" t="b">
        <f t="shared" si="343"/>
        <v>0</v>
      </c>
      <c r="C3665" t="str">
        <f t="shared" si="344"/>
        <v>OFF</v>
      </c>
      <c r="D3665" s="4">
        <f t="shared" si="346"/>
        <v>42582.624999991116</v>
      </c>
      <c r="E3665" t="str">
        <f t="shared" si="347"/>
        <v>LRKPPS</v>
      </c>
      <c r="F3665" s="39">
        <v>79.990898132324219</v>
      </c>
      <c r="G3665">
        <f t="shared" si="345"/>
        <v>1.4933857654579475E-3</v>
      </c>
      <c r="H3665" s="38">
        <f>G3665*SUMIF('Manual Inputs'!$B$11:$B$22,'Expanded kW'!A3665,'Manual Inputs'!$C$11:$C$22)</f>
        <v>11217.888255176946</v>
      </c>
    </row>
    <row r="3666" spans="1:8" x14ac:dyDescent="0.2">
      <c r="A3666">
        <f t="shared" si="342"/>
        <v>7</v>
      </c>
      <c r="B3666" t="b">
        <f t="shared" si="343"/>
        <v>0</v>
      </c>
      <c r="C3666" t="str">
        <f t="shared" si="344"/>
        <v>OFF</v>
      </c>
      <c r="D3666" s="4">
        <f t="shared" si="346"/>
        <v>42582.66666665778</v>
      </c>
      <c r="E3666" t="str">
        <f t="shared" si="347"/>
        <v>LRKPPS</v>
      </c>
      <c r="F3666" s="39">
        <v>79.193710327148438</v>
      </c>
      <c r="G3666">
        <f t="shared" si="345"/>
        <v>1.4785027106549275E-3</v>
      </c>
      <c r="H3666" s="38">
        <f>G3666*SUMIF('Manual Inputs'!$B$11:$B$22,'Expanded kW'!A3666,'Manual Inputs'!$C$11:$C$22)</f>
        <v>11106.090989167278</v>
      </c>
    </row>
    <row r="3667" spans="1:8" x14ac:dyDescent="0.2">
      <c r="A3667">
        <f t="shared" si="342"/>
        <v>7</v>
      </c>
      <c r="B3667" t="b">
        <f t="shared" si="343"/>
        <v>0</v>
      </c>
      <c r="C3667" t="str">
        <f t="shared" si="344"/>
        <v>OFF</v>
      </c>
      <c r="D3667" s="4">
        <f t="shared" si="346"/>
        <v>42582.708333324445</v>
      </c>
      <c r="E3667" t="str">
        <f t="shared" si="347"/>
        <v>LRKPPS</v>
      </c>
      <c r="F3667" s="39">
        <v>80.376640319824219</v>
      </c>
      <c r="G3667">
        <f t="shared" si="345"/>
        <v>1.5005873584566431E-3</v>
      </c>
      <c r="H3667" s="38">
        <f>G3667*SUMIF('Manual Inputs'!$B$11:$B$22,'Expanded kW'!A3667,'Manual Inputs'!$C$11:$C$22)</f>
        <v>11271.984569329143</v>
      </c>
    </row>
    <row r="3668" spans="1:8" x14ac:dyDescent="0.2">
      <c r="A3668">
        <f t="shared" si="342"/>
        <v>7</v>
      </c>
      <c r="B3668" t="b">
        <f t="shared" si="343"/>
        <v>0</v>
      </c>
      <c r="C3668" t="str">
        <f t="shared" si="344"/>
        <v>OFF</v>
      </c>
      <c r="D3668" s="4">
        <f t="shared" si="346"/>
        <v>42582.749999991109</v>
      </c>
      <c r="E3668" t="str">
        <f t="shared" si="347"/>
        <v>LRKPPS</v>
      </c>
      <c r="F3668" s="39">
        <v>78.719398498535156</v>
      </c>
      <c r="G3668">
        <f t="shared" si="345"/>
        <v>1.4696475715106256E-3</v>
      </c>
      <c r="H3668" s="38">
        <f>G3668*SUMIF('Manual Inputs'!$B$11:$B$22,'Expanded kW'!A3668,'Manual Inputs'!$C$11:$C$22)</f>
        <v>11039.573707629939</v>
      </c>
    </row>
    <row r="3669" spans="1:8" x14ac:dyDescent="0.2">
      <c r="A3669">
        <f t="shared" si="342"/>
        <v>7</v>
      </c>
      <c r="B3669" t="b">
        <f t="shared" si="343"/>
        <v>0</v>
      </c>
      <c r="C3669" t="str">
        <f t="shared" si="344"/>
        <v>OFF</v>
      </c>
      <c r="D3669" s="4">
        <f t="shared" si="346"/>
        <v>42582.791666657773</v>
      </c>
      <c r="E3669" t="str">
        <f t="shared" si="347"/>
        <v>LRKPPS</v>
      </c>
      <c r="F3669" s="39">
        <v>76.198814392089844</v>
      </c>
      <c r="G3669">
        <f t="shared" si="345"/>
        <v>1.4225896622597749E-3</v>
      </c>
      <c r="H3669" s="38">
        <f>G3669*SUMIF('Manual Inputs'!$B$11:$B$22,'Expanded kW'!A3669,'Manual Inputs'!$C$11:$C$22)</f>
        <v>10686.088104841685</v>
      </c>
    </row>
    <row r="3670" spans="1:8" x14ac:dyDescent="0.2">
      <c r="A3670">
        <f t="shared" si="342"/>
        <v>7</v>
      </c>
      <c r="B3670" t="b">
        <f t="shared" si="343"/>
        <v>0</v>
      </c>
      <c r="C3670" t="str">
        <f t="shared" si="344"/>
        <v>OFF</v>
      </c>
      <c r="D3670" s="4">
        <f t="shared" si="346"/>
        <v>42582.833333324437</v>
      </c>
      <c r="E3670" t="str">
        <f t="shared" si="347"/>
        <v>LRKPPS</v>
      </c>
      <c r="F3670" s="39">
        <v>73.112037658691406</v>
      </c>
      <c r="G3670">
        <f t="shared" si="345"/>
        <v>1.3649612502474684E-3</v>
      </c>
      <c r="H3670" s="38">
        <f>G3670*SUMIF('Manual Inputs'!$B$11:$B$22,'Expanded kW'!A3670,'Manual Inputs'!$C$11:$C$22)</f>
        <v>10253.199897902663</v>
      </c>
    </row>
    <row r="3671" spans="1:8" x14ac:dyDescent="0.2">
      <c r="A3671">
        <f t="shared" si="342"/>
        <v>7</v>
      </c>
      <c r="B3671" t="b">
        <f t="shared" si="343"/>
        <v>0</v>
      </c>
      <c r="C3671" t="str">
        <f t="shared" si="344"/>
        <v>OFF</v>
      </c>
      <c r="D3671" s="4">
        <f t="shared" si="346"/>
        <v>42582.874999991102</v>
      </c>
      <c r="E3671" t="str">
        <f t="shared" si="347"/>
        <v>LRKPPS</v>
      </c>
      <c r="F3671" s="39">
        <v>72.62322998046875</v>
      </c>
      <c r="G3671">
        <f t="shared" si="345"/>
        <v>1.3558354816194341E-3</v>
      </c>
      <c r="H3671" s="38">
        <f>G3671*SUMIF('Manual Inputs'!$B$11:$B$22,'Expanded kW'!A3671,'Manual Inputs'!$C$11:$C$22)</f>
        <v>10184.649724812927</v>
      </c>
    </row>
    <row r="3672" spans="1:8" x14ac:dyDescent="0.2">
      <c r="A3672">
        <f t="shared" si="342"/>
        <v>7</v>
      </c>
      <c r="B3672" t="b">
        <f t="shared" si="343"/>
        <v>0</v>
      </c>
      <c r="C3672" t="str">
        <f t="shared" si="344"/>
        <v>OFF</v>
      </c>
      <c r="D3672" s="4">
        <f t="shared" si="346"/>
        <v>42582.916666657766</v>
      </c>
      <c r="E3672" t="str">
        <f t="shared" si="347"/>
        <v>LRKPPS</v>
      </c>
      <c r="F3672" s="39">
        <v>70.629341125488281</v>
      </c>
      <c r="G3672">
        <f t="shared" si="345"/>
        <v>1.3186106810051525E-3</v>
      </c>
      <c r="H3672" s="38">
        <f>G3672*SUMIF('Manual Inputs'!$B$11:$B$22,'Expanded kW'!A3672,'Manual Inputs'!$C$11:$C$22)</f>
        <v>9905.0276316666186</v>
      </c>
    </row>
    <row r="3673" spans="1:8" x14ac:dyDescent="0.2">
      <c r="A3673">
        <f t="shared" si="342"/>
        <v>7</v>
      </c>
      <c r="B3673" t="b">
        <f t="shared" si="343"/>
        <v>0</v>
      </c>
      <c r="C3673" t="str">
        <f t="shared" si="344"/>
        <v>OFF</v>
      </c>
      <c r="D3673" s="4">
        <f t="shared" si="346"/>
        <v>42582.95833332443</v>
      </c>
      <c r="E3673" t="str">
        <f t="shared" si="347"/>
        <v>LRKPPS</v>
      </c>
      <c r="F3673" s="39">
        <v>66.820068359375</v>
      </c>
      <c r="G3673">
        <f t="shared" si="345"/>
        <v>1.247493668213901E-3</v>
      </c>
      <c r="H3673" s="38">
        <f>G3673*SUMIF('Manual Inputs'!$B$11:$B$22,'Expanded kW'!A3673,'Manual Inputs'!$C$11:$C$22)</f>
        <v>9370.8168999273839</v>
      </c>
    </row>
    <row r="3674" spans="1:8" x14ac:dyDescent="0.2">
      <c r="A3674">
        <f t="shared" si="342"/>
        <v>8</v>
      </c>
      <c r="B3674" t="b">
        <f t="shared" si="343"/>
        <v>0</v>
      </c>
      <c r="C3674" t="str">
        <f t="shared" si="344"/>
        <v>OFF</v>
      </c>
      <c r="D3674" s="4">
        <f t="shared" si="346"/>
        <v>42582.999999991094</v>
      </c>
      <c r="E3674" t="str">
        <f t="shared" si="347"/>
        <v>LRKPPS</v>
      </c>
      <c r="F3674" s="39">
        <v>62.5322265625</v>
      </c>
      <c r="G3674">
        <f t="shared" si="345"/>
        <v>8.3901344812634864E-4</v>
      </c>
      <c r="H3674" s="38">
        <f>G3674*SUMIF('Manual Inputs'!$B$11:$B$22,'Expanded kW'!A3674,'Manual Inputs'!$C$11:$C$22)</f>
        <v>8548.861562420374</v>
      </c>
    </row>
    <row r="3675" spans="1:8" x14ac:dyDescent="0.2">
      <c r="A3675">
        <f t="shared" si="342"/>
        <v>8</v>
      </c>
      <c r="B3675" t="b">
        <f t="shared" si="343"/>
        <v>0</v>
      </c>
      <c r="C3675" t="str">
        <f t="shared" si="344"/>
        <v>OFF</v>
      </c>
      <c r="D3675" s="4">
        <f t="shared" si="346"/>
        <v>42583.041666657758</v>
      </c>
      <c r="E3675" t="str">
        <f t="shared" si="347"/>
        <v>LRKPPS</v>
      </c>
      <c r="F3675" s="39">
        <v>61.899909973144531</v>
      </c>
      <c r="G3675">
        <f t="shared" si="345"/>
        <v>8.3052946872714433E-4</v>
      </c>
      <c r="H3675" s="38">
        <f>G3675*SUMIF('Manual Inputs'!$B$11:$B$22,'Expanded kW'!A3675,'Manual Inputs'!$C$11:$C$22)</f>
        <v>8462.4167437536507</v>
      </c>
    </row>
    <row r="3676" spans="1:8" x14ac:dyDescent="0.2">
      <c r="A3676">
        <f t="shared" si="342"/>
        <v>8</v>
      </c>
      <c r="B3676" t="b">
        <f t="shared" si="343"/>
        <v>0</v>
      </c>
      <c r="C3676" t="str">
        <f t="shared" si="344"/>
        <v>OFF</v>
      </c>
      <c r="D3676" s="4">
        <f t="shared" si="346"/>
        <v>42583.083333324423</v>
      </c>
      <c r="E3676" t="str">
        <f t="shared" si="347"/>
        <v>LRKPPS</v>
      </c>
      <c r="F3676" s="39">
        <v>60.208290100097656</v>
      </c>
      <c r="G3676">
        <f t="shared" si="345"/>
        <v>8.0783250268859211E-4</v>
      </c>
      <c r="H3676" s="38">
        <f>G3676*SUMIF('Manual Inputs'!$B$11:$B$22,'Expanded kW'!A3676,'Manual Inputs'!$C$11:$C$22)</f>
        <v>8231.1532032420564</v>
      </c>
    </row>
    <row r="3677" spans="1:8" x14ac:dyDescent="0.2">
      <c r="A3677">
        <f t="shared" si="342"/>
        <v>8</v>
      </c>
      <c r="B3677" t="b">
        <f t="shared" si="343"/>
        <v>0</v>
      </c>
      <c r="C3677" t="str">
        <f t="shared" si="344"/>
        <v>OFF</v>
      </c>
      <c r="D3677" s="4">
        <f t="shared" si="346"/>
        <v>42583.124999991087</v>
      </c>
      <c r="E3677" t="str">
        <f t="shared" si="347"/>
        <v>LRKPPS</v>
      </c>
      <c r="F3677" s="39">
        <v>60.310100555419922</v>
      </c>
      <c r="G3677">
        <f t="shared" si="345"/>
        <v>8.0919852379276428E-4</v>
      </c>
      <c r="H3677" s="38">
        <f>G3677*SUMIF('Manual Inputs'!$B$11:$B$22,'Expanded kW'!A3677,'Manual Inputs'!$C$11:$C$22)</f>
        <v>8245.0718422543287</v>
      </c>
    </row>
    <row r="3678" spans="1:8" x14ac:dyDescent="0.2">
      <c r="A3678">
        <f t="shared" si="342"/>
        <v>8</v>
      </c>
      <c r="B3678" t="b">
        <f t="shared" si="343"/>
        <v>0</v>
      </c>
      <c r="C3678" t="str">
        <f t="shared" si="344"/>
        <v>OFF</v>
      </c>
      <c r="D3678" s="4">
        <f t="shared" si="346"/>
        <v>42583.166666657751</v>
      </c>
      <c r="E3678" t="str">
        <f t="shared" si="347"/>
        <v>LRKPPS</v>
      </c>
      <c r="F3678" s="39">
        <v>60.255096435546875</v>
      </c>
      <c r="G3678">
        <f t="shared" si="345"/>
        <v>8.0846051718700687E-4</v>
      </c>
      <c r="H3678" s="38">
        <f>G3678*SUMIF('Manual Inputs'!$B$11:$B$22,'Expanded kW'!A3678,'Manual Inputs'!$C$11:$C$22)</f>
        <v>8237.5521578930584</v>
      </c>
    </row>
    <row r="3679" spans="1:8" x14ac:dyDescent="0.2">
      <c r="A3679">
        <f t="shared" si="342"/>
        <v>8</v>
      </c>
      <c r="B3679" t="b">
        <f t="shared" si="343"/>
        <v>0</v>
      </c>
      <c r="C3679" t="str">
        <f t="shared" si="344"/>
        <v>OFF</v>
      </c>
      <c r="D3679" s="4">
        <f t="shared" si="346"/>
        <v>42583.208333324415</v>
      </c>
      <c r="E3679" t="str">
        <f t="shared" si="347"/>
        <v>LRKPPS</v>
      </c>
      <c r="F3679" s="39">
        <v>64.686233520507813</v>
      </c>
      <c r="G3679">
        <f t="shared" si="345"/>
        <v>8.6791439895559774E-4</v>
      </c>
      <c r="H3679" s="38">
        <f>G3679*SUMIF('Manual Inputs'!$B$11:$B$22,'Expanded kW'!A3679,'Manual Inputs'!$C$11:$C$22)</f>
        <v>8843.3386392935936</v>
      </c>
    </row>
    <row r="3680" spans="1:8" x14ac:dyDescent="0.2">
      <c r="A3680">
        <f t="shared" si="342"/>
        <v>8</v>
      </c>
      <c r="B3680" t="b">
        <f t="shared" si="343"/>
        <v>0</v>
      </c>
      <c r="C3680" t="str">
        <f t="shared" si="344"/>
        <v>OFF</v>
      </c>
      <c r="D3680" s="4">
        <f t="shared" si="346"/>
        <v>42583.24999999108</v>
      </c>
      <c r="E3680" t="str">
        <f t="shared" si="347"/>
        <v>LRKPPS</v>
      </c>
      <c r="F3680" s="39">
        <v>76.63836669921875</v>
      </c>
      <c r="G3680">
        <f t="shared" si="345"/>
        <v>1.0282797181196733E-3</v>
      </c>
      <c r="H3680" s="38">
        <f>G3680*SUMIF('Manual Inputs'!$B$11:$B$22,'Expanded kW'!A3680,'Manual Inputs'!$C$11:$C$22)</f>
        <v>10477.330223109768</v>
      </c>
    </row>
    <row r="3681" spans="1:8" x14ac:dyDescent="0.2">
      <c r="A3681">
        <f t="shared" si="342"/>
        <v>8</v>
      </c>
      <c r="B3681" t="b">
        <f t="shared" si="343"/>
        <v>0</v>
      </c>
      <c r="C3681" t="str">
        <f t="shared" si="344"/>
        <v>ON</v>
      </c>
      <c r="D3681" s="4">
        <f t="shared" si="346"/>
        <v>42583.291666657744</v>
      </c>
      <c r="E3681" t="str">
        <f t="shared" si="347"/>
        <v>LRKPPS</v>
      </c>
      <c r="F3681" s="39">
        <v>86.581962585449219</v>
      </c>
      <c r="G3681">
        <f t="shared" si="345"/>
        <v>1.161695896143379E-3</v>
      </c>
      <c r="H3681" s="38">
        <f>G3681*SUMIF('Manual Inputs'!$B$11:$B$22,'Expanded kW'!A3681,'Manual Inputs'!$C$11:$C$22)</f>
        <v>11836.732076153883</v>
      </c>
    </row>
    <row r="3682" spans="1:8" x14ac:dyDescent="0.2">
      <c r="A3682">
        <f t="shared" si="342"/>
        <v>8</v>
      </c>
      <c r="B3682" t="b">
        <f t="shared" si="343"/>
        <v>0</v>
      </c>
      <c r="C3682" t="str">
        <f t="shared" si="344"/>
        <v>ON</v>
      </c>
      <c r="D3682" s="4">
        <f t="shared" si="346"/>
        <v>42583.333333324408</v>
      </c>
      <c r="E3682" t="str">
        <f t="shared" si="347"/>
        <v>LRKPPS</v>
      </c>
      <c r="F3682" s="39">
        <v>96.223846435546875</v>
      </c>
      <c r="G3682">
        <f t="shared" si="345"/>
        <v>1.2910639142071319E-3</v>
      </c>
      <c r="H3682" s="38">
        <f>G3682*SUMIF('Manual Inputs'!$B$11:$B$22,'Expanded kW'!A3682,'Manual Inputs'!$C$11:$C$22)</f>
        <v>13154.886486552767</v>
      </c>
    </row>
    <row r="3683" spans="1:8" x14ac:dyDescent="0.2">
      <c r="A3683">
        <f t="shared" si="342"/>
        <v>8</v>
      </c>
      <c r="B3683" t="b">
        <f t="shared" si="343"/>
        <v>0</v>
      </c>
      <c r="C3683" t="str">
        <f t="shared" si="344"/>
        <v>ON</v>
      </c>
      <c r="D3683" s="4">
        <f t="shared" si="346"/>
        <v>42583.374999991072</v>
      </c>
      <c r="E3683" t="str">
        <f t="shared" si="347"/>
        <v>LRKPPS</v>
      </c>
      <c r="F3683" s="39">
        <v>101.74378967285156</v>
      </c>
      <c r="G3683">
        <f t="shared" si="345"/>
        <v>1.3651266313624824E-3</v>
      </c>
      <c r="H3683" s="38">
        <f>G3683*SUMIF('Manual Inputs'!$B$11:$B$22,'Expanded kW'!A3683,'Manual Inputs'!$C$11:$C$22)</f>
        <v>13909.525065125872</v>
      </c>
    </row>
    <row r="3684" spans="1:8" x14ac:dyDescent="0.2">
      <c r="A3684">
        <f t="shared" si="342"/>
        <v>8</v>
      </c>
      <c r="B3684" t="b">
        <f t="shared" si="343"/>
        <v>0</v>
      </c>
      <c r="C3684" t="str">
        <f t="shared" si="344"/>
        <v>ON</v>
      </c>
      <c r="D3684" s="4">
        <f t="shared" si="346"/>
        <v>42583.416666657737</v>
      </c>
      <c r="E3684" t="str">
        <f t="shared" si="347"/>
        <v>LRKPPS</v>
      </c>
      <c r="F3684" s="39">
        <v>108.35872650146484</v>
      </c>
      <c r="G3684">
        <f t="shared" si="345"/>
        <v>1.4538812026100877E-3</v>
      </c>
      <c r="H3684" s="38">
        <f>G3684*SUMIF('Manual Inputs'!$B$11:$B$22,'Expanded kW'!A3684,'Manual Inputs'!$C$11:$C$22)</f>
        <v>14813.861633654262</v>
      </c>
    </row>
    <row r="3685" spans="1:8" x14ac:dyDescent="0.2">
      <c r="A3685">
        <f t="shared" si="342"/>
        <v>8</v>
      </c>
      <c r="B3685" t="b">
        <f t="shared" si="343"/>
        <v>0</v>
      </c>
      <c r="C3685" t="str">
        <f t="shared" si="344"/>
        <v>ON</v>
      </c>
      <c r="D3685" s="4">
        <f t="shared" si="346"/>
        <v>42583.458333324401</v>
      </c>
      <c r="E3685" t="str">
        <f t="shared" si="347"/>
        <v>LRKPPS</v>
      </c>
      <c r="F3685" s="39">
        <v>113.82504272460937</v>
      </c>
      <c r="G3685">
        <f t="shared" si="345"/>
        <v>1.5272243901958606E-3</v>
      </c>
      <c r="H3685" s="38">
        <f>G3685*SUMIF('Manual Inputs'!$B$11:$B$22,'Expanded kW'!A3685,'Manual Inputs'!$C$11:$C$22)</f>
        <v>15561.168793769029</v>
      </c>
    </row>
    <row r="3686" spans="1:8" x14ac:dyDescent="0.2">
      <c r="A3686">
        <f t="shared" si="342"/>
        <v>8</v>
      </c>
      <c r="B3686" t="b">
        <f t="shared" si="343"/>
        <v>0</v>
      </c>
      <c r="C3686" t="str">
        <f t="shared" si="344"/>
        <v>ON</v>
      </c>
      <c r="D3686" s="4">
        <f t="shared" si="346"/>
        <v>42583.499999991065</v>
      </c>
      <c r="E3686" t="str">
        <f t="shared" si="347"/>
        <v>LRKPPS</v>
      </c>
      <c r="F3686" s="39">
        <v>116.59090423583984</v>
      </c>
      <c r="G3686">
        <f t="shared" si="345"/>
        <v>1.5643347752108262E-3</v>
      </c>
      <c r="H3686" s="38">
        <f>G3686*SUMIF('Manual Inputs'!$B$11:$B$22,'Expanded kW'!A3686,'Manual Inputs'!$C$11:$C$22)</f>
        <v>15939.293297886972</v>
      </c>
    </row>
    <row r="3687" spans="1:8" x14ac:dyDescent="0.2">
      <c r="A3687">
        <f t="shared" si="342"/>
        <v>8</v>
      </c>
      <c r="B3687" t="b">
        <f t="shared" si="343"/>
        <v>0</v>
      </c>
      <c r="C3687" t="str">
        <f t="shared" si="344"/>
        <v>ON</v>
      </c>
      <c r="D3687" s="4">
        <f t="shared" si="346"/>
        <v>42583.541666657729</v>
      </c>
      <c r="E3687" t="str">
        <f t="shared" si="347"/>
        <v>LRKPPS</v>
      </c>
      <c r="F3687" s="39">
        <v>117.82825469970703</v>
      </c>
      <c r="G3687">
        <f t="shared" si="345"/>
        <v>1.5809366737245842E-3</v>
      </c>
      <c r="H3687" s="38">
        <f>G3687*SUMIF('Manual Inputs'!$B$11:$B$22,'Expanded kW'!A3687,'Manual Inputs'!$C$11:$C$22)</f>
        <v>16108.453079991079</v>
      </c>
    </row>
    <row r="3688" spans="1:8" x14ac:dyDescent="0.2">
      <c r="A3688">
        <f t="shared" si="342"/>
        <v>8</v>
      </c>
      <c r="B3688" t="b">
        <f t="shared" si="343"/>
        <v>0</v>
      </c>
      <c r="C3688" t="str">
        <f t="shared" si="344"/>
        <v>ON</v>
      </c>
      <c r="D3688" s="4">
        <f t="shared" si="346"/>
        <v>42583.583333324394</v>
      </c>
      <c r="E3688" t="str">
        <f t="shared" si="347"/>
        <v>LRKPPS</v>
      </c>
      <c r="F3688" s="39">
        <v>116.08910369873047</v>
      </c>
      <c r="G3688">
        <f t="shared" si="345"/>
        <v>1.5576019684317331E-3</v>
      </c>
      <c r="H3688" s="38">
        <f>G3688*SUMIF('Manual Inputs'!$B$11:$B$22,'Expanded kW'!A3688,'Manual Inputs'!$C$11:$C$22)</f>
        <v>15870.69149751115</v>
      </c>
    </row>
    <row r="3689" spans="1:8" x14ac:dyDescent="0.2">
      <c r="A3689">
        <f t="shared" si="342"/>
        <v>8</v>
      </c>
      <c r="B3689" t="b">
        <f t="shared" si="343"/>
        <v>0</v>
      </c>
      <c r="C3689" t="str">
        <f t="shared" si="344"/>
        <v>ON</v>
      </c>
      <c r="D3689" s="4">
        <f t="shared" si="346"/>
        <v>42583.624999991058</v>
      </c>
      <c r="E3689" t="str">
        <f t="shared" si="347"/>
        <v>LRKPPS</v>
      </c>
      <c r="F3689" s="39">
        <v>104.19997406005859</v>
      </c>
      <c r="G3689">
        <f t="shared" si="345"/>
        <v>1.3980819864686206E-3</v>
      </c>
      <c r="H3689" s="38">
        <f>G3689*SUMIF('Manual Inputs'!$B$11:$B$22,'Expanded kW'!A3689,'Manual Inputs'!$C$11:$C$22)</f>
        <v>14245.313209132299</v>
      </c>
    </row>
    <row r="3690" spans="1:8" x14ac:dyDescent="0.2">
      <c r="A3690">
        <f t="shared" si="342"/>
        <v>8</v>
      </c>
      <c r="B3690" t="b">
        <f t="shared" si="343"/>
        <v>0</v>
      </c>
      <c r="C3690" t="str">
        <f t="shared" si="344"/>
        <v>ON</v>
      </c>
      <c r="D3690" s="4">
        <f t="shared" si="346"/>
        <v>42583.666666657722</v>
      </c>
      <c r="E3690" t="str">
        <f t="shared" si="347"/>
        <v>LRKPPS</v>
      </c>
      <c r="F3690" s="39">
        <v>96.544822692871094</v>
      </c>
      <c r="G3690">
        <f t="shared" si="345"/>
        <v>1.2953705479419012E-3</v>
      </c>
      <c r="H3690" s="38">
        <f>G3690*SUMIF('Manual Inputs'!$B$11:$B$22,'Expanded kW'!A3690,'Manual Inputs'!$C$11:$C$22)</f>
        <v>13198.767565790304</v>
      </c>
    </row>
    <row r="3691" spans="1:8" x14ac:dyDescent="0.2">
      <c r="A3691">
        <f t="shared" si="342"/>
        <v>8</v>
      </c>
      <c r="B3691" t="b">
        <f t="shared" si="343"/>
        <v>0</v>
      </c>
      <c r="C3691" t="str">
        <f t="shared" si="344"/>
        <v>ON</v>
      </c>
      <c r="D3691" s="4">
        <f t="shared" si="346"/>
        <v>42583.708333324386</v>
      </c>
      <c r="E3691" t="str">
        <f t="shared" si="347"/>
        <v>LRKPPS</v>
      </c>
      <c r="F3691" s="39">
        <v>90.119636535644531</v>
      </c>
      <c r="G3691">
        <f t="shared" si="345"/>
        <v>1.2091619177847723E-3</v>
      </c>
      <c r="H3691" s="38">
        <f>G3691*SUMIF('Manual Inputs'!$B$11:$B$22,'Expanded kW'!A3691,'Manual Inputs'!$C$11:$C$22)</f>
        <v>12320.372056939999</v>
      </c>
    </row>
    <row r="3692" spans="1:8" x14ac:dyDescent="0.2">
      <c r="A3692">
        <f t="shared" si="342"/>
        <v>8</v>
      </c>
      <c r="B3692" t="b">
        <f t="shared" si="343"/>
        <v>0</v>
      </c>
      <c r="C3692" t="str">
        <f t="shared" si="344"/>
        <v>ON</v>
      </c>
      <c r="D3692" s="4">
        <f t="shared" si="346"/>
        <v>42583.749999991051</v>
      </c>
      <c r="E3692" t="str">
        <f t="shared" si="347"/>
        <v>LRKPPS</v>
      </c>
      <c r="F3692" s="39">
        <v>83.915390014648438</v>
      </c>
      <c r="G3692">
        <f t="shared" si="345"/>
        <v>1.125917700318694E-3</v>
      </c>
      <c r="H3692" s="38">
        <f>G3692*SUMIF('Manual Inputs'!$B$11:$B$22,'Expanded kW'!A3692,'Manual Inputs'!$C$11:$C$22)</f>
        <v>11472.181491486332</v>
      </c>
    </row>
    <row r="3693" spans="1:8" x14ac:dyDescent="0.2">
      <c r="A3693">
        <f t="shared" si="342"/>
        <v>8</v>
      </c>
      <c r="B3693" t="b">
        <f t="shared" si="343"/>
        <v>0</v>
      </c>
      <c r="C3693" t="str">
        <f t="shared" si="344"/>
        <v>ON</v>
      </c>
      <c r="D3693" s="4">
        <f t="shared" si="346"/>
        <v>42583.791666657715</v>
      </c>
      <c r="E3693" t="str">
        <f t="shared" si="347"/>
        <v>LRKPPS</v>
      </c>
      <c r="F3693" s="39">
        <v>78.042526245117187</v>
      </c>
      <c r="G3693">
        <f t="shared" si="345"/>
        <v>1.0471197436087111E-3</v>
      </c>
      <c r="H3693" s="38">
        <f>G3693*SUMIF('Manual Inputs'!$B$11:$B$22,'Expanded kW'!A3693,'Manual Inputs'!$C$11:$C$22)</f>
        <v>10669.294690542238</v>
      </c>
    </row>
    <row r="3694" spans="1:8" x14ac:dyDescent="0.2">
      <c r="A3694">
        <f t="shared" si="342"/>
        <v>8</v>
      </c>
      <c r="B3694" t="b">
        <f t="shared" si="343"/>
        <v>0</v>
      </c>
      <c r="C3694" t="str">
        <f t="shared" si="344"/>
        <v>ON</v>
      </c>
      <c r="D3694" s="4">
        <f t="shared" si="346"/>
        <v>42583.833333324379</v>
      </c>
      <c r="E3694" t="str">
        <f t="shared" si="347"/>
        <v>LRKPPS</v>
      </c>
      <c r="F3694" s="39">
        <v>78.282844543457031</v>
      </c>
      <c r="G3694">
        <f t="shared" si="345"/>
        <v>1.0503441655623487E-3</v>
      </c>
      <c r="H3694" s="38">
        <f>G3694*SUMIF('Manual Inputs'!$B$11:$B$22,'Expanded kW'!A3694,'Manual Inputs'!$C$11:$C$22)</f>
        <v>10702.148915897069</v>
      </c>
    </row>
    <row r="3695" spans="1:8" x14ac:dyDescent="0.2">
      <c r="A3695">
        <f t="shared" si="342"/>
        <v>8</v>
      </c>
      <c r="B3695" t="b">
        <f t="shared" si="343"/>
        <v>0</v>
      </c>
      <c r="C3695" t="str">
        <f t="shared" si="344"/>
        <v>OFF</v>
      </c>
      <c r="D3695" s="4">
        <f t="shared" si="346"/>
        <v>42583.874999991043</v>
      </c>
      <c r="E3695" t="str">
        <f t="shared" si="347"/>
        <v>LRKPPS</v>
      </c>
      <c r="F3695" s="39">
        <v>76.81695556640625</v>
      </c>
      <c r="G3695">
        <f t="shared" si="345"/>
        <v>1.0306758979695338E-3</v>
      </c>
      <c r="H3695" s="38">
        <f>G3695*SUMIF('Manual Inputs'!$B$11:$B$22,'Expanded kW'!A3695,'Manual Inputs'!$C$11:$C$22)</f>
        <v>10501.745338100909</v>
      </c>
    </row>
    <row r="3696" spans="1:8" x14ac:dyDescent="0.2">
      <c r="A3696">
        <f t="shared" si="342"/>
        <v>8</v>
      </c>
      <c r="B3696" t="b">
        <f t="shared" si="343"/>
        <v>0</v>
      </c>
      <c r="C3696" t="str">
        <f t="shared" si="344"/>
        <v>OFF</v>
      </c>
      <c r="D3696" s="4">
        <f t="shared" si="346"/>
        <v>42583.916666657708</v>
      </c>
      <c r="E3696" t="str">
        <f t="shared" si="347"/>
        <v>LRKPPS</v>
      </c>
      <c r="F3696" s="39">
        <v>70.948211669921875</v>
      </c>
      <c r="G3696">
        <f t="shared" si="345"/>
        <v>9.5193321881931344E-4</v>
      </c>
      <c r="H3696" s="38">
        <f>G3696*SUMIF('Manual Inputs'!$B$11:$B$22,'Expanded kW'!A3696,'Manual Inputs'!$C$11:$C$22)</f>
        <v>9699.4217703290287</v>
      </c>
    </row>
    <row r="3697" spans="1:8" x14ac:dyDescent="0.2">
      <c r="A3697">
        <f t="shared" si="342"/>
        <v>8</v>
      </c>
      <c r="B3697" t="b">
        <f t="shared" si="343"/>
        <v>0</v>
      </c>
      <c r="C3697" t="str">
        <f t="shared" si="344"/>
        <v>OFF</v>
      </c>
      <c r="D3697" s="4">
        <f t="shared" si="346"/>
        <v>42583.958333324372</v>
      </c>
      <c r="E3697" t="str">
        <f t="shared" si="347"/>
        <v>LRKPPS</v>
      </c>
      <c r="F3697" s="39">
        <v>66.035171508789063</v>
      </c>
      <c r="G3697">
        <f t="shared" si="345"/>
        <v>8.8601350041211285E-4</v>
      </c>
      <c r="H3697" s="38">
        <f>G3697*SUMIF('Manual Inputs'!$B$11:$B$22,'Expanded kW'!A3697,'Manual Inputs'!$C$11:$C$22)</f>
        <v>9027.7536961695932</v>
      </c>
    </row>
    <row r="3698" spans="1:8" x14ac:dyDescent="0.2">
      <c r="A3698">
        <f t="shared" si="342"/>
        <v>8</v>
      </c>
      <c r="B3698" t="b">
        <f t="shared" si="343"/>
        <v>0</v>
      </c>
      <c r="C3698" t="str">
        <f t="shared" si="344"/>
        <v>OFF</v>
      </c>
      <c r="D3698" s="4">
        <f t="shared" si="346"/>
        <v>42583.999999991036</v>
      </c>
      <c r="E3698" t="str">
        <f t="shared" si="347"/>
        <v>LRKPPS</v>
      </c>
      <c r="F3698" s="39">
        <v>62.317352294921875</v>
      </c>
      <c r="G3698">
        <f t="shared" si="345"/>
        <v>8.3613041628717111E-4</v>
      </c>
      <c r="H3698" s="38">
        <f>G3698*SUMIF('Manual Inputs'!$B$11:$B$22,'Expanded kW'!A3698,'Manual Inputs'!$C$11:$C$22)</f>
        <v>8519.4858234161675</v>
      </c>
    </row>
    <row r="3699" spans="1:8" x14ac:dyDescent="0.2">
      <c r="A3699">
        <f t="shared" si="342"/>
        <v>8</v>
      </c>
      <c r="B3699" t="b">
        <f t="shared" si="343"/>
        <v>0</v>
      </c>
      <c r="C3699" t="str">
        <f t="shared" si="344"/>
        <v>OFF</v>
      </c>
      <c r="D3699" s="4">
        <f t="shared" si="346"/>
        <v>42584.0416666577</v>
      </c>
      <c r="E3699" t="str">
        <f t="shared" si="347"/>
        <v>LRKPPS</v>
      </c>
      <c r="F3699" s="39">
        <v>62.378807067871094</v>
      </c>
      <c r="G3699">
        <f t="shared" si="345"/>
        <v>8.3695497322029764E-4</v>
      </c>
      <c r="H3699" s="38">
        <f>G3699*SUMIF('Manual Inputs'!$B$11:$B$22,'Expanded kW'!A3699,'Manual Inputs'!$C$11:$C$22)</f>
        <v>8527.8873849017127</v>
      </c>
    </row>
    <row r="3700" spans="1:8" x14ac:dyDescent="0.2">
      <c r="A3700">
        <f t="shared" si="342"/>
        <v>8</v>
      </c>
      <c r="B3700" t="b">
        <f t="shared" si="343"/>
        <v>0</v>
      </c>
      <c r="C3700" t="str">
        <f t="shared" si="344"/>
        <v>OFF</v>
      </c>
      <c r="D3700" s="4">
        <f t="shared" si="346"/>
        <v>42584.083333324365</v>
      </c>
      <c r="E3700" t="str">
        <f t="shared" si="347"/>
        <v>LRKPPS</v>
      </c>
      <c r="F3700" s="39">
        <v>60.600666046142578</v>
      </c>
      <c r="G3700">
        <f t="shared" si="345"/>
        <v>8.1309712724380364E-4</v>
      </c>
      <c r="H3700" s="38">
        <f>G3700*SUMIF('Manual Inputs'!$B$11:$B$22,'Expanded kW'!A3700,'Manual Inputs'!$C$11:$C$22)</f>
        <v>8284.7954262614003</v>
      </c>
    </row>
    <row r="3701" spans="1:8" x14ac:dyDescent="0.2">
      <c r="A3701">
        <f t="shared" si="342"/>
        <v>8</v>
      </c>
      <c r="B3701" t="b">
        <f t="shared" si="343"/>
        <v>0</v>
      </c>
      <c r="C3701" t="str">
        <f t="shared" si="344"/>
        <v>OFF</v>
      </c>
      <c r="D3701" s="4">
        <f t="shared" si="346"/>
        <v>42584.124999991029</v>
      </c>
      <c r="E3701" t="str">
        <f t="shared" si="347"/>
        <v>LRKPPS</v>
      </c>
      <c r="F3701" s="39">
        <v>58.864681243896484</v>
      </c>
      <c r="G3701">
        <f t="shared" si="345"/>
        <v>7.8980490377928867E-4</v>
      </c>
      <c r="H3701" s="38">
        <f>G3701*SUMIF('Manual Inputs'!$B$11:$B$22,'Expanded kW'!A3701,'Manual Inputs'!$C$11:$C$22)</f>
        <v>8047.4666989045636</v>
      </c>
    </row>
    <row r="3702" spans="1:8" x14ac:dyDescent="0.2">
      <c r="A3702">
        <f t="shared" si="342"/>
        <v>8</v>
      </c>
      <c r="B3702" t="b">
        <f t="shared" si="343"/>
        <v>0</v>
      </c>
      <c r="C3702" t="str">
        <f t="shared" si="344"/>
        <v>OFF</v>
      </c>
      <c r="D3702" s="4">
        <f t="shared" si="346"/>
        <v>42584.166666657693</v>
      </c>
      <c r="E3702" t="str">
        <f t="shared" si="347"/>
        <v>LRKPPS</v>
      </c>
      <c r="F3702" s="39">
        <v>60.241390228271484</v>
      </c>
      <c r="G3702">
        <f t="shared" si="345"/>
        <v>8.0827661693494456E-4</v>
      </c>
      <c r="H3702" s="38">
        <f>G3702*SUMIF('Manual Inputs'!$B$11:$B$22,'Expanded kW'!A3702,'Manual Inputs'!$C$11:$C$22)</f>
        <v>8235.6783645710493</v>
      </c>
    </row>
    <row r="3703" spans="1:8" x14ac:dyDescent="0.2">
      <c r="A3703">
        <f t="shared" si="342"/>
        <v>8</v>
      </c>
      <c r="B3703" t="b">
        <f t="shared" si="343"/>
        <v>0</v>
      </c>
      <c r="C3703" t="str">
        <f t="shared" si="344"/>
        <v>OFF</v>
      </c>
      <c r="D3703" s="4">
        <f t="shared" si="346"/>
        <v>42584.208333324357</v>
      </c>
      <c r="E3703" t="str">
        <f t="shared" si="347"/>
        <v>LRKPPS</v>
      </c>
      <c r="F3703" s="39">
        <v>65.062416076660156</v>
      </c>
      <c r="G3703">
        <f t="shared" si="345"/>
        <v>8.7296175199118656E-4</v>
      </c>
      <c r="H3703" s="38">
        <f>G3703*SUMIF('Manual Inputs'!$B$11:$B$22,'Expanded kW'!A3703,'Manual Inputs'!$C$11:$C$22)</f>
        <v>8894.7670430388134</v>
      </c>
    </row>
    <row r="3704" spans="1:8" x14ac:dyDescent="0.2">
      <c r="A3704">
        <f t="shared" si="342"/>
        <v>8</v>
      </c>
      <c r="B3704" t="b">
        <f t="shared" si="343"/>
        <v>0</v>
      </c>
      <c r="C3704" t="str">
        <f t="shared" si="344"/>
        <v>OFF</v>
      </c>
      <c r="D3704" s="4">
        <f t="shared" si="346"/>
        <v>42584.249999991021</v>
      </c>
      <c r="E3704" t="str">
        <f t="shared" si="347"/>
        <v>LRKPPS</v>
      </c>
      <c r="F3704" s="39">
        <v>79.079109191894531</v>
      </c>
      <c r="G3704">
        <f t="shared" si="345"/>
        <v>1.0610278847425531E-3</v>
      </c>
      <c r="H3704" s="38">
        <f>G3704*SUMIF('Manual Inputs'!$B$11:$B$22,'Expanded kW'!A3704,'Manual Inputs'!$C$11:$C$22)</f>
        <v>10811.007285744781</v>
      </c>
    </row>
    <row r="3705" spans="1:8" x14ac:dyDescent="0.2">
      <c r="A3705">
        <f t="shared" si="342"/>
        <v>8</v>
      </c>
      <c r="B3705" t="b">
        <f t="shared" si="343"/>
        <v>0</v>
      </c>
      <c r="C3705" t="str">
        <f t="shared" si="344"/>
        <v>ON</v>
      </c>
      <c r="D3705" s="4">
        <f t="shared" si="346"/>
        <v>42584.291666657686</v>
      </c>
      <c r="E3705" t="str">
        <f t="shared" si="347"/>
        <v>LRKPPS</v>
      </c>
      <c r="F3705" s="39">
        <v>89.742141723632813</v>
      </c>
      <c r="G3705">
        <f t="shared" si="345"/>
        <v>1.2040969578227406E-3</v>
      </c>
      <c r="H3705" s="38">
        <f>G3705*SUMIF('Manual Inputs'!$B$11:$B$22,'Expanded kW'!A3705,'Manual Inputs'!$C$11:$C$22)</f>
        <v>12268.764252999186</v>
      </c>
    </row>
    <row r="3706" spans="1:8" x14ac:dyDescent="0.2">
      <c r="A3706">
        <f t="shared" si="342"/>
        <v>8</v>
      </c>
      <c r="B3706" t="b">
        <f t="shared" si="343"/>
        <v>0</v>
      </c>
      <c r="C3706" t="str">
        <f t="shared" si="344"/>
        <v>ON</v>
      </c>
      <c r="D3706" s="4">
        <f t="shared" si="346"/>
        <v>42584.33333332435</v>
      </c>
      <c r="E3706" t="str">
        <f t="shared" si="347"/>
        <v>LRKPPS</v>
      </c>
      <c r="F3706" s="39">
        <v>96.941856384277344</v>
      </c>
      <c r="G3706">
        <f t="shared" si="345"/>
        <v>1.3006976668493999E-3</v>
      </c>
      <c r="H3706" s="38">
        <f>G3706*SUMIF('Manual Inputs'!$B$11:$B$22,'Expanded kW'!A3706,'Manual Inputs'!$C$11:$C$22)</f>
        <v>13253.046555201568</v>
      </c>
    </row>
    <row r="3707" spans="1:8" x14ac:dyDescent="0.2">
      <c r="A3707">
        <f t="shared" si="342"/>
        <v>8</v>
      </c>
      <c r="B3707" t="b">
        <f t="shared" si="343"/>
        <v>0</v>
      </c>
      <c r="C3707" t="str">
        <f t="shared" si="344"/>
        <v>ON</v>
      </c>
      <c r="D3707" s="4">
        <f t="shared" si="346"/>
        <v>42584.374999991014</v>
      </c>
      <c r="E3707" t="str">
        <f t="shared" si="347"/>
        <v>LRKPPS</v>
      </c>
      <c r="F3707" s="39">
        <v>101.96887969970703</v>
      </c>
      <c r="G3707">
        <f t="shared" si="345"/>
        <v>1.3681467310767009E-3</v>
      </c>
      <c r="H3707" s="38">
        <f>G3707*SUMIF('Manual Inputs'!$B$11:$B$22,'Expanded kW'!A3707,'Manual Inputs'!$C$11:$C$22)</f>
        <v>13940.297413792292</v>
      </c>
    </row>
    <row r="3708" spans="1:8" x14ac:dyDescent="0.2">
      <c r="A3708">
        <f t="shared" si="342"/>
        <v>8</v>
      </c>
      <c r="B3708" t="b">
        <f t="shared" si="343"/>
        <v>0</v>
      </c>
      <c r="C3708" t="str">
        <f t="shared" si="344"/>
        <v>ON</v>
      </c>
      <c r="D3708" s="4">
        <f t="shared" si="346"/>
        <v>42584.416666657678</v>
      </c>
      <c r="E3708" t="str">
        <f t="shared" si="347"/>
        <v>LRKPPS</v>
      </c>
      <c r="F3708" s="39">
        <v>106.61412811279297</v>
      </c>
      <c r="G3708">
        <f t="shared" si="345"/>
        <v>1.430473408099328E-3</v>
      </c>
      <c r="H3708" s="38">
        <f>G3708*SUMIF('Manual Inputs'!$B$11:$B$22,'Expanded kW'!A3708,'Manual Inputs'!$C$11:$C$22)</f>
        <v>14575.355331757735</v>
      </c>
    </row>
    <row r="3709" spans="1:8" x14ac:dyDescent="0.2">
      <c r="A3709">
        <f t="shared" si="342"/>
        <v>8</v>
      </c>
      <c r="B3709" t="b">
        <f t="shared" si="343"/>
        <v>0</v>
      </c>
      <c r="C3709" t="str">
        <f t="shared" si="344"/>
        <v>ON</v>
      </c>
      <c r="D3709" s="4">
        <f t="shared" si="346"/>
        <v>42584.458333324343</v>
      </c>
      <c r="E3709" t="str">
        <f t="shared" si="347"/>
        <v>LRKPPS</v>
      </c>
      <c r="F3709" s="39">
        <v>111.57891082763672</v>
      </c>
      <c r="G3709">
        <f t="shared" si="345"/>
        <v>1.4970873717108073E-3</v>
      </c>
      <c r="H3709" s="38">
        <f>G3709*SUMIF('Manual Inputs'!$B$11:$B$22,'Expanded kW'!A3709,'Manual Inputs'!$C$11:$C$22)</f>
        <v>15254.097197350438</v>
      </c>
    </row>
    <row r="3710" spans="1:8" x14ac:dyDescent="0.2">
      <c r="A3710">
        <f t="shared" si="342"/>
        <v>8</v>
      </c>
      <c r="B3710" t="b">
        <f t="shared" si="343"/>
        <v>0</v>
      </c>
      <c r="C3710" t="str">
        <f t="shared" si="344"/>
        <v>ON</v>
      </c>
      <c r="D3710" s="4">
        <f t="shared" si="346"/>
        <v>42584.499999991007</v>
      </c>
      <c r="E3710" t="str">
        <f t="shared" si="347"/>
        <v>LRKPPS</v>
      </c>
      <c r="F3710" s="39">
        <v>112.71333312988281</v>
      </c>
      <c r="G3710">
        <f t="shared" si="345"/>
        <v>1.5123082525231612E-3</v>
      </c>
      <c r="H3710" s="38">
        <f>G3710*SUMIF('Manual Inputs'!$B$11:$B$22,'Expanded kW'!A3710,'Manual Inputs'!$C$11:$C$22)</f>
        <v>15409.185537368701</v>
      </c>
    </row>
    <row r="3711" spans="1:8" x14ac:dyDescent="0.2">
      <c r="A3711">
        <f t="shared" si="342"/>
        <v>8</v>
      </c>
      <c r="B3711" t="b">
        <f t="shared" si="343"/>
        <v>0</v>
      </c>
      <c r="C3711" t="str">
        <f t="shared" si="344"/>
        <v>ON</v>
      </c>
      <c r="D3711" s="4">
        <f t="shared" si="346"/>
        <v>42584.541666657671</v>
      </c>
      <c r="E3711" t="str">
        <f t="shared" si="347"/>
        <v>LRKPPS</v>
      </c>
      <c r="F3711" s="39">
        <v>114.09841156005859</v>
      </c>
      <c r="G3711">
        <f t="shared" si="345"/>
        <v>1.5308922610178166E-3</v>
      </c>
      <c r="H3711" s="38">
        <f>G3711*SUMIF('Manual Inputs'!$B$11:$B$22,'Expanded kW'!A3711,'Manual Inputs'!$C$11:$C$22)</f>
        <v>15598.5414007943</v>
      </c>
    </row>
    <row r="3712" spans="1:8" x14ac:dyDescent="0.2">
      <c r="A3712">
        <f t="shared" si="342"/>
        <v>8</v>
      </c>
      <c r="B3712" t="b">
        <f t="shared" si="343"/>
        <v>0</v>
      </c>
      <c r="C3712" t="str">
        <f t="shared" si="344"/>
        <v>ON</v>
      </c>
      <c r="D3712" s="4">
        <f t="shared" si="346"/>
        <v>42584.583333324335</v>
      </c>
      <c r="E3712" t="str">
        <f t="shared" si="347"/>
        <v>LRKPPS</v>
      </c>
      <c r="F3712" s="39">
        <v>113.25578308105469</v>
      </c>
      <c r="G3712">
        <f t="shared" si="345"/>
        <v>1.5195864645585794E-3</v>
      </c>
      <c r="H3712" s="38">
        <f>G3712*SUMIF('Manual Inputs'!$B$11:$B$22,'Expanded kW'!A3712,'Manual Inputs'!$C$11:$C$22)</f>
        <v>15483.34457171038</v>
      </c>
    </row>
    <row r="3713" spans="1:8" x14ac:dyDescent="0.2">
      <c r="A3713">
        <f t="shared" si="342"/>
        <v>8</v>
      </c>
      <c r="B3713" t="b">
        <f t="shared" si="343"/>
        <v>0</v>
      </c>
      <c r="C3713" t="str">
        <f t="shared" si="344"/>
        <v>ON</v>
      </c>
      <c r="D3713" s="4">
        <f t="shared" si="346"/>
        <v>42584.624999991</v>
      </c>
      <c r="E3713" t="str">
        <f t="shared" si="347"/>
        <v>LRKPPS</v>
      </c>
      <c r="F3713" s="39">
        <v>103.876953125</v>
      </c>
      <c r="G3713">
        <f t="shared" si="345"/>
        <v>1.393747918685673E-3</v>
      </c>
      <c r="H3713" s="38">
        <f>G3713*SUMIF('Manual Inputs'!$B$11:$B$22,'Expanded kW'!A3713,'Manual Inputs'!$C$11:$C$22)</f>
        <v>14201.152599357441</v>
      </c>
    </row>
    <row r="3714" spans="1:8" x14ac:dyDescent="0.2">
      <c r="A3714">
        <f t="shared" ref="A3714:A3777" si="348">MONTH(D3714)</f>
        <v>8</v>
      </c>
      <c r="B3714" t="b">
        <f t="shared" ref="B3714:B3777" si="349">IF(ISNA(VLOOKUP(DATE(YEAR(D3714),MONTH(D3714),DAY(D3714)),Holidays,1,FALSE)),FALSE,TRUE)</f>
        <v>0</v>
      </c>
      <c r="C3714" t="str">
        <f t="shared" ref="C3714:C3777" si="350">IF(OR(HOUR(D3714)&lt;PkStart,HOUR(D3714)&gt;OPkStart-1,WEEKDAY(D3714,2)&gt;5,B3714)=TRUE,"OFF","ON")</f>
        <v>ON</v>
      </c>
      <c r="D3714" s="4">
        <f t="shared" si="346"/>
        <v>42584.666666657664</v>
      </c>
      <c r="E3714" t="str">
        <f t="shared" si="347"/>
        <v>LRKPPS</v>
      </c>
      <c r="F3714" s="39">
        <v>99.264671325683594</v>
      </c>
      <c r="G3714">
        <f t="shared" ref="G3714:G3777" si="351">IF(SUMIF($A$2:$A$8761,A3714,$F$2:$F$8761)=0,0,F3714/SUMIF($A$2:$A$8761,A3714,$F$2:$F$8761))</f>
        <v>1.3318635645069986E-3</v>
      </c>
      <c r="H3714" s="38">
        <f>G3714*SUMIF('Manual Inputs'!$B$11:$B$22,'Expanded kW'!A3714,'Manual Inputs'!$C$11:$C$22)</f>
        <v>13570.601589794114</v>
      </c>
    </row>
    <row r="3715" spans="1:8" x14ac:dyDescent="0.2">
      <c r="A3715">
        <f t="shared" si="348"/>
        <v>8</v>
      </c>
      <c r="B3715" t="b">
        <f t="shared" si="349"/>
        <v>0</v>
      </c>
      <c r="C3715" t="str">
        <f t="shared" si="350"/>
        <v>ON</v>
      </c>
      <c r="D3715" s="4">
        <f t="shared" si="346"/>
        <v>42584.708333324328</v>
      </c>
      <c r="E3715" t="str">
        <f t="shared" si="347"/>
        <v>LRKPPS</v>
      </c>
      <c r="F3715" s="39">
        <v>95.50665283203125</v>
      </c>
      <c r="G3715">
        <f t="shared" si="351"/>
        <v>1.2814411147109653E-3</v>
      </c>
      <c r="H3715" s="38">
        <f>G3715*SUMIF('Manual Inputs'!$B$11:$B$22,'Expanded kW'!A3715,'Manual Inputs'!$C$11:$C$22)</f>
        <v>13056.838021514017</v>
      </c>
    </row>
    <row r="3716" spans="1:8" x14ac:dyDescent="0.2">
      <c r="A3716">
        <f t="shared" si="348"/>
        <v>8</v>
      </c>
      <c r="B3716" t="b">
        <f t="shared" si="349"/>
        <v>0</v>
      </c>
      <c r="C3716" t="str">
        <f t="shared" si="350"/>
        <v>ON</v>
      </c>
      <c r="D3716" s="4">
        <f t="shared" ref="D3716:D3779" si="352">+D3715+1/24</f>
        <v>42584.749999990992</v>
      </c>
      <c r="E3716" t="str">
        <f t="shared" ref="E3716:E3779" si="353">+E3715</f>
        <v>LRKPPS</v>
      </c>
      <c r="F3716" s="39">
        <v>91.802711486816406</v>
      </c>
      <c r="G3716">
        <f t="shared" si="351"/>
        <v>1.2317442340697426E-3</v>
      </c>
      <c r="H3716" s="38">
        <f>G3716*SUMIF('Manual Inputs'!$B$11:$B$22,'Expanded kW'!A3716,'Manual Inputs'!$C$11:$C$22)</f>
        <v>12550.467410131443</v>
      </c>
    </row>
    <row r="3717" spans="1:8" x14ac:dyDescent="0.2">
      <c r="A3717">
        <f t="shared" si="348"/>
        <v>8</v>
      </c>
      <c r="B3717" t="b">
        <f t="shared" si="349"/>
        <v>0</v>
      </c>
      <c r="C3717" t="str">
        <f t="shared" si="350"/>
        <v>ON</v>
      </c>
      <c r="D3717" s="4">
        <f t="shared" si="352"/>
        <v>42584.791666657657</v>
      </c>
      <c r="E3717" t="str">
        <f t="shared" si="353"/>
        <v>LRKPPS</v>
      </c>
      <c r="F3717" s="39">
        <v>90.219345092773438</v>
      </c>
      <c r="G3717">
        <f t="shared" si="351"/>
        <v>1.2104997370968804E-3</v>
      </c>
      <c r="H3717" s="38">
        <f>G3717*SUMIF('Manual Inputs'!$B$11:$B$22,'Expanded kW'!A3717,'Manual Inputs'!$C$11:$C$22)</f>
        <v>12334.003342732003</v>
      </c>
    </row>
    <row r="3718" spans="1:8" x14ac:dyDescent="0.2">
      <c r="A3718">
        <f t="shared" si="348"/>
        <v>8</v>
      </c>
      <c r="B3718" t="b">
        <f t="shared" si="349"/>
        <v>0</v>
      </c>
      <c r="C3718" t="str">
        <f t="shared" si="350"/>
        <v>ON</v>
      </c>
      <c r="D3718" s="4">
        <f t="shared" si="352"/>
        <v>42584.833333324321</v>
      </c>
      <c r="E3718" t="str">
        <f t="shared" si="353"/>
        <v>LRKPPS</v>
      </c>
      <c r="F3718" s="39">
        <v>85.935104370117188</v>
      </c>
      <c r="G3718">
        <f t="shared" si="351"/>
        <v>1.153016807431383E-3</v>
      </c>
      <c r="H3718" s="38">
        <f>G3718*SUMIF('Manual Inputs'!$B$11:$B$22,'Expanded kW'!A3718,'Manual Inputs'!$C$11:$C$22)</f>
        <v>11748.299252994122</v>
      </c>
    </row>
    <row r="3719" spans="1:8" x14ac:dyDescent="0.2">
      <c r="A3719">
        <f t="shared" si="348"/>
        <v>8</v>
      </c>
      <c r="B3719" t="b">
        <f t="shared" si="349"/>
        <v>0</v>
      </c>
      <c r="C3719" t="str">
        <f t="shared" si="350"/>
        <v>OFF</v>
      </c>
      <c r="D3719" s="4">
        <f t="shared" si="352"/>
        <v>42584.874999990985</v>
      </c>
      <c r="E3719" t="str">
        <f t="shared" si="353"/>
        <v>LRKPPS</v>
      </c>
      <c r="F3719" s="39">
        <v>79.112075805664063</v>
      </c>
      <c r="G3719">
        <f t="shared" si="351"/>
        <v>1.0614702075865058E-3</v>
      </c>
      <c r="H3719" s="38">
        <f>G3719*SUMIF('Manual Inputs'!$B$11:$B$22,'Expanded kW'!A3719,'Manual Inputs'!$C$11:$C$22)</f>
        <v>10815.514194146896</v>
      </c>
    </row>
    <row r="3720" spans="1:8" x14ac:dyDescent="0.2">
      <c r="A3720">
        <f t="shared" si="348"/>
        <v>8</v>
      </c>
      <c r="B3720" t="b">
        <f t="shared" si="349"/>
        <v>0</v>
      </c>
      <c r="C3720" t="str">
        <f t="shared" si="350"/>
        <v>OFF</v>
      </c>
      <c r="D3720" s="4">
        <f t="shared" si="352"/>
        <v>42584.916666657649</v>
      </c>
      <c r="E3720" t="str">
        <f t="shared" si="353"/>
        <v>LRKPPS</v>
      </c>
      <c r="F3720" s="39">
        <v>73.614601135253906</v>
      </c>
      <c r="G3720">
        <f t="shared" si="351"/>
        <v>9.8770895786356484E-4</v>
      </c>
      <c r="H3720" s="38">
        <f>G3720*SUMIF('Manual Inputs'!$B$11:$B$22,'Expanded kW'!A3720,'Manual Inputs'!$C$11:$C$22)</f>
        <v>10063.947322411152</v>
      </c>
    </row>
    <row r="3721" spans="1:8" x14ac:dyDescent="0.2">
      <c r="A3721">
        <f t="shared" si="348"/>
        <v>8</v>
      </c>
      <c r="B3721" t="b">
        <f t="shared" si="349"/>
        <v>0</v>
      </c>
      <c r="C3721" t="str">
        <f t="shared" si="350"/>
        <v>OFF</v>
      </c>
      <c r="D3721" s="4">
        <f t="shared" si="352"/>
        <v>42584.958333324314</v>
      </c>
      <c r="E3721" t="str">
        <f t="shared" si="353"/>
        <v>LRKPPS</v>
      </c>
      <c r="F3721" s="39">
        <v>69.355072021484375</v>
      </c>
      <c r="G3721">
        <f t="shared" si="351"/>
        <v>9.3055759119079189E-4</v>
      </c>
      <c r="H3721" s="38">
        <f>G3721*SUMIF('Manual Inputs'!$B$11:$B$22,'Expanded kW'!A3721,'Manual Inputs'!$C$11:$C$22)</f>
        <v>9481.6215886821665</v>
      </c>
    </row>
    <row r="3722" spans="1:8" x14ac:dyDescent="0.2">
      <c r="A3722">
        <f t="shared" si="348"/>
        <v>8</v>
      </c>
      <c r="B3722" t="b">
        <f t="shared" si="349"/>
        <v>0</v>
      </c>
      <c r="C3722" t="str">
        <f t="shared" si="350"/>
        <v>OFF</v>
      </c>
      <c r="D3722" s="4">
        <f t="shared" si="352"/>
        <v>42584.999999990978</v>
      </c>
      <c r="E3722" t="str">
        <f t="shared" si="353"/>
        <v>LRKPPS</v>
      </c>
      <c r="F3722" s="39">
        <v>63.149627685546875</v>
      </c>
      <c r="G3722">
        <f t="shared" si="351"/>
        <v>8.4729730228604169E-4</v>
      </c>
      <c r="H3722" s="38">
        <f>G3722*SUMIF('Manual Inputs'!$B$11:$B$22,'Expanded kW'!A3722,'Manual Inputs'!$C$11:$C$22)</f>
        <v>8633.2672683987967</v>
      </c>
    </row>
    <row r="3723" spans="1:8" x14ac:dyDescent="0.2">
      <c r="A3723">
        <f t="shared" si="348"/>
        <v>8</v>
      </c>
      <c r="B3723" t="b">
        <f t="shared" si="349"/>
        <v>0</v>
      </c>
      <c r="C3723" t="str">
        <f t="shared" si="350"/>
        <v>OFF</v>
      </c>
      <c r="D3723" s="4">
        <f t="shared" si="352"/>
        <v>42585.041666657642</v>
      </c>
      <c r="E3723" t="str">
        <f t="shared" si="353"/>
        <v>LRKPPS</v>
      </c>
      <c r="F3723" s="39">
        <v>62.182548522949219</v>
      </c>
      <c r="G3723">
        <f t="shared" si="351"/>
        <v>8.3432171405856635E-4</v>
      </c>
      <c r="H3723" s="38">
        <f>G3723*SUMIF('Manual Inputs'!$B$11:$B$22,'Expanded kW'!A3723,'Manual Inputs'!$C$11:$C$22)</f>
        <v>8501.056625416406</v>
      </c>
    </row>
    <row r="3724" spans="1:8" x14ac:dyDescent="0.2">
      <c r="A3724">
        <f t="shared" si="348"/>
        <v>8</v>
      </c>
      <c r="B3724" t="b">
        <f t="shared" si="349"/>
        <v>0</v>
      </c>
      <c r="C3724" t="str">
        <f t="shared" si="350"/>
        <v>OFF</v>
      </c>
      <c r="D3724" s="4">
        <f t="shared" si="352"/>
        <v>42585.083333324306</v>
      </c>
      <c r="E3724" t="str">
        <f t="shared" si="353"/>
        <v>LRKPPS</v>
      </c>
      <c r="F3724" s="39">
        <v>61.282661437988281</v>
      </c>
      <c r="G3724">
        <f t="shared" si="351"/>
        <v>8.2224766188447942E-4</v>
      </c>
      <c r="H3724" s="38">
        <f>G3724*SUMIF('Manual Inputs'!$B$11:$B$22,'Expanded kW'!A3724,'Manual Inputs'!$C$11:$C$22)</f>
        <v>8378.0318982630852</v>
      </c>
    </row>
    <row r="3725" spans="1:8" x14ac:dyDescent="0.2">
      <c r="A3725">
        <f t="shared" si="348"/>
        <v>8</v>
      </c>
      <c r="B3725" t="b">
        <f t="shared" si="349"/>
        <v>0</v>
      </c>
      <c r="C3725" t="str">
        <f t="shared" si="350"/>
        <v>OFF</v>
      </c>
      <c r="D3725" s="4">
        <f t="shared" si="352"/>
        <v>42585.124999990971</v>
      </c>
      <c r="E3725" t="str">
        <f t="shared" si="353"/>
        <v>LRKPPS</v>
      </c>
      <c r="F3725" s="39">
        <v>59.993808746337891</v>
      </c>
      <c r="G3725">
        <f t="shared" si="351"/>
        <v>8.0495474269076238E-4</v>
      </c>
      <c r="H3725" s="38">
        <f>G3725*SUMIF('Manual Inputs'!$B$11:$B$22,'Expanded kW'!A3725,'Manual Inputs'!$C$11:$C$22)</f>
        <v>8201.8311799940911</v>
      </c>
    </row>
    <row r="3726" spans="1:8" x14ac:dyDescent="0.2">
      <c r="A3726">
        <f t="shared" si="348"/>
        <v>8</v>
      </c>
      <c r="B3726" t="b">
        <f t="shared" si="349"/>
        <v>0</v>
      </c>
      <c r="C3726" t="str">
        <f t="shared" si="350"/>
        <v>OFF</v>
      </c>
      <c r="D3726" s="4">
        <f t="shared" si="352"/>
        <v>42585.166666657635</v>
      </c>
      <c r="E3726" t="str">
        <f t="shared" si="353"/>
        <v>LRKPPS</v>
      </c>
      <c r="F3726" s="39">
        <v>60.672489166259766</v>
      </c>
      <c r="G3726">
        <f t="shared" si="351"/>
        <v>8.1406079936899951E-4</v>
      </c>
      <c r="H3726" s="38">
        <f>G3726*SUMIF('Manual Inputs'!$B$11:$B$22,'Expanded kW'!A3726,'Manual Inputs'!$C$11:$C$22)</f>
        <v>8294.6144578970197</v>
      </c>
    </row>
    <row r="3727" spans="1:8" x14ac:dyDescent="0.2">
      <c r="A3727">
        <f t="shared" si="348"/>
        <v>8</v>
      </c>
      <c r="B3727" t="b">
        <f t="shared" si="349"/>
        <v>0</v>
      </c>
      <c r="C3727" t="str">
        <f t="shared" si="350"/>
        <v>OFF</v>
      </c>
      <c r="D3727" s="4">
        <f t="shared" si="352"/>
        <v>42585.208333324299</v>
      </c>
      <c r="E3727" t="str">
        <f t="shared" si="353"/>
        <v>LRKPPS</v>
      </c>
      <c r="F3727" s="39">
        <v>66.098968505859375</v>
      </c>
      <c r="G3727">
        <f t="shared" si="351"/>
        <v>8.8686948366162289E-4</v>
      </c>
      <c r="H3727" s="38">
        <f>G3727*SUMIF('Manual Inputs'!$B$11:$B$22,'Expanded kW'!A3727,'Manual Inputs'!$C$11:$C$22)</f>
        <v>9036.4754661437855</v>
      </c>
    </row>
    <row r="3728" spans="1:8" x14ac:dyDescent="0.2">
      <c r="A3728">
        <f t="shared" si="348"/>
        <v>8</v>
      </c>
      <c r="B3728" t="b">
        <f t="shared" si="349"/>
        <v>0</v>
      </c>
      <c r="C3728" t="str">
        <f t="shared" si="350"/>
        <v>OFF</v>
      </c>
      <c r="D3728" s="4">
        <f t="shared" si="352"/>
        <v>42585.249999990963</v>
      </c>
      <c r="E3728" t="str">
        <f t="shared" si="353"/>
        <v>LRKPPS</v>
      </c>
      <c r="F3728" s="39">
        <v>82.66156005859375</v>
      </c>
      <c r="G3728">
        <f t="shared" si="351"/>
        <v>1.1090946915658852E-3</v>
      </c>
      <c r="H3728" s="38">
        <f>G3728*SUMIF('Manual Inputs'!$B$11:$B$22,'Expanded kW'!A3728,'Manual Inputs'!$C$11:$C$22)</f>
        <v>11300.768776693361</v>
      </c>
    </row>
    <row r="3729" spans="1:8" x14ac:dyDescent="0.2">
      <c r="A3729">
        <f t="shared" si="348"/>
        <v>8</v>
      </c>
      <c r="B3729" t="b">
        <f t="shared" si="349"/>
        <v>0</v>
      </c>
      <c r="C3729" t="str">
        <f t="shared" si="350"/>
        <v>ON</v>
      </c>
      <c r="D3729" s="4">
        <f t="shared" si="352"/>
        <v>42585.291666657628</v>
      </c>
      <c r="E3729" t="str">
        <f t="shared" si="353"/>
        <v>LRKPPS</v>
      </c>
      <c r="F3729" s="39">
        <v>95.393363952636719</v>
      </c>
      <c r="G3729">
        <f t="shared" si="351"/>
        <v>1.2799210841833433E-3</v>
      </c>
      <c r="H3729" s="38">
        <f>G3729*SUMIF('Manual Inputs'!$B$11:$B$22,'Expanded kW'!A3729,'Manual Inputs'!$C$11:$C$22)</f>
        <v>13041.35015230249</v>
      </c>
    </row>
    <row r="3730" spans="1:8" x14ac:dyDescent="0.2">
      <c r="A3730">
        <f t="shared" si="348"/>
        <v>8</v>
      </c>
      <c r="B3730" t="b">
        <f t="shared" si="349"/>
        <v>0</v>
      </c>
      <c r="C3730" t="str">
        <f t="shared" si="350"/>
        <v>ON</v>
      </c>
      <c r="D3730" s="4">
        <f t="shared" si="352"/>
        <v>42585.333333324292</v>
      </c>
      <c r="E3730" t="str">
        <f t="shared" si="353"/>
        <v>LRKPPS</v>
      </c>
      <c r="F3730" s="39">
        <v>102.8016357421875</v>
      </c>
      <c r="G3730">
        <f t="shared" si="351"/>
        <v>1.3793200661242106E-3</v>
      </c>
      <c r="H3730" s="38">
        <f>G3730*SUMIF('Manual Inputs'!$B$11:$B$22,'Expanded kW'!A3730,'Manual Inputs'!$C$11:$C$22)</f>
        <v>14054.144569311682</v>
      </c>
    </row>
    <row r="3731" spans="1:8" x14ac:dyDescent="0.2">
      <c r="A3731">
        <f t="shared" si="348"/>
        <v>8</v>
      </c>
      <c r="B3731" t="b">
        <f t="shared" si="349"/>
        <v>0</v>
      </c>
      <c r="C3731" t="str">
        <f t="shared" si="350"/>
        <v>ON</v>
      </c>
      <c r="D3731" s="4">
        <f t="shared" si="352"/>
        <v>42585.374999990956</v>
      </c>
      <c r="E3731" t="str">
        <f t="shared" si="353"/>
        <v>LRKPPS</v>
      </c>
      <c r="F3731" s="39">
        <v>109.29004669189453</v>
      </c>
      <c r="G3731">
        <f t="shared" si="351"/>
        <v>1.4663770020919935E-3</v>
      </c>
      <c r="H3731" s="38">
        <f>G3731*SUMIF('Manual Inputs'!$B$11:$B$22,'Expanded kW'!A3731,'Manual Inputs'!$C$11:$C$22)</f>
        <v>14941.183621306705</v>
      </c>
    </row>
    <row r="3732" spans="1:8" x14ac:dyDescent="0.2">
      <c r="A3732">
        <f t="shared" si="348"/>
        <v>8</v>
      </c>
      <c r="B3732" t="b">
        <f t="shared" si="349"/>
        <v>0</v>
      </c>
      <c r="C3732" t="str">
        <f t="shared" si="350"/>
        <v>ON</v>
      </c>
      <c r="D3732" s="4">
        <f t="shared" si="352"/>
        <v>42585.41666665762</v>
      </c>
      <c r="E3732" t="str">
        <f t="shared" si="353"/>
        <v>LRKPPS</v>
      </c>
      <c r="F3732" s="39">
        <v>114.7999267578125</v>
      </c>
      <c r="G3732">
        <f t="shared" si="351"/>
        <v>1.5403046986893309E-3</v>
      </c>
      <c r="H3732" s="38">
        <f>G3732*SUMIF('Manual Inputs'!$B$11:$B$22,'Expanded kW'!A3732,'Manual Inputs'!$C$11:$C$22)</f>
        <v>15694.446450705453</v>
      </c>
    </row>
    <row r="3733" spans="1:8" x14ac:dyDescent="0.2">
      <c r="A3733">
        <f t="shared" si="348"/>
        <v>8</v>
      </c>
      <c r="B3733" t="b">
        <f t="shared" si="349"/>
        <v>0</v>
      </c>
      <c r="C3733" t="str">
        <f t="shared" si="350"/>
        <v>ON</v>
      </c>
      <c r="D3733" s="4">
        <f t="shared" si="352"/>
        <v>42585.458333324284</v>
      </c>
      <c r="E3733" t="str">
        <f t="shared" si="353"/>
        <v>LRKPPS</v>
      </c>
      <c r="F3733" s="39">
        <v>121.52745819091797</v>
      </c>
      <c r="G3733">
        <f t="shared" si="351"/>
        <v>1.6305699851720797E-3</v>
      </c>
      <c r="H3733" s="38">
        <f>G3733*SUMIF('Manual Inputs'!$B$11:$B$22,'Expanded kW'!A3733,'Manual Inputs'!$C$11:$C$22)</f>
        <v>16614.175973225607</v>
      </c>
    </row>
    <row r="3734" spans="1:8" x14ac:dyDescent="0.2">
      <c r="A3734">
        <f t="shared" si="348"/>
        <v>8</v>
      </c>
      <c r="B3734" t="b">
        <f t="shared" si="349"/>
        <v>0</v>
      </c>
      <c r="C3734" t="str">
        <f t="shared" si="350"/>
        <v>ON</v>
      </c>
      <c r="D3734" s="4">
        <f t="shared" si="352"/>
        <v>42585.499999990949</v>
      </c>
      <c r="E3734" t="str">
        <f t="shared" si="353"/>
        <v>LRKPPS</v>
      </c>
      <c r="F3734" s="39">
        <v>127.05124664306641</v>
      </c>
      <c r="G3734">
        <f t="shared" si="351"/>
        <v>1.7046842947165419E-3</v>
      </c>
      <c r="H3734" s="38">
        <f>G3734*SUMIF('Manual Inputs'!$B$11:$B$22,'Expanded kW'!A3734,'Manual Inputs'!$C$11:$C$22)</f>
        <v>17369.340236092779</v>
      </c>
    </row>
    <row r="3735" spans="1:8" x14ac:dyDescent="0.2">
      <c r="A3735">
        <f t="shared" si="348"/>
        <v>8</v>
      </c>
      <c r="B3735" t="b">
        <f t="shared" si="349"/>
        <v>0</v>
      </c>
      <c r="C3735" t="str">
        <f t="shared" si="350"/>
        <v>ON</v>
      </c>
      <c r="D3735" s="4">
        <f t="shared" si="352"/>
        <v>42585.541666657613</v>
      </c>
      <c r="E3735" t="str">
        <f t="shared" si="353"/>
        <v>LRKPPS</v>
      </c>
      <c r="F3735" s="39">
        <v>131.27487182617187</v>
      </c>
      <c r="G3735">
        <f t="shared" si="351"/>
        <v>1.7613539276925682E-3</v>
      </c>
      <c r="H3735" s="38">
        <f>G3735*SUMIF('Manual Inputs'!$B$11:$B$22,'Expanded kW'!A3735,'Manual Inputs'!$C$11:$C$22)</f>
        <v>17946.757497028346</v>
      </c>
    </row>
    <row r="3736" spans="1:8" x14ac:dyDescent="0.2">
      <c r="A3736">
        <f t="shared" si="348"/>
        <v>8</v>
      </c>
      <c r="B3736" t="b">
        <f t="shared" si="349"/>
        <v>0</v>
      </c>
      <c r="C3736" t="str">
        <f t="shared" si="350"/>
        <v>ON</v>
      </c>
      <c r="D3736" s="4">
        <f t="shared" si="352"/>
        <v>42585.583333324277</v>
      </c>
      <c r="E3736" t="str">
        <f t="shared" si="353"/>
        <v>LRKPPS</v>
      </c>
      <c r="F3736" s="39">
        <v>123.09566497802734</v>
      </c>
      <c r="G3736">
        <f t="shared" si="351"/>
        <v>1.6516110811981856E-3</v>
      </c>
      <c r="H3736" s="38">
        <f>G3736*SUMIF('Manual Inputs'!$B$11:$B$22,'Expanded kW'!A3736,'Manual Inputs'!$C$11:$C$22)</f>
        <v>16828.567551156171</v>
      </c>
    </row>
    <row r="3737" spans="1:8" x14ac:dyDescent="0.2">
      <c r="A3737">
        <f t="shared" si="348"/>
        <v>8</v>
      </c>
      <c r="B3737" t="b">
        <f t="shared" si="349"/>
        <v>0</v>
      </c>
      <c r="C3737" t="str">
        <f t="shared" si="350"/>
        <v>ON</v>
      </c>
      <c r="D3737" s="4">
        <f t="shared" si="352"/>
        <v>42585.624999990941</v>
      </c>
      <c r="E3737" t="str">
        <f t="shared" si="353"/>
        <v>LRKPPS</v>
      </c>
      <c r="F3737" s="39">
        <v>117.49786376953125</v>
      </c>
      <c r="G3737">
        <f t="shared" si="351"/>
        <v>1.5765037205291723E-3</v>
      </c>
      <c r="H3737" s="38">
        <f>G3737*SUMIF('Manual Inputs'!$B$11:$B$22,'Expanded kW'!A3737,'Manual Inputs'!$C$11:$C$22)</f>
        <v>16063.284908652593</v>
      </c>
    </row>
    <row r="3738" spans="1:8" x14ac:dyDescent="0.2">
      <c r="A3738">
        <f t="shared" si="348"/>
        <v>8</v>
      </c>
      <c r="B3738" t="b">
        <f t="shared" si="349"/>
        <v>0</v>
      </c>
      <c r="C3738" t="str">
        <f t="shared" si="350"/>
        <v>ON</v>
      </c>
      <c r="D3738" s="4">
        <f t="shared" si="352"/>
        <v>42585.666666657606</v>
      </c>
      <c r="E3738" t="str">
        <f t="shared" si="353"/>
        <v>LRKPPS</v>
      </c>
      <c r="F3738" s="39">
        <v>111.3282470703125</v>
      </c>
      <c r="G3738">
        <f t="shared" si="351"/>
        <v>1.4937241416626546E-3</v>
      </c>
      <c r="H3738" s="38">
        <f>G3738*SUMIF('Manual Inputs'!$B$11:$B$22,'Expanded kW'!A3738,'Manual Inputs'!$C$11:$C$22)</f>
        <v>15219.828630918711</v>
      </c>
    </row>
    <row r="3739" spans="1:8" x14ac:dyDescent="0.2">
      <c r="A3739">
        <f t="shared" si="348"/>
        <v>8</v>
      </c>
      <c r="B3739" t="b">
        <f t="shared" si="349"/>
        <v>0</v>
      </c>
      <c r="C3739" t="str">
        <f t="shared" si="350"/>
        <v>ON</v>
      </c>
      <c r="D3739" s="4">
        <f t="shared" si="352"/>
        <v>42585.70833332427</v>
      </c>
      <c r="E3739" t="str">
        <f t="shared" si="353"/>
        <v>LRKPPS</v>
      </c>
      <c r="F3739" s="39">
        <v>106.5888671875</v>
      </c>
      <c r="G3739">
        <f t="shared" si="351"/>
        <v>1.4301344747653017E-3</v>
      </c>
      <c r="H3739" s="38">
        <f>G3739*SUMIF('Manual Inputs'!$B$11:$B$22,'Expanded kW'!A3739,'Manual Inputs'!$C$11:$C$22)</f>
        <v>14571.901877992541</v>
      </c>
    </row>
    <row r="3740" spans="1:8" x14ac:dyDescent="0.2">
      <c r="A3740">
        <f t="shared" si="348"/>
        <v>8</v>
      </c>
      <c r="B3740" t="b">
        <f t="shared" si="349"/>
        <v>0</v>
      </c>
      <c r="C3740" t="str">
        <f t="shared" si="350"/>
        <v>ON</v>
      </c>
      <c r="D3740" s="4">
        <f t="shared" si="352"/>
        <v>42585.749999990934</v>
      </c>
      <c r="E3740" t="str">
        <f t="shared" si="353"/>
        <v>LRKPPS</v>
      </c>
      <c r="F3740" s="39">
        <v>96.449028015136719</v>
      </c>
      <c r="G3740">
        <f t="shared" si="351"/>
        <v>1.2940852423115677E-3</v>
      </c>
      <c r="H3740" s="38">
        <f>G3740*SUMIF('Manual Inputs'!$B$11:$B$22,'Expanded kW'!A3740,'Manual Inputs'!$C$11:$C$22)</f>
        <v>13185.671351511906</v>
      </c>
    </row>
    <row r="3741" spans="1:8" x14ac:dyDescent="0.2">
      <c r="A3741">
        <f t="shared" si="348"/>
        <v>8</v>
      </c>
      <c r="B3741" t="b">
        <f t="shared" si="349"/>
        <v>0</v>
      </c>
      <c r="C3741" t="str">
        <f t="shared" si="350"/>
        <v>ON</v>
      </c>
      <c r="D3741" s="4">
        <f t="shared" si="352"/>
        <v>42585.791666657598</v>
      </c>
      <c r="E3741" t="str">
        <f t="shared" si="353"/>
        <v>LRKPPS</v>
      </c>
      <c r="F3741" s="39">
        <v>95.212539672851563</v>
      </c>
      <c r="G3741">
        <f t="shared" si="351"/>
        <v>1.2774949111390192E-3</v>
      </c>
      <c r="H3741" s="38">
        <f>G3741*SUMIF('Manual Inputs'!$B$11:$B$22,'Expanded kW'!A3741,'Manual Inputs'!$C$11:$C$22)</f>
        <v>13016.629431164205</v>
      </c>
    </row>
    <row r="3742" spans="1:8" x14ac:dyDescent="0.2">
      <c r="A3742">
        <f t="shared" si="348"/>
        <v>8</v>
      </c>
      <c r="B3742" t="b">
        <f t="shared" si="349"/>
        <v>0</v>
      </c>
      <c r="C3742" t="str">
        <f t="shared" si="350"/>
        <v>ON</v>
      </c>
      <c r="D3742" s="4">
        <f t="shared" si="352"/>
        <v>42585.833333324263</v>
      </c>
      <c r="E3742" t="str">
        <f t="shared" si="353"/>
        <v>LRKPPS</v>
      </c>
      <c r="F3742" s="39">
        <v>90.663597106933594</v>
      </c>
      <c r="G3742">
        <f t="shared" si="351"/>
        <v>1.2164603982587703E-3</v>
      </c>
      <c r="H3742" s="38">
        <f>G3742*SUMIF('Manual Inputs'!$B$11:$B$22,'Expanded kW'!A3742,'Manual Inputs'!$C$11:$C$22)</f>
        <v>12394.737610111491</v>
      </c>
    </row>
    <row r="3743" spans="1:8" x14ac:dyDescent="0.2">
      <c r="A3743">
        <f t="shared" si="348"/>
        <v>8</v>
      </c>
      <c r="B3743" t="b">
        <f t="shared" si="349"/>
        <v>0</v>
      </c>
      <c r="C3743" t="str">
        <f t="shared" si="350"/>
        <v>OFF</v>
      </c>
      <c r="D3743" s="4">
        <f t="shared" si="352"/>
        <v>42585.874999990927</v>
      </c>
      <c r="E3743" t="str">
        <f t="shared" si="353"/>
        <v>LRKPPS</v>
      </c>
      <c r="F3743" s="39">
        <v>85.500518798828125</v>
      </c>
      <c r="G3743">
        <f t="shared" si="351"/>
        <v>1.1471858438032326E-3</v>
      </c>
      <c r="H3743" s="38">
        <f>G3743*SUMIF('Manual Inputs'!$B$11:$B$22,'Expanded kW'!A3743,'Manual Inputs'!$C$11:$C$22)</f>
        <v>11688.886497520552</v>
      </c>
    </row>
    <row r="3744" spans="1:8" x14ac:dyDescent="0.2">
      <c r="A3744">
        <f t="shared" si="348"/>
        <v>8</v>
      </c>
      <c r="B3744" t="b">
        <f t="shared" si="349"/>
        <v>0</v>
      </c>
      <c r="C3744" t="str">
        <f t="shared" si="350"/>
        <v>OFF</v>
      </c>
      <c r="D3744" s="4">
        <f t="shared" si="352"/>
        <v>42585.916666657591</v>
      </c>
      <c r="E3744" t="str">
        <f t="shared" si="353"/>
        <v>LRKPPS</v>
      </c>
      <c r="F3744" s="39">
        <v>79.006950378417969</v>
      </c>
      <c r="G3744">
        <f t="shared" si="351"/>
        <v>1.060059708519895E-3</v>
      </c>
      <c r="H3744" s="38">
        <f>G3744*SUMIF('Manual Inputs'!$B$11:$B$22,'Expanded kW'!A3744,'Manual Inputs'!$C$11:$C$22)</f>
        <v>10801.142361035869</v>
      </c>
    </row>
    <row r="3745" spans="1:8" x14ac:dyDescent="0.2">
      <c r="A3745">
        <f t="shared" si="348"/>
        <v>8</v>
      </c>
      <c r="B3745" t="b">
        <f t="shared" si="349"/>
        <v>0</v>
      </c>
      <c r="C3745" t="str">
        <f t="shared" si="350"/>
        <v>OFF</v>
      </c>
      <c r="D3745" s="4">
        <f t="shared" si="352"/>
        <v>42585.958333324255</v>
      </c>
      <c r="E3745" t="str">
        <f t="shared" si="353"/>
        <v>LRKPPS</v>
      </c>
      <c r="F3745" s="39">
        <v>73.431602478027344</v>
      </c>
      <c r="G3745">
        <f t="shared" si="351"/>
        <v>9.8525361055158819E-4</v>
      </c>
      <c r="H3745" s="38">
        <f>G3745*SUMIF('Manual Inputs'!$B$11:$B$22,'Expanded kW'!A3745,'Manual Inputs'!$C$11:$C$22)</f>
        <v>10038.929339320863</v>
      </c>
    </row>
    <row r="3746" spans="1:8" x14ac:dyDescent="0.2">
      <c r="A3746">
        <f t="shared" si="348"/>
        <v>8</v>
      </c>
      <c r="B3746" t="b">
        <f t="shared" si="349"/>
        <v>0</v>
      </c>
      <c r="C3746" t="str">
        <f t="shared" si="350"/>
        <v>OFF</v>
      </c>
      <c r="D3746" s="4">
        <f t="shared" si="352"/>
        <v>42585.99999999092</v>
      </c>
      <c r="E3746" t="str">
        <f t="shared" si="353"/>
        <v>LRKPPS</v>
      </c>
      <c r="F3746" s="39">
        <v>67.697784423828125</v>
      </c>
      <c r="G3746">
        <f t="shared" si="351"/>
        <v>9.0832127148359528E-4</v>
      </c>
      <c r="H3746" s="38">
        <f>G3746*SUMIF('Manual Inputs'!$B$11:$B$22,'Expanded kW'!A3746,'Manual Inputs'!$C$11:$C$22)</f>
        <v>9255.0516579390332</v>
      </c>
    </row>
    <row r="3747" spans="1:8" x14ac:dyDescent="0.2">
      <c r="A3747">
        <f t="shared" si="348"/>
        <v>8</v>
      </c>
      <c r="B3747" t="b">
        <f t="shared" si="349"/>
        <v>0</v>
      </c>
      <c r="C3747" t="str">
        <f t="shared" si="350"/>
        <v>OFF</v>
      </c>
      <c r="D3747" s="4">
        <f t="shared" si="352"/>
        <v>42586.041666657584</v>
      </c>
      <c r="E3747" t="str">
        <f t="shared" si="353"/>
        <v>LRKPPS</v>
      </c>
      <c r="F3747" s="39">
        <v>65.979232788085938</v>
      </c>
      <c r="G3747">
        <f t="shared" si="351"/>
        <v>8.8526295398955743E-4</v>
      </c>
      <c r="H3747" s="38">
        <f>G3747*SUMIF('Manual Inputs'!$B$11:$B$22,'Expanded kW'!A3747,'Manual Inputs'!$C$11:$C$22)</f>
        <v>9020.1062413201817</v>
      </c>
    </row>
    <row r="3748" spans="1:8" x14ac:dyDescent="0.2">
      <c r="A3748">
        <f t="shared" si="348"/>
        <v>8</v>
      </c>
      <c r="B3748" t="b">
        <f t="shared" si="349"/>
        <v>0</v>
      </c>
      <c r="C3748" t="str">
        <f t="shared" si="350"/>
        <v>OFF</v>
      </c>
      <c r="D3748" s="4">
        <f t="shared" si="352"/>
        <v>42586.083333324248</v>
      </c>
      <c r="E3748" t="str">
        <f t="shared" si="353"/>
        <v>LRKPPS</v>
      </c>
      <c r="F3748" s="39">
        <v>64.726280212402344</v>
      </c>
      <c r="G3748">
        <f t="shared" si="351"/>
        <v>8.6845171730966122E-4</v>
      </c>
      <c r="H3748" s="38">
        <f>G3748*SUMIF('Manual Inputs'!$B$11:$B$22,'Expanded kW'!A3748,'Manual Inputs'!$C$11:$C$22)</f>
        <v>8848.8134743324063</v>
      </c>
    </row>
    <row r="3749" spans="1:8" x14ac:dyDescent="0.2">
      <c r="A3749">
        <f t="shared" si="348"/>
        <v>8</v>
      </c>
      <c r="B3749" t="b">
        <f t="shared" si="349"/>
        <v>0</v>
      </c>
      <c r="C3749" t="str">
        <f t="shared" si="350"/>
        <v>OFF</v>
      </c>
      <c r="D3749" s="4">
        <f t="shared" si="352"/>
        <v>42586.124999990912</v>
      </c>
      <c r="E3749" t="str">
        <f t="shared" si="353"/>
        <v>LRKPPS</v>
      </c>
      <c r="F3749" s="39">
        <v>64.2392578125</v>
      </c>
      <c r="G3749">
        <f t="shared" si="351"/>
        <v>8.6191719318475381E-4</v>
      </c>
      <c r="H3749" s="38">
        <f>G3749*SUMIF('Manual Inputs'!$B$11:$B$22,'Expanded kW'!A3749,'Manual Inputs'!$C$11:$C$22)</f>
        <v>8782.23201220581</v>
      </c>
    </row>
    <row r="3750" spans="1:8" x14ac:dyDescent="0.2">
      <c r="A3750">
        <f t="shared" si="348"/>
        <v>8</v>
      </c>
      <c r="B3750" t="b">
        <f t="shared" si="349"/>
        <v>0</v>
      </c>
      <c r="C3750" t="str">
        <f t="shared" si="350"/>
        <v>OFF</v>
      </c>
      <c r="D3750" s="4">
        <f t="shared" si="352"/>
        <v>42586.166666657577</v>
      </c>
      <c r="E3750" t="str">
        <f t="shared" si="353"/>
        <v>LRKPPS</v>
      </c>
      <c r="F3750" s="39">
        <v>66.662559509277344</v>
      </c>
      <c r="G3750">
        <f t="shared" si="351"/>
        <v>8.9443135147130475E-4</v>
      </c>
      <c r="H3750" s="38">
        <f>G3750*SUMIF('Manual Inputs'!$B$11:$B$22,'Expanded kW'!A3750,'Manual Inputs'!$C$11:$C$22)</f>
        <v>9113.5247210784437</v>
      </c>
    </row>
    <row r="3751" spans="1:8" x14ac:dyDescent="0.2">
      <c r="A3751">
        <f t="shared" si="348"/>
        <v>8</v>
      </c>
      <c r="B3751" t="b">
        <f t="shared" si="349"/>
        <v>0</v>
      </c>
      <c r="C3751" t="str">
        <f t="shared" si="350"/>
        <v>OFF</v>
      </c>
      <c r="D3751" s="4">
        <f t="shared" si="352"/>
        <v>42586.208333324241</v>
      </c>
      <c r="E3751" t="str">
        <f t="shared" si="353"/>
        <v>LRKPPS</v>
      </c>
      <c r="F3751" s="39">
        <v>70.489791870117187</v>
      </c>
      <c r="G3751">
        <f t="shared" si="351"/>
        <v>9.457824642713509E-4</v>
      </c>
      <c r="H3751" s="38">
        <f>G3751*SUMIF('Manual Inputs'!$B$11:$B$22,'Expanded kW'!A3751,'Manual Inputs'!$C$11:$C$22)</f>
        <v>9636.7506066517562</v>
      </c>
    </row>
    <row r="3752" spans="1:8" x14ac:dyDescent="0.2">
      <c r="A3752">
        <f t="shared" si="348"/>
        <v>8</v>
      </c>
      <c r="B3752" t="b">
        <f t="shared" si="349"/>
        <v>0</v>
      </c>
      <c r="C3752" t="str">
        <f t="shared" si="350"/>
        <v>OFF</v>
      </c>
      <c r="D3752" s="4">
        <f t="shared" si="352"/>
        <v>42586.249999990905</v>
      </c>
      <c r="E3752" t="str">
        <f t="shared" si="353"/>
        <v>LRKPPS</v>
      </c>
      <c r="F3752" s="39">
        <v>83.797882080078125</v>
      </c>
      <c r="G3752">
        <f t="shared" si="351"/>
        <v>1.124341061475241E-3</v>
      </c>
      <c r="H3752" s="38">
        <f>G3752*SUMIF('Manual Inputs'!$B$11:$B$22,'Expanded kW'!A3752,'Manual Inputs'!$C$11:$C$22)</f>
        <v>11456.11682978548</v>
      </c>
    </row>
    <row r="3753" spans="1:8" x14ac:dyDescent="0.2">
      <c r="A3753">
        <f t="shared" si="348"/>
        <v>8</v>
      </c>
      <c r="B3753" t="b">
        <f t="shared" si="349"/>
        <v>0</v>
      </c>
      <c r="C3753" t="str">
        <f t="shared" si="350"/>
        <v>ON</v>
      </c>
      <c r="D3753" s="4">
        <f t="shared" si="352"/>
        <v>42586.291666657569</v>
      </c>
      <c r="E3753" t="str">
        <f t="shared" si="353"/>
        <v>LRKPPS</v>
      </c>
      <c r="F3753" s="39">
        <v>93.688491821289062</v>
      </c>
      <c r="G3753">
        <f t="shared" si="351"/>
        <v>1.2570463086608878E-3</v>
      </c>
      <c r="H3753" s="38">
        <f>G3753*SUMIF('Manual Inputs'!$B$11:$B$22,'Expanded kW'!A3753,'Manual Inputs'!$C$11:$C$22)</f>
        <v>12808.27487842027</v>
      </c>
    </row>
    <row r="3754" spans="1:8" x14ac:dyDescent="0.2">
      <c r="A3754">
        <f t="shared" si="348"/>
        <v>8</v>
      </c>
      <c r="B3754" t="b">
        <f t="shared" si="349"/>
        <v>0</v>
      </c>
      <c r="C3754" t="str">
        <f t="shared" si="350"/>
        <v>ON</v>
      </c>
      <c r="D3754" s="4">
        <f t="shared" si="352"/>
        <v>42586.333333324234</v>
      </c>
      <c r="E3754" t="str">
        <f t="shared" si="353"/>
        <v>LRKPPS</v>
      </c>
      <c r="F3754" s="39">
        <v>104.26341247558594</v>
      </c>
      <c r="G3754">
        <f t="shared" si="351"/>
        <v>1.3989331585231143E-3</v>
      </c>
      <c r="H3754" s="38">
        <f>G3754*SUMIF('Manual Inputs'!$B$11:$B$22,'Expanded kW'!A3754,'Manual Inputs'!$C$11:$C$22)</f>
        <v>14253.985956960021</v>
      </c>
    </row>
    <row r="3755" spans="1:8" x14ac:dyDescent="0.2">
      <c r="A3755">
        <f t="shared" si="348"/>
        <v>8</v>
      </c>
      <c r="B3755" t="b">
        <f t="shared" si="349"/>
        <v>0</v>
      </c>
      <c r="C3755" t="str">
        <f t="shared" si="350"/>
        <v>ON</v>
      </c>
      <c r="D3755" s="4">
        <f t="shared" si="352"/>
        <v>42586.374999990898</v>
      </c>
      <c r="E3755" t="str">
        <f t="shared" si="353"/>
        <v>LRKPPS</v>
      </c>
      <c r="F3755" s="39">
        <v>111.76206970214844</v>
      </c>
      <c r="G3755">
        <f t="shared" si="351"/>
        <v>1.4995448687056636E-3</v>
      </c>
      <c r="H3755" s="38">
        <f>G3755*SUMIF('Manual Inputs'!$B$11:$B$22,'Expanded kW'!A3755,'Manual Inputs'!$C$11:$C$22)</f>
        <v>15279.137083952979</v>
      </c>
    </row>
    <row r="3756" spans="1:8" x14ac:dyDescent="0.2">
      <c r="A3756">
        <f t="shared" si="348"/>
        <v>8</v>
      </c>
      <c r="B3756" t="b">
        <f t="shared" si="349"/>
        <v>0</v>
      </c>
      <c r="C3756" t="str">
        <f t="shared" si="350"/>
        <v>ON</v>
      </c>
      <c r="D3756" s="4">
        <f t="shared" si="352"/>
        <v>42586.416666657562</v>
      </c>
      <c r="E3756" t="str">
        <f t="shared" si="353"/>
        <v>LRKPPS</v>
      </c>
      <c r="F3756" s="39">
        <v>120.34772491455078</v>
      </c>
      <c r="G3756">
        <f t="shared" si="351"/>
        <v>1.6147411535681877E-3</v>
      </c>
      <c r="H3756" s="38">
        <f>G3756*SUMIF('Manual Inputs'!$B$11:$B$22,'Expanded kW'!A3756,'Manual Inputs'!$C$11:$C$22)</f>
        <v>16452.893111337369</v>
      </c>
    </row>
    <row r="3757" spans="1:8" x14ac:dyDescent="0.2">
      <c r="A3757">
        <f t="shared" si="348"/>
        <v>8</v>
      </c>
      <c r="B3757" t="b">
        <f t="shared" si="349"/>
        <v>0</v>
      </c>
      <c r="C3757" t="str">
        <f t="shared" si="350"/>
        <v>ON</v>
      </c>
      <c r="D3757" s="4">
        <f t="shared" si="352"/>
        <v>42586.458333324226</v>
      </c>
      <c r="E3757" t="str">
        <f t="shared" si="353"/>
        <v>LRKPPS</v>
      </c>
      <c r="F3757" s="39">
        <v>127.53070831298828</v>
      </c>
      <c r="G3757">
        <f t="shared" si="351"/>
        <v>1.7111173742826997E-3</v>
      </c>
      <c r="H3757" s="38">
        <f>G3757*SUMIF('Manual Inputs'!$B$11:$B$22,'Expanded kW'!A3757,'Manual Inputs'!$C$11:$C$22)</f>
        <v>17434.88806104592</v>
      </c>
    </row>
    <row r="3758" spans="1:8" x14ac:dyDescent="0.2">
      <c r="A3758">
        <f t="shared" si="348"/>
        <v>8</v>
      </c>
      <c r="B3758" t="b">
        <f t="shared" si="349"/>
        <v>0</v>
      </c>
      <c r="C3758" t="str">
        <f t="shared" si="350"/>
        <v>ON</v>
      </c>
      <c r="D3758" s="4">
        <f t="shared" si="352"/>
        <v>42586.499999990891</v>
      </c>
      <c r="E3758" t="str">
        <f t="shared" si="353"/>
        <v>LRKPPS</v>
      </c>
      <c r="F3758" s="39">
        <v>130.8441162109375</v>
      </c>
      <c r="G3758">
        <f t="shared" si="351"/>
        <v>1.7555743517218268E-3</v>
      </c>
      <c r="H3758" s="38">
        <f>G3758*SUMIF('Manual Inputs'!$B$11:$B$22,'Expanded kW'!A3758,'Manual Inputs'!$C$11:$C$22)</f>
        <v>17887.868339800058</v>
      </c>
    </row>
    <row r="3759" spans="1:8" x14ac:dyDescent="0.2">
      <c r="A3759">
        <f t="shared" si="348"/>
        <v>8</v>
      </c>
      <c r="B3759" t="b">
        <f t="shared" si="349"/>
        <v>0</v>
      </c>
      <c r="C3759" t="str">
        <f t="shared" si="350"/>
        <v>ON</v>
      </c>
      <c r="D3759" s="4">
        <f t="shared" si="352"/>
        <v>42586.541666657555</v>
      </c>
      <c r="E3759" t="str">
        <f t="shared" si="353"/>
        <v>LRKPPS</v>
      </c>
      <c r="F3759" s="39">
        <v>134.98373413085937</v>
      </c>
      <c r="G3759">
        <f t="shared" si="351"/>
        <v>1.8111168343079517E-3</v>
      </c>
      <c r="H3759" s="38">
        <f>G3759*SUMIF('Manual Inputs'!$B$11:$B$22,'Expanded kW'!A3759,'Manual Inputs'!$C$11:$C$22)</f>
        <v>18453.800859144398</v>
      </c>
    </row>
    <row r="3760" spans="1:8" x14ac:dyDescent="0.2">
      <c r="A3760">
        <f t="shared" si="348"/>
        <v>8</v>
      </c>
      <c r="B3760" t="b">
        <f t="shared" si="349"/>
        <v>0</v>
      </c>
      <c r="C3760" t="str">
        <f t="shared" si="350"/>
        <v>ON</v>
      </c>
      <c r="D3760" s="4">
        <f t="shared" si="352"/>
        <v>42586.583333324219</v>
      </c>
      <c r="E3760" t="str">
        <f t="shared" si="353"/>
        <v>LRKPPS</v>
      </c>
      <c r="F3760" s="39">
        <v>133.02558898925781</v>
      </c>
      <c r="G3760">
        <f t="shared" si="351"/>
        <v>1.7848438196161605E-3</v>
      </c>
      <c r="H3760" s="38">
        <f>G3760*SUMIF('Manual Inputs'!$B$11:$B$22,'Expanded kW'!A3760,'Manual Inputs'!$C$11:$C$22)</f>
        <v>18186.100304488049</v>
      </c>
    </row>
    <row r="3761" spans="1:8" x14ac:dyDescent="0.2">
      <c r="A3761">
        <f t="shared" si="348"/>
        <v>8</v>
      </c>
      <c r="B3761" t="b">
        <f t="shared" si="349"/>
        <v>0</v>
      </c>
      <c r="C3761" t="str">
        <f t="shared" si="350"/>
        <v>ON</v>
      </c>
      <c r="D3761" s="4">
        <f t="shared" si="352"/>
        <v>42586.624999990883</v>
      </c>
      <c r="E3761" t="str">
        <f t="shared" si="353"/>
        <v>LRKPPS</v>
      </c>
      <c r="F3761" s="39">
        <v>123.7313232421875</v>
      </c>
      <c r="G3761">
        <f t="shared" si="351"/>
        <v>1.6601398968403085E-3</v>
      </c>
      <c r="H3761" s="38">
        <f>G3761*SUMIF('Manual Inputs'!$B$11:$B$22,'Expanded kW'!A3761,'Manual Inputs'!$C$11:$C$22)</f>
        <v>16915.469214507026</v>
      </c>
    </row>
    <row r="3762" spans="1:8" x14ac:dyDescent="0.2">
      <c r="A3762">
        <f t="shared" si="348"/>
        <v>8</v>
      </c>
      <c r="B3762" t="b">
        <f t="shared" si="349"/>
        <v>0</v>
      </c>
      <c r="C3762" t="str">
        <f t="shared" si="350"/>
        <v>ON</v>
      </c>
      <c r="D3762" s="4">
        <f t="shared" si="352"/>
        <v>42586.666666657547</v>
      </c>
      <c r="E3762" t="str">
        <f t="shared" si="353"/>
        <v>LRKPPS</v>
      </c>
      <c r="F3762" s="39">
        <v>115.67478179931641</v>
      </c>
      <c r="G3762">
        <f t="shared" si="351"/>
        <v>1.5520428885049339E-3</v>
      </c>
      <c r="H3762" s="38">
        <f>G3762*SUMIF('Manual Inputs'!$B$11:$B$22,'Expanded kW'!A3762,'Manual Inputs'!$C$11:$C$22)</f>
        <v>15814.049014825368</v>
      </c>
    </row>
    <row r="3763" spans="1:8" x14ac:dyDescent="0.2">
      <c r="A3763">
        <f t="shared" si="348"/>
        <v>8</v>
      </c>
      <c r="B3763" t="b">
        <f t="shared" si="349"/>
        <v>0</v>
      </c>
      <c r="C3763" t="str">
        <f t="shared" si="350"/>
        <v>ON</v>
      </c>
      <c r="D3763" s="4">
        <f t="shared" si="352"/>
        <v>42586.708333324212</v>
      </c>
      <c r="E3763" t="str">
        <f t="shared" si="353"/>
        <v>LRKPPS</v>
      </c>
      <c r="F3763" s="39">
        <v>110.17969512939453</v>
      </c>
      <c r="G3763">
        <f t="shared" si="351"/>
        <v>1.4783136792934849E-3</v>
      </c>
      <c r="H3763" s="38">
        <f>G3763*SUMIF('Manual Inputs'!$B$11:$B$22,'Expanded kW'!A3763,'Manual Inputs'!$C$11:$C$22)</f>
        <v>15062.808609724629</v>
      </c>
    </row>
    <row r="3764" spans="1:8" x14ac:dyDescent="0.2">
      <c r="A3764">
        <f t="shared" si="348"/>
        <v>8</v>
      </c>
      <c r="B3764" t="b">
        <f t="shared" si="349"/>
        <v>0</v>
      </c>
      <c r="C3764" t="str">
        <f t="shared" si="350"/>
        <v>ON</v>
      </c>
      <c r="D3764" s="4">
        <f t="shared" si="352"/>
        <v>42586.749999990876</v>
      </c>
      <c r="E3764" t="str">
        <f t="shared" si="353"/>
        <v>LRKPPS</v>
      </c>
      <c r="F3764" s="39">
        <v>101.12214660644531</v>
      </c>
      <c r="G3764">
        <f t="shared" si="351"/>
        <v>1.3567858617894041E-3</v>
      </c>
      <c r="H3764" s="38">
        <f>G3764*SUMIF('Manual Inputs'!$B$11:$B$22,'Expanded kW'!A3764,'Manual Inputs'!$C$11:$C$22)</f>
        <v>13824.539437584945</v>
      </c>
    </row>
    <row r="3765" spans="1:8" x14ac:dyDescent="0.2">
      <c r="A3765">
        <f t="shared" si="348"/>
        <v>8</v>
      </c>
      <c r="B3765" t="b">
        <f t="shared" si="349"/>
        <v>0</v>
      </c>
      <c r="C3765" t="str">
        <f t="shared" si="350"/>
        <v>ON</v>
      </c>
      <c r="D3765" s="4">
        <f t="shared" si="352"/>
        <v>42586.79166665754</v>
      </c>
      <c r="E3765" t="str">
        <f t="shared" si="353"/>
        <v>LRKPPS</v>
      </c>
      <c r="F3765" s="39">
        <v>95.787406921386719</v>
      </c>
      <c r="G3765">
        <f t="shared" si="351"/>
        <v>1.2852080756770884E-3</v>
      </c>
      <c r="H3765" s="38">
        <f>G3765*SUMIF('Manual Inputs'!$B$11:$B$22,'Expanded kW'!A3765,'Manual Inputs'!$C$11:$C$22)</f>
        <v>13095.220276151704</v>
      </c>
    </row>
    <row r="3766" spans="1:8" x14ac:dyDescent="0.2">
      <c r="A3766">
        <f t="shared" si="348"/>
        <v>8</v>
      </c>
      <c r="B3766" t="b">
        <f t="shared" si="349"/>
        <v>0</v>
      </c>
      <c r="C3766" t="str">
        <f t="shared" si="350"/>
        <v>ON</v>
      </c>
      <c r="D3766" s="4">
        <f t="shared" si="352"/>
        <v>42586.833333324204</v>
      </c>
      <c r="E3766" t="str">
        <f t="shared" si="353"/>
        <v>LRKPPS</v>
      </c>
      <c r="F3766" s="39">
        <v>91.52056884765625</v>
      </c>
      <c r="G3766">
        <f t="shared" si="351"/>
        <v>1.2279586425186625E-3</v>
      </c>
      <c r="H3766" s="38">
        <f>G3766*SUMIF('Manual Inputs'!$B$11:$B$22,'Expanded kW'!A3766,'Manual Inputs'!$C$11:$C$22)</f>
        <v>12511.895325054233</v>
      </c>
    </row>
    <row r="3767" spans="1:8" x14ac:dyDescent="0.2">
      <c r="A3767">
        <f t="shared" si="348"/>
        <v>8</v>
      </c>
      <c r="B3767" t="b">
        <f t="shared" si="349"/>
        <v>0</v>
      </c>
      <c r="C3767" t="str">
        <f t="shared" si="350"/>
        <v>OFF</v>
      </c>
      <c r="D3767" s="4">
        <f t="shared" si="352"/>
        <v>42586.874999990869</v>
      </c>
      <c r="E3767" t="str">
        <f t="shared" si="353"/>
        <v>LRKPPS</v>
      </c>
      <c r="F3767" s="39">
        <v>86.065093994140625</v>
      </c>
      <c r="G3767">
        <f t="shared" si="351"/>
        <v>1.1547609168077466E-3</v>
      </c>
      <c r="H3767" s="38">
        <f>G3767*SUMIF('Manual Inputs'!$B$11:$B$22,'Expanded kW'!A3767,'Manual Inputs'!$C$11:$C$22)</f>
        <v>11766.070302601905</v>
      </c>
    </row>
    <row r="3768" spans="1:8" x14ac:dyDescent="0.2">
      <c r="A3768">
        <f t="shared" si="348"/>
        <v>8</v>
      </c>
      <c r="B3768" t="b">
        <f t="shared" si="349"/>
        <v>0</v>
      </c>
      <c r="C3768" t="str">
        <f t="shared" si="350"/>
        <v>OFF</v>
      </c>
      <c r="D3768" s="4">
        <f t="shared" si="352"/>
        <v>42586.916666657533</v>
      </c>
      <c r="E3768" t="str">
        <f t="shared" si="353"/>
        <v>LRKPPS</v>
      </c>
      <c r="F3768" s="39">
        <v>78.387374877929687</v>
      </c>
      <c r="G3768">
        <f t="shared" si="351"/>
        <v>1.0517466800925492E-3</v>
      </c>
      <c r="H3768" s="38">
        <f>G3768*SUMIF('Manual Inputs'!$B$11:$B$22,'Expanded kW'!A3768,'Manual Inputs'!$C$11:$C$22)</f>
        <v>10716.43939310544</v>
      </c>
    </row>
    <row r="3769" spans="1:8" x14ac:dyDescent="0.2">
      <c r="A3769">
        <f t="shared" si="348"/>
        <v>8</v>
      </c>
      <c r="B3769" t="b">
        <f t="shared" si="349"/>
        <v>0</v>
      </c>
      <c r="C3769" t="str">
        <f t="shared" si="350"/>
        <v>OFF</v>
      </c>
      <c r="D3769" s="4">
        <f t="shared" si="352"/>
        <v>42586.958333324197</v>
      </c>
      <c r="E3769" t="str">
        <f t="shared" si="353"/>
        <v>LRKPPS</v>
      </c>
      <c r="F3769" s="39">
        <v>72.974258422851563</v>
      </c>
      <c r="G3769">
        <f t="shared" si="351"/>
        <v>9.7911728958867471E-4</v>
      </c>
      <c r="H3769" s="38">
        <f>G3769*SUMIF('Manual Inputs'!$B$11:$B$22,'Expanded kW'!A3769,'Manual Inputs'!$C$11:$C$22)</f>
        <v>9976.4052420830012</v>
      </c>
    </row>
    <row r="3770" spans="1:8" x14ac:dyDescent="0.2">
      <c r="A3770">
        <f t="shared" si="348"/>
        <v>8</v>
      </c>
      <c r="B3770" t="b">
        <f t="shared" si="349"/>
        <v>0</v>
      </c>
      <c r="C3770" t="str">
        <f t="shared" si="350"/>
        <v>OFF</v>
      </c>
      <c r="D3770" s="4">
        <f t="shared" si="352"/>
        <v>42586.999999990861</v>
      </c>
      <c r="E3770" t="str">
        <f t="shared" si="353"/>
        <v>LRKPPS</v>
      </c>
      <c r="F3770" s="39">
        <v>69.221031188964844</v>
      </c>
      <c r="G3770">
        <f t="shared" si="351"/>
        <v>9.2875912554732831E-4</v>
      </c>
      <c r="H3770" s="38">
        <f>G3770*SUMIF('Manual Inputs'!$B$11:$B$22,'Expanded kW'!A3770,'Manual Inputs'!$C$11:$C$22)</f>
        <v>9463.2966931217034</v>
      </c>
    </row>
    <row r="3771" spans="1:8" x14ac:dyDescent="0.2">
      <c r="A3771">
        <f t="shared" si="348"/>
        <v>8</v>
      </c>
      <c r="B3771" t="b">
        <f t="shared" si="349"/>
        <v>0</v>
      </c>
      <c r="C3771" t="str">
        <f t="shared" si="350"/>
        <v>OFF</v>
      </c>
      <c r="D3771" s="4">
        <f t="shared" si="352"/>
        <v>42587.041666657526</v>
      </c>
      <c r="E3771" t="str">
        <f t="shared" si="353"/>
        <v>LRKPPS</v>
      </c>
      <c r="F3771" s="39">
        <v>67.178749084472656</v>
      </c>
      <c r="G3771">
        <f t="shared" si="351"/>
        <v>9.0135722024616157E-4</v>
      </c>
      <c r="H3771" s="38">
        <f>G3771*SUMIF('Manual Inputs'!$B$11:$B$22,'Expanded kW'!A3771,'Manual Inputs'!$C$11:$C$22)</f>
        <v>9184.0936654594461</v>
      </c>
    </row>
    <row r="3772" spans="1:8" x14ac:dyDescent="0.2">
      <c r="A3772">
        <f t="shared" si="348"/>
        <v>8</v>
      </c>
      <c r="B3772" t="b">
        <f t="shared" si="349"/>
        <v>0</v>
      </c>
      <c r="C3772" t="str">
        <f t="shared" si="350"/>
        <v>OFF</v>
      </c>
      <c r="D3772" s="4">
        <f t="shared" si="352"/>
        <v>42587.08333332419</v>
      </c>
      <c r="E3772" t="str">
        <f t="shared" si="353"/>
        <v>LRKPPS</v>
      </c>
      <c r="F3772" s="39">
        <v>65.457305908203125</v>
      </c>
      <c r="G3772">
        <f t="shared" si="351"/>
        <v>8.7826010609443853E-4</v>
      </c>
      <c r="H3772" s="38">
        <f>G3772*SUMIF('Manual Inputs'!$B$11:$B$22,'Expanded kW'!A3772,'Manual Inputs'!$C$11:$C$22)</f>
        <v>8948.7529425956491</v>
      </c>
    </row>
    <row r="3773" spans="1:8" x14ac:dyDescent="0.2">
      <c r="A3773">
        <f t="shared" si="348"/>
        <v>8</v>
      </c>
      <c r="B3773" t="b">
        <f t="shared" si="349"/>
        <v>0</v>
      </c>
      <c r="C3773" t="str">
        <f t="shared" si="350"/>
        <v>OFF</v>
      </c>
      <c r="D3773" s="4">
        <f t="shared" si="352"/>
        <v>42587.124999990854</v>
      </c>
      <c r="E3773" t="str">
        <f t="shared" si="353"/>
        <v>LRKPPS</v>
      </c>
      <c r="F3773" s="39">
        <v>65.42352294921875</v>
      </c>
      <c r="G3773">
        <f t="shared" si="351"/>
        <v>8.7780683010438461E-4</v>
      </c>
      <c r="H3773" s="38">
        <f>G3773*SUMIF('Manual Inputs'!$B$11:$B$22,'Expanded kW'!A3773,'Manual Inputs'!$C$11:$C$22)</f>
        <v>8944.1344305834846</v>
      </c>
    </row>
    <row r="3774" spans="1:8" x14ac:dyDescent="0.2">
      <c r="A3774">
        <f t="shared" si="348"/>
        <v>8</v>
      </c>
      <c r="B3774" t="b">
        <f t="shared" si="349"/>
        <v>0</v>
      </c>
      <c r="C3774" t="str">
        <f t="shared" si="350"/>
        <v>OFF</v>
      </c>
      <c r="D3774" s="4">
        <f t="shared" si="352"/>
        <v>42587.166666657518</v>
      </c>
      <c r="E3774" t="str">
        <f t="shared" si="353"/>
        <v>LRKPPS</v>
      </c>
      <c r="F3774" s="39">
        <v>68.7071533203125</v>
      </c>
      <c r="G3774">
        <f t="shared" si="351"/>
        <v>9.2186427362544933E-4</v>
      </c>
      <c r="H3774" s="38">
        <f>G3774*SUMIF('Manual Inputs'!$B$11:$B$22,'Expanded kW'!A3774,'Manual Inputs'!$C$11:$C$22)</f>
        <v>9393.0437851317765</v>
      </c>
    </row>
    <row r="3775" spans="1:8" x14ac:dyDescent="0.2">
      <c r="A3775">
        <f t="shared" si="348"/>
        <v>8</v>
      </c>
      <c r="B3775" t="b">
        <f t="shared" si="349"/>
        <v>0</v>
      </c>
      <c r="C3775" t="str">
        <f t="shared" si="350"/>
        <v>OFF</v>
      </c>
      <c r="D3775" s="4">
        <f t="shared" si="352"/>
        <v>42587.208333324183</v>
      </c>
      <c r="E3775" t="str">
        <f t="shared" si="353"/>
        <v>LRKPPS</v>
      </c>
      <c r="F3775" s="39">
        <v>72.539993286132813</v>
      </c>
      <c r="G3775">
        <f t="shared" si="351"/>
        <v>9.7329062532628362E-4</v>
      </c>
      <c r="H3775" s="38">
        <f>G3775*SUMIF('Manual Inputs'!$B$11:$B$22,'Expanded kW'!A3775,'Manual Inputs'!$C$11:$C$22)</f>
        <v>9917.0362936339388</v>
      </c>
    </row>
    <row r="3776" spans="1:8" x14ac:dyDescent="0.2">
      <c r="A3776">
        <f t="shared" si="348"/>
        <v>8</v>
      </c>
      <c r="B3776" t="b">
        <f t="shared" si="349"/>
        <v>0</v>
      </c>
      <c r="C3776" t="str">
        <f t="shared" si="350"/>
        <v>OFF</v>
      </c>
      <c r="D3776" s="4">
        <f t="shared" si="352"/>
        <v>42587.249999990847</v>
      </c>
      <c r="E3776" t="str">
        <f t="shared" si="353"/>
        <v>LRKPPS</v>
      </c>
      <c r="F3776" s="39">
        <v>86.556205749511719</v>
      </c>
      <c r="G3776">
        <f t="shared" si="351"/>
        <v>1.1613503090290109E-3</v>
      </c>
      <c r="H3776" s="38">
        <f>G3776*SUMIF('Manual Inputs'!$B$11:$B$22,'Expanded kW'!A3776,'Manual Inputs'!$C$11:$C$22)</f>
        <v>11833.210825803144</v>
      </c>
    </row>
    <row r="3777" spans="1:8" x14ac:dyDescent="0.2">
      <c r="A3777">
        <f t="shared" si="348"/>
        <v>8</v>
      </c>
      <c r="B3777" t="b">
        <f t="shared" si="349"/>
        <v>0</v>
      </c>
      <c r="C3777" t="str">
        <f t="shared" si="350"/>
        <v>ON</v>
      </c>
      <c r="D3777" s="4">
        <f t="shared" si="352"/>
        <v>42587.291666657511</v>
      </c>
      <c r="E3777" t="str">
        <f t="shared" si="353"/>
        <v>LRKPPS</v>
      </c>
      <c r="F3777" s="39">
        <v>96.659156799316406</v>
      </c>
      <c r="G3777">
        <f t="shared" si="351"/>
        <v>1.2969046025911666E-3</v>
      </c>
      <c r="H3777" s="38">
        <f>G3777*SUMIF('Manual Inputs'!$B$11:$B$22,'Expanded kW'!A3777,'Manual Inputs'!$C$11:$C$22)</f>
        <v>13214.39832934367</v>
      </c>
    </row>
    <row r="3778" spans="1:8" x14ac:dyDescent="0.2">
      <c r="A3778">
        <f t="shared" ref="A3778:A3841" si="354">MONTH(D3778)</f>
        <v>8</v>
      </c>
      <c r="B3778" t="b">
        <f t="shared" ref="B3778:B3841" si="355">IF(ISNA(VLOOKUP(DATE(YEAR(D3778),MONTH(D3778),DAY(D3778)),Holidays,1,FALSE)),FALSE,TRUE)</f>
        <v>0</v>
      </c>
      <c r="C3778" t="str">
        <f t="shared" ref="C3778:C3841" si="356">IF(OR(HOUR(D3778)&lt;PkStart,HOUR(D3778)&gt;OPkStart-1,WEEKDAY(D3778,2)&gt;5,B3778)=TRUE,"OFF","ON")</f>
        <v>ON</v>
      </c>
      <c r="D3778" s="4">
        <f t="shared" si="352"/>
        <v>42587.333333324175</v>
      </c>
      <c r="E3778" t="str">
        <f t="shared" si="353"/>
        <v>LRKPPS</v>
      </c>
      <c r="F3778" s="39">
        <v>107.86260223388672</v>
      </c>
      <c r="G3778">
        <f t="shared" ref="G3778:G3841" si="357">IF(SUMIF($A$2:$A$8761,A3778,$F$2:$F$8761)=0,0,F3778/SUMIF($A$2:$A$8761,A3778,$F$2:$F$8761))</f>
        <v>1.4472245560244452E-3</v>
      </c>
      <c r="H3778" s="38">
        <f>G3778*SUMIF('Manual Inputs'!$B$11:$B$22,'Expanded kW'!A3778,'Manual Inputs'!$C$11:$C$22)</f>
        <v>14746.035843426826</v>
      </c>
    </row>
    <row r="3779" spans="1:8" x14ac:dyDescent="0.2">
      <c r="A3779">
        <f t="shared" si="354"/>
        <v>8</v>
      </c>
      <c r="B3779" t="b">
        <f t="shared" si="355"/>
        <v>0</v>
      </c>
      <c r="C3779" t="str">
        <f t="shared" si="356"/>
        <v>ON</v>
      </c>
      <c r="D3779" s="4">
        <f t="shared" si="352"/>
        <v>42587.37499999084</v>
      </c>
      <c r="E3779" t="str">
        <f t="shared" si="353"/>
        <v>LRKPPS</v>
      </c>
      <c r="F3779" s="39">
        <v>114.71776580810547</v>
      </c>
      <c r="G3779">
        <f t="shared" si="357"/>
        <v>1.5392023208354714E-3</v>
      </c>
      <c r="H3779" s="38">
        <f>G3779*SUMIF('Manual Inputs'!$B$11:$B$22,'Expanded kW'!A3779,'Manual Inputs'!$C$11:$C$22)</f>
        <v>15683.21412101733</v>
      </c>
    </row>
    <row r="3780" spans="1:8" x14ac:dyDescent="0.2">
      <c r="A3780">
        <f t="shared" si="354"/>
        <v>8</v>
      </c>
      <c r="B3780" t="b">
        <f t="shared" si="355"/>
        <v>0</v>
      </c>
      <c r="C3780" t="str">
        <f t="shared" si="356"/>
        <v>ON</v>
      </c>
      <c r="D3780" s="4">
        <f t="shared" ref="D3780:D3843" si="358">+D3779+1/24</f>
        <v>42587.416666657504</v>
      </c>
      <c r="E3780" t="str">
        <f t="shared" ref="E3780:E3843" si="359">+E3779</f>
        <v>LRKPPS</v>
      </c>
      <c r="F3780" s="39">
        <v>119.63214874267578</v>
      </c>
      <c r="G3780">
        <f t="shared" si="357"/>
        <v>1.6051400556325204E-3</v>
      </c>
      <c r="H3780" s="38">
        <f>G3780*SUMIF('Manual Inputs'!$B$11:$B$22,'Expanded kW'!A3780,'Manual Inputs'!$C$11:$C$22)</f>
        <v>16355.065767469931</v>
      </c>
    </row>
    <row r="3781" spans="1:8" x14ac:dyDescent="0.2">
      <c r="A3781">
        <f t="shared" si="354"/>
        <v>8</v>
      </c>
      <c r="B3781" t="b">
        <f t="shared" si="355"/>
        <v>0</v>
      </c>
      <c r="C3781" t="str">
        <f t="shared" si="356"/>
        <v>ON</v>
      </c>
      <c r="D3781" s="4">
        <f t="shared" si="358"/>
        <v>42587.458333324168</v>
      </c>
      <c r="E3781" t="str">
        <f t="shared" si="359"/>
        <v>LRKPPS</v>
      </c>
      <c r="F3781" s="39">
        <v>124.74095153808594</v>
      </c>
      <c r="G3781">
        <f t="shared" si="357"/>
        <v>1.6736863794211106E-3</v>
      </c>
      <c r="H3781" s="38">
        <f>G3781*SUMIF('Manual Inputs'!$B$11:$B$22,'Expanded kW'!A3781,'Manual Inputs'!$C$11:$C$22)</f>
        <v>17053.496804529132</v>
      </c>
    </row>
    <row r="3782" spans="1:8" x14ac:dyDescent="0.2">
      <c r="A3782">
        <f t="shared" si="354"/>
        <v>8</v>
      </c>
      <c r="B3782" t="b">
        <f t="shared" si="355"/>
        <v>0</v>
      </c>
      <c r="C3782" t="str">
        <f t="shared" si="356"/>
        <v>ON</v>
      </c>
      <c r="D3782" s="4">
        <f t="shared" si="358"/>
        <v>42587.499999990832</v>
      </c>
      <c r="E3782" t="str">
        <f t="shared" si="359"/>
        <v>LRKPPS</v>
      </c>
      <c r="F3782" s="39">
        <v>126.80889129638672</v>
      </c>
      <c r="G3782">
        <f t="shared" si="357"/>
        <v>1.7014325410805772E-3</v>
      </c>
      <c r="H3782" s="38">
        <f>G3782*SUMIF('Manual Inputs'!$B$11:$B$22,'Expanded kW'!A3782,'Manual Inputs'!$C$11:$C$22)</f>
        <v>17336.207523225017</v>
      </c>
    </row>
    <row r="3783" spans="1:8" x14ac:dyDescent="0.2">
      <c r="A3783">
        <f t="shared" si="354"/>
        <v>8</v>
      </c>
      <c r="B3783" t="b">
        <f t="shared" si="355"/>
        <v>0</v>
      </c>
      <c r="C3783" t="str">
        <f t="shared" si="356"/>
        <v>ON</v>
      </c>
      <c r="D3783" s="4">
        <f t="shared" si="358"/>
        <v>42587.541666657497</v>
      </c>
      <c r="E3783" t="str">
        <f t="shared" si="359"/>
        <v>LRKPPS</v>
      </c>
      <c r="F3783" s="39">
        <v>126.45333862304687</v>
      </c>
      <c r="G3783">
        <f t="shared" si="357"/>
        <v>1.6966619853072073E-3</v>
      </c>
      <c r="H3783" s="38">
        <f>G3783*SUMIF('Manual Inputs'!$B$11:$B$22,'Expanded kW'!A3783,'Manual Inputs'!$C$11:$C$22)</f>
        <v>17287.599457438446</v>
      </c>
    </row>
    <row r="3784" spans="1:8" x14ac:dyDescent="0.2">
      <c r="A3784">
        <f t="shared" si="354"/>
        <v>8</v>
      </c>
      <c r="B3784" t="b">
        <f t="shared" si="355"/>
        <v>0</v>
      </c>
      <c r="C3784" t="str">
        <f t="shared" si="356"/>
        <v>ON</v>
      </c>
      <c r="D3784" s="4">
        <f t="shared" si="358"/>
        <v>42587.583333324161</v>
      </c>
      <c r="E3784" t="str">
        <f t="shared" si="359"/>
        <v>LRKPPS</v>
      </c>
      <c r="F3784" s="39">
        <v>124.38284301757812</v>
      </c>
      <c r="G3784">
        <f t="shared" si="357"/>
        <v>1.6688815310875178E-3</v>
      </c>
      <c r="H3784" s="38">
        <f>G3784*SUMIF('Manual Inputs'!$B$11:$B$22,'Expanded kW'!A3784,'Manual Inputs'!$C$11:$C$22)</f>
        <v>17004.53932557091</v>
      </c>
    </row>
    <row r="3785" spans="1:8" x14ac:dyDescent="0.2">
      <c r="A3785">
        <f t="shared" si="354"/>
        <v>8</v>
      </c>
      <c r="B3785" t="b">
        <f t="shared" si="355"/>
        <v>0</v>
      </c>
      <c r="C3785" t="str">
        <f t="shared" si="356"/>
        <v>ON</v>
      </c>
      <c r="D3785" s="4">
        <f t="shared" si="358"/>
        <v>42587.624999990825</v>
      </c>
      <c r="E3785" t="str">
        <f t="shared" si="359"/>
        <v>LRKPPS</v>
      </c>
      <c r="F3785" s="39">
        <v>113.38314819335937</v>
      </c>
      <c r="G3785">
        <f t="shared" si="357"/>
        <v>1.5212953600820573E-3</v>
      </c>
      <c r="H3785" s="38">
        <f>G3785*SUMIF('Manual Inputs'!$B$11:$B$22,'Expanded kW'!A3785,'Manual Inputs'!$C$11:$C$22)</f>
        <v>15500.756820926976</v>
      </c>
    </row>
    <row r="3786" spans="1:8" x14ac:dyDescent="0.2">
      <c r="A3786">
        <f t="shared" si="354"/>
        <v>8</v>
      </c>
      <c r="B3786" t="b">
        <f t="shared" si="355"/>
        <v>0</v>
      </c>
      <c r="C3786" t="str">
        <f t="shared" si="356"/>
        <v>ON</v>
      </c>
      <c r="D3786" s="4">
        <f t="shared" si="358"/>
        <v>42587.666666657489</v>
      </c>
      <c r="E3786" t="str">
        <f t="shared" si="359"/>
        <v>LRKPPS</v>
      </c>
      <c r="F3786" s="39">
        <v>105.93697357177734</v>
      </c>
      <c r="G3786">
        <f t="shared" si="357"/>
        <v>1.4213878245913733E-3</v>
      </c>
      <c r="H3786" s="38">
        <f>G3786*SUMIF('Manual Inputs'!$B$11:$B$22,'Expanded kW'!A3786,'Manual Inputs'!$C$11:$C$22)</f>
        <v>14482.780658733403</v>
      </c>
    </row>
    <row r="3787" spans="1:8" x14ac:dyDescent="0.2">
      <c r="A3787">
        <f t="shared" si="354"/>
        <v>8</v>
      </c>
      <c r="B3787" t="b">
        <f t="shared" si="355"/>
        <v>0</v>
      </c>
      <c r="C3787" t="str">
        <f t="shared" si="356"/>
        <v>ON</v>
      </c>
      <c r="D3787" s="4">
        <f t="shared" si="358"/>
        <v>42587.708333324154</v>
      </c>
      <c r="E3787" t="str">
        <f t="shared" si="359"/>
        <v>LRKPPS</v>
      </c>
      <c r="F3787" s="39">
        <v>100.65872955322266</v>
      </c>
      <c r="G3787">
        <f t="shared" si="357"/>
        <v>1.3505680576087664E-3</v>
      </c>
      <c r="H3787" s="38">
        <f>G3787*SUMIF('Manual Inputs'!$B$11:$B$22,'Expanded kW'!A3787,'Manual Inputs'!$C$11:$C$22)</f>
        <v>13761.185092930264</v>
      </c>
    </row>
    <row r="3788" spans="1:8" x14ac:dyDescent="0.2">
      <c r="A3788">
        <f t="shared" si="354"/>
        <v>8</v>
      </c>
      <c r="B3788" t="b">
        <f t="shared" si="355"/>
        <v>0</v>
      </c>
      <c r="C3788" t="str">
        <f t="shared" si="356"/>
        <v>ON</v>
      </c>
      <c r="D3788" s="4">
        <f t="shared" si="358"/>
        <v>42587.749999990818</v>
      </c>
      <c r="E3788" t="str">
        <f t="shared" si="359"/>
        <v>LRKPPS</v>
      </c>
      <c r="F3788" s="39">
        <v>95.669929504394531</v>
      </c>
      <c r="G3788">
        <f t="shared" si="357"/>
        <v>1.283631846297041E-3</v>
      </c>
      <c r="H3788" s="38">
        <f>G3788*SUMIF('Manual Inputs'!$B$11:$B$22,'Expanded kW'!A3788,'Manual Inputs'!$C$11:$C$22)</f>
        <v>13079.159786548424</v>
      </c>
    </row>
    <row r="3789" spans="1:8" x14ac:dyDescent="0.2">
      <c r="A3789">
        <f t="shared" si="354"/>
        <v>8</v>
      </c>
      <c r="B3789" t="b">
        <f t="shared" si="355"/>
        <v>0</v>
      </c>
      <c r="C3789" t="str">
        <f t="shared" si="356"/>
        <v>ON</v>
      </c>
      <c r="D3789" s="4">
        <f t="shared" si="358"/>
        <v>42587.791666657482</v>
      </c>
      <c r="E3789" t="str">
        <f t="shared" si="359"/>
        <v>LRKPPS</v>
      </c>
      <c r="F3789" s="39">
        <v>93.560638427734375</v>
      </c>
      <c r="G3789">
        <f t="shared" si="357"/>
        <v>1.2553308617229196E-3</v>
      </c>
      <c r="H3789" s="38">
        <f>G3789*SUMIF('Manual Inputs'!$B$11:$B$22,'Expanded kW'!A3789,'Manual Inputs'!$C$11:$C$22)</f>
        <v>12790.795875642523</v>
      </c>
    </row>
    <row r="3790" spans="1:8" x14ac:dyDescent="0.2">
      <c r="A3790">
        <f t="shared" si="354"/>
        <v>8</v>
      </c>
      <c r="B3790" t="b">
        <f t="shared" si="355"/>
        <v>0</v>
      </c>
      <c r="C3790" t="str">
        <f t="shared" si="356"/>
        <v>ON</v>
      </c>
      <c r="D3790" s="4">
        <f t="shared" si="358"/>
        <v>42587.833333324146</v>
      </c>
      <c r="E3790" t="str">
        <f t="shared" si="359"/>
        <v>LRKPPS</v>
      </c>
      <c r="F3790" s="39">
        <v>90.094017028808594</v>
      </c>
      <c r="G3790">
        <f t="shared" si="357"/>
        <v>1.2088181732557296E-3</v>
      </c>
      <c r="H3790" s="38">
        <f>G3790*SUMIF('Manual Inputs'!$B$11:$B$22,'Expanded kW'!A3790,'Manual Inputs'!$C$11:$C$22)</f>
        <v>12316.869581028335</v>
      </c>
    </row>
    <row r="3791" spans="1:8" x14ac:dyDescent="0.2">
      <c r="A3791">
        <f t="shared" si="354"/>
        <v>8</v>
      </c>
      <c r="B3791" t="b">
        <f t="shared" si="355"/>
        <v>0</v>
      </c>
      <c r="C3791" t="str">
        <f t="shared" si="356"/>
        <v>OFF</v>
      </c>
      <c r="D3791" s="4">
        <f t="shared" si="358"/>
        <v>42587.87499999081</v>
      </c>
      <c r="E3791" t="str">
        <f t="shared" si="359"/>
        <v>LRKPPS</v>
      </c>
      <c r="F3791" s="39">
        <v>85.590354919433594</v>
      </c>
      <c r="G3791">
        <f t="shared" si="357"/>
        <v>1.1483912017036129E-3</v>
      </c>
      <c r="H3791" s="38">
        <f>G3791*SUMIF('Manual Inputs'!$B$11:$B$22,'Expanded kW'!A3791,'Manual Inputs'!$C$11:$C$22)</f>
        <v>11701.168109748023</v>
      </c>
    </row>
    <row r="3792" spans="1:8" x14ac:dyDescent="0.2">
      <c r="A3792">
        <f t="shared" si="354"/>
        <v>8</v>
      </c>
      <c r="B3792" t="b">
        <f t="shared" si="355"/>
        <v>0</v>
      </c>
      <c r="C3792" t="str">
        <f t="shared" si="356"/>
        <v>OFF</v>
      </c>
      <c r="D3792" s="4">
        <f t="shared" si="358"/>
        <v>42587.916666657475</v>
      </c>
      <c r="E3792" t="str">
        <f t="shared" si="359"/>
        <v>LRKPPS</v>
      </c>
      <c r="F3792" s="39">
        <v>77.214431762695313</v>
      </c>
      <c r="G3792">
        <f t="shared" si="357"/>
        <v>1.0360089540964144E-3</v>
      </c>
      <c r="H3792" s="38">
        <f>G3792*SUMIF('Manual Inputs'!$B$11:$B$22,'Expanded kW'!A3792,'Manual Inputs'!$C$11:$C$22)</f>
        <v>10556.084822926967</v>
      </c>
    </row>
    <row r="3793" spans="1:8" x14ac:dyDescent="0.2">
      <c r="A3793">
        <f t="shared" si="354"/>
        <v>8</v>
      </c>
      <c r="B3793" t="b">
        <f t="shared" si="355"/>
        <v>0</v>
      </c>
      <c r="C3793" t="str">
        <f t="shared" si="356"/>
        <v>OFF</v>
      </c>
      <c r="D3793" s="4">
        <f t="shared" si="358"/>
        <v>42587.958333324139</v>
      </c>
      <c r="E3793" t="str">
        <f t="shared" si="359"/>
        <v>LRKPPS</v>
      </c>
      <c r="F3793" s="39">
        <v>71.635581970214844</v>
      </c>
      <c r="G3793">
        <f t="shared" si="357"/>
        <v>9.611558702023093E-4</v>
      </c>
      <c r="H3793" s="38">
        <f>G3793*SUMIF('Manual Inputs'!$B$11:$B$22,'Expanded kW'!A3793,'Manual Inputs'!$C$11:$C$22)</f>
        <v>9793.3930530155758</v>
      </c>
    </row>
    <row r="3794" spans="1:8" x14ac:dyDescent="0.2">
      <c r="A3794">
        <f t="shared" si="354"/>
        <v>8</v>
      </c>
      <c r="B3794" t="b">
        <f t="shared" si="355"/>
        <v>0</v>
      </c>
      <c r="C3794" t="str">
        <f t="shared" si="356"/>
        <v>OFF</v>
      </c>
      <c r="D3794" s="4">
        <f t="shared" si="358"/>
        <v>42587.999999990803</v>
      </c>
      <c r="E3794" t="str">
        <f t="shared" si="359"/>
        <v>LRKPPS</v>
      </c>
      <c r="F3794" s="39">
        <v>68.443588256835937</v>
      </c>
      <c r="G3794">
        <f t="shared" si="357"/>
        <v>9.1832794292255821E-4</v>
      </c>
      <c r="H3794" s="38">
        <f>G3794*SUMIF('Manual Inputs'!$B$11:$B$22,'Expanded kW'!A3794,'Manual Inputs'!$C$11:$C$22)</f>
        <v>9357.0114644514997</v>
      </c>
    </row>
    <row r="3795" spans="1:8" x14ac:dyDescent="0.2">
      <c r="A3795">
        <f t="shared" si="354"/>
        <v>8</v>
      </c>
      <c r="B3795" t="b">
        <f t="shared" si="355"/>
        <v>0</v>
      </c>
      <c r="C3795" t="str">
        <f t="shared" si="356"/>
        <v>OFF</v>
      </c>
      <c r="D3795" s="4">
        <f t="shared" si="358"/>
        <v>42588.041666657467</v>
      </c>
      <c r="E3795" t="str">
        <f t="shared" si="359"/>
        <v>LRKPPS</v>
      </c>
      <c r="F3795" s="39">
        <v>66.360458374023438</v>
      </c>
      <c r="G3795">
        <f t="shared" si="357"/>
        <v>8.9037797085292987E-4</v>
      </c>
      <c r="H3795" s="38">
        <f>G3795*SUMIF('Manual Inputs'!$B$11:$B$22,'Expanded kW'!A3795,'Manual Inputs'!$C$11:$C$22)</f>
        <v>9072.2240841891689</v>
      </c>
    </row>
    <row r="3796" spans="1:8" x14ac:dyDescent="0.2">
      <c r="A3796">
        <f t="shared" si="354"/>
        <v>8</v>
      </c>
      <c r="B3796" t="b">
        <f t="shared" si="355"/>
        <v>0</v>
      </c>
      <c r="C3796" t="str">
        <f t="shared" si="356"/>
        <v>OFF</v>
      </c>
      <c r="D3796" s="4">
        <f t="shared" si="358"/>
        <v>42588.083333324132</v>
      </c>
      <c r="E3796" t="str">
        <f t="shared" si="359"/>
        <v>LRKPPS</v>
      </c>
      <c r="F3796" s="39">
        <v>65.258529663085937</v>
      </c>
      <c r="G3796">
        <f t="shared" si="357"/>
        <v>8.7559306620174106E-4</v>
      </c>
      <c r="H3796" s="38">
        <f>G3796*SUMIF('Manual Inputs'!$B$11:$B$22,'Expanded kW'!A3796,'Manual Inputs'!$C$11:$C$22)</f>
        <v>8921.5779850606541</v>
      </c>
    </row>
    <row r="3797" spans="1:8" x14ac:dyDescent="0.2">
      <c r="A3797">
        <f t="shared" si="354"/>
        <v>8</v>
      </c>
      <c r="B3797" t="b">
        <f t="shared" si="355"/>
        <v>0</v>
      </c>
      <c r="C3797" t="str">
        <f t="shared" si="356"/>
        <v>OFF</v>
      </c>
      <c r="D3797" s="4">
        <f t="shared" si="358"/>
        <v>42588.124999990796</v>
      </c>
      <c r="E3797" t="str">
        <f t="shared" si="359"/>
        <v>LRKPPS</v>
      </c>
      <c r="F3797" s="39">
        <v>64.363487243652344</v>
      </c>
      <c r="G3797">
        <f t="shared" si="357"/>
        <v>8.6358401634330109E-4</v>
      </c>
      <c r="H3797" s="38">
        <f>G3797*SUMIF('Manual Inputs'!$B$11:$B$22,'Expanded kW'!A3797,'Manual Inputs'!$C$11:$C$22)</f>
        <v>8799.2155783968865</v>
      </c>
    </row>
    <row r="3798" spans="1:8" x14ac:dyDescent="0.2">
      <c r="A3798">
        <f t="shared" si="354"/>
        <v>8</v>
      </c>
      <c r="B3798" t="b">
        <f t="shared" si="355"/>
        <v>0</v>
      </c>
      <c r="C3798" t="str">
        <f t="shared" si="356"/>
        <v>OFF</v>
      </c>
      <c r="D3798" s="4">
        <f t="shared" si="358"/>
        <v>42588.16666665746</v>
      </c>
      <c r="E3798" t="str">
        <f t="shared" si="359"/>
        <v>LRKPPS</v>
      </c>
      <c r="F3798" s="39">
        <v>63.719272613525391</v>
      </c>
      <c r="G3798">
        <f t="shared" si="357"/>
        <v>8.5494039739881925E-4</v>
      </c>
      <c r="H3798" s="38">
        <f>G3798*SUMIF('Manual Inputs'!$B$11:$B$22,'Expanded kW'!A3798,'Manual Inputs'!$C$11:$C$22)</f>
        <v>8711.144163189294</v>
      </c>
    </row>
    <row r="3799" spans="1:8" x14ac:dyDescent="0.2">
      <c r="A3799">
        <f t="shared" si="354"/>
        <v>8</v>
      </c>
      <c r="B3799" t="b">
        <f t="shared" si="355"/>
        <v>0</v>
      </c>
      <c r="C3799" t="str">
        <f t="shared" si="356"/>
        <v>OFF</v>
      </c>
      <c r="D3799" s="4">
        <f t="shared" si="358"/>
        <v>42588.208333324124</v>
      </c>
      <c r="E3799" t="str">
        <f t="shared" si="359"/>
        <v>LRKPPS</v>
      </c>
      <c r="F3799" s="39">
        <v>65.709510803222656</v>
      </c>
      <c r="G3799">
        <f t="shared" si="357"/>
        <v>8.816440140445766E-4</v>
      </c>
      <c r="H3799" s="38">
        <f>G3799*SUMIF('Manual Inputs'!$B$11:$B$22,'Expanded kW'!A3799,'Manual Inputs'!$C$11:$C$22)</f>
        <v>8983.2321999547603</v>
      </c>
    </row>
    <row r="3800" spans="1:8" x14ac:dyDescent="0.2">
      <c r="A3800">
        <f t="shared" si="354"/>
        <v>8</v>
      </c>
      <c r="B3800" t="b">
        <f t="shared" si="355"/>
        <v>0</v>
      </c>
      <c r="C3800" t="str">
        <f t="shared" si="356"/>
        <v>OFF</v>
      </c>
      <c r="D3800" s="4">
        <f t="shared" si="358"/>
        <v>42588.249999990789</v>
      </c>
      <c r="E3800" t="str">
        <f t="shared" si="359"/>
        <v>LRKPPS</v>
      </c>
      <c r="F3800" s="39">
        <v>68.598106384277344</v>
      </c>
      <c r="G3800">
        <f t="shared" si="357"/>
        <v>9.2040115851121256E-4</v>
      </c>
      <c r="H3800" s="38">
        <f>G3800*SUMIF('Manual Inputs'!$B$11:$B$22,'Expanded kW'!A3800,'Manual Inputs'!$C$11:$C$22)</f>
        <v>9378.1358374827523</v>
      </c>
    </row>
    <row r="3801" spans="1:8" x14ac:dyDescent="0.2">
      <c r="A3801">
        <f t="shared" si="354"/>
        <v>8</v>
      </c>
      <c r="B3801" t="b">
        <f t="shared" si="355"/>
        <v>0</v>
      </c>
      <c r="C3801" t="str">
        <f t="shared" si="356"/>
        <v>OFF</v>
      </c>
      <c r="D3801" s="4">
        <f t="shared" si="358"/>
        <v>42588.291666657453</v>
      </c>
      <c r="E3801" t="str">
        <f t="shared" si="359"/>
        <v>LRKPPS</v>
      </c>
      <c r="F3801" s="39">
        <v>67.487648010253906</v>
      </c>
      <c r="G3801">
        <f t="shared" si="357"/>
        <v>9.0550180883814486E-4</v>
      </c>
      <c r="H3801" s="38">
        <f>G3801*SUMIF('Manual Inputs'!$B$11:$B$22,'Expanded kW'!A3801,'Manual Inputs'!$C$11:$C$22)</f>
        <v>9226.3236370828745</v>
      </c>
    </row>
    <row r="3802" spans="1:8" x14ac:dyDescent="0.2">
      <c r="A3802">
        <f t="shared" si="354"/>
        <v>8</v>
      </c>
      <c r="B3802" t="b">
        <f t="shared" si="355"/>
        <v>0</v>
      </c>
      <c r="C3802" t="str">
        <f t="shared" si="356"/>
        <v>OFF</v>
      </c>
      <c r="D3802" s="4">
        <f t="shared" si="358"/>
        <v>42588.333333324117</v>
      </c>
      <c r="E3802" t="str">
        <f t="shared" si="359"/>
        <v>LRKPPS</v>
      </c>
      <c r="F3802" s="39">
        <v>67.997543334960938</v>
      </c>
      <c r="G3802">
        <f t="shared" si="357"/>
        <v>9.1234322578558655E-4</v>
      </c>
      <c r="H3802" s="38">
        <f>G3802*SUMIF('Manual Inputs'!$B$11:$B$22,'Expanded kW'!A3802,'Manual Inputs'!$C$11:$C$22)</f>
        <v>9296.032086339661</v>
      </c>
    </row>
    <row r="3803" spans="1:8" x14ac:dyDescent="0.2">
      <c r="A3803">
        <f t="shared" si="354"/>
        <v>8</v>
      </c>
      <c r="B3803" t="b">
        <f t="shared" si="355"/>
        <v>0</v>
      </c>
      <c r="C3803" t="str">
        <f t="shared" si="356"/>
        <v>OFF</v>
      </c>
      <c r="D3803" s="4">
        <f t="shared" si="358"/>
        <v>42588.374999990781</v>
      </c>
      <c r="E3803" t="str">
        <f t="shared" si="359"/>
        <v>LRKPPS</v>
      </c>
      <c r="F3803" s="39">
        <v>71.112007141113281</v>
      </c>
      <c r="G3803">
        <f t="shared" si="357"/>
        <v>9.5413091128328524E-4</v>
      </c>
      <c r="H3803" s="38">
        <f>G3803*SUMIF('Manual Inputs'!$B$11:$B$22,'Expanded kW'!A3803,'Manual Inputs'!$C$11:$C$22)</f>
        <v>9721.8144610221589</v>
      </c>
    </row>
    <row r="3804" spans="1:8" x14ac:dyDescent="0.2">
      <c r="A3804">
        <f t="shared" si="354"/>
        <v>8</v>
      </c>
      <c r="B3804" t="b">
        <f t="shared" si="355"/>
        <v>0</v>
      </c>
      <c r="C3804" t="str">
        <f t="shared" si="356"/>
        <v>OFF</v>
      </c>
      <c r="D3804" s="4">
        <f t="shared" si="358"/>
        <v>42588.416666657446</v>
      </c>
      <c r="E3804" t="str">
        <f t="shared" si="359"/>
        <v>LRKPPS</v>
      </c>
      <c r="F3804" s="39">
        <v>74.616477966308594</v>
      </c>
      <c r="G3804">
        <f t="shared" si="357"/>
        <v>1.0011514367393318E-3</v>
      </c>
      <c r="H3804" s="38">
        <f>G3804*SUMIF('Manual Inputs'!$B$11:$B$22,'Expanded kW'!A3804,'Manual Inputs'!$C$11:$C$22)</f>
        <v>10200.915199649975</v>
      </c>
    </row>
    <row r="3805" spans="1:8" x14ac:dyDescent="0.2">
      <c r="A3805">
        <f t="shared" si="354"/>
        <v>8</v>
      </c>
      <c r="B3805" t="b">
        <f t="shared" si="355"/>
        <v>0</v>
      </c>
      <c r="C3805" t="str">
        <f t="shared" si="356"/>
        <v>OFF</v>
      </c>
      <c r="D3805" s="4">
        <f t="shared" si="358"/>
        <v>42588.45833332411</v>
      </c>
      <c r="E3805" t="str">
        <f t="shared" si="359"/>
        <v>LRKPPS</v>
      </c>
      <c r="F3805" s="39">
        <v>75.091850280761719</v>
      </c>
      <c r="G3805">
        <f t="shared" si="357"/>
        <v>1.0075296482091327E-3</v>
      </c>
      <c r="H3805" s="38">
        <f>G3805*SUMIF('Manual Inputs'!$B$11:$B$22,'Expanded kW'!A3805,'Manual Inputs'!$C$11:$C$22)</f>
        <v>10265.903963528475</v>
      </c>
    </row>
    <row r="3806" spans="1:8" x14ac:dyDescent="0.2">
      <c r="A3806">
        <f t="shared" si="354"/>
        <v>8</v>
      </c>
      <c r="B3806" t="b">
        <f t="shared" si="355"/>
        <v>0</v>
      </c>
      <c r="C3806" t="str">
        <f t="shared" si="356"/>
        <v>OFF</v>
      </c>
      <c r="D3806" s="4">
        <f t="shared" si="358"/>
        <v>42588.499999990774</v>
      </c>
      <c r="E3806" t="str">
        <f t="shared" si="359"/>
        <v>LRKPPS</v>
      </c>
      <c r="F3806" s="39">
        <v>75.788375854492188</v>
      </c>
      <c r="G3806">
        <f t="shared" si="357"/>
        <v>1.0168751386138233E-3</v>
      </c>
      <c r="H3806" s="38">
        <f>G3806*SUMIF('Manual Inputs'!$B$11:$B$22,'Expanded kW'!A3806,'Manual Inputs'!$C$11:$C$22)</f>
        <v>10361.126875486612</v>
      </c>
    </row>
    <row r="3807" spans="1:8" x14ac:dyDescent="0.2">
      <c r="A3807">
        <f t="shared" si="354"/>
        <v>8</v>
      </c>
      <c r="B3807" t="b">
        <f t="shared" si="355"/>
        <v>0</v>
      </c>
      <c r="C3807" t="str">
        <f t="shared" si="356"/>
        <v>OFF</v>
      </c>
      <c r="D3807" s="4">
        <f t="shared" si="358"/>
        <v>42588.541666657438</v>
      </c>
      <c r="E3807" t="str">
        <f t="shared" si="359"/>
        <v>LRKPPS</v>
      </c>
      <c r="F3807" s="39">
        <v>77.7255859375</v>
      </c>
      <c r="G3807">
        <f t="shared" si="357"/>
        <v>1.0428672614093391E-3</v>
      </c>
      <c r="H3807" s="38">
        <f>G3807*SUMIF('Manual Inputs'!$B$11:$B$22,'Expanded kW'!A3807,'Manual Inputs'!$C$11:$C$22)</f>
        <v>10625.965371208595</v>
      </c>
    </row>
    <row r="3808" spans="1:8" x14ac:dyDescent="0.2">
      <c r="A3808">
        <f t="shared" si="354"/>
        <v>8</v>
      </c>
      <c r="B3808" t="b">
        <f t="shared" si="355"/>
        <v>0</v>
      </c>
      <c r="C3808" t="str">
        <f t="shared" si="356"/>
        <v>OFF</v>
      </c>
      <c r="D3808" s="4">
        <f t="shared" si="358"/>
        <v>42588.583333324103</v>
      </c>
      <c r="E3808" t="str">
        <f t="shared" si="359"/>
        <v>LRKPPS</v>
      </c>
      <c r="F3808" s="39">
        <v>78.854576110839844</v>
      </c>
      <c r="G3808">
        <f t="shared" si="357"/>
        <v>1.0580152577354875E-3</v>
      </c>
      <c r="H3808" s="38">
        <f>G3808*SUMIF('Manual Inputs'!$B$11:$B$22,'Expanded kW'!A3808,'Manual Inputs'!$C$11:$C$22)</f>
        <v>10780.311077859047</v>
      </c>
    </row>
    <row r="3809" spans="1:8" x14ac:dyDescent="0.2">
      <c r="A3809">
        <f t="shared" si="354"/>
        <v>8</v>
      </c>
      <c r="B3809" t="b">
        <f t="shared" si="355"/>
        <v>0</v>
      </c>
      <c r="C3809" t="str">
        <f t="shared" si="356"/>
        <v>OFF</v>
      </c>
      <c r="D3809" s="4">
        <f t="shared" si="358"/>
        <v>42588.624999990767</v>
      </c>
      <c r="E3809" t="str">
        <f t="shared" si="359"/>
        <v>LRKPPS</v>
      </c>
      <c r="F3809" s="39">
        <v>80.543487548828125</v>
      </c>
      <c r="G3809">
        <f t="shared" si="357"/>
        <v>1.0806758838967884E-3</v>
      </c>
      <c r="H3809" s="38">
        <f>G3809*SUMIF('Manual Inputs'!$B$11:$B$22,'Expanded kW'!A3809,'Manual Inputs'!$C$11:$C$22)</f>
        <v>11011.20434471113</v>
      </c>
    </row>
    <row r="3810" spans="1:8" x14ac:dyDescent="0.2">
      <c r="A3810">
        <f t="shared" si="354"/>
        <v>8</v>
      </c>
      <c r="B3810" t="b">
        <f t="shared" si="355"/>
        <v>0</v>
      </c>
      <c r="C3810" t="str">
        <f t="shared" si="356"/>
        <v>OFF</v>
      </c>
      <c r="D3810" s="4">
        <f t="shared" si="358"/>
        <v>42588.666666657431</v>
      </c>
      <c r="E3810" t="str">
        <f t="shared" si="359"/>
        <v>LRKPPS</v>
      </c>
      <c r="F3810" s="39">
        <v>80.363075256347656</v>
      </c>
      <c r="G3810">
        <f t="shared" si="357"/>
        <v>1.0782552386084405E-3</v>
      </c>
      <c r="H3810" s="38">
        <f>G3810*SUMIF('Manual Inputs'!$B$11:$B$22,'Expanded kW'!A3810,'Manual Inputs'!$C$11:$C$22)</f>
        <v>10986.539946890065</v>
      </c>
    </row>
    <row r="3811" spans="1:8" x14ac:dyDescent="0.2">
      <c r="A3811">
        <f t="shared" si="354"/>
        <v>8</v>
      </c>
      <c r="B3811" t="b">
        <f t="shared" si="355"/>
        <v>0</v>
      </c>
      <c r="C3811" t="str">
        <f t="shared" si="356"/>
        <v>OFF</v>
      </c>
      <c r="D3811" s="4">
        <f t="shared" si="358"/>
        <v>42588.708333324095</v>
      </c>
      <c r="E3811" t="str">
        <f t="shared" si="359"/>
        <v>LRKPPS</v>
      </c>
      <c r="F3811" s="39">
        <v>79.643455505371094</v>
      </c>
      <c r="G3811">
        <f t="shared" si="357"/>
        <v>1.0685998867715246E-3</v>
      </c>
      <c r="H3811" s="38">
        <f>G3811*SUMIF('Manual Inputs'!$B$11:$B$22,'Expanded kW'!A3811,'Manual Inputs'!$C$11:$C$22)</f>
        <v>10888.159800094343</v>
      </c>
    </row>
    <row r="3812" spans="1:8" x14ac:dyDescent="0.2">
      <c r="A3812">
        <f t="shared" si="354"/>
        <v>8</v>
      </c>
      <c r="B3812" t="b">
        <f t="shared" si="355"/>
        <v>0</v>
      </c>
      <c r="C3812" t="str">
        <f t="shared" si="356"/>
        <v>OFF</v>
      </c>
      <c r="D3812" s="4">
        <f t="shared" si="358"/>
        <v>42588.74999999076</v>
      </c>
      <c r="E3812" t="str">
        <f t="shared" si="359"/>
        <v>LRKPPS</v>
      </c>
      <c r="F3812" s="39">
        <v>79.6256103515625</v>
      </c>
      <c r="G3812">
        <f t="shared" si="357"/>
        <v>1.068360453045071E-3</v>
      </c>
      <c r="H3812" s="38">
        <f>G3812*SUMIF('Manual Inputs'!$B$11:$B$22,'Expanded kW'!A3812,'Manual Inputs'!$C$11:$C$22)</f>
        <v>10885.720166039137</v>
      </c>
    </row>
    <row r="3813" spans="1:8" x14ac:dyDescent="0.2">
      <c r="A3813">
        <f t="shared" si="354"/>
        <v>8</v>
      </c>
      <c r="B3813" t="b">
        <f t="shared" si="355"/>
        <v>0</v>
      </c>
      <c r="C3813" t="str">
        <f t="shared" si="356"/>
        <v>OFF</v>
      </c>
      <c r="D3813" s="4">
        <f t="shared" si="358"/>
        <v>42588.791666657424</v>
      </c>
      <c r="E3813" t="str">
        <f t="shared" si="359"/>
        <v>LRKPPS</v>
      </c>
      <c r="F3813" s="39">
        <v>76.477859497070313</v>
      </c>
      <c r="G3813">
        <f t="shared" si="357"/>
        <v>1.0261261453376603E-3</v>
      </c>
      <c r="H3813" s="38">
        <f>G3813*SUMIF('Manual Inputs'!$B$11:$B$22,'Expanded kW'!A3813,'Manual Inputs'!$C$11:$C$22)</f>
        <v>10455.387075930019</v>
      </c>
    </row>
    <row r="3814" spans="1:8" x14ac:dyDescent="0.2">
      <c r="A3814">
        <f t="shared" si="354"/>
        <v>8</v>
      </c>
      <c r="B3814" t="b">
        <f t="shared" si="355"/>
        <v>0</v>
      </c>
      <c r="C3814" t="str">
        <f t="shared" si="356"/>
        <v>OFF</v>
      </c>
      <c r="D3814" s="4">
        <f t="shared" si="358"/>
        <v>42588.833333324088</v>
      </c>
      <c r="E3814" t="str">
        <f t="shared" si="359"/>
        <v>LRKPPS</v>
      </c>
      <c r="F3814" s="39">
        <v>74.046676635742188</v>
      </c>
      <c r="G3814">
        <f t="shared" si="357"/>
        <v>9.9350624312660035E-4</v>
      </c>
      <c r="H3814" s="38">
        <f>G3814*SUMIF('Manual Inputs'!$B$11:$B$22,'Expanded kW'!A3814,'Manual Inputs'!$C$11:$C$22)</f>
        <v>10123.016922859422</v>
      </c>
    </row>
    <row r="3815" spans="1:8" x14ac:dyDescent="0.2">
      <c r="A3815">
        <f t="shared" si="354"/>
        <v>8</v>
      </c>
      <c r="B3815" t="b">
        <f t="shared" si="355"/>
        <v>0</v>
      </c>
      <c r="C3815" t="str">
        <f t="shared" si="356"/>
        <v>OFF</v>
      </c>
      <c r="D3815" s="4">
        <f t="shared" si="358"/>
        <v>42588.874999990752</v>
      </c>
      <c r="E3815" t="str">
        <f t="shared" si="359"/>
        <v>LRKPPS</v>
      </c>
      <c r="F3815" s="39">
        <v>73.513412475585938</v>
      </c>
      <c r="G3815">
        <f t="shared" si="357"/>
        <v>9.8635127957628281E-4</v>
      </c>
      <c r="H3815" s="38">
        <f>G3815*SUMIF('Manual Inputs'!$B$11:$B$22,'Expanded kW'!A3815,'Manual Inputs'!$C$11:$C$22)</f>
        <v>10050.113689886908</v>
      </c>
    </row>
    <row r="3816" spans="1:8" x14ac:dyDescent="0.2">
      <c r="A3816">
        <f t="shared" si="354"/>
        <v>8</v>
      </c>
      <c r="B3816" t="b">
        <f t="shared" si="355"/>
        <v>0</v>
      </c>
      <c r="C3816" t="str">
        <f t="shared" si="356"/>
        <v>OFF</v>
      </c>
      <c r="D3816" s="4">
        <f t="shared" si="358"/>
        <v>42588.916666657416</v>
      </c>
      <c r="E3816" t="str">
        <f t="shared" si="359"/>
        <v>LRKPPS</v>
      </c>
      <c r="F3816" s="39">
        <v>71.674736022949219</v>
      </c>
      <c r="G3816">
        <f t="shared" si="357"/>
        <v>9.6168121175175744E-4</v>
      </c>
      <c r="H3816" s="38">
        <f>G3816*SUMIF('Manual Inputs'!$B$11:$B$22,'Expanded kW'!A3816,'Manual Inputs'!$C$11:$C$22)</f>
        <v>9798.7458542004078</v>
      </c>
    </row>
    <row r="3817" spans="1:8" x14ac:dyDescent="0.2">
      <c r="A3817">
        <f t="shared" si="354"/>
        <v>8</v>
      </c>
      <c r="B3817" t="b">
        <f t="shared" si="355"/>
        <v>0</v>
      </c>
      <c r="C3817" t="str">
        <f t="shared" si="356"/>
        <v>OFF</v>
      </c>
      <c r="D3817" s="4">
        <f t="shared" si="358"/>
        <v>42588.958333324081</v>
      </c>
      <c r="E3817" t="str">
        <f t="shared" si="359"/>
        <v>LRKPPS</v>
      </c>
      <c r="F3817" s="39">
        <v>68.432525634765625</v>
      </c>
      <c r="G3817">
        <f t="shared" si="357"/>
        <v>9.181795124380103E-4</v>
      </c>
      <c r="H3817" s="38">
        <f>G3817*SUMIF('Manual Inputs'!$B$11:$B$22,'Expanded kW'!A3817,'Manual Inputs'!$C$11:$C$22)</f>
        <v>9355.4990790816628</v>
      </c>
    </row>
    <row r="3818" spans="1:8" x14ac:dyDescent="0.2">
      <c r="A3818">
        <f t="shared" si="354"/>
        <v>8</v>
      </c>
      <c r="B3818" t="b">
        <f t="shared" si="355"/>
        <v>0</v>
      </c>
      <c r="C3818" t="str">
        <f t="shared" si="356"/>
        <v>OFF</v>
      </c>
      <c r="D3818" s="4">
        <f t="shared" si="358"/>
        <v>42588.999999990745</v>
      </c>
      <c r="E3818" t="str">
        <f t="shared" si="359"/>
        <v>LRKPPS</v>
      </c>
      <c r="F3818" s="39">
        <v>65.615852355957031</v>
      </c>
      <c r="G3818">
        <f t="shared" si="357"/>
        <v>8.8038737085263858E-4</v>
      </c>
      <c r="H3818" s="38">
        <f>G3818*SUMIF('Manual Inputs'!$B$11:$B$22,'Expanded kW'!A3818,'Manual Inputs'!$C$11:$C$22)</f>
        <v>8970.428032506401</v>
      </c>
    </row>
    <row r="3819" spans="1:8" x14ac:dyDescent="0.2">
      <c r="A3819">
        <f t="shared" si="354"/>
        <v>8</v>
      </c>
      <c r="B3819" t="b">
        <f t="shared" si="355"/>
        <v>0</v>
      </c>
      <c r="C3819" t="str">
        <f t="shared" si="356"/>
        <v>OFF</v>
      </c>
      <c r="D3819" s="4">
        <f t="shared" si="358"/>
        <v>42589.041666657409</v>
      </c>
      <c r="E3819" t="str">
        <f t="shared" si="359"/>
        <v>LRKPPS</v>
      </c>
      <c r="F3819" s="39">
        <v>64.942146301269531</v>
      </c>
      <c r="G3819">
        <f t="shared" si="357"/>
        <v>8.7134805670952226E-4</v>
      </c>
      <c r="H3819" s="38">
        <f>G3819*SUMIF('Manual Inputs'!$B$11:$B$22,'Expanded kW'!A3819,'Manual Inputs'!$C$11:$C$22)</f>
        <v>8878.3248065077005</v>
      </c>
    </row>
    <row r="3820" spans="1:8" x14ac:dyDescent="0.2">
      <c r="A3820">
        <f t="shared" si="354"/>
        <v>8</v>
      </c>
      <c r="B3820" t="b">
        <f t="shared" si="355"/>
        <v>0</v>
      </c>
      <c r="C3820" t="str">
        <f t="shared" si="356"/>
        <v>OFF</v>
      </c>
      <c r="D3820" s="4">
        <f t="shared" si="358"/>
        <v>42589.083333324073</v>
      </c>
      <c r="E3820" t="str">
        <f t="shared" si="359"/>
        <v>LRKPPS</v>
      </c>
      <c r="F3820" s="39">
        <v>64.136703491210937</v>
      </c>
      <c r="G3820">
        <f t="shared" si="357"/>
        <v>8.6054119141006893E-4</v>
      </c>
      <c r="H3820" s="38">
        <f>G3820*SUMIF('Manual Inputs'!$B$11:$B$22,'Expanded kW'!A3820,'Manual Inputs'!$C$11:$C$22)</f>
        <v>8768.2116783152196</v>
      </c>
    </row>
    <row r="3821" spans="1:8" x14ac:dyDescent="0.2">
      <c r="A3821">
        <f t="shared" si="354"/>
        <v>8</v>
      </c>
      <c r="B3821" t="b">
        <f t="shared" si="355"/>
        <v>0</v>
      </c>
      <c r="C3821" t="str">
        <f t="shared" si="356"/>
        <v>OFF</v>
      </c>
      <c r="D3821" s="4">
        <f t="shared" si="358"/>
        <v>42589.124999990738</v>
      </c>
      <c r="E3821" t="str">
        <f t="shared" si="359"/>
        <v>LRKPPS</v>
      </c>
      <c r="F3821" s="39">
        <v>63.028076171875</v>
      </c>
      <c r="G3821">
        <f t="shared" si="357"/>
        <v>8.456664095413402E-4</v>
      </c>
      <c r="H3821" s="38">
        <f>G3821*SUMIF('Manual Inputs'!$B$11:$B$22,'Expanded kW'!A3821,'Manual Inputs'!$C$11:$C$22)</f>
        <v>8616.649803769662</v>
      </c>
    </row>
    <row r="3822" spans="1:8" x14ac:dyDescent="0.2">
      <c r="A3822">
        <f t="shared" si="354"/>
        <v>8</v>
      </c>
      <c r="B3822" t="b">
        <f t="shared" si="355"/>
        <v>0</v>
      </c>
      <c r="C3822" t="str">
        <f t="shared" si="356"/>
        <v>OFF</v>
      </c>
      <c r="D3822" s="4">
        <f t="shared" si="358"/>
        <v>42589.166666657402</v>
      </c>
      <c r="E3822" t="str">
        <f t="shared" si="359"/>
        <v>LRKPPS</v>
      </c>
      <c r="F3822" s="39">
        <v>62.036853790283203</v>
      </c>
      <c r="G3822">
        <f t="shared" si="357"/>
        <v>8.323668845770703E-4</v>
      </c>
      <c r="H3822" s="38">
        <f>G3822*SUMIF('Manual Inputs'!$B$11:$B$22,'Expanded kW'!A3822,'Manual Inputs'!$C$11:$C$22)</f>
        <v>8481.1385100956468</v>
      </c>
    </row>
    <row r="3823" spans="1:8" x14ac:dyDescent="0.2">
      <c r="A3823">
        <f t="shared" si="354"/>
        <v>8</v>
      </c>
      <c r="B3823" t="b">
        <f t="shared" si="355"/>
        <v>0</v>
      </c>
      <c r="C3823" t="str">
        <f t="shared" si="356"/>
        <v>OFF</v>
      </c>
      <c r="D3823" s="4">
        <f t="shared" si="358"/>
        <v>42589.208333324066</v>
      </c>
      <c r="E3823" t="str">
        <f t="shared" si="359"/>
        <v>LRKPPS</v>
      </c>
      <c r="F3823" s="39">
        <v>60.860885620117188</v>
      </c>
      <c r="G3823">
        <f t="shared" si="357"/>
        <v>8.1658857052085043E-4</v>
      </c>
      <c r="H3823" s="38">
        <f>G3823*SUMIF('Manual Inputs'!$B$11:$B$22,'Expanded kW'!A3823,'Manual Inputs'!$C$11:$C$22)</f>
        <v>8320.3703807453512</v>
      </c>
    </row>
    <row r="3824" spans="1:8" x14ac:dyDescent="0.2">
      <c r="A3824">
        <f t="shared" si="354"/>
        <v>8</v>
      </c>
      <c r="B3824" t="b">
        <f t="shared" si="355"/>
        <v>0</v>
      </c>
      <c r="C3824" t="str">
        <f t="shared" si="356"/>
        <v>OFF</v>
      </c>
      <c r="D3824" s="4">
        <f t="shared" si="358"/>
        <v>42589.24999999073</v>
      </c>
      <c r="E3824" t="str">
        <f t="shared" si="359"/>
        <v>LRKPPS</v>
      </c>
      <c r="F3824" s="39">
        <v>60.012683868408203</v>
      </c>
      <c r="G3824">
        <f t="shared" si="357"/>
        <v>8.0520799580715652E-4</v>
      </c>
      <c r="H3824" s="38">
        <f>G3824*SUMIF('Manual Inputs'!$B$11:$B$22,'Expanded kW'!A3824,'Manual Inputs'!$C$11:$C$22)</f>
        <v>8204.4116223423498</v>
      </c>
    </row>
    <row r="3825" spans="1:8" x14ac:dyDescent="0.2">
      <c r="A3825">
        <f t="shared" si="354"/>
        <v>8</v>
      </c>
      <c r="B3825" t="b">
        <f t="shared" si="355"/>
        <v>0</v>
      </c>
      <c r="C3825" t="str">
        <f t="shared" si="356"/>
        <v>OFF</v>
      </c>
      <c r="D3825" s="4">
        <f t="shared" si="358"/>
        <v>42589.291666657395</v>
      </c>
      <c r="E3825" t="str">
        <f t="shared" si="359"/>
        <v>LRKPPS</v>
      </c>
      <c r="F3825" s="39">
        <v>59.1624755859375</v>
      </c>
      <c r="G3825">
        <f t="shared" si="357"/>
        <v>7.9380049887454128E-4</v>
      </c>
      <c r="H3825" s="38">
        <f>G3825*SUMIF('Manual Inputs'!$B$11:$B$22,'Expanded kW'!A3825,'Manual Inputs'!$C$11:$C$22)</f>
        <v>8088.1785485239952</v>
      </c>
    </row>
    <row r="3826" spans="1:8" x14ac:dyDescent="0.2">
      <c r="A3826">
        <f t="shared" si="354"/>
        <v>8</v>
      </c>
      <c r="B3826" t="b">
        <f t="shared" si="355"/>
        <v>0</v>
      </c>
      <c r="C3826" t="str">
        <f t="shared" si="356"/>
        <v>OFF</v>
      </c>
      <c r="D3826" s="4">
        <f t="shared" si="358"/>
        <v>42589.333333324059</v>
      </c>
      <c r="E3826" t="str">
        <f t="shared" si="359"/>
        <v>LRKPPS</v>
      </c>
      <c r="F3826" s="39">
        <v>61.122608184814453</v>
      </c>
      <c r="G3826">
        <f t="shared" si="357"/>
        <v>8.2010017987062549E-4</v>
      </c>
      <c r="H3826" s="38">
        <f>G3826*SUMIF('Manual Inputs'!$B$11:$B$22,'Expanded kW'!A3826,'Manual Inputs'!$C$11:$C$22)</f>
        <v>8356.1508110347186</v>
      </c>
    </row>
    <row r="3827" spans="1:8" x14ac:dyDescent="0.2">
      <c r="A3827">
        <f t="shared" si="354"/>
        <v>8</v>
      </c>
      <c r="B3827" t="b">
        <f t="shared" si="355"/>
        <v>0</v>
      </c>
      <c r="C3827" t="str">
        <f t="shared" si="356"/>
        <v>OFF</v>
      </c>
      <c r="D3827" s="4">
        <f t="shared" si="358"/>
        <v>42589.374999990723</v>
      </c>
      <c r="E3827" t="str">
        <f t="shared" si="359"/>
        <v>LRKPPS</v>
      </c>
      <c r="F3827" s="39">
        <v>63.624744415283203</v>
      </c>
      <c r="G3827">
        <f t="shared" si="357"/>
        <v>8.5367208449982021E-4</v>
      </c>
      <c r="H3827" s="38">
        <f>G3827*SUMIF('Manual Inputs'!$B$11:$B$22,'Expanded kW'!A3827,'Manual Inputs'!$C$11:$C$22)</f>
        <v>8698.2210909601308</v>
      </c>
    </row>
    <row r="3828" spans="1:8" x14ac:dyDescent="0.2">
      <c r="A3828">
        <f t="shared" si="354"/>
        <v>8</v>
      </c>
      <c r="B3828" t="b">
        <f t="shared" si="355"/>
        <v>0</v>
      </c>
      <c r="C3828" t="str">
        <f t="shared" si="356"/>
        <v>OFF</v>
      </c>
      <c r="D3828" s="4">
        <f t="shared" si="358"/>
        <v>42589.416666657387</v>
      </c>
      <c r="E3828" t="str">
        <f t="shared" si="359"/>
        <v>LRKPPS</v>
      </c>
      <c r="F3828" s="39">
        <v>67.499366760253906</v>
      </c>
      <c r="G3828">
        <f t="shared" si="357"/>
        <v>9.056590427859142E-4</v>
      </c>
      <c r="H3828" s="38">
        <f>G3828*SUMIF('Manual Inputs'!$B$11:$B$22,'Expanded kW'!A3828,'Manual Inputs'!$C$11:$C$22)</f>
        <v>9227.9257225505098</v>
      </c>
    </row>
    <row r="3829" spans="1:8" x14ac:dyDescent="0.2">
      <c r="A3829">
        <f t="shared" si="354"/>
        <v>8</v>
      </c>
      <c r="B3829" t="b">
        <f t="shared" si="355"/>
        <v>0</v>
      </c>
      <c r="C3829" t="str">
        <f t="shared" si="356"/>
        <v>OFF</v>
      </c>
      <c r="D3829" s="4">
        <f t="shared" si="358"/>
        <v>42589.458333324052</v>
      </c>
      <c r="E3829" t="str">
        <f t="shared" si="359"/>
        <v>LRKPPS</v>
      </c>
      <c r="F3829" s="39">
        <v>70.135223388671875</v>
      </c>
      <c r="G3829">
        <f t="shared" si="357"/>
        <v>9.4102511369281326E-4</v>
      </c>
      <c r="H3829" s="38">
        <f>G3829*SUMIF('Manual Inputs'!$B$11:$B$22,'Expanded kW'!A3829,'Manual Inputs'!$C$11:$C$22)</f>
        <v>9588.2770910118797</v>
      </c>
    </row>
    <row r="3830" spans="1:8" x14ac:dyDescent="0.2">
      <c r="A3830">
        <f t="shared" si="354"/>
        <v>8</v>
      </c>
      <c r="B3830" t="b">
        <f t="shared" si="355"/>
        <v>0</v>
      </c>
      <c r="C3830" t="str">
        <f t="shared" si="356"/>
        <v>OFF</v>
      </c>
      <c r="D3830" s="4">
        <f t="shared" si="358"/>
        <v>42589.499999990716</v>
      </c>
      <c r="E3830" t="str">
        <f t="shared" si="359"/>
        <v>LRKPPS</v>
      </c>
      <c r="F3830" s="39">
        <v>72.120132446289063</v>
      </c>
      <c r="G3830">
        <f t="shared" si="357"/>
        <v>9.6765722779135915E-4</v>
      </c>
      <c r="H3830" s="38">
        <f>G3830*SUMIF('Manual Inputs'!$B$11:$B$22,'Expanded kW'!A3830,'Manual Inputs'!$C$11:$C$22)</f>
        <v>9859.6365752388447</v>
      </c>
    </row>
    <row r="3831" spans="1:8" x14ac:dyDescent="0.2">
      <c r="A3831">
        <f t="shared" si="354"/>
        <v>8</v>
      </c>
      <c r="B3831" t="b">
        <f t="shared" si="355"/>
        <v>0</v>
      </c>
      <c r="C3831" t="str">
        <f t="shared" si="356"/>
        <v>OFF</v>
      </c>
      <c r="D3831" s="4">
        <f t="shared" si="358"/>
        <v>42589.54166665738</v>
      </c>
      <c r="E3831" t="str">
        <f t="shared" si="359"/>
        <v>LRKPPS</v>
      </c>
      <c r="F3831" s="39">
        <v>74.072242736816406</v>
      </c>
      <c r="G3831">
        <f t="shared" si="357"/>
        <v>9.9384927109468315E-4</v>
      </c>
      <c r="H3831" s="38">
        <f>G3831*SUMIF('Manual Inputs'!$B$11:$B$22,'Expanded kW'!A3831,'Manual Inputs'!$C$11:$C$22)</f>
        <v>10126.512097600336</v>
      </c>
    </row>
    <row r="3832" spans="1:8" x14ac:dyDescent="0.2">
      <c r="A3832">
        <f t="shared" si="354"/>
        <v>8</v>
      </c>
      <c r="B3832" t="b">
        <f t="shared" si="355"/>
        <v>0</v>
      </c>
      <c r="C3832" t="str">
        <f t="shared" si="356"/>
        <v>OFF</v>
      </c>
      <c r="D3832" s="4">
        <f t="shared" si="358"/>
        <v>42589.583333324044</v>
      </c>
      <c r="E3832" t="str">
        <f t="shared" si="359"/>
        <v>LRKPPS</v>
      </c>
      <c r="F3832" s="39">
        <v>77.409194946289062</v>
      </c>
      <c r="G3832">
        <f t="shared" si="357"/>
        <v>1.0386221495512688E-3</v>
      </c>
      <c r="H3832" s="38">
        <f>G3832*SUMIF('Manual Inputs'!$B$11:$B$22,'Expanded kW'!A3832,'Manual Inputs'!$C$11:$C$22)</f>
        <v>10582.711149631246</v>
      </c>
    </row>
    <row r="3833" spans="1:8" x14ac:dyDescent="0.2">
      <c r="A3833">
        <f t="shared" si="354"/>
        <v>8</v>
      </c>
      <c r="B3833" t="b">
        <f t="shared" si="355"/>
        <v>0</v>
      </c>
      <c r="C3833" t="str">
        <f t="shared" si="356"/>
        <v>OFF</v>
      </c>
      <c r="D3833" s="4">
        <f t="shared" si="358"/>
        <v>42589.624999990709</v>
      </c>
      <c r="E3833" t="str">
        <f t="shared" si="359"/>
        <v>LRKPPS</v>
      </c>
      <c r="F3833" s="39">
        <v>78.260940551757813</v>
      </c>
      <c r="G3833">
        <f t="shared" si="357"/>
        <v>1.0500502732029438E-3</v>
      </c>
      <c r="H3833" s="38">
        <f>G3833*SUMIF('Manual Inputs'!$B$11:$B$22,'Expanded kW'!A3833,'Manual Inputs'!$C$11:$C$22)</f>
        <v>10699.154392864792</v>
      </c>
    </row>
    <row r="3834" spans="1:8" x14ac:dyDescent="0.2">
      <c r="A3834">
        <f t="shared" si="354"/>
        <v>8</v>
      </c>
      <c r="B3834" t="b">
        <f t="shared" si="355"/>
        <v>0</v>
      </c>
      <c r="C3834" t="str">
        <f t="shared" si="356"/>
        <v>OFF</v>
      </c>
      <c r="D3834" s="4">
        <f t="shared" si="358"/>
        <v>42589.666666657373</v>
      </c>
      <c r="E3834" t="str">
        <f t="shared" si="359"/>
        <v>LRKPPS</v>
      </c>
      <c r="F3834" s="39">
        <v>78.073936462402344</v>
      </c>
      <c r="G3834">
        <f t="shared" si="357"/>
        <v>1.0475411838189756E-3</v>
      </c>
      <c r="H3834" s="38">
        <f>G3834*SUMIF('Manual Inputs'!$B$11:$B$22,'Expanded kW'!A3834,'Manual Inputs'!$C$11:$C$22)</f>
        <v>10673.588821968182</v>
      </c>
    </row>
    <row r="3835" spans="1:8" x14ac:dyDescent="0.2">
      <c r="A3835">
        <f t="shared" si="354"/>
        <v>8</v>
      </c>
      <c r="B3835" t="b">
        <f t="shared" si="355"/>
        <v>0</v>
      </c>
      <c r="C3835" t="str">
        <f t="shared" si="356"/>
        <v>OFF</v>
      </c>
      <c r="D3835" s="4">
        <f t="shared" si="358"/>
        <v>42589.708333324037</v>
      </c>
      <c r="E3835" t="str">
        <f t="shared" si="359"/>
        <v>LRKPPS</v>
      </c>
      <c r="F3835" s="39">
        <v>78.563591003417969</v>
      </c>
      <c r="G3835">
        <f t="shared" si="357"/>
        <v>1.0541110241626204E-3</v>
      </c>
      <c r="H3835" s="38">
        <f>G3835*SUMIF('Manual Inputs'!$B$11:$B$22,'Expanded kW'!A3835,'Manual Inputs'!$C$11:$C$22)</f>
        <v>10740.530127510361</v>
      </c>
    </row>
    <row r="3836" spans="1:8" x14ac:dyDescent="0.2">
      <c r="A3836">
        <f t="shared" si="354"/>
        <v>8</v>
      </c>
      <c r="B3836" t="b">
        <f t="shared" si="355"/>
        <v>0</v>
      </c>
      <c r="C3836" t="str">
        <f t="shared" si="356"/>
        <v>OFF</v>
      </c>
      <c r="D3836" s="4">
        <f t="shared" si="358"/>
        <v>42589.749999990701</v>
      </c>
      <c r="E3836" t="str">
        <f t="shared" si="359"/>
        <v>LRKPPS</v>
      </c>
      <c r="F3836" s="39">
        <v>76.567398071289063</v>
      </c>
      <c r="G3836">
        <f t="shared" si="357"/>
        <v>1.0273275109698356E-3</v>
      </c>
      <c r="H3836" s="38">
        <f>G3836*SUMIF('Manual Inputs'!$B$11:$B$22,'Expanded kW'!A3836,'Manual Inputs'!$C$11:$C$22)</f>
        <v>10467.628010206163</v>
      </c>
    </row>
    <row r="3837" spans="1:8" x14ac:dyDescent="0.2">
      <c r="A3837">
        <f t="shared" si="354"/>
        <v>8</v>
      </c>
      <c r="B3837" t="b">
        <f t="shared" si="355"/>
        <v>0</v>
      </c>
      <c r="C3837" t="str">
        <f t="shared" si="356"/>
        <v>OFF</v>
      </c>
      <c r="D3837" s="4">
        <f t="shared" si="358"/>
        <v>42589.791666657366</v>
      </c>
      <c r="E3837" t="str">
        <f t="shared" si="359"/>
        <v>LRKPPS</v>
      </c>
      <c r="F3837" s="39">
        <v>74.994590759277344</v>
      </c>
      <c r="G3837">
        <f t="shared" si="357"/>
        <v>1.006224688335328E-3</v>
      </c>
      <c r="H3837" s="38">
        <f>G3837*SUMIF('Manual Inputs'!$B$11:$B$22,'Expanded kW'!A3837,'Manual Inputs'!$C$11:$C$22)</f>
        <v>10252.607488566622</v>
      </c>
    </row>
    <row r="3838" spans="1:8" x14ac:dyDescent="0.2">
      <c r="A3838">
        <f t="shared" si="354"/>
        <v>8</v>
      </c>
      <c r="B3838" t="b">
        <f t="shared" si="355"/>
        <v>0</v>
      </c>
      <c r="C3838" t="str">
        <f t="shared" si="356"/>
        <v>OFF</v>
      </c>
      <c r="D3838" s="4">
        <f t="shared" si="358"/>
        <v>42589.83333332403</v>
      </c>
      <c r="E3838" t="str">
        <f t="shared" si="359"/>
        <v>LRKPPS</v>
      </c>
      <c r="F3838" s="39">
        <v>73.070724487304687</v>
      </c>
      <c r="G3838">
        <f t="shared" si="357"/>
        <v>9.8041160341393236E-4</v>
      </c>
      <c r="H3838" s="38">
        <f>G3838*SUMIF('Manual Inputs'!$B$11:$B$22,'Expanded kW'!A3838,'Manual Inputs'!$C$11:$C$22)</f>
        <v>9989.5932425079809</v>
      </c>
    </row>
    <row r="3839" spans="1:8" x14ac:dyDescent="0.2">
      <c r="A3839">
        <f t="shared" si="354"/>
        <v>8</v>
      </c>
      <c r="B3839" t="b">
        <f t="shared" si="355"/>
        <v>0</v>
      </c>
      <c r="C3839" t="str">
        <f t="shared" si="356"/>
        <v>OFF</v>
      </c>
      <c r="D3839" s="4">
        <f t="shared" si="358"/>
        <v>42589.874999990694</v>
      </c>
      <c r="E3839" t="str">
        <f t="shared" si="359"/>
        <v>LRKPPS</v>
      </c>
      <c r="F3839" s="39">
        <v>72.179977416992188</v>
      </c>
      <c r="G3839">
        <f t="shared" si="357"/>
        <v>9.6846018552983757E-4</v>
      </c>
      <c r="H3839" s="38">
        <f>G3839*SUMIF('Manual Inputs'!$B$11:$B$22,'Expanded kW'!A3839,'Manual Inputs'!$C$11:$C$22)</f>
        <v>9867.8180585774662</v>
      </c>
    </row>
    <row r="3840" spans="1:8" x14ac:dyDescent="0.2">
      <c r="A3840">
        <f t="shared" si="354"/>
        <v>8</v>
      </c>
      <c r="B3840" t="b">
        <f t="shared" si="355"/>
        <v>0</v>
      </c>
      <c r="C3840" t="str">
        <f t="shared" si="356"/>
        <v>OFF</v>
      </c>
      <c r="D3840" s="4">
        <f t="shared" si="358"/>
        <v>42589.916666657358</v>
      </c>
      <c r="E3840" t="str">
        <f t="shared" si="359"/>
        <v>LRKPPS</v>
      </c>
      <c r="F3840" s="39">
        <v>69.247398376464844</v>
      </c>
      <c r="G3840">
        <f t="shared" si="357"/>
        <v>9.2911290192980933E-4</v>
      </c>
      <c r="H3840" s="38">
        <f>G3840*SUMIF('Manual Inputs'!$B$11:$B$22,'Expanded kW'!A3840,'Manual Inputs'!$C$11:$C$22)</f>
        <v>9466.9013854238801</v>
      </c>
    </row>
    <row r="3841" spans="1:8" x14ac:dyDescent="0.2">
      <c r="A3841">
        <f t="shared" si="354"/>
        <v>8</v>
      </c>
      <c r="B3841" t="b">
        <f t="shared" si="355"/>
        <v>0</v>
      </c>
      <c r="C3841" t="str">
        <f t="shared" si="356"/>
        <v>OFF</v>
      </c>
      <c r="D3841" s="4">
        <f t="shared" si="358"/>
        <v>42589.958333324023</v>
      </c>
      <c r="E3841" t="str">
        <f t="shared" si="359"/>
        <v>LRKPPS</v>
      </c>
      <c r="F3841" s="39">
        <v>65.302291870117187</v>
      </c>
      <c r="G3841">
        <f t="shared" si="357"/>
        <v>8.7618023672544237E-4</v>
      </c>
      <c r="H3841" s="38">
        <f>G3841*SUMIF('Manual Inputs'!$B$11:$B$22,'Expanded kW'!A3841,'Manual Inputs'!$C$11:$C$22)</f>
        <v>8927.5607729788535</v>
      </c>
    </row>
    <row r="3842" spans="1:8" x14ac:dyDescent="0.2">
      <c r="A3842">
        <f t="shared" ref="A3842:A3905" si="360">MONTH(D3842)</f>
        <v>8</v>
      </c>
      <c r="B3842" t="b">
        <f t="shared" ref="B3842:B3905" si="361">IF(ISNA(VLOOKUP(DATE(YEAR(D3842),MONTH(D3842),DAY(D3842)),Holidays,1,FALSE)),FALSE,TRUE)</f>
        <v>0</v>
      </c>
      <c r="C3842" t="str">
        <f t="shared" ref="C3842:C3905" si="362">IF(OR(HOUR(D3842)&lt;PkStart,HOUR(D3842)&gt;OPkStart-1,WEEKDAY(D3842,2)&gt;5,B3842)=TRUE,"OFF","ON")</f>
        <v>OFF</v>
      </c>
      <c r="D3842" s="4">
        <f t="shared" si="358"/>
        <v>42589.999999990687</v>
      </c>
      <c r="E3842" t="str">
        <f t="shared" si="359"/>
        <v>LRKPPS</v>
      </c>
      <c r="F3842" s="39">
        <v>61.146823883056641</v>
      </c>
      <c r="G3842">
        <f t="shared" ref="G3842:G3905" si="363">IF(SUMIF($A$2:$A$8761,A3842,$F$2:$F$8761)=0,0,F3842/SUMIF($A$2:$A$8761,A3842,$F$2:$F$8761))</f>
        <v>8.2042508908300828E-4</v>
      </c>
      <c r="H3842" s="38">
        <f>G3842*SUMIF('Manual Inputs'!$B$11:$B$22,'Expanded kW'!A3842,'Manual Inputs'!$C$11:$C$22)</f>
        <v>8359.4613704580734</v>
      </c>
    </row>
    <row r="3843" spans="1:8" x14ac:dyDescent="0.2">
      <c r="A3843">
        <f t="shared" si="360"/>
        <v>8</v>
      </c>
      <c r="B3843" t="b">
        <f t="shared" si="361"/>
        <v>0</v>
      </c>
      <c r="C3843" t="str">
        <f t="shared" si="362"/>
        <v>OFF</v>
      </c>
      <c r="D3843" s="4">
        <f t="shared" si="358"/>
        <v>42590.041666657351</v>
      </c>
      <c r="E3843" t="str">
        <f t="shared" si="359"/>
        <v>LRKPPS</v>
      </c>
      <c r="F3843" s="39">
        <v>60.778282165527344</v>
      </c>
      <c r="G3843">
        <f t="shared" si="363"/>
        <v>8.1548025544760886E-4</v>
      </c>
      <c r="H3843" s="38">
        <f>G3843*SUMIF('Manual Inputs'!$B$11:$B$22,'Expanded kW'!A3843,'Manual Inputs'!$C$11:$C$22)</f>
        <v>8309.0775556424342</v>
      </c>
    </row>
    <row r="3844" spans="1:8" x14ac:dyDescent="0.2">
      <c r="A3844">
        <f t="shared" si="360"/>
        <v>8</v>
      </c>
      <c r="B3844" t="b">
        <f t="shared" si="361"/>
        <v>0</v>
      </c>
      <c r="C3844" t="str">
        <f t="shared" si="362"/>
        <v>OFF</v>
      </c>
      <c r="D3844" s="4">
        <f t="shared" ref="D3844:D3907" si="364">+D3843+1/24</f>
        <v>42590.083333324015</v>
      </c>
      <c r="E3844" t="str">
        <f t="shared" ref="E3844:E3907" si="365">+E3843</f>
        <v>LRKPPS</v>
      </c>
      <c r="F3844" s="39">
        <v>59.814430236816406</v>
      </c>
      <c r="G3844">
        <f t="shared" si="363"/>
        <v>8.025479679752809E-4</v>
      </c>
      <c r="H3844" s="38">
        <f>G3844*SUMIF('Manual Inputs'!$B$11:$B$22,'Expanded kW'!A3844,'Manual Inputs'!$C$11:$C$22)</f>
        <v>8177.3081119782764</v>
      </c>
    </row>
    <row r="3845" spans="1:8" x14ac:dyDescent="0.2">
      <c r="A3845">
        <f t="shared" si="360"/>
        <v>8</v>
      </c>
      <c r="B3845" t="b">
        <f t="shared" si="361"/>
        <v>0</v>
      </c>
      <c r="C3845" t="str">
        <f t="shared" si="362"/>
        <v>OFF</v>
      </c>
      <c r="D3845" s="4">
        <f t="shared" si="364"/>
        <v>42590.124999990679</v>
      </c>
      <c r="E3845" t="str">
        <f t="shared" si="365"/>
        <v>LRKPPS</v>
      </c>
      <c r="F3845" s="39">
        <v>59.145114898681641</v>
      </c>
      <c r="G3845">
        <f t="shared" si="363"/>
        <v>7.935675653796524E-4</v>
      </c>
      <c r="H3845" s="38">
        <f>G3845*SUMIF('Manual Inputs'!$B$11:$B$22,'Expanded kW'!A3845,'Manual Inputs'!$C$11:$C$22)</f>
        <v>8085.8051465177432</v>
      </c>
    </row>
    <row r="3846" spans="1:8" x14ac:dyDescent="0.2">
      <c r="A3846">
        <f t="shared" si="360"/>
        <v>8</v>
      </c>
      <c r="B3846" t="b">
        <f t="shared" si="361"/>
        <v>0</v>
      </c>
      <c r="C3846" t="str">
        <f t="shared" si="362"/>
        <v>OFF</v>
      </c>
      <c r="D3846" s="4">
        <f t="shared" si="364"/>
        <v>42590.166666657344</v>
      </c>
      <c r="E3846" t="str">
        <f t="shared" si="365"/>
        <v>LRKPPS</v>
      </c>
      <c r="F3846" s="39">
        <v>63.009834289550781</v>
      </c>
      <c r="G3846">
        <f t="shared" si="363"/>
        <v>8.4542165279061319E-4</v>
      </c>
      <c r="H3846" s="38">
        <f>G3846*SUMIF('Manual Inputs'!$B$11:$B$22,'Expanded kW'!A3846,'Manual Inputs'!$C$11:$C$22)</f>
        <v>8614.1559324460177</v>
      </c>
    </row>
    <row r="3847" spans="1:8" x14ac:dyDescent="0.2">
      <c r="A3847">
        <f t="shared" si="360"/>
        <v>8</v>
      </c>
      <c r="B3847" t="b">
        <f t="shared" si="361"/>
        <v>0</v>
      </c>
      <c r="C3847" t="str">
        <f t="shared" si="362"/>
        <v>OFF</v>
      </c>
      <c r="D3847" s="4">
        <f t="shared" si="364"/>
        <v>42590.208333324008</v>
      </c>
      <c r="E3847" t="str">
        <f t="shared" si="365"/>
        <v>LRKPPS</v>
      </c>
      <c r="F3847" s="39">
        <v>69.205818176269531</v>
      </c>
      <c r="G3847">
        <f t="shared" si="363"/>
        <v>9.2855500803961202E-4</v>
      </c>
      <c r="H3847" s="38">
        <f>G3847*SUMIF('Manual Inputs'!$B$11:$B$22,'Expanded kW'!A3847,'Manual Inputs'!$C$11:$C$22)</f>
        <v>9461.2169024820778</v>
      </c>
    </row>
    <row r="3848" spans="1:8" x14ac:dyDescent="0.2">
      <c r="A3848">
        <f t="shared" si="360"/>
        <v>8</v>
      </c>
      <c r="B3848" t="b">
        <f t="shared" si="361"/>
        <v>0</v>
      </c>
      <c r="C3848" t="str">
        <f t="shared" si="362"/>
        <v>OFF</v>
      </c>
      <c r="D3848" s="4">
        <f t="shared" si="364"/>
        <v>42590.249999990672</v>
      </c>
      <c r="E3848" t="str">
        <f t="shared" si="365"/>
        <v>LRKPPS</v>
      </c>
      <c r="F3848" s="39">
        <v>84.680503845214844</v>
      </c>
      <c r="G3848">
        <f t="shared" si="363"/>
        <v>1.1361834597275816E-3</v>
      </c>
      <c r="H3848" s="38">
        <f>G3848*SUMIF('Manual Inputs'!$B$11:$B$22,'Expanded kW'!A3848,'Manual Inputs'!$C$11:$C$22)</f>
        <v>11576.781192737459</v>
      </c>
    </row>
    <row r="3849" spans="1:8" x14ac:dyDescent="0.2">
      <c r="A3849">
        <f t="shared" si="360"/>
        <v>8</v>
      </c>
      <c r="B3849" t="b">
        <f t="shared" si="361"/>
        <v>0</v>
      </c>
      <c r="C3849" t="str">
        <f t="shared" si="362"/>
        <v>ON</v>
      </c>
      <c r="D3849" s="4">
        <f t="shared" si="364"/>
        <v>42590.291666657336</v>
      </c>
      <c r="E3849" t="str">
        <f t="shared" si="365"/>
        <v>LRKPPS</v>
      </c>
      <c r="F3849" s="39">
        <v>97.540573120117187</v>
      </c>
      <c r="G3849">
        <f t="shared" si="363"/>
        <v>1.3087308270389841E-3</v>
      </c>
      <c r="H3849" s="38">
        <f>G3849*SUMIF('Manual Inputs'!$B$11:$B$22,'Expanded kW'!A3849,'Manual Inputs'!$C$11:$C$22)</f>
        <v>13334.897894441558</v>
      </c>
    </row>
    <row r="3850" spans="1:8" x14ac:dyDescent="0.2">
      <c r="A3850">
        <f t="shared" si="360"/>
        <v>8</v>
      </c>
      <c r="B3850" t="b">
        <f t="shared" si="361"/>
        <v>0</v>
      </c>
      <c r="C3850" t="str">
        <f t="shared" si="362"/>
        <v>ON</v>
      </c>
      <c r="D3850" s="4">
        <f t="shared" si="364"/>
        <v>42590.333333324001</v>
      </c>
      <c r="E3850" t="str">
        <f t="shared" si="365"/>
        <v>LRKPPS</v>
      </c>
      <c r="F3850" s="39">
        <v>109.03894805908203</v>
      </c>
      <c r="G3850">
        <f t="shared" si="363"/>
        <v>1.4630079371903101E-3</v>
      </c>
      <c r="H3850" s="38">
        <f>G3850*SUMIF('Manual Inputs'!$B$11:$B$22,'Expanded kW'!A3850,'Manual Inputs'!$C$11:$C$22)</f>
        <v>14906.855602484575</v>
      </c>
    </row>
    <row r="3851" spans="1:8" x14ac:dyDescent="0.2">
      <c r="A3851">
        <f t="shared" si="360"/>
        <v>8</v>
      </c>
      <c r="B3851" t="b">
        <f t="shared" si="361"/>
        <v>0</v>
      </c>
      <c r="C3851" t="str">
        <f t="shared" si="362"/>
        <v>ON</v>
      </c>
      <c r="D3851" s="4">
        <f t="shared" si="364"/>
        <v>42590.374999990665</v>
      </c>
      <c r="E3851" t="str">
        <f t="shared" si="365"/>
        <v>LRKPPS</v>
      </c>
      <c r="F3851" s="39">
        <v>113.97655487060547</v>
      </c>
      <c r="G3851">
        <f t="shared" si="363"/>
        <v>1.5292572736390585E-3</v>
      </c>
      <c r="H3851" s="38">
        <f>G3851*SUMIF('Manual Inputs'!$B$11:$B$22,'Expanded kW'!A3851,'Manual Inputs'!$C$11:$C$22)</f>
        <v>15581.882215189442</v>
      </c>
    </row>
    <row r="3852" spans="1:8" x14ac:dyDescent="0.2">
      <c r="A3852">
        <f t="shared" si="360"/>
        <v>8</v>
      </c>
      <c r="B3852" t="b">
        <f t="shared" si="361"/>
        <v>0</v>
      </c>
      <c r="C3852" t="str">
        <f t="shared" si="362"/>
        <v>ON</v>
      </c>
      <c r="D3852" s="4">
        <f t="shared" si="364"/>
        <v>42590.416666657329</v>
      </c>
      <c r="E3852" t="str">
        <f t="shared" si="365"/>
        <v>LRKPPS</v>
      </c>
      <c r="F3852" s="39">
        <v>121.73821258544922</v>
      </c>
      <c r="G3852">
        <f t="shared" si="363"/>
        <v>1.6333977394514946E-3</v>
      </c>
      <c r="H3852" s="38">
        <f>G3852*SUMIF('Manual Inputs'!$B$11:$B$22,'Expanded kW'!A3852,'Manual Inputs'!$C$11:$C$22)</f>
        <v>16642.9884790576</v>
      </c>
    </row>
    <row r="3853" spans="1:8" x14ac:dyDescent="0.2">
      <c r="A3853">
        <f t="shared" si="360"/>
        <v>8</v>
      </c>
      <c r="B3853" t="b">
        <f t="shared" si="361"/>
        <v>0</v>
      </c>
      <c r="C3853" t="str">
        <f t="shared" si="362"/>
        <v>ON</v>
      </c>
      <c r="D3853" s="4">
        <f t="shared" si="364"/>
        <v>42590.458333323993</v>
      </c>
      <c r="E3853" t="str">
        <f t="shared" si="365"/>
        <v>LRKPPS</v>
      </c>
      <c r="F3853" s="39">
        <v>125.21707916259766</v>
      </c>
      <c r="G3853">
        <f t="shared" si="363"/>
        <v>1.6800747251102012E-3</v>
      </c>
      <c r="H3853" s="38">
        <f>G3853*SUMIF('Manual Inputs'!$B$11:$B$22,'Expanded kW'!A3853,'Manual Inputs'!$C$11:$C$22)</f>
        <v>17118.588827822536</v>
      </c>
    </row>
    <row r="3854" spans="1:8" x14ac:dyDescent="0.2">
      <c r="A3854">
        <f t="shared" si="360"/>
        <v>8</v>
      </c>
      <c r="B3854" t="b">
        <f t="shared" si="361"/>
        <v>0</v>
      </c>
      <c r="C3854" t="str">
        <f t="shared" si="362"/>
        <v>ON</v>
      </c>
      <c r="D3854" s="4">
        <f t="shared" si="364"/>
        <v>42590.499999990658</v>
      </c>
      <c r="E3854" t="str">
        <f t="shared" si="365"/>
        <v>LRKPPS</v>
      </c>
      <c r="F3854" s="39">
        <v>125.19329071044922</v>
      </c>
      <c r="G3854">
        <f t="shared" si="363"/>
        <v>1.6797555483854976E-3</v>
      </c>
      <c r="H3854" s="38">
        <f>G3854*SUMIF('Manual Inputs'!$B$11:$B$22,'Expanded kW'!A3854,'Manual Inputs'!$C$11:$C$22)</f>
        <v>17115.33667776519</v>
      </c>
    </row>
    <row r="3855" spans="1:8" x14ac:dyDescent="0.2">
      <c r="A3855">
        <f t="shared" si="360"/>
        <v>8</v>
      </c>
      <c r="B3855" t="b">
        <f t="shared" si="361"/>
        <v>0</v>
      </c>
      <c r="C3855" t="str">
        <f t="shared" si="362"/>
        <v>ON</v>
      </c>
      <c r="D3855" s="4">
        <f t="shared" si="364"/>
        <v>42590.541666657322</v>
      </c>
      <c r="E3855" t="str">
        <f t="shared" si="365"/>
        <v>LRKPPS</v>
      </c>
      <c r="F3855" s="39">
        <v>129.35337829589844</v>
      </c>
      <c r="G3855">
        <f t="shared" si="363"/>
        <v>1.7355726785509618E-3</v>
      </c>
      <c r="H3855" s="38">
        <f>G3855*SUMIF('Manual Inputs'!$B$11:$B$22,'Expanded kW'!A3855,'Manual Inputs'!$C$11:$C$22)</f>
        <v>17684.067631555925</v>
      </c>
    </row>
    <row r="3856" spans="1:8" x14ac:dyDescent="0.2">
      <c r="A3856">
        <f t="shared" si="360"/>
        <v>8</v>
      </c>
      <c r="B3856" t="b">
        <f t="shared" si="361"/>
        <v>0</v>
      </c>
      <c r="C3856" t="str">
        <f t="shared" si="362"/>
        <v>ON</v>
      </c>
      <c r="D3856" s="4">
        <f t="shared" si="364"/>
        <v>42590.583333323986</v>
      </c>
      <c r="E3856" t="str">
        <f t="shared" si="365"/>
        <v>LRKPPS</v>
      </c>
      <c r="F3856" s="39">
        <v>129.67520141601562</v>
      </c>
      <c r="G3856">
        <f t="shared" si="363"/>
        <v>1.7398906748952376E-3</v>
      </c>
      <c r="H3856" s="38">
        <f>G3856*SUMIF('Manual Inputs'!$B$11:$B$22,'Expanded kW'!A3856,'Manual Inputs'!$C$11:$C$22)</f>
        <v>17728.06448650108</v>
      </c>
    </row>
    <row r="3857" spans="1:8" x14ac:dyDescent="0.2">
      <c r="A3857">
        <f t="shared" si="360"/>
        <v>8</v>
      </c>
      <c r="B3857" t="b">
        <f t="shared" si="361"/>
        <v>0</v>
      </c>
      <c r="C3857" t="str">
        <f t="shared" si="362"/>
        <v>ON</v>
      </c>
      <c r="D3857" s="4">
        <f t="shared" si="364"/>
        <v>42590.62499999065</v>
      </c>
      <c r="E3857" t="str">
        <f t="shared" si="365"/>
        <v>LRKPPS</v>
      </c>
      <c r="F3857" s="39">
        <v>118.40727996826172</v>
      </c>
      <c r="G3857">
        <f t="shared" si="363"/>
        <v>1.5887056276516732E-3</v>
      </c>
      <c r="H3857" s="38">
        <f>G3857*SUMIF('Manual Inputs'!$B$11:$B$22,'Expanded kW'!A3857,'Manual Inputs'!$C$11:$C$22)</f>
        <v>16187.612373272759</v>
      </c>
    </row>
    <row r="3858" spans="1:8" x14ac:dyDescent="0.2">
      <c r="A3858">
        <f t="shared" si="360"/>
        <v>8</v>
      </c>
      <c r="B3858" t="b">
        <f t="shared" si="361"/>
        <v>0</v>
      </c>
      <c r="C3858" t="str">
        <f t="shared" si="362"/>
        <v>ON</v>
      </c>
      <c r="D3858" s="4">
        <f t="shared" si="364"/>
        <v>42590.666666657315</v>
      </c>
      <c r="E3858" t="str">
        <f t="shared" si="365"/>
        <v>LRKPPS</v>
      </c>
      <c r="F3858" s="39">
        <v>109.14199829101562</v>
      </c>
      <c r="G3858">
        <f t="shared" si="363"/>
        <v>1.4643905927453368E-3</v>
      </c>
      <c r="H3858" s="38">
        <f>G3858*SUMIF('Manual Inputs'!$B$11:$B$22,'Expanded kW'!A3858,'Manual Inputs'!$C$11:$C$22)</f>
        <v>14920.94373296071</v>
      </c>
    </row>
    <row r="3859" spans="1:8" x14ac:dyDescent="0.2">
      <c r="A3859">
        <f t="shared" si="360"/>
        <v>8</v>
      </c>
      <c r="B3859" t="b">
        <f t="shared" si="361"/>
        <v>0</v>
      </c>
      <c r="C3859" t="str">
        <f t="shared" si="362"/>
        <v>ON</v>
      </c>
      <c r="D3859" s="4">
        <f t="shared" si="364"/>
        <v>42590.708333323979</v>
      </c>
      <c r="E3859" t="str">
        <f t="shared" si="365"/>
        <v>LRKPPS</v>
      </c>
      <c r="F3859" s="39">
        <v>102.15219116210937</v>
      </c>
      <c r="G3859">
        <f t="shared" si="363"/>
        <v>1.3706062753885855E-3</v>
      </c>
      <c r="H3859" s="38">
        <f>G3859*SUMIF('Manual Inputs'!$B$11:$B$22,'Expanded kW'!A3859,'Manual Inputs'!$C$11:$C$22)</f>
        <v>13965.358160882693</v>
      </c>
    </row>
    <row r="3860" spans="1:8" x14ac:dyDescent="0.2">
      <c r="A3860">
        <f t="shared" si="360"/>
        <v>8</v>
      </c>
      <c r="B3860" t="b">
        <f t="shared" si="361"/>
        <v>0</v>
      </c>
      <c r="C3860" t="str">
        <f t="shared" si="362"/>
        <v>ON</v>
      </c>
      <c r="D3860" s="4">
        <f t="shared" si="364"/>
        <v>42590.749999990643</v>
      </c>
      <c r="E3860" t="str">
        <f t="shared" si="365"/>
        <v>LRKPPS</v>
      </c>
      <c r="F3860" s="39">
        <v>96.751083374023438</v>
      </c>
      <c r="G3860">
        <f t="shared" si="363"/>
        <v>1.2981380087348339E-3</v>
      </c>
      <c r="H3860" s="38">
        <f>G3860*SUMIF('Manual Inputs'!$B$11:$B$22,'Expanded kW'!A3860,'Manual Inputs'!$C$11:$C$22)</f>
        <v>13226.965730254822</v>
      </c>
    </row>
    <row r="3861" spans="1:8" x14ac:dyDescent="0.2">
      <c r="A3861">
        <f t="shared" si="360"/>
        <v>8</v>
      </c>
      <c r="B3861" t="b">
        <f t="shared" si="361"/>
        <v>0</v>
      </c>
      <c r="C3861" t="str">
        <f t="shared" si="362"/>
        <v>ON</v>
      </c>
      <c r="D3861" s="4">
        <f t="shared" si="364"/>
        <v>42590.791666657307</v>
      </c>
      <c r="E3861" t="str">
        <f t="shared" si="365"/>
        <v>LRKPPS</v>
      </c>
      <c r="F3861" s="39">
        <v>90.487937927246094</v>
      </c>
      <c r="G3861">
        <f t="shared" si="363"/>
        <v>1.2141035268958523E-3</v>
      </c>
      <c r="H3861" s="38">
        <f>G3861*SUMIF('Manual Inputs'!$B$11:$B$22,'Expanded kW'!A3861,'Manual Inputs'!$C$11:$C$22)</f>
        <v>12370.72301648726</v>
      </c>
    </row>
    <row r="3862" spans="1:8" x14ac:dyDescent="0.2">
      <c r="A3862">
        <f t="shared" si="360"/>
        <v>8</v>
      </c>
      <c r="B3862" t="b">
        <f t="shared" si="361"/>
        <v>0</v>
      </c>
      <c r="C3862" t="str">
        <f t="shared" si="362"/>
        <v>ON</v>
      </c>
      <c r="D3862" s="4">
        <f t="shared" si="364"/>
        <v>42590.833333323972</v>
      </c>
      <c r="E3862" t="str">
        <f t="shared" si="365"/>
        <v>LRKPPS</v>
      </c>
      <c r="F3862" s="39">
        <v>84.660926818847656</v>
      </c>
      <c r="G3862">
        <f t="shared" si="363"/>
        <v>1.1359207889528576E-3</v>
      </c>
      <c r="H3862" s="38">
        <f>G3862*SUMIF('Manual Inputs'!$B$11:$B$22,'Expanded kW'!A3862,'Manual Inputs'!$C$11:$C$22)</f>
        <v>11574.104792145044</v>
      </c>
    </row>
    <row r="3863" spans="1:8" x14ac:dyDescent="0.2">
      <c r="A3863">
        <f t="shared" si="360"/>
        <v>8</v>
      </c>
      <c r="B3863" t="b">
        <f t="shared" si="361"/>
        <v>0</v>
      </c>
      <c r="C3863" t="str">
        <f t="shared" si="362"/>
        <v>OFF</v>
      </c>
      <c r="D3863" s="4">
        <f t="shared" si="364"/>
        <v>42590.874999990636</v>
      </c>
      <c r="E3863" t="str">
        <f t="shared" si="365"/>
        <v>LRKPPS</v>
      </c>
      <c r="F3863" s="39">
        <v>79.340805053710938</v>
      </c>
      <c r="G3863">
        <f t="shared" si="363"/>
        <v>1.0645391358118481E-3</v>
      </c>
      <c r="H3863" s="38">
        <f>G3863*SUMIF('Manual Inputs'!$B$11:$B$22,'Expanded kW'!A3863,'Manual Inputs'!$C$11:$C$22)</f>
        <v>10846.784065448774</v>
      </c>
    </row>
    <row r="3864" spans="1:8" x14ac:dyDescent="0.2">
      <c r="A3864">
        <f t="shared" si="360"/>
        <v>8</v>
      </c>
      <c r="B3864" t="b">
        <f t="shared" si="361"/>
        <v>0</v>
      </c>
      <c r="C3864" t="str">
        <f t="shared" si="362"/>
        <v>OFF</v>
      </c>
      <c r="D3864" s="4">
        <f t="shared" si="364"/>
        <v>42590.9166666573</v>
      </c>
      <c r="E3864" t="str">
        <f t="shared" si="365"/>
        <v>LRKPPS</v>
      </c>
      <c r="F3864" s="39">
        <v>74.169654846191406</v>
      </c>
      <c r="G3864">
        <f t="shared" si="363"/>
        <v>9.9515627828551624E-4</v>
      </c>
      <c r="H3864" s="38">
        <f>G3864*SUMIF('Manual Inputs'!$B$11:$B$22,'Expanded kW'!A3864,'Manual Inputs'!$C$11:$C$22)</f>
        <v>10139.82943305005</v>
      </c>
    </row>
    <row r="3865" spans="1:8" x14ac:dyDescent="0.2">
      <c r="A3865">
        <f t="shared" si="360"/>
        <v>8</v>
      </c>
      <c r="B3865" t="b">
        <f t="shared" si="361"/>
        <v>0</v>
      </c>
      <c r="C3865" t="str">
        <f t="shared" si="362"/>
        <v>OFF</v>
      </c>
      <c r="D3865" s="4">
        <f t="shared" si="364"/>
        <v>42590.958333323964</v>
      </c>
      <c r="E3865" t="str">
        <f t="shared" si="365"/>
        <v>LRKPPS</v>
      </c>
      <c r="F3865" s="39">
        <v>70.812042236328125</v>
      </c>
      <c r="G3865">
        <f t="shared" si="363"/>
        <v>9.5010619310330585E-4</v>
      </c>
      <c r="H3865" s="38">
        <f>G3865*SUMIF('Manual Inputs'!$B$11:$B$22,'Expanded kW'!A3865,'Manual Inputs'!$C$11:$C$22)</f>
        <v>9680.8058709629204</v>
      </c>
    </row>
    <row r="3866" spans="1:8" x14ac:dyDescent="0.2">
      <c r="A3866">
        <f t="shared" si="360"/>
        <v>8</v>
      </c>
      <c r="B3866" t="b">
        <f t="shared" si="361"/>
        <v>0</v>
      </c>
      <c r="C3866" t="str">
        <f t="shared" si="362"/>
        <v>OFF</v>
      </c>
      <c r="D3866" s="4">
        <f t="shared" si="364"/>
        <v>42590.999999990629</v>
      </c>
      <c r="E3866" t="str">
        <f t="shared" si="365"/>
        <v>LRKPPS</v>
      </c>
      <c r="F3866" s="39">
        <v>66.394859313964844</v>
      </c>
      <c r="G3866">
        <f t="shared" si="363"/>
        <v>8.9083953847694808E-4</v>
      </c>
      <c r="H3866" s="38">
        <f>G3866*SUMIF('Manual Inputs'!$B$11:$B$22,'Expanded kW'!A3866,'Manual Inputs'!$C$11:$C$22)</f>
        <v>9076.9270811771657</v>
      </c>
    </row>
    <row r="3867" spans="1:8" x14ac:dyDescent="0.2">
      <c r="A3867">
        <f t="shared" si="360"/>
        <v>8</v>
      </c>
      <c r="B3867" t="b">
        <f t="shared" si="361"/>
        <v>0</v>
      </c>
      <c r="C3867" t="str">
        <f t="shared" si="362"/>
        <v>OFF</v>
      </c>
      <c r="D3867" s="4">
        <f t="shared" si="364"/>
        <v>42591.041666657293</v>
      </c>
      <c r="E3867" t="str">
        <f t="shared" si="365"/>
        <v>LRKPPS</v>
      </c>
      <c r="F3867" s="39">
        <v>63.961578369140625</v>
      </c>
      <c r="G3867">
        <f t="shared" si="363"/>
        <v>8.5819148565674985E-4</v>
      </c>
      <c r="H3867" s="38">
        <f>G3867*SUMIF('Manual Inputs'!$B$11:$B$22,'Expanded kW'!A3867,'Manual Inputs'!$C$11:$C$22)</f>
        <v>8744.2700963984989</v>
      </c>
    </row>
    <row r="3868" spans="1:8" x14ac:dyDescent="0.2">
      <c r="A3868">
        <f t="shared" si="360"/>
        <v>8</v>
      </c>
      <c r="B3868" t="b">
        <f t="shared" si="361"/>
        <v>0</v>
      </c>
      <c r="C3868" t="str">
        <f t="shared" si="362"/>
        <v>OFF</v>
      </c>
      <c r="D3868" s="4">
        <f t="shared" si="364"/>
        <v>42591.083333323957</v>
      </c>
      <c r="E3868" t="str">
        <f t="shared" si="365"/>
        <v>LRKPPS</v>
      </c>
      <c r="F3868" s="39">
        <v>63.584144592285156</v>
      </c>
      <c r="G3868">
        <f t="shared" si="363"/>
        <v>8.5312734462152941E-4</v>
      </c>
      <c r="H3868" s="38">
        <f>G3868*SUMIF('Manual Inputs'!$B$11:$B$22,'Expanded kW'!A3868,'Manual Inputs'!$C$11:$C$22)</f>
        <v>8692.6706366528288</v>
      </c>
    </row>
    <row r="3869" spans="1:8" x14ac:dyDescent="0.2">
      <c r="A3869">
        <f t="shared" si="360"/>
        <v>8</v>
      </c>
      <c r="B3869" t="b">
        <f t="shared" si="361"/>
        <v>0</v>
      </c>
      <c r="C3869" t="str">
        <f t="shared" si="362"/>
        <v>OFF</v>
      </c>
      <c r="D3869" s="4">
        <f t="shared" si="364"/>
        <v>42591.124999990621</v>
      </c>
      <c r="E3869" t="str">
        <f t="shared" si="365"/>
        <v>LRKPPS</v>
      </c>
      <c r="F3869" s="39">
        <v>62.738418579101563</v>
      </c>
      <c r="G3869">
        <f t="shared" si="363"/>
        <v>8.417799876266188E-4</v>
      </c>
      <c r="H3869" s="38">
        <f>G3869*SUMIF('Manual Inputs'!$B$11:$B$22,'Expanded kW'!A3869,'Manual Inputs'!$C$11:$C$22)</f>
        <v>8577.0503396653548</v>
      </c>
    </row>
    <row r="3870" spans="1:8" x14ac:dyDescent="0.2">
      <c r="A3870">
        <f t="shared" si="360"/>
        <v>8</v>
      </c>
      <c r="B3870" t="b">
        <f t="shared" si="361"/>
        <v>0</v>
      </c>
      <c r="C3870" t="str">
        <f t="shared" si="362"/>
        <v>OFF</v>
      </c>
      <c r="D3870" s="4">
        <f t="shared" si="364"/>
        <v>42591.166666657286</v>
      </c>
      <c r="E3870" t="str">
        <f t="shared" si="365"/>
        <v>LRKPPS</v>
      </c>
      <c r="F3870" s="39">
        <v>65.10394287109375</v>
      </c>
      <c r="G3870">
        <f t="shared" si="363"/>
        <v>8.7351892932042399E-4</v>
      </c>
      <c r="H3870" s="38">
        <f>G3870*SUMIF('Manual Inputs'!$B$11:$B$22,'Expanded kW'!A3870,'Manual Inputs'!$C$11:$C$22)</f>
        <v>8900.4442248098658</v>
      </c>
    </row>
    <row r="3871" spans="1:8" x14ac:dyDescent="0.2">
      <c r="A3871">
        <f t="shared" si="360"/>
        <v>8</v>
      </c>
      <c r="B3871" t="b">
        <f t="shared" si="361"/>
        <v>0</v>
      </c>
      <c r="C3871" t="str">
        <f t="shared" si="362"/>
        <v>OFF</v>
      </c>
      <c r="D3871" s="4">
        <f t="shared" si="364"/>
        <v>42591.20833332395</v>
      </c>
      <c r="E3871" t="str">
        <f t="shared" si="365"/>
        <v>LRKPPS</v>
      </c>
      <c r="F3871" s="39">
        <v>70.525627136230469</v>
      </c>
      <c r="G3871">
        <f t="shared" si="363"/>
        <v>9.4626327667543476E-4</v>
      </c>
      <c r="H3871" s="38">
        <f>G3871*SUMIF('Manual Inputs'!$B$11:$B$22,'Expanded kW'!A3871,'Manual Inputs'!$C$11:$C$22)</f>
        <v>9641.6496922256356</v>
      </c>
    </row>
    <row r="3872" spans="1:8" x14ac:dyDescent="0.2">
      <c r="A3872">
        <f t="shared" si="360"/>
        <v>8</v>
      </c>
      <c r="B3872" t="b">
        <f t="shared" si="361"/>
        <v>0</v>
      </c>
      <c r="C3872" t="str">
        <f t="shared" si="362"/>
        <v>OFF</v>
      </c>
      <c r="D3872" s="4">
        <f t="shared" si="364"/>
        <v>42591.249999990614</v>
      </c>
      <c r="E3872" t="str">
        <f t="shared" si="365"/>
        <v>LRKPPS</v>
      </c>
      <c r="F3872" s="39">
        <v>86.357124328613281</v>
      </c>
      <c r="G3872">
        <f t="shared" si="363"/>
        <v>1.1586791745022572E-3</v>
      </c>
      <c r="H3872" s="38">
        <f>G3872*SUMIF('Manual Inputs'!$B$11:$B$22,'Expanded kW'!A3872,'Manual Inputs'!$C$11:$C$22)</f>
        <v>11805.994147292433</v>
      </c>
    </row>
    <row r="3873" spans="1:8" x14ac:dyDescent="0.2">
      <c r="A3873">
        <f t="shared" si="360"/>
        <v>8</v>
      </c>
      <c r="B3873" t="b">
        <f t="shared" si="361"/>
        <v>0</v>
      </c>
      <c r="C3873" t="str">
        <f t="shared" si="362"/>
        <v>ON</v>
      </c>
      <c r="D3873" s="4">
        <f t="shared" si="364"/>
        <v>42591.291666657278</v>
      </c>
      <c r="E3873" t="str">
        <f t="shared" si="365"/>
        <v>LRKPPS</v>
      </c>
      <c r="F3873" s="39">
        <v>106.89717102050781</v>
      </c>
      <c r="G3873">
        <f t="shared" si="363"/>
        <v>1.4342710788208749E-3</v>
      </c>
      <c r="H3873" s="38">
        <f>G3873*SUMIF('Manual Inputs'!$B$11:$B$22,'Expanded kW'!A3873,'Manual Inputs'!$C$11:$C$22)</f>
        <v>14614.050493713319</v>
      </c>
    </row>
    <row r="3874" spans="1:8" x14ac:dyDescent="0.2">
      <c r="A3874">
        <f t="shared" si="360"/>
        <v>8</v>
      </c>
      <c r="B3874" t="b">
        <f t="shared" si="361"/>
        <v>0</v>
      </c>
      <c r="C3874" t="str">
        <f t="shared" si="362"/>
        <v>ON</v>
      </c>
      <c r="D3874" s="4">
        <f t="shared" si="364"/>
        <v>42591.333333323942</v>
      </c>
      <c r="E3874" t="str">
        <f t="shared" si="365"/>
        <v>LRKPPS</v>
      </c>
      <c r="F3874" s="39">
        <v>121.46983337402344</v>
      </c>
      <c r="G3874">
        <f t="shared" si="363"/>
        <v>1.6297968158963622E-3</v>
      </c>
      <c r="H3874" s="38">
        <f>G3874*SUMIF('Manual Inputs'!$B$11:$B$22,'Expanded kW'!A3874,'Manual Inputs'!$C$11:$C$22)</f>
        <v>16606.298009985345</v>
      </c>
    </row>
    <row r="3875" spans="1:8" x14ac:dyDescent="0.2">
      <c r="A3875">
        <f t="shared" si="360"/>
        <v>8</v>
      </c>
      <c r="B3875" t="b">
        <f t="shared" si="361"/>
        <v>0</v>
      </c>
      <c r="C3875" t="str">
        <f t="shared" si="362"/>
        <v>ON</v>
      </c>
      <c r="D3875" s="4">
        <f t="shared" si="364"/>
        <v>42591.374999990607</v>
      </c>
      <c r="E3875" t="str">
        <f t="shared" si="365"/>
        <v>LRKPPS</v>
      </c>
      <c r="F3875" s="39">
        <v>133.96318054199219</v>
      </c>
      <c r="G3875">
        <f t="shared" si="363"/>
        <v>1.7974237638279272E-3</v>
      </c>
      <c r="H3875" s="38">
        <f>G3875*SUMIF('Manual Inputs'!$B$11:$B$22,'Expanded kW'!A3875,'Manual Inputs'!$C$11:$C$22)</f>
        <v>18314.279658191532</v>
      </c>
    </row>
    <row r="3876" spans="1:8" x14ac:dyDescent="0.2">
      <c r="A3876">
        <f t="shared" si="360"/>
        <v>8</v>
      </c>
      <c r="B3876" t="b">
        <f t="shared" si="361"/>
        <v>0</v>
      </c>
      <c r="C3876" t="str">
        <f t="shared" si="362"/>
        <v>ON</v>
      </c>
      <c r="D3876" s="4">
        <f t="shared" si="364"/>
        <v>42591.416666657271</v>
      </c>
      <c r="E3876" t="str">
        <f t="shared" si="365"/>
        <v>LRKPPS</v>
      </c>
      <c r="F3876" s="39">
        <v>143.57484436035156</v>
      </c>
      <c r="G3876">
        <f t="shared" si="363"/>
        <v>1.9263863107542357E-3</v>
      </c>
      <c r="H3876" s="38">
        <f>G3876*SUMIF('Manual Inputs'!$B$11:$B$22,'Expanded kW'!A3876,'Manual Inputs'!$C$11:$C$22)</f>
        <v>19628.302648969777</v>
      </c>
    </row>
    <row r="3877" spans="1:8" x14ac:dyDescent="0.2">
      <c r="A3877">
        <f t="shared" si="360"/>
        <v>8</v>
      </c>
      <c r="B3877" t="b">
        <f t="shared" si="361"/>
        <v>0</v>
      </c>
      <c r="C3877" t="str">
        <f t="shared" si="362"/>
        <v>ON</v>
      </c>
      <c r="D3877" s="4">
        <f t="shared" si="364"/>
        <v>42591.458333323935</v>
      </c>
      <c r="E3877" t="str">
        <f t="shared" si="365"/>
        <v>LRKPPS</v>
      </c>
      <c r="F3877" s="39">
        <v>152.69612121582031</v>
      </c>
      <c r="G3877">
        <f t="shared" si="363"/>
        <v>2.0487691902151641E-3</v>
      </c>
      <c r="H3877" s="38">
        <f>G3877*SUMIF('Manual Inputs'!$B$11:$B$22,'Expanded kW'!A3877,'Manual Inputs'!$C$11:$C$22)</f>
        <v>20875.284203864117</v>
      </c>
    </row>
    <row r="3878" spans="1:8" x14ac:dyDescent="0.2">
      <c r="A3878">
        <f t="shared" si="360"/>
        <v>8</v>
      </c>
      <c r="B3878" t="b">
        <f t="shared" si="361"/>
        <v>0</v>
      </c>
      <c r="C3878" t="str">
        <f t="shared" si="362"/>
        <v>ON</v>
      </c>
      <c r="D3878" s="4">
        <f t="shared" si="364"/>
        <v>42591.499999990599</v>
      </c>
      <c r="E3878" t="str">
        <f t="shared" si="365"/>
        <v>LRKPPS</v>
      </c>
      <c r="F3878" s="39">
        <v>154.7523193359375</v>
      </c>
      <c r="G3878">
        <f t="shared" si="363"/>
        <v>2.0763578108293069E-3</v>
      </c>
      <c r="H3878" s="38">
        <f>G3878*SUMIF('Manual Inputs'!$B$11:$B$22,'Expanded kW'!A3878,'Manual Inputs'!$C$11:$C$22)</f>
        <v>21156.389708019189</v>
      </c>
    </row>
    <row r="3879" spans="1:8" x14ac:dyDescent="0.2">
      <c r="A3879">
        <f t="shared" si="360"/>
        <v>8</v>
      </c>
      <c r="B3879" t="b">
        <f t="shared" si="361"/>
        <v>0</v>
      </c>
      <c r="C3879" t="str">
        <f t="shared" si="362"/>
        <v>ON</v>
      </c>
      <c r="D3879" s="4">
        <f t="shared" si="364"/>
        <v>42591.541666657264</v>
      </c>
      <c r="E3879" t="str">
        <f t="shared" si="365"/>
        <v>LRKPPS</v>
      </c>
      <c r="F3879" s="39">
        <v>157.33335876464844</v>
      </c>
      <c r="G3879">
        <f t="shared" si="363"/>
        <v>2.1109883830938083E-3</v>
      </c>
      <c r="H3879" s="38">
        <f>G3879*SUMIF('Manual Inputs'!$B$11:$B$22,'Expanded kW'!A3879,'Manual Inputs'!$C$11:$C$22)</f>
        <v>21509.246946216917</v>
      </c>
    </row>
    <row r="3880" spans="1:8" x14ac:dyDescent="0.2">
      <c r="A3880">
        <f t="shared" si="360"/>
        <v>8</v>
      </c>
      <c r="B3880" t="b">
        <f t="shared" si="361"/>
        <v>0</v>
      </c>
      <c r="C3880" t="str">
        <f t="shared" si="362"/>
        <v>ON</v>
      </c>
      <c r="D3880" s="4">
        <f t="shared" si="364"/>
        <v>42591.583333323928</v>
      </c>
      <c r="E3880" t="str">
        <f t="shared" si="365"/>
        <v>LRKPPS</v>
      </c>
      <c r="F3880" s="39">
        <v>155.69538879394531</v>
      </c>
      <c r="G3880">
        <f t="shared" si="363"/>
        <v>2.0890112537223877E-3</v>
      </c>
      <c r="H3880" s="38">
        <f>G3880*SUMIF('Manual Inputs'!$B$11:$B$22,'Expanded kW'!A3880,'Manual Inputs'!$C$11:$C$22)</f>
        <v>21285.317953236841</v>
      </c>
    </row>
    <row r="3881" spans="1:8" x14ac:dyDescent="0.2">
      <c r="A3881">
        <f t="shared" si="360"/>
        <v>8</v>
      </c>
      <c r="B3881" t="b">
        <f t="shared" si="361"/>
        <v>0</v>
      </c>
      <c r="C3881" t="str">
        <f t="shared" si="362"/>
        <v>ON</v>
      </c>
      <c r="D3881" s="4">
        <f t="shared" si="364"/>
        <v>42591.624999990592</v>
      </c>
      <c r="E3881" t="str">
        <f t="shared" si="365"/>
        <v>LRKPPS</v>
      </c>
      <c r="F3881" s="39">
        <v>142.59716796875</v>
      </c>
      <c r="G3881">
        <f t="shared" si="363"/>
        <v>1.9132685363591486E-3</v>
      </c>
      <c r="H3881" s="38">
        <f>G3881*SUMIF('Manual Inputs'!$B$11:$B$22,'Expanded kW'!A3881,'Manual Inputs'!$C$11:$C$22)</f>
        <v>19494.643245105519</v>
      </c>
    </row>
    <row r="3882" spans="1:8" x14ac:dyDescent="0.2">
      <c r="A3882">
        <f t="shared" si="360"/>
        <v>8</v>
      </c>
      <c r="B3882" t="b">
        <f t="shared" si="361"/>
        <v>0</v>
      </c>
      <c r="C3882" t="str">
        <f t="shared" si="362"/>
        <v>ON</v>
      </c>
      <c r="D3882" s="4">
        <f t="shared" si="364"/>
        <v>42591.666666657256</v>
      </c>
      <c r="E3882" t="str">
        <f t="shared" si="365"/>
        <v>LRKPPS</v>
      </c>
      <c r="F3882" s="39">
        <v>129.13397216796875</v>
      </c>
      <c r="G3882">
        <f t="shared" si="363"/>
        <v>1.7326288413960454E-3</v>
      </c>
      <c r="H3882" s="38">
        <f>G3882*SUMIF('Manual Inputs'!$B$11:$B$22,'Expanded kW'!A3882,'Manual Inputs'!$C$11:$C$22)</f>
        <v>17654.072336062283</v>
      </c>
    </row>
    <row r="3883" spans="1:8" x14ac:dyDescent="0.2">
      <c r="A3883">
        <f t="shared" si="360"/>
        <v>8</v>
      </c>
      <c r="B3883" t="b">
        <f t="shared" si="361"/>
        <v>0</v>
      </c>
      <c r="C3883" t="str">
        <f t="shared" si="362"/>
        <v>ON</v>
      </c>
      <c r="D3883" s="4">
        <f t="shared" si="364"/>
        <v>42591.708333323921</v>
      </c>
      <c r="E3883" t="str">
        <f t="shared" si="365"/>
        <v>LRKPPS</v>
      </c>
      <c r="F3883" s="39">
        <v>120.55125427246094</v>
      </c>
      <c r="G3883">
        <f t="shared" si="363"/>
        <v>1.617471967386315E-3</v>
      </c>
      <c r="H3883" s="38">
        <f>G3883*SUMIF('Manual Inputs'!$B$11:$B$22,'Expanded kW'!A3883,'Manual Inputs'!$C$11:$C$22)</f>
        <v>16480.717873069196</v>
      </c>
    </row>
    <row r="3884" spans="1:8" x14ac:dyDescent="0.2">
      <c r="A3884">
        <f t="shared" si="360"/>
        <v>8</v>
      </c>
      <c r="B3884" t="b">
        <f t="shared" si="361"/>
        <v>0</v>
      </c>
      <c r="C3884" t="str">
        <f t="shared" si="362"/>
        <v>ON</v>
      </c>
      <c r="D3884" s="4">
        <f t="shared" si="364"/>
        <v>42591.749999990585</v>
      </c>
      <c r="E3884" t="str">
        <f t="shared" si="365"/>
        <v>LRKPPS</v>
      </c>
      <c r="F3884" s="39">
        <v>111.13719940185547</v>
      </c>
      <c r="G3884">
        <f t="shared" si="363"/>
        <v>1.4911607983774378E-3</v>
      </c>
      <c r="H3884" s="38">
        <f>G3884*SUMIF('Manual Inputs'!$B$11:$B$22,'Expanded kW'!A3884,'Manual Inputs'!$C$11:$C$22)</f>
        <v>15193.710257093817</v>
      </c>
    </row>
    <row r="3885" spans="1:8" x14ac:dyDescent="0.2">
      <c r="A3885">
        <f t="shared" si="360"/>
        <v>8</v>
      </c>
      <c r="B3885" t="b">
        <f t="shared" si="361"/>
        <v>0</v>
      </c>
      <c r="C3885" t="str">
        <f t="shared" si="362"/>
        <v>ON</v>
      </c>
      <c r="D3885" s="4">
        <f t="shared" si="364"/>
        <v>42591.791666657249</v>
      </c>
      <c r="E3885" t="str">
        <f t="shared" si="365"/>
        <v>LRKPPS</v>
      </c>
      <c r="F3885" s="39">
        <v>101.87804412841797</v>
      </c>
      <c r="G3885">
        <f t="shared" si="363"/>
        <v>1.3669279632497855E-3</v>
      </c>
      <c r="H3885" s="38">
        <f>G3885*SUMIF('Manual Inputs'!$B$11:$B$22,'Expanded kW'!A3885,'Manual Inputs'!$C$11:$C$22)</f>
        <v>13927.879165369339</v>
      </c>
    </row>
    <row r="3886" spans="1:8" x14ac:dyDescent="0.2">
      <c r="A3886">
        <f t="shared" si="360"/>
        <v>8</v>
      </c>
      <c r="B3886" t="b">
        <f t="shared" si="361"/>
        <v>0</v>
      </c>
      <c r="C3886" t="str">
        <f t="shared" si="362"/>
        <v>ON</v>
      </c>
      <c r="D3886" s="4">
        <f t="shared" si="364"/>
        <v>42591.833333323913</v>
      </c>
      <c r="E3886" t="str">
        <f t="shared" si="365"/>
        <v>LRKPPS</v>
      </c>
      <c r="F3886" s="39">
        <v>97.583816528320313</v>
      </c>
      <c r="G3886">
        <f t="shared" si="363"/>
        <v>1.3093110366847894E-3</v>
      </c>
      <c r="H3886" s="38">
        <f>G3886*SUMIF('Manual Inputs'!$B$11:$B$22,'Expanded kW'!A3886,'Manual Inputs'!$C$11:$C$22)</f>
        <v>13340.809756701032</v>
      </c>
    </row>
    <row r="3887" spans="1:8" x14ac:dyDescent="0.2">
      <c r="A3887">
        <f t="shared" si="360"/>
        <v>8</v>
      </c>
      <c r="B3887" t="b">
        <f t="shared" si="361"/>
        <v>0</v>
      </c>
      <c r="C3887" t="str">
        <f t="shared" si="362"/>
        <v>OFF</v>
      </c>
      <c r="D3887" s="4">
        <f t="shared" si="364"/>
        <v>42591.874999990578</v>
      </c>
      <c r="E3887" t="str">
        <f t="shared" si="365"/>
        <v>LRKPPS</v>
      </c>
      <c r="F3887" s="39">
        <v>92.271804809570313</v>
      </c>
      <c r="G3887">
        <f t="shared" si="363"/>
        <v>1.2380381984438311E-3</v>
      </c>
      <c r="H3887" s="38">
        <f>G3887*SUMIF('Manual Inputs'!$B$11:$B$22,'Expanded kW'!A3887,'Manual Inputs'!$C$11:$C$22)</f>
        <v>12614.597764934511</v>
      </c>
    </row>
    <row r="3888" spans="1:8" x14ac:dyDescent="0.2">
      <c r="A3888">
        <f t="shared" si="360"/>
        <v>8</v>
      </c>
      <c r="B3888" t="b">
        <f t="shared" si="361"/>
        <v>0</v>
      </c>
      <c r="C3888" t="str">
        <f t="shared" si="362"/>
        <v>OFF</v>
      </c>
      <c r="D3888" s="4">
        <f t="shared" si="364"/>
        <v>42591.916666657242</v>
      </c>
      <c r="E3888" t="str">
        <f t="shared" si="365"/>
        <v>LRKPPS</v>
      </c>
      <c r="F3888" s="39">
        <v>82.692085266113281</v>
      </c>
      <c r="G3888">
        <f t="shared" si="363"/>
        <v>1.1095042573373861E-3</v>
      </c>
      <c r="H3888" s="38">
        <f>G3888*SUMIF('Manual Inputs'!$B$11:$B$22,'Expanded kW'!A3888,'Manual Inputs'!$C$11:$C$22)</f>
        <v>11304.94191728972</v>
      </c>
    </row>
    <row r="3889" spans="1:8" x14ac:dyDescent="0.2">
      <c r="A3889">
        <f t="shared" si="360"/>
        <v>8</v>
      </c>
      <c r="B3889" t="b">
        <f t="shared" si="361"/>
        <v>0</v>
      </c>
      <c r="C3889" t="str">
        <f t="shared" si="362"/>
        <v>OFF</v>
      </c>
      <c r="D3889" s="4">
        <f t="shared" si="364"/>
        <v>42591.958333323906</v>
      </c>
      <c r="E3889" t="str">
        <f t="shared" si="365"/>
        <v>LRKPPS</v>
      </c>
      <c r="F3889" s="39">
        <v>78.239471435546875</v>
      </c>
      <c r="G3889">
        <f t="shared" si="363"/>
        <v>1.0497622156970695E-3</v>
      </c>
      <c r="H3889" s="38">
        <f>G3889*SUMIF('Manual Inputs'!$B$11:$B$22,'Expanded kW'!A3889,'Manual Inputs'!$C$11:$C$22)</f>
        <v>10696.219322222913</v>
      </c>
    </row>
    <row r="3890" spans="1:8" x14ac:dyDescent="0.2">
      <c r="A3890">
        <f t="shared" si="360"/>
        <v>8</v>
      </c>
      <c r="B3890" t="b">
        <f t="shared" si="361"/>
        <v>0</v>
      </c>
      <c r="C3890" t="str">
        <f t="shared" si="362"/>
        <v>OFF</v>
      </c>
      <c r="D3890" s="4">
        <f t="shared" si="364"/>
        <v>42591.99999999057</v>
      </c>
      <c r="E3890" t="str">
        <f t="shared" si="365"/>
        <v>LRKPPS</v>
      </c>
      <c r="F3890" s="39">
        <v>73.258277893066406</v>
      </c>
      <c r="G3890">
        <f t="shared" si="363"/>
        <v>9.829280631392023E-4</v>
      </c>
      <c r="H3890" s="38">
        <f>G3890*SUMIF('Manual Inputs'!$B$11:$B$22,'Expanded kW'!A3890,'Manual Inputs'!$C$11:$C$22)</f>
        <v>10015.233911160887</v>
      </c>
    </row>
    <row r="3891" spans="1:8" x14ac:dyDescent="0.2">
      <c r="A3891">
        <f t="shared" si="360"/>
        <v>8</v>
      </c>
      <c r="B3891" t="b">
        <f t="shared" si="361"/>
        <v>0</v>
      </c>
      <c r="C3891" t="str">
        <f t="shared" si="362"/>
        <v>OFF</v>
      </c>
      <c r="D3891" s="4">
        <f t="shared" si="364"/>
        <v>42592.041666657235</v>
      </c>
      <c r="E3891" t="str">
        <f t="shared" si="365"/>
        <v>LRKPPS</v>
      </c>
      <c r="F3891" s="39">
        <v>70.43829345703125</v>
      </c>
      <c r="G3891">
        <f t="shared" si="363"/>
        <v>9.4509149477431755E-4</v>
      </c>
      <c r="H3891" s="38">
        <f>G3891*SUMIF('Manual Inputs'!$B$11:$B$22,'Expanded kW'!A3891,'Manual Inputs'!$C$11:$C$22)</f>
        <v>9629.7101919990655</v>
      </c>
    </row>
    <row r="3892" spans="1:8" x14ac:dyDescent="0.2">
      <c r="A3892">
        <f t="shared" si="360"/>
        <v>8</v>
      </c>
      <c r="B3892" t="b">
        <f t="shared" si="361"/>
        <v>0</v>
      </c>
      <c r="C3892" t="str">
        <f t="shared" si="362"/>
        <v>OFF</v>
      </c>
      <c r="D3892" s="4">
        <f t="shared" si="364"/>
        <v>42592.083333323899</v>
      </c>
      <c r="E3892" t="str">
        <f t="shared" si="365"/>
        <v>LRKPPS</v>
      </c>
      <c r="F3892" s="39">
        <v>70.045539855957031</v>
      </c>
      <c r="G3892">
        <f t="shared" si="363"/>
        <v>9.3982180310946107E-4</v>
      </c>
      <c r="H3892" s="38">
        <f>G3892*SUMIF('Manual Inputs'!$B$11:$B$22,'Expanded kW'!A3892,'Manual Inputs'!$C$11:$C$22)</f>
        <v>9576.0163392722679</v>
      </c>
    </row>
    <row r="3893" spans="1:8" x14ac:dyDescent="0.2">
      <c r="A3893">
        <f t="shared" si="360"/>
        <v>8</v>
      </c>
      <c r="B3893" t="b">
        <f t="shared" si="361"/>
        <v>0</v>
      </c>
      <c r="C3893" t="str">
        <f t="shared" si="362"/>
        <v>OFF</v>
      </c>
      <c r="D3893" s="4">
        <f t="shared" si="364"/>
        <v>42592.124999990563</v>
      </c>
      <c r="E3893" t="str">
        <f t="shared" si="365"/>
        <v>LRKPPS</v>
      </c>
      <c r="F3893" s="39">
        <v>70.126602172851563</v>
      </c>
      <c r="G3893">
        <f t="shared" si="363"/>
        <v>9.4090944028071735E-4</v>
      </c>
      <c r="H3893" s="38">
        <f>G3893*SUMIF('Manual Inputs'!$B$11:$B$22,'Expanded kW'!A3893,'Manual Inputs'!$C$11:$C$22)</f>
        <v>9587.0984734478006</v>
      </c>
    </row>
    <row r="3894" spans="1:8" x14ac:dyDescent="0.2">
      <c r="A3894">
        <f t="shared" si="360"/>
        <v>8</v>
      </c>
      <c r="B3894" t="b">
        <f t="shared" si="361"/>
        <v>0</v>
      </c>
      <c r="C3894" t="str">
        <f t="shared" si="362"/>
        <v>OFF</v>
      </c>
      <c r="D3894" s="4">
        <f t="shared" si="364"/>
        <v>42592.166666657227</v>
      </c>
      <c r="E3894" t="str">
        <f t="shared" si="365"/>
        <v>LRKPPS</v>
      </c>
      <c r="F3894" s="39">
        <v>71.430488586425781</v>
      </c>
      <c r="G3894">
        <f t="shared" si="363"/>
        <v>9.5840407138464239E-4</v>
      </c>
      <c r="H3894" s="38">
        <f>G3894*SUMIF('Manual Inputs'!$B$11:$B$22,'Expanded kW'!A3894,'Manual Inputs'!$C$11:$C$22)</f>
        <v>9765.3544712831845</v>
      </c>
    </row>
    <row r="3895" spans="1:8" x14ac:dyDescent="0.2">
      <c r="A3895">
        <f t="shared" si="360"/>
        <v>8</v>
      </c>
      <c r="B3895" t="b">
        <f t="shared" si="361"/>
        <v>0</v>
      </c>
      <c r="C3895" t="str">
        <f t="shared" si="362"/>
        <v>OFF</v>
      </c>
      <c r="D3895" s="4">
        <f t="shared" si="364"/>
        <v>42592.208333323892</v>
      </c>
      <c r="E3895" t="str">
        <f t="shared" si="365"/>
        <v>LRKPPS</v>
      </c>
      <c r="F3895" s="39">
        <v>79.456352233886719</v>
      </c>
      <c r="G3895">
        <f t="shared" si="363"/>
        <v>1.0660894666314881E-3</v>
      </c>
      <c r="H3895" s="38">
        <f>G3895*SUMIF('Manual Inputs'!$B$11:$B$22,'Expanded kW'!A3895,'Manual Inputs'!$C$11:$C$22)</f>
        <v>10862.580669880626</v>
      </c>
    </row>
    <row r="3896" spans="1:8" x14ac:dyDescent="0.2">
      <c r="A3896">
        <f t="shared" si="360"/>
        <v>8</v>
      </c>
      <c r="B3896" t="b">
        <f t="shared" si="361"/>
        <v>0</v>
      </c>
      <c r="C3896" t="str">
        <f t="shared" si="362"/>
        <v>OFF</v>
      </c>
      <c r="D3896" s="4">
        <f t="shared" si="364"/>
        <v>42592.249999990556</v>
      </c>
      <c r="E3896" t="str">
        <f t="shared" si="365"/>
        <v>LRKPPS</v>
      </c>
      <c r="F3896" s="39">
        <v>102.17770385742187</v>
      </c>
      <c r="G3896">
        <f t="shared" si="363"/>
        <v>1.3709485867957085E-3</v>
      </c>
      <c r="H3896" s="38">
        <f>G3896*SUMIF('Manual Inputs'!$B$11:$B$22,'Expanded kW'!A3896,'Manual Inputs'!$C$11:$C$22)</f>
        <v>13968.846034452858</v>
      </c>
    </row>
    <row r="3897" spans="1:8" x14ac:dyDescent="0.2">
      <c r="A3897">
        <f t="shared" si="360"/>
        <v>8</v>
      </c>
      <c r="B3897" t="b">
        <f t="shared" si="361"/>
        <v>0</v>
      </c>
      <c r="C3897" t="str">
        <f t="shared" si="362"/>
        <v>ON</v>
      </c>
      <c r="D3897" s="4">
        <f t="shared" si="364"/>
        <v>42592.29166665722</v>
      </c>
      <c r="E3897" t="str">
        <f t="shared" si="365"/>
        <v>LRKPPS</v>
      </c>
      <c r="F3897" s="39">
        <v>122.82996368408203</v>
      </c>
      <c r="G3897">
        <f t="shared" si="363"/>
        <v>1.6480460880568992E-3</v>
      </c>
      <c r="H3897" s="38">
        <f>G3897*SUMIF('Manual Inputs'!$B$11:$B$22,'Expanded kW'!A3897,'Manual Inputs'!$C$11:$C$22)</f>
        <v>16792.24318364586</v>
      </c>
    </row>
    <row r="3898" spans="1:8" x14ac:dyDescent="0.2">
      <c r="A3898">
        <f t="shared" si="360"/>
        <v>8</v>
      </c>
      <c r="B3898" t="b">
        <f t="shared" si="361"/>
        <v>0</v>
      </c>
      <c r="C3898" t="str">
        <f t="shared" si="362"/>
        <v>ON</v>
      </c>
      <c r="D3898" s="4">
        <f t="shared" si="364"/>
        <v>42592.333333323884</v>
      </c>
      <c r="E3898" t="str">
        <f t="shared" si="365"/>
        <v>LRKPPS</v>
      </c>
      <c r="F3898" s="39">
        <v>153.38600158691406</v>
      </c>
      <c r="G3898">
        <f t="shared" si="363"/>
        <v>2.0580255199632745E-3</v>
      </c>
      <c r="H3898" s="38">
        <f>G3898*SUMIF('Manual Inputs'!$B$11:$B$22,'Expanded kW'!A3898,'Manual Inputs'!$C$11:$C$22)</f>
        <v>20969.598641575958</v>
      </c>
    </row>
    <row r="3899" spans="1:8" x14ac:dyDescent="0.2">
      <c r="A3899">
        <f t="shared" si="360"/>
        <v>8</v>
      </c>
      <c r="B3899" t="b">
        <f t="shared" si="361"/>
        <v>0</v>
      </c>
      <c r="C3899" t="str">
        <f t="shared" si="362"/>
        <v>ON</v>
      </c>
      <c r="D3899" s="4">
        <f t="shared" si="364"/>
        <v>42592.374999990549</v>
      </c>
      <c r="E3899" t="str">
        <f t="shared" si="365"/>
        <v>LRKPPS</v>
      </c>
      <c r="F3899" s="39">
        <v>160.87699890136719</v>
      </c>
      <c r="G3899">
        <f t="shared" si="363"/>
        <v>2.1585344548310059E-3</v>
      </c>
      <c r="H3899" s="38">
        <f>G3899*SUMIF('Manual Inputs'!$B$11:$B$22,'Expanded kW'!A3899,'Manual Inputs'!$C$11:$C$22)</f>
        <v>21993.702572078353</v>
      </c>
    </row>
    <row r="3900" spans="1:8" x14ac:dyDescent="0.2">
      <c r="A3900">
        <f t="shared" si="360"/>
        <v>8</v>
      </c>
      <c r="B3900" t="b">
        <f t="shared" si="361"/>
        <v>0</v>
      </c>
      <c r="C3900" t="str">
        <f t="shared" si="362"/>
        <v>ON</v>
      </c>
      <c r="D3900" s="4">
        <f t="shared" si="364"/>
        <v>42592.416666657213</v>
      </c>
      <c r="E3900" t="str">
        <f t="shared" si="365"/>
        <v>LRKPPS</v>
      </c>
      <c r="F3900" s="39">
        <v>164.45205688476562</v>
      </c>
      <c r="G3900">
        <f t="shared" si="363"/>
        <v>2.2065020691443196E-3</v>
      </c>
      <c r="H3900" s="38">
        <f>G3900*SUMIF('Manual Inputs'!$B$11:$B$22,'Expanded kW'!A3900,'Manual Inputs'!$C$11:$C$22)</f>
        <v>22482.453372390126</v>
      </c>
    </row>
    <row r="3901" spans="1:8" x14ac:dyDescent="0.2">
      <c r="A3901">
        <f t="shared" si="360"/>
        <v>8</v>
      </c>
      <c r="B3901" t="b">
        <f t="shared" si="361"/>
        <v>0</v>
      </c>
      <c r="C3901" t="str">
        <f t="shared" si="362"/>
        <v>ON</v>
      </c>
      <c r="D3901" s="4">
        <f t="shared" si="364"/>
        <v>42592.458333323877</v>
      </c>
      <c r="E3901" t="str">
        <f t="shared" si="365"/>
        <v>LRKPPS</v>
      </c>
      <c r="F3901" s="39">
        <v>173.45986938476562</v>
      </c>
      <c r="G3901">
        <f t="shared" si="363"/>
        <v>2.3273625636630432E-3</v>
      </c>
      <c r="H3901" s="38">
        <f>G3901*SUMIF('Manual Inputs'!$B$11:$B$22,'Expanded kW'!A3901,'Manual Inputs'!$C$11:$C$22)</f>
        <v>23713.923068511896</v>
      </c>
    </row>
    <row r="3902" spans="1:8" x14ac:dyDescent="0.2">
      <c r="A3902">
        <f t="shared" si="360"/>
        <v>8</v>
      </c>
      <c r="B3902" t="b">
        <f t="shared" si="361"/>
        <v>0</v>
      </c>
      <c r="C3902" t="str">
        <f t="shared" si="362"/>
        <v>ON</v>
      </c>
      <c r="D3902" s="4">
        <f t="shared" si="364"/>
        <v>42592.499999990541</v>
      </c>
      <c r="E3902" t="str">
        <f t="shared" si="365"/>
        <v>LRKPPS</v>
      </c>
      <c r="F3902" s="39">
        <v>172.71023559570312</v>
      </c>
      <c r="G3902">
        <f t="shared" si="363"/>
        <v>2.3173045045666715E-3</v>
      </c>
      <c r="H3902" s="38">
        <f>G3902*SUMIF('Manual Inputs'!$B$11:$B$22,'Expanded kW'!A3902,'Manual Inputs'!$C$11:$C$22)</f>
        <v>23611.43966375415</v>
      </c>
    </row>
    <row r="3903" spans="1:8" x14ac:dyDescent="0.2">
      <c r="A3903">
        <f t="shared" si="360"/>
        <v>8</v>
      </c>
      <c r="B3903" t="b">
        <f t="shared" si="361"/>
        <v>0</v>
      </c>
      <c r="C3903" t="str">
        <f t="shared" si="362"/>
        <v>ON</v>
      </c>
      <c r="D3903" s="4">
        <f t="shared" si="364"/>
        <v>42592.541666657205</v>
      </c>
      <c r="E3903" t="str">
        <f t="shared" si="365"/>
        <v>LRKPPS</v>
      </c>
      <c r="F3903" s="39">
        <v>167.61433410644531</v>
      </c>
      <c r="G3903">
        <f t="shared" si="363"/>
        <v>2.2489312814328193E-3</v>
      </c>
      <c r="H3903" s="38">
        <f>G3903*SUMIF('Manual Inputs'!$B$11:$B$22,'Expanded kW'!A3903,'Manual Inputs'!$C$11:$C$22)</f>
        <v>22914.772380943497</v>
      </c>
    </row>
    <row r="3904" spans="1:8" x14ac:dyDescent="0.2">
      <c r="A3904">
        <f t="shared" si="360"/>
        <v>8</v>
      </c>
      <c r="B3904" t="b">
        <f t="shared" si="361"/>
        <v>0</v>
      </c>
      <c r="C3904" t="str">
        <f t="shared" si="362"/>
        <v>ON</v>
      </c>
      <c r="D3904" s="4">
        <f t="shared" si="364"/>
        <v>42592.58333332387</v>
      </c>
      <c r="E3904" t="str">
        <f t="shared" si="365"/>
        <v>LRKPPS</v>
      </c>
      <c r="F3904" s="39">
        <v>163.21099853515625</v>
      </c>
      <c r="G3904">
        <f t="shared" si="363"/>
        <v>2.189850420826775E-3</v>
      </c>
      <c r="H3904" s="38">
        <f>G3904*SUMIF('Manual Inputs'!$B$11:$B$22,'Expanded kW'!A3904,'Manual Inputs'!$C$11:$C$22)</f>
        <v>22312.786680431022</v>
      </c>
    </row>
    <row r="3905" spans="1:8" x14ac:dyDescent="0.2">
      <c r="A3905">
        <f t="shared" si="360"/>
        <v>8</v>
      </c>
      <c r="B3905" t="b">
        <f t="shared" si="361"/>
        <v>0</v>
      </c>
      <c r="C3905" t="str">
        <f t="shared" si="362"/>
        <v>ON</v>
      </c>
      <c r="D3905" s="4">
        <f t="shared" si="364"/>
        <v>42592.624999990534</v>
      </c>
      <c r="E3905" t="str">
        <f t="shared" si="365"/>
        <v>LRKPPS</v>
      </c>
      <c r="F3905" s="39">
        <v>149.40531921386719</v>
      </c>
      <c r="G3905">
        <f t="shared" si="363"/>
        <v>2.0046155227937718E-3</v>
      </c>
      <c r="H3905" s="38">
        <f>G3905*SUMIF('Manual Inputs'!$B$11:$B$22,'Expanded kW'!A3905,'Manual Inputs'!$C$11:$C$22)</f>
        <v>20425.394406386411</v>
      </c>
    </row>
    <row r="3906" spans="1:8" x14ac:dyDescent="0.2">
      <c r="A3906">
        <f t="shared" ref="A3906:A3969" si="366">MONTH(D3906)</f>
        <v>8</v>
      </c>
      <c r="B3906" t="b">
        <f t="shared" ref="B3906:B3969" si="367">IF(ISNA(VLOOKUP(DATE(YEAR(D3906),MONTH(D3906),DAY(D3906)),Holidays,1,FALSE)),FALSE,TRUE)</f>
        <v>0</v>
      </c>
      <c r="C3906" t="str">
        <f t="shared" ref="C3906:C3969" si="368">IF(OR(HOUR(D3906)&lt;PkStart,HOUR(D3906)&gt;OPkStart-1,WEEKDAY(D3906,2)&gt;5,B3906)=TRUE,"OFF","ON")</f>
        <v>ON</v>
      </c>
      <c r="D3906" s="4">
        <f t="shared" si="364"/>
        <v>42592.666666657198</v>
      </c>
      <c r="E3906" t="str">
        <f t="shared" si="365"/>
        <v>LRKPPS</v>
      </c>
      <c r="F3906" s="39">
        <v>131.62791442871094</v>
      </c>
      <c r="G3906">
        <f t="shared" ref="G3906:G3969" si="369">IF(SUMIF($A$2:$A$8761,A3906,$F$2:$F$8761)=0,0,F3906/SUMIF($A$2:$A$8761,A3906,$F$2:$F$8761))</f>
        <v>1.7660908051008234E-3</v>
      </c>
      <c r="H3906" s="38">
        <f>G3906*SUMIF('Manual Inputs'!$B$11:$B$22,'Expanded kW'!A3906,'Manual Inputs'!$C$11:$C$22)</f>
        <v>17995.022407789624</v>
      </c>
    </row>
    <row r="3907" spans="1:8" x14ac:dyDescent="0.2">
      <c r="A3907">
        <f t="shared" si="366"/>
        <v>8</v>
      </c>
      <c r="B3907" t="b">
        <f t="shared" si="367"/>
        <v>0</v>
      </c>
      <c r="C3907" t="str">
        <f t="shared" si="368"/>
        <v>ON</v>
      </c>
      <c r="D3907" s="4">
        <f t="shared" si="364"/>
        <v>42592.708333323862</v>
      </c>
      <c r="E3907" t="str">
        <f t="shared" si="365"/>
        <v>LRKPPS</v>
      </c>
      <c r="F3907" s="39">
        <v>119.95104217529297</v>
      </c>
      <c r="G3907">
        <f t="shared" si="369"/>
        <v>1.6094187434898539E-3</v>
      </c>
      <c r="H3907" s="38">
        <f>G3907*SUMIF('Manual Inputs'!$B$11:$B$22,'Expanded kW'!A3907,'Manual Inputs'!$C$11:$C$22)</f>
        <v>16398.662101048179</v>
      </c>
    </row>
    <row r="3908" spans="1:8" x14ac:dyDescent="0.2">
      <c r="A3908">
        <f t="shared" si="366"/>
        <v>8</v>
      </c>
      <c r="B3908" t="b">
        <f t="shared" si="367"/>
        <v>0</v>
      </c>
      <c r="C3908" t="str">
        <f t="shared" si="368"/>
        <v>ON</v>
      </c>
      <c r="D3908" s="4">
        <f t="shared" ref="D3908:D3971" si="370">+D3907+1/24</f>
        <v>42592.749999990527</v>
      </c>
      <c r="E3908" t="str">
        <f t="shared" ref="E3908:E3971" si="371">+E3907</f>
        <v>LRKPPS</v>
      </c>
      <c r="F3908" s="39">
        <v>110.75698089599609</v>
      </c>
      <c r="G3908">
        <f t="shared" si="369"/>
        <v>1.4860592938064519E-3</v>
      </c>
      <c r="H3908" s="38">
        <f>G3908*SUMIF('Manual Inputs'!$B$11:$B$22,'Expanded kW'!A3908,'Manual Inputs'!$C$11:$C$22)</f>
        <v>15141.730093444705</v>
      </c>
    </row>
    <row r="3909" spans="1:8" x14ac:dyDescent="0.2">
      <c r="A3909">
        <f t="shared" si="366"/>
        <v>8</v>
      </c>
      <c r="B3909" t="b">
        <f t="shared" si="367"/>
        <v>0</v>
      </c>
      <c r="C3909" t="str">
        <f t="shared" si="368"/>
        <v>ON</v>
      </c>
      <c r="D3909" s="4">
        <f t="shared" si="370"/>
        <v>42592.791666657191</v>
      </c>
      <c r="E3909" t="str">
        <f t="shared" si="371"/>
        <v>LRKPPS</v>
      </c>
      <c r="F3909" s="39">
        <v>104.30755615234375</v>
      </c>
      <c r="G3909">
        <f t="shared" si="369"/>
        <v>1.3995254473393862E-3</v>
      </c>
      <c r="H3909" s="38">
        <f>G3909*SUMIF('Manual Inputs'!$B$11:$B$22,'Expanded kW'!A3909,'Manual Inputs'!$C$11:$C$22)</f>
        <v>14260.020896097869</v>
      </c>
    </row>
    <row r="3910" spans="1:8" x14ac:dyDescent="0.2">
      <c r="A3910">
        <f t="shared" si="366"/>
        <v>8</v>
      </c>
      <c r="B3910" t="b">
        <f t="shared" si="367"/>
        <v>0</v>
      </c>
      <c r="C3910" t="str">
        <f t="shared" si="368"/>
        <v>ON</v>
      </c>
      <c r="D3910" s="4">
        <f t="shared" si="370"/>
        <v>42592.833333323855</v>
      </c>
      <c r="E3910" t="str">
        <f t="shared" si="371"/>
        <v>LRKPPS</v>
      </c>
      <c r="F3910" s="39">
        <v>98.888847351074219</v>
      </c>
      <c r="G3910">
        <f t="shared" si="369"/>
        <v>1.3268210226664262E-3</v>
      </c>
      <c r="H3910" s="38">
        <f>G3910*SUMIF('Manual Inputs'!$B$11:$B$22,'Expanded kW'!A3910,'Manual Inputs'!$C$11:$C$22)</f>
        <v>13519.222208195364</v>
      </c>
    </row>
    <row r="3911" spans="1:8" x14ac:dyDescent="0.2">
      <c r="A3911">
        <f t="shared" si="366"/>
        <v>8</v>
      </c>
      <c r="B3911" t="b">
        <f t="shared" si="367"/>
        <v>0</v>
      </c>
      <c r="C3911" t="str">
        <f t="shared" si="368"/>
        <v>OFF</v>
      </c>
      <c r="D3911" s="4">
        <f t="shared" si="370"/>
        <v>42592.874999990519</v>
      </c>
      <c r="E3911" t="str">
        <f t="shared" si="371"/>
        <v>LRKPPS</v>
      </c>
      <c r="F3911" s="39">
        <v>94.874343872070313</v>
      </c>
      <c r="G3911">
        <f t="shared" si="369"/>
        <v>1.2729572376776125E-3</v>
      </c>
      <c r="H3911" s="38">
        <f>G3911*SUMIF('Manual Inputs'!$B$11:$B$22,'Expanded kW'!A3911,'Manual Inputs'!$C$11:$C$22)</f>
        <v>12970.394245871688</v>
      </c>
    </row>
    <row r="3912" spans="1:8" x14ac:dyDescent="0.2">
      <c r="A3912">
        <f t="shared" si="366"/>
        <v>8</v>
      </c>
      <c r="B3912" t="b">
        <f t="shared" si="367"/>
        <v>0</v>
      </c>
      <c r="C3912" t="str">
        <f t="shared" si="368"/>
        <v>OFF</v>
      </c>
      <c r="D3912" s="4">
        <f t="shared" si="370"/>
        <v>42592.916666657184</v>
      </c>
      <c r="E3912" t="str">
        <f t="shared" si="371"/>
        <v>LRKPPS</v>
      </c>
      <c r="F3912" s="39">
        <v>86.679878234863281</v>
      </c>
      <c r="G3912">
        <f t="shared" si="369"/>
        <v>1.1630096594804052E-3</v>
      </c>
      <c r="H3912" s="38">
        <f>G3912*SUMIF('Manual Inputs'!$B$11:$B$22,'Expanded kW'!A3912,'Manual Inputs'!$C$11:$C$22)</f>
        <v>11850.118251213533</v>
      </c>
    </row>
    <row r="3913" spans="1:8" x14ac:dyDescent="0.2">
      <c r="A3913">
        <f t="shared" si="366"/>
        <v>8</v>
      </c>
      <c r="B3913" t="b">
        <f t="shared" si="367"/>
        <v>0</v>
      </c>
      <c r="C3913" t="str">
        <f t="shared" si="368"/>
        <v>OFF</v>
      </c>
      <c r="D3913" s="4">
        <f t="shared" si="370"/>
        <v>42592.958333323848</v>
      </c>
      <c r="E3913" t="str">
        <f t="shared" si="371"/>
        <v>LRKPPS</v>
      </c>
      <c r="F3913" s="39">
        <v>81.108329772949219</v>
      </c>
      <c r="G3913">
        <f t="shared" si="369"/>
        <v>1.0882545397061017E-3</v>
      </c>
      <c r="H3913" s="38">
        <f>G3913*SUMIF('Manual Inputs'!$B$11:$B$22,'Expanded kW'!A3913,'Manual Inputs'!$C$11:$C$22)</f>
        <v>11088.424655646237</v>
      </c>
    </row>
    <row r="3914" spans="1:8" x14ac:dyDescent="0.2">
      <c r="A3914">
        <f t="shared" si="366"/>
        <v>8</v>
      </c>
      <c r="B3914" t="b">
        <f t="shared" si="367"/>
        <v>0</v>
      </c>
      <c r="C3914" t="str">
        <f t="shared" si="368"/>
        <v>OFF</v>
      </c>
      <c r="D3914" s="4">
        <f t="shared" si="370"/>
        <v>42592.999999990512</v>
      </c>
      <c r="E3914" t="str">
        <f t="shared" si="371"/>
        <v>LRKPPS</v>
      </c>
      <c r="F3914" s="39">
        <v>74.96673583984375</v>
      </c>
      <c r="G3914">
        <f t="shared" si="369"/>
        <v>1.0058509506118217E-3</v>
      </c>
      <c r="H3914" s="38">
        <f>G3914*SUMIF('Manual Inputs'!$B$11:$B$22,'Expanded kW'!A3914,'Manual Inputs'!$C$11:$C$22)</f>
        <v>10248.799406507813</v>
      </c>
    </row>
    <row r="3915" spans="1:8" x14ac:dyDescent="0.2">
      <c r="A3915">
        <f t="shared" si="366"/>
        <v>8</v>
      </c>
      <c r="B3915" t="b">
        <f t="shared" si="367"/>
        <v>0</v>
      </c>
      <c r="C3915" t="str">
        <f t="shared" si="368"/>
        <v>OFF</v>
      </c>
      <c r="D3915" s="4">
        <f t="shared" si="370"/>
        <v>42593.041666657176</v>
      </c>
      <c r="E3915" t="str">
        <f t="shared" si="371"/>
        <v>LRKPPS</v>
      </c>
      <c r="F3915" s="39">
        <v>73.2012939453125</v>
      </c>
      <c r="G3915">
        <f t="shared" si="369"/>
        <v>9.8216349259500351E-4</v>
      </c>
      <c r="H3915" s="38">
        <f>G3915*SUMIF('Manual Inputs'!$B$11:$B$22,'Expanded kW'!A3915,'Manual Inputs'!$C$11:$C$22)</f>
        <v>10007.443561969636</v>
      </c>
    </row>
    <row r="3916" spans="1:8" x14ac:dyDescent="0.2">
      <c r="A3916">
        <f t="shared" si="366"/>
        <v>8</v>
      </c>
      <c r="B3916" t="b">
        <f t="shared" si="367"/>
        <v>0</v>
      </c>
      <c r="C3916" t="str">
        <f t="shared" si="368"/>
        <v>OFF</v>
      </c>
      <c r="D3916" s="4">
        <f t="shared" si="370"/>
        <v>42593.083333323841</v>
      </c>
      <c r="E3916" t="str">
        <f t="shared" si="371"/>
        <v>LRKPPS</v>
      </c>
      <c r="F3916" s="39">
        <v>72.291717529296875</v>
      </c>
      <c r="G3916">
        <f t="shared" si="369"/>
        <v>9.6995943578962287E-4</v>
      </c>
      <c r="H3916" s="38">
        <f>G3916*SUMIF('Manual Inputs'!$B$11:$B$22,'Expanded kW'!A3916,'Manual Inputs'!$C$11:$C$22)</f>
        <v>9883.0941938372162</v>
      </c>
    </row>
    <row r="3917" spans="1:8" x14ac:dyDescent="0.2">
      <c r="A3917">
        <f t="shared" si="366"/>
        <v>8</v>
      </c>
      <c r="B3917" t="b">
        <f t="shared" si="367"/>
        <v>0</v>
      </c>
      <c r="C3917" t="str">
        <f t="shared" si="368"/>
        <v>OFF</v>
      </c>
      <c r="D3917" s="4">
        <f t="shared" si="370"/>
        <v>42593.124999990505</v>
      </c>
      <c r="E3917" t="str">
        <f t="shared" si="371"/>
        <v>LRKPPS</v>
      </c>
      <c r="F3917" s="39">
        <v>71.332832336425781</v>
      </c>
      <c r="G3917">
        <f t="shared" si="369"/>
        <v>9.5709378848656435E-4</v>
      </c>
      <c r="H3917" s="38">
        <f>G3917*SUMIF('Manual Inputs'!$B$11:$B$22,'Expanded kW'!A3917,'Manual Inputs'!$C$11:$C$22)</f>
        <v>9752.0037590528973</v>
      </c>
    </row>
    <row r="3918" spans="1:8" x14ac:dyDescent="0.2">
      <c r="A3918">
        <f t="shared" si="366"/>
        <v>8</v>
      </c>
      <c r="B3918" t="b">
        <f t="shared" si="367"/>
        <v>0</v>
      </c>
      <c r="C3918" t="str">
        <f t="shared" si="368"/>
        <v>OFF</v>
      </c>
      <c r="D3918" s="4">
        <f t="shared" si="370"/>
        <v>42593.166666657169</v>
      </c>
      <c r="E3918" t="str">
        <f t="shared" si="371"/>
        <v>LRKPPS</v>
      </c>
      <c r="F3918" s="39">
        <v>73.350593566894531</v>
      </c>
      <c r="G3918">
        <f t="shared" si="369"/>
        <v>9.8416668994129168E-4</v>
      </c>
      <c r="H3918" s="38">
        <f>G3918*SUMIF('Manual Inputs'!$B$11:$B$22,'Expanded kW'!A3918,'Manual Inputs'!$C$11:$C$22)</f>
        <v>10027.85450631608</v>
      </c>
    </row>
    <row r="3919" spans="1:8" x14ac:dyDescent="0.2">
      <c r="A3919">
        <f t="shared" si="366"/>
        <v>8</v>
      </c>
      <c r="B3919" t="b">
        <f t="shared" si="367"/>
        <v>0</v>
      </c>
      <c r="C3919" t="str">
        <f t="shared" si="368"/>
        <v>OFF</v>
      </c>
      <c r="D3919" s="4">
        <f t="shared" si="370"/>
        <v>42593.208333323833</v>
      </c>
      <c r="E3919" t="str">
        <f t="shared" si="371"/>
        <v>LRKPPS</v>
      </c>
      <c r="F3919" s="39">
        <v>82.651214599609375</v>
      </c>
      <c r="G3919">
        <f t="shared" si="369"/>
        <v>1.1089558834713701E-3</v>
      </c>
      <c r="H3919" s="38">
        <f>G3919*SUMIF('Manual Inputs'!$B$11:$B$22,'Expanded kW'!A3919,'Manual Inputs'!$C$11:$C$22)</f>
        <v>11299.354435616466</v>
      </c>
    </row>
    <row r="3920" spans="1:8" x14ac:dyDescent="0.2">
      <c r="A3920">
        <f t="shared" si="366"/>
        <v>8</v>
      </c>
      <c r="B3920" t="b">
        <f t="shared" si="367"/>
        <v>0</v>
      </c>
      <c r="C3920" t="str">
        <f t="shared" si="368"/>
        <v>OFF</v>
      </c>
      <c r="D3920" s="4">
        <f t="shared" si="370"/>
        <v>42593.249999990498</v>
      </c>
      <c r="E3920" t="str">
        <f t="shared" si="371"/>
        <v>LRKPPS</v>
      </c>
      <c r="F3920" s="39">
        <v>109.15113067626953</v>
      </c>
      <c r="G3920">
        <f t="shared" si="369"/>
        <v>1.4645131246694774E-3</v>
      </c>
      <c r="H3920" s="38">
        <f>G3920*SUMIF('Manual Inputs'!$B$11:$B$22,'Expanded kW'!A3920,'Manual Inputs'!$C$11:$C$22)</f>
        <v>14922.192233159119</v>
      </c>
    </row>
    <row r="3921" spans="1:8" x14ac:dyDescent="0.2">
      <c r="A3921">
        <f t="shared" si="366"/>
        <v>8</v>
      </c>
      <c r="B3921" t="b">
        <f t="shared" si="367"/>
        <v>0</v>
      </c>
      <c r="C3921" t="str">
        <f t="shared" si="368"/>
        <v>ON</v>
      </c>
      <c r="D3921" s="4">
        <f t="shared" si="370"/>
        <v>42593.291666657162</v>
      </c>
      <c r="E3921" t="str">
        <f t="shared" si="371"/>
        <v>LRKPPS</v>
      </c>
      <c r="F3921" s="39">
        <v>133.66471862792969</v>
      </c>
      <c r="G3921">
        <f t="shared" si="369"/>
        <v>1.793419211720676E-3</v>
      </c>
      <c r="H3921" s="38">
        <f>G3921*SUMIF('Manual Inputs'!$B$11:$B$22,'Expanded kW'!A3921,'Manual Inputs'!$C$11:$C$22)</f>
        <v>18273.476543937712</v>
      </c>
    </row>
    <row r="3922" spans="1:8" x14ac:dyDescent="0.2">
      <c r="A3922">
        <f t="shared" si="366"/>
        <v>8</v>
      </c>
      <c r="B3922" t="b">
        <f t="shared" si="367"/>
        <v>0</v>
      </c>
      <c r="C3922" t="str">
        <f t="shared" si="368"/>
        <v>ON</v>
      </c>
      <c r="D3922" s="4">
        <f t="shared" si="370"/>
        <v>42593.333333323826</v>
      </c>
      <c r="E3922" t="str">
        <f t="shared" si="371"/>
        <v>LRKPPS</v>
      </c>
      <c r="F3922" s="39">
        <v>166.54046630859375</v>
      </c>
      <c r="G3922">
        <f t="shared" si="369"/>
        <v>2.2345228783831254E-3</v>
      </c>
      <c r="H3922" s="38">
        <f>G3922*SUMIF('Manual Inputs'!$B$11:$B$22,'Expanded kW'!A3922,'Manual Inputs'!$C$11:$C$22)</f>
        <v>22767.96252553241</v>
      </c>
    </row>
    <row r="3923" spans="1:8" x14ac:dyDescent="0.2">
      <c r="A3923">
        <f t="shared" si="366"/>
        <v>8</v>
      </c>
      <c r="B3923" t="b">
        <f t="shared" si="367"/>
        <v>0</v>
      </c>
      <c r="C3923" t="str">
        <f t="shared" si="368"/>
        <v>ON</v>
      </c>
      <c r="D3923" s="4">
        <f t="shared" si="370"/>
        <v>42593.37499999049</v>
      </c>
      <c r="E3923" t="str">
        <f t="shared" si="371"/>
        <v>LRKPPS</v>
      </c>
      <c r="F3923" s="39">
        <v>176.73715209960937</v>
      </c>
      <c r="G3923">
        <f t="shared" si="369"/>
        <v>2.3713348387957331E-3</v>
      </c>
      <c r="H3923" s="38">
        <f>G3923*SUMIF('Manual Inputs'!$B$11:$B$22,'Expanded kW'!A3923,'Manual Inputs'!$C$11:$C$22)</f>
        <v>24161.964626765224</v>
      </c>
    </row>
    <row r="3924" spans="1:8" x14ac:dyDescent="0.2">
      <c r="A3924">
        <f t="shared" si="366"/>
        <v>8</v>
      </c>
      <c r="B3924" t="b">
        <f t="shared" si="367"/>
        <v>0</v>
      </c>
      <c r="C3924" t="str">
        <f t="shared" si="368"/>
        <v>ON</v>
      </c>
      <c r="D3924" s="4">
        <f t="shared" si="370"/>
        <v>42593.416666657155</v>
      </c>
      <c r="E3924" t="str">
        <f t="shared" si="371"/>
        <v>LRKPPS</v>
      </c>
      <c r="F3924" s="39">
        <v>183.32853698730469</v>
      </c>
      <c r="G3924">
        <f t="shared" si="369"/>
        <v>2.4597734066600283E-3</v>
      </c>
      <c r="H3924" s="38">
        <f>G3924*SUMIF('Manual Inputs'!$B$11:$B$22,'Expanded kW'!A3924,'Manual Inputs'!$C$11:$C$22)</f>
        <v>25063.081378992447</v>
      </c>
    </row>
    <row r="3925" spans="1:8" x14ac:dyDescent="0.2">
      <c r="A3925">
        <f t="shared" si="366"/>
        <v>8</v>
      </c>
      <c r="B3925" t="b">
        <f t="shared" si="367"/>
        <v>0</v>
      </c>
      <c r="C3925" t="str">
        <f t="shared" si="368"/>
        <v>ON</v>
      </c>
      <c r="D3925" s="4">
        <f t="shared" si="370"/>
        <v>42593.458333323819</v>
      </c>
      <c r="E3925" t="str">
        <f t="shared" si="371"/>
        <v>LRKPPS</v>
      </c>
      <c r="F3925" s="39">
        <v>191.81642150878906</v>
      </c>
      <c r="G3925">
        <f t="shared" si="369"/>
        <v>2.5736578731367032E-3</v>
      </c>
      <c r="H3925" s="38">
        <f>G3925*SUMIF('Manual Inputs'!$B$11:$B$22,'Expanded kW'!A3925,'Manual Inputs'!$C$11:$C$22)</f>
        <v>26223.471048780651</v>
      </c>
    </row>
    <row r="3926" spans="1:8" x14ac:dyDescent="0.2">
      <c r="A3926">
        <f t="shared" si="366"/>
        <v>8</v>
      </c>
      <c r="B3926" t="b">
        <f t="shared" si="367"/>
        <v>0</v>
      </c>
      <c r="C3926" t="str">
        <f t="shared" si="368"/>
        <v>ON</v>
      </c>
      <c r="D3926" s="4">
        <f t="shared" si="370"/>
        <v>42593.499999990483</v>
      </c>
      <c r="E3926" t="str">
        <f t="shared" si="371"/>
        <v>LRKPPS</v>
      </c>
      <c r="F3926" s="39">
        <v>188.31510925292969</v>
      </c>
      <c r="G3926">
        <f t="shared" si="369"/>
        <v>2.5266797271431413E-3</v>
      </c>
      <c r="H3926" s="38">
        <f>G3926*SUMIF('Manual Inputs'!$B$11:$B$22,'Expanded kW'!A3926,'Manual Inputs'!$C$11:$C$22)</f>
        <v>25744.802122251534</v>
      </c>
    </row>
    <row r="3927" spans="1:8" x14ac:dyDescent="0.2">
      <c r="A3927">
        <f t="shared" si="366"/>
        <v>8</v>
      </c>
      <c r="B3927" t="b">
        <f t="shared" si="367"/>
        <v>0</v>
      </c>
      <c r="C3927" t="str">
        <f t="shared" si="368"/>
        <v>ON</v>
      </c>
      <c r="D3927" s="4">
        <f t="shared" si="370"/>
        <v>42593.541666657147</v>
      </c>
      <c r="E3927" t="str">
        <f t="shared" si="371"/>
        <v>LRKPPS</v>
      </c>
      <c r="F3927" s="39">
        <v>178.42787170410156</v>
      </c>
      <c r="G3927">
        <f t="shared" si="369"/>
        <v>2.3940197256638188E-3</v>
      </c>
      <c r="H3927" s="38">
        <f>G3927*SUMIF('Manual Inputs'!$B$11:$B$22,'Expanded kW'!A3927,'Manual Inputs'!$C$11:$C$22)</f>
        <v>24393.105090398447</v>
      </c>
    </row>
    <row r="3928" spans="1:8" x14ac:dyDescent="0.2">
      <c r="A3928">
        <f t="shared" si="366"/>
        <v>8</v>
      </c>
      <c r="B3928" t="b">
        <f t="shared" si="367"/>
        <v>0</v>
      </c>
      <c r="C3928" t="str">
        <f t="shared" si="368"/>
        <v>ON</v>
      </c>
      <c r="D3928" s="4">
        <f t="shared" si="370"/>
        <v>42593.583333323812</v>
      </c>
      <c r="E3928" t="str">
        <f t="shared" si="371"/>
        <v>LRKPPS</v>
      </c>
      <c r="F3928" s="39">
        <v>174.45155334472656</v>
      </c>
      <c r="G3928">
        <f t="shared" si="369"/>
        <v>2.3406682817613236E-3</v>
      </c>
      <c r="H3928" s="38">
        <f>G3928*SUMIF('Manual Inputs'!$B$11:$B$22,'Expanded kW'!A3928,'Manual Inputs'!$C$11:$C$22)</f>
        <v>23849.49746516169</v>
      </c>
    </row>
    <row r="3929" spans="1:8" x14ac:dyDescent="0.2">
      <c r="A3929">
        <f t="shared" si="366"/>
        <v>8</v>
      </c>
      <c r="B3929" t="b">
        <f t="shared" si="367"/>
        <v>0</v>
      </c>
      <c r="C3929" t="str">
        <f t="shared" si="368"/>
        <v>ON</v>
      </c>
      <c r="D3929" s="4">
        <f t="shared" si="370"/>
        <v>42593.624999990476</v>
      </c>
      <c r="E3929" t="str">
        <f t="shared" si="371"/>
        <v>LRKPPS</v>
      </c>
      <c r="F3929" s="39">
        <v>153.85902404785156</v>
      </c>
      <c r="G3929">
        <f t="shared" si="369"/>
        <v>2.0643722027508401E-3</v>
      </c>
      <c r="H3929" s="38">
        <f>G3929*SUMIF('Manual Inputs'!$B$11:$B$22,'Expanded kW'!A3929,'Manual Inputs'!$C$11:$C$22)</f>
        <v>21034.266153941411</v>
      </c>
    </row>
    <row r="3930" spans="1:8" x14ac:dyDescent="0.2">
      <c r="A3930">
        <f t="shared" si="366"/>
        <v>8</v>
      </c>
      <c r="B3930" t="b">
        <f t="shared" si="367"/>
        <v>0</v>
      </c>
      <c r="C3930" t="str">
        <f t="shared" si="368"/>
        <v>ON</v>
      </c>
      <c r="D3930" s="4">
        <f t="shared" si="370"/>
        <v>42593.66666665714</v>
      </c>
      <c r="E3930" t="str">
        <f t="shared" si="371"/>
        <v>LRKPPS</v>
      </c>
      <c r="F3930" s="39">
        <v>137.68989562988281</v>
      </c>
      <c r="G3930">
        <f t="shared" si="369"/>
        <v>1.8474262065356158E-3</v>
      </c>
      <c r="H3930" s="38">
        <f>G3930*SUMIF('Manual Inputs'!$B$11:$B$22,'Expanded kW'!A3930,'Manual Inputs'!$C$11:$C$22)</f>
        <v>18823.763697387185</v>
      </c>
    </row>
    <row r="3931" spans="1:8" x14ac:dyDescent="0.2">
      <c r="A3931">
        <f t="shared" si="366"/>
        <v>8</v>
      </c>
      <c r="B3931" t="b">
        <f t="shared" si="367"/>
        <v>0</v>
      </c>
      <c r="C3931" t="str">
        <f t="shared" si="368"/>
        <v>ON</v>
      </c>
      <c r="D3931" s="4">
        <f t="shared" si="370"/>
        <v>42593.708333323804</v>
      </c>
      <c r="E3931" t="str">
        <f t="shared" si="371"/>
        <v>LRKPPS</v>
      </c>
      <c r="F3931" s="39">
        <v>127.27235412597656</v>
      </c>
      <c r="G3931">
        <f t="shared" si="369"/>
        <v>1.7076509594563232E-3</v>
      </c>
      <c r="H3931" s="38">
        <f>G3931*SUMIF('Manual Inputs'!$B$11:$B$22,'Expanded kW'!A3931,'Manual Inputs'!$C$11:$C$22)</f>
        <v>17399.568126026057</v>
      </c>
    </row>
    <row r="3932" spans="1:8" x14ac:dyDescent="0.2">
      <c r="A3932">
        <f t="shared" si="366"/>
        <v>8</v>
      </c>
      <c r="B3932" t="b">
        <f t="shared" si="367"/>
        <v>0</v>
      </c>
      <c r="C3932" t="str">
        <f t="shared" si="368"/>
        <v>ON</v>
      </c>
      <c r="D3932" s="4">
        <f t="shared" si="370"/>
        <v>42593.749999990468</v>
      </c>
      <c r="E3932" t="str">
        <f t="shared" si="371"/>
        <v>LRKPPS</v>
      </c>
      <c r="F3932" s="39">
        <v>120.95140075683594</v>
      </c>
      <c r="G3932">
        <f t="shared" si="369"/>
        <v>1.62284085156119E-3</v>
      </c>
      <c r="H3932" s="38">
        <f>G3932*SUMIF('Manual Inputs'!$B$11:$B$22,'Expanded kW'!A3932,'Manual Inputs'!$C$11:$C$22)</f>
        <v>16535.422416432801</v>
      </c>
    </row>
    <row r="3933" spans="1:8" x14ac:dyDescent="0.2">
      <c r="A3933">
        <f t="shared" si="366"/>
        <v>8</v>
      </c>
      <c r="B3933" t="b">
        <f t="shared" si="367"/>
        <v>0</v>
      </c>
      <c r="C3933" t="str">
        <f t="shared" si="368"/>
        <v>ON</v>
      </c>
      <c r="D3933" s="4">
        <f t="shared" si="370"/>
        <v>42593.791666657133</v>
      </c>
      <c r="E3933" t="str">
        <f t="shared" si="371"/>
        <v>LRKPPS</v>
      </c>
      <c r="F3933" s="39">
        <v>113.12854766845703</v>
      </c>
      <c r="G3933">
        <f t="shared" si="369"/>
        <v>1.5178793092545757E-3</v>
      </c>
      <c r="H3933" s="38">
        <f>G3933*SUMIF('Manual Inputs'!$B$11:$B$22,'Expanded kW'!A3933,'Manual Inputs'!$C$11:$C$22)</f>
        <v>15465.950053908466</v>
      </c>
    </row>
    <row r="3934" spans="1:8" x14ac:dyDescent="0.2">
      <c r="A3934">
        <f t="shared" si="366"/>
        <v>8</v>
      </c>
      <c r="B3934" t="b">
        <f t="shared" si="367"/>
        <v>0</v>
      </c>
      <c r="C3934" t="str">
        <f t="shared" si="368"/>
        <v>ON</v>
      </c>
      <c r="D3934" s="4">
        <f t="shared" si="370"/>
        <v>42593.833333323797</v>
      </c>
      <c r="E3934" t="str">
        <f t="shared" si="371"/>
        <v>LRKPPS</v>
      </c>
      <c r="F3934" s="39">
        <v>105.89921569824219</v>
      </c>
      <c r="G3934">
        <f t="shared" si="369"/>
        <v>1.4208812159927338E-3</v>
      </c>
      <c r="H3934" s="38">
        <f>G3934*SUMIF('Manual Inputs'!$B$11:$B$22,'Expanded kW'!A3934,'Manual Inputs'!$C$11:$C$22)</f>
        <v>14477.618731012491</v>
      </c>
    </row>
    <row r="3935" spans="1:8" x14ac:dyDescent="0.2">
      <c r="A3935">
        <f t="shared" si="366"/>
        <v>8</v>
      </c>
      <c r="B3935" t="b">
        <f t="shared" si="367"/>
        <v>0</v>
      </c>
      <c r="C3935" t="str">
        <f t="shared" si="368"/>
        <v>OFF</v>
      </c>
      <c r="D3935" s="4">
        <f t="shared" si="370"/>
        <v>42593.874999990461</v>
      </c>
      <c r="E3935" t="str">
        <f t="shared" si="371"/>
        <v>LRKPPS</v>
      </c>
      <c r="F3935" s="39">
        <v>100.44650268554687</v>
      </c>
      <c r="G3935">
        <f t="shared" si="369"/>
        <v>1.347720546720029E-3</v>
      </c>
      <c r="H3935" s="38">
        <f>G3935*SUMIF('Manual Inputs'!$B$11:$B$22,'Expanded kW'!A3935,'Manual Inputs'!$C$11:$C$22)</f>
        <v>13732.171283390426</v>
      </c>
    </row>
    <row r="3936" spans="1:8" x14ac:dyDescent="0.2">
      <c r="A3936">
        <f t="shared" si="366"/>
        <v>8</v>
      </c>
      <c r="B3936" t="b">
        <f t="shared" si="367"/>
        <v>0</v>
      </c>
      <c r="C3936" t="str">
        <f t="shared" si="368"/>
        <v>OFF</v>
      </c>
      <c r="D3936" s="4">
        <f t="shared" si="370"/>
        <v>42593.916666657125</v>
      </c>
      <c r="E3936" t="str">
        <f t="shared" si="371"/>
        <v>LRKPPS</v>
      </c>
      <c r="F3936" s="39">
        <v>91.316322326660156</v>
      </c>
      <c r="G3936">
        <f t="shared" si="369"/>
        <v>1.2252182063105025E-3</v>
      </c>
      <c r="H3936" s="38">
        <f>G3936*SUMIF('Manual Inputs'!$B$11:$B$22,'Expanded kW'!A3936,'Manual Inputs'!$C$11:$C$22)</f>
        <v>12483.972519029465</v>
      </c>
    </row>
    <row r="3937" spans="1:8" x14ac:dyDescent="0.2">
      <c r="A3937">
        <f t="shared" si="366"/>
        <v>8</v>
      </c>
      <c r="B3937" t="b">
        <f t="shared" si="367"/>
        <v>0</v>
      </c>
      <c r="C3937" t="str">
        <f t="shared" si="368"/>
        <v>OFF</v>
      </c>
      <c r="D3937" s="4">
        <f t="shared" si="370"/>
        <v>42593.95833332379</v>
      </c>
      <c r="E3937" t="str">
        <f t="shared" si="371"/>
        <v>LRKPPS</v>
      </c>
      <c r="F3937" s="39">
        <v>82.878257751464844</v>
      </c>
      <c r="G3937">
        <f t="shared" si="369"/>
        <v>1.1120021888435503E-3</v>
      </c>
      <c r="H3937" s="38">
        <f>G3937*SUMIF('Manual Inputs'!$B$11:$B$22,'Expanded kW'!A3937,'Manual Inputs'!$C$11:$C$22)</f>
        <v>11330.393798527493</v>
      </c>
    </row>
    <row r="3938" spans="1:8" x14ac:dyDescent="0.2">
      <c r="A3938">
        <f t="shared" si="366"/>
        <v>8</v>
      </c>
      <c r="B3938" t="b">
        <f t="shared" si="367"/>
        <v>0</v>
      </c>
      <c r="C3938" t="str">
        <f t="shared" si="368"/>
        <v>OFF</v>
      </c>
      <c r="D3938" s="4">
        <f t="shared" si="370"/>
        <v>42593.999999990454</v>
      </c>
      <c r="E3938" t="str">
        <f t="shared" si="371"/>
        <v>LRKPPS</v>
      </c>
      <c r="F3938" s="39">
        <v>77.273330688476563</v>
      </c>
      <c r="G3938">
        <f t="shared" si="369"/>
        <v>1.0367992184693176E-3</v>
      </c>
      <c r="H3938" s="38">
        <f>G3938*SUMIF('Manual Inputs'!$B$11:$B$22,'Expanded kW'!A3938,'Manual Inputs'!$C$11:$C$22)</f>
        <v>10564.136971240858</v>
      </c>
    </row>
    <row r="3939" spans="1:8" x14ac:dyDescent="0.2">
      <c r="A3939">
        <f t="shared" si="366"/>
        <v>8</v>
      </c>
      <c r="B3939" t="b">
        <f t="shared" si="367"/>
        <v>0</v>
      </c>
      <c r="C3939" t="str">
        <f t="shared" si="368"/>
        <v>OFF</v>
      </c>
      <c r="D3939" s="4">
        <f t="shared" si="370"/>
        <v>42594.041666657118</v>
      </c>
      <c r="E3939" t="str">
        <f t="shared" si="371"/>
        <v>LRKPPS</v>
      </c>
      <c r="F3939" s="39">
        <v>77.04241943359375</v>
      </c>
      <c r="G3939">
        <f t="shared" si="369"/>
        <v>1.0337010136104716E-3</v>
      </c>
      <c r="H3939" s="38">
        <f>G3939*SUMIF('Manual Inputs'!$B$11:$B$22,'Expanded kW'!A3939,'Manual Inputs'!$C$11:$C$22)</f>
        <v>10532.568794962586</v>
      </c>
    </row>
    <row r="3940" spans="1:8" x14ac:dyDescent="0.2">
      <c r="A3940">
        <f t="shared" si="366"/>
        <v>8</v>
      </c>
      <c r="B3940" t="b">
        <f t="shared" si="367"/>
        <v>0</v>
      </c>
      <c r="C3940" t="str">
        <f t="shared" si="368"/>
        <v>OFF</v>
      </c>
      <c r="D3940" s="4">
        <f t="shared" si="370"/>
        <v>42594.083333323782</v>
      </c>
      <c r="E3940" t="str">
        <f t="shared" si="371"/>
        <v>LRKPPS</v>
      </c>
      <c r="F3940" s="39">
        <v>74.959548950195313</v>
      </c>
      <c r="G3940">
        <f t="shared" si="369"/>
        <v>1.0057545219797912E-3</v>
      </c>
      <c r="H3940" s="38">
        <f>G3940*SUMIF('Manual Inputs'!$B$11:$B$22,'Expanded kW'!A3940,'Manual Inputs'!$C$11:$C$22)</f>
        <v>10247.816877529614</v>
      </c>
    </row>
    <row r="3941" spans="1:8" x14ac:dyDescent="0.2">
      <c r="A3941">
        <f t="shared" si="366"/>
        <v>8</v>
      </c>
      <c r="B3941" t="b">
        <f t="shared" si="367"/>
        <v>0</v>
      </c>
      <c r="C3941" t="str">
        <f t="shared" si="368"/>
        <v>OFF</v>
      </c>
      <c r="D3941" s="4">
        <f t="shared" si="370"/>
        <v>42594.124999990447</v>
      </c>
      <c r="E3941" t="str">
        <f t="shared" si="371"/>
        <v>LRKPPS</v>
      </c>
      <c r="F3941" s="39">
        <v>75.126953125</v>
      </c>
      <c r="G3941">
        <f t="shared" si="369"/>
        <v>1.0080006334914808E-3</v>
      </c>
      <c r="H3941" s="38">
        <f>G3941*SUMIF('Manual Inputs'!$B$11:$B$22,'Expanded kW'!A3941,'Manual Inputs'!$C$11:$C$22)</f>
        <v>10270.702918760628</v>
      </c>
    </row>
    <row r="3942" spans="1:8" x14ac:dyDescent="0.2">
      <c r="A3942">
        <f t="shared" si="366"/>
        <v>8</v>
      </c>
      <c r="B3942" t="b">
        <f t="shared" si="367"/>
        <v>0</v>
      </c>
      <c r="C3942" t="str">
        <f t="shared" si="368"/>
        <v>OFF</v>
      </c>
      <c r="D3942" s="4">
        <f t="shared" si="370"/>
        <v>42594.166666657111</v>
      </c>
      <c r="E3942" t="str">
        <f t="shared" si="371"/>
        <v>LRKPPS</v>
      </c>
      <c r="F3942" s="39">
        <v>76.591529846191406</v>
      </c>
      <c r="G3942">
        <f t="shared" si="369"/>
        <v>1.0276512941578529E-3</v>
      </c>
      <c r="H3942" s="38">
        <f>G3942*SUMIF('Manual Inputs'!$B$11:$B$22,'Expanded kW'!A3942,'Manual Inputs'!$C$11:$C$22)</f>
        <v>10470.927096361194</v>
      </c>
    </row>
    <row r="3943" spans="1:8" x14ac:dyDescent="0.2">
      <c r="A3943">
        <f t="shared" si="366"/>
        <v>8</v>
      </c>
      <c r="B3943" t="b">
        <f t="shared" si="367"/>
        <v>0</v>
      </c>
      <c r="C3943" t="str">
        <f t="shared" si="368"/>
        <v>OFF</v>
      </c>
      <c r="D3943" s="4">
        <f t="shared" si="370"/>
        <v>42594.208333323775</v>
      </c>
      <c r="E3943" t="str">
        <f t="shared" si="371"/>
        <v>LRKPPS</v>
      </c>
      <c r="F3943" s="39">
        <v>89.316505432128906</v>
      </c>
      <c r="G3943">
        <f t="shared" si="369"/>
        <v>1.1983860693382969E-3</v>
      </c>
      <c r="H3943" s="38">
        <f>G3943*SUMIF('Manual Inputs'!$B$11:$B$22,'Expanded kW'!A3943,'Manual Inputs'!$C$11:$C$22)</f>
        <v>12210.574965138596</v>
      </c>
    </row>
    <row r="3944" spans="1:8" x14ac:dyDescent="0.2">
      <c r="A3944">
        <f t="shared" si="366"/>
        <v>8</v>
      </c>
      <c r="B3944" t="b">
        <f t="shared" si="367"/>
        <v>0</v>
      </c>
      <c r="C3944" t="str">
        <f t="shared" si="368"/>
        <v>OFF</v>
      </c>
      <c r="D3944" s="4">
        <f t="shared" si="370"/>
        <v>42594.249999990439</v>
      </c>
      <c r="E3944" t="str">
        <f t="shared" si="371"/>
        <v>LRKPPS</v>
      </c>
      <c r="F3944" s="39">
        <v>114.87178802490234</v>
      </c>
      <c r="G3944">
        <f t="shared" si="369"/>
        <v>1.541268882643784E-3</v>
      </c>
      <c r="H3944" s="38">
        <f>G3944*SUMIF('Manual Inputs'!$B$11:$B$22,'Expanded kW'!A3944,'Manual Inputs'!$C$11:$C$22)</f>
        <v>15704.270697463038</v>
      </c>
    </row>
    <row r="3945" spans="1:8" x14ac:dyDescent="0.2">
      <c r="A3945">
        <f t="shared" si="366"/>
        <v>8</v>
      </c>
      <c r="B3945" t="b">
        <f t="shared" si="367"/>
        <v>0</v>
      </c>
      <c r="C3945" t="str">
        <f t="shared" si="368"/>
        <v>ON</v>
      </c>
      <c r="D3945" s="4">
        <f t="shared" si="370"/>
        <v>42594.291666657104</v>
      </c>
      <c r="E3945" t="str">
        <f t="shared" si="371"/>
        <v>LRKPPS</v>
      </c>
      <c r="F3945" s="39">
        <v>140.40715026855469</v>
      </c>
      <c r="G3945">
        <f t="shared" si="369"/>
        <v>1.8838844187112332E-3</v>
      </c>
      <c r="H3945" s="38">
        <f>G3945*SUMIF('Manual Inputs'!$B$11:$B$22,'Expanded kW'!A3945,'Manual Inputs'!$C$11:$C$22)</f>
        <v>19195.243093097379</v>
      </c>
    </row>
    <row r="3946" spans="1:8" x14ac:dyDescent="0.2">
      <c r="A3946">
        <f t="shared" si="366"/>
        <v>8</v>
      </c>
      <c r="B3946" t="b">
        <f t="shared" si="367"/>
        <v>0</v>
      </c>
      <c r="C3946" t="str">
        <f t="shared" si="368"/>
        <v>ON</v>
      </c>
      <c r="D3946" s="4">
        <f t="shared" si="370"/>
        <v>42594.333333323768</v>
      </c>
      <c r="E3946" t="str">
        <f t="shared" si="371"/>
        <v>LRKPPS</v>
      </c>
      <c r="F3946" s="39">
        <v>175.3094482421875</v>
      </c>
      <c r="G3946">
        <f t="shared" si="369"/>
        <v>2.3521789122892371E-3</v>
      </c>
      <c r="H3946" s="38">
        <f>G3946*SUMIF('Manual Inputs'!$B$11:$B$22,'Expanded kW'!A3946,'Manual Inputs'!$C$11:$C$22)</f>
        <v>23966.781386055987</v>
      </c>
    </row>
    <row r="3947" spans="1:8" x14ac:dyDescent="0.2">
      <c r="A3947">
        <f t="shared" si="366"/>
        <v>8</v>
      </c>
      <c r="B3947" t="b">
        <f t="shared" si="367"/>
        <v>0</v>
      </c>
      <c r="C3947" t="str">
        <f t="shared" si="368"/>
        <v>ON</v>
      </c>
      <c r="D3947" s="4">
        <f t="shared" si="370"/>
        <v>42594.374999990432</v>
      </c>
      <c r="E3947" t="str">
        <f t="shared" si="371"/>
        <v>LRKPPS</v>
      </c>
      <c r="F3947" s="39">
        <v>184.23344421386719</v>
      </c>
      <c r="G3947">
        <f t="shared" si="369"/>
        <v>2.4719148155643448E-3</v>
      </c>
      <c r="H3947" s="38">
        <f>G3947*SUMIF('Manual Inputs'!$B$11:$B$22,'Expanded kW'!A3947,'Manual Inputs'!$C$11:$C$22)</f>
        <v>25186.792416196356</v>
      </c>
    </row>
    <row r="3948" spans="1:8" x14ac:dyDescent="0.2">
      <c r="A3948">
        <f t="shared" si="366"/>
        <v>8</v>
      </c>
      <c r="B3948" t="b">
        <f t="shared" si="367"/>
        <v>0</v>
      </c>
      <c r="C3948" t="str">
        <f t="shared" si="368"/>
        <v>ON</v>
      </c>
      <c r="D3948" s="4">
        <f t="shared" si="370"/>
        <v>42594.416666657096</v>
      </c>
      <c r="E3948" t="str">
        <f t="shared" si="371"/>
        <v>LRKPPS</v>
      </c>
      <c r="F3948" s="39">
        <v>189.2266845703125</v>
      </c>
      <c r="G3948">
        <f t="shared" si="369"/>
        <v>2.5389106038015917E-3</v>
      </c>
      <c r="H3948" s="38">
        <f>G3948*SUMIF('Manual Inputs'!$B$11:$B$22,'Expanded kW'!A3948,'Manual Inputs'!$C$11:$C$22)</f>
        <v>25869.424762774914</v>
      </c>
    </row>
    <row r="3949" spans="1:8" x14ac:dyDescent="0.2">
      <c r="A3949">
        <f t="shared" si="366"/>
        <v>8</v>
      </c>
      <c r="B3949" t="b">
        <f t="shared" si="367"/>
        <v>0</v>
      </c>
      <c r="C3949" t="str">
        <f t="shared" si="368"/>
        <v>ON</v>
      </c>
      <c r="D3949" s="4">
        <f t="shared" si="370"/>
        <v>42594.458333323761</v>
      </c>
      <c r="E3949" t="str">
        <f t="shared" si="371"/>
        <v>LRKPPS</v>
      </c>
      <c r="F3949" s="39">
        <v>194.9189453125</v>
      </c>
      <c r="G3949">
        <f t="shared" si="369"/>
        <v>2.6152853560769415E-3</v>
      </c>
      <c r="H3949" s="38">
        <f>G3949*SUMIF('Manual Inputs'!$B$11:$B$22,'Expanded kW'!A3949,'Manual Inputs'!$C$11:$C$22)</f>
        <v>26647.621090288121</v>
      </c>
    </row>
    <row r="3950" spans="1:8" x14ac:dyDescent="0.2">
      <c r="A3950">
        <f t="shared" si="366"/>
        <v>8</v>
      </c>
      <c r="B3950" t="b">
        <f t="shared" si="367"/>
        <v>0</v>
      </c>
      <c r="C3950" t="str">
        <f t="shared" si="368"/>
        <v>ON</v>
      </c>
      <c r="D3950" s="4">
        <f t="shared" si="370"/>
        <v>42594.499999990425</v>
      </c>
      <c r="E3950" t="str">
        <f t="shared" si="371"/>
        <v>LRKPPS</v>
      </c>
      <c r="F3950" s="39">
        <v>193.04605102539062</v>
      </c>
      <c r="G3950">
        <f t="shared" si="369"/>
        <v>2.5901561774088321E-3</v>
      </c>
      <c r="H3950" s="38">
        <f>G3950*SUMIF('Manual Inputs'!$B$11:$B$22,'Expanded kW'!A3950,'Manual Inputs'!$C$11:$C$22)</f>
        <v>26391.575290199056</v>
      </c>
    </row>
    <row r="3951" spans="1:8" x14ac:dyDescent="0.2">
      <c r="A3951">
        <f t="shared" si="366"/>
        <v>8</v>
      </c>
      <c r="B3951" t="b">
        <f t="shared" si="367"/>
        <v>0</v>
      </c>
      <c r="C3951" t="str">
        <f t="shared" si="368"/>
        <v>ON</v>
      </c>
      <c r="D3951" s="4">
        <f t="shared" si="370"/>
        <v>42594.541666657089</v>
      </c>
      <c r="E3951" t="str">
        <f t="shared" si="371"/>
        <v>LRKPPS</v>
      </c>
      <c r="F3951" s="39">
        <v>183.18040466308594</v>
      </c>
      <c r="G3951">
        <f t="shared" si="369"/>
        <v>2.4577858712890063E-3</v>
      </c>
      <c r="H3951" s="38">
        <f>G3951*SUMIF('Manual Inputs'!$B$11:$B$22,'Expanded kW'!A3951,'Manual Inputs'!$C$11:$C$22)</f>
        <v>25042.830017378132</v>
      </c>
    </row>
    <row r="3952" spans="1:8" x14ac:dyDescent="0.2">
      <c r="A3952">
        <f t="shared" si="366"/>
        <v>8</v>
      </c>
      <c r="B3952" t="b">
        <f t="shared" si="367"/>
        <v>0</v>
      </c>
      <c r="C3952" t="str">
        <f t="shared" si="368"/>
        <v>ON</v>
      </c>
      <c r="D3952" s="4">
        <f t="shared" si="370"/>
        <v>42594.583333323753</v>
      </c>
      <c r="E3952" t="str">
        <f t="shared" si="371"/>
        <v>LRKPPS</v>
      </c>
      <c r="F3952" s="39">
        <v>175.79159545898437</v>
      </c>
      <c r="G3952">
        <f t="shared" si="369"/>
        <v>2.3586480246350918E-3</v>
      </c>
      <c r="H3952" s="38">
        <f>G3952*SUMIF('Manual Inputs'!$B$11:$B$22,'Expanded kW'!A3952,'Manual Inputs'!$C$11:$C$22)</f>
        <v>24032.696355595457</v>
      </c>
    </row>
    <row r="3953" spans="1:8" x14ac:dyDescent="0.2">
      <c r="A3953">
        <f t="shared" si="366"/>
        <v>8</v>
      </c>
      <c r="B3953" t="b">
        <f t="shared" si="367"/>
        <v>0</v>
      </c>
      <c r="C3953" t="str">
        <f t="shared" si="368"/>
        <v>ON</v>
      </c>
      <c r="D3953" s="4">
        <f t="shared" si="370"/>
        <v>42594.624999990418</v>
      </c>
      <c r="E3953" t="str">
        <f t="shared" si="371"/>
        <v>LRKPPS</v>
      </c>
      <c r="F3953" s="39">
        <v>155.77734375</v>
      </c>
      <c r="G3953">
        <f t="shared" si="369"/>
        <v>2.0901108676982592E-3</v>
      </c>
      <c r="H3953" s="38">
        <f>G3953*SUMIF('Manual Inputs'!$B$11:$B$22,'Expanded kW'!A3953,'Manual Inputs'!$C$11:$C$22)</f>
        <v>21296.522121266353</v>
      </c>
    </row>
    <row r="3954" spans="1:8" x14ac:dyDescent="0.2">
      <c r="A3954">
        <f t="shared" si="366"/>
        <v>8</v>
      </c>
      <c r="B3954" t="b">
        <f t="shared" si="367"/>
        <v>0</v>
      </c>
      <c r="C3954" t="str">
        <f t="shared" si="368"/>
        <v>ON</v>
      </c>
      <c r="D3954" s="4">
        <f t="shared" si="370"/>
        <v>42594.666666657082</v>
      </c>
      <c r="E3954" t="str">
        <f t="shared" si="371"/>
        <v>LRKPPS</v>
      </c>
      <c r="F3954" s="39">
        <v>136.09823608398438</v>
      </c>
      <c r="G3954">
        <f t="shared" si="369"/>
        <v>1.8260704378822682E-3</v>
      </c>
      <c r="H3954" s="38">
        <f>G3954*SUMIF('Manual Inputs'!$B$11:$B$22,'Expanded kW'!A3954,'Manual Inputs'!$C$11:$C$22)</f>
        <v>18606.165862472564</v>
      </c>
    </row>
    <row r="3955" spans="1:8" x14ac:dyDescent="0.2">
      <c r="A3955">
        <f t="shared" si="366"/>
        <v>8</v>
      </c>
      <c r="B3955" t="b">
        <f t="shared" si="367"/>
        <v>0</v>
      </c>
      <c r="C3955" t="str">
        <f t="shared" si="368"/>
        <v>ON</v>
      </c>
      <c r="D3955" s="4">
        <f t="shared" si="370"/>
        <v>42594.708333323746</v>
      </c>
      <c r="E3955" t="str">
        <f t="shared" si="371"/>
        <v>LRKPPS</v>
      </c>
      <c r="F3955" s="39">
        <v>125.40488433837891</v>
      </c>
      <c r="G3955">
        <f t="shared" si="369"/>
        <v>1.6825945629085678E-3</v>
      </c>
      <c r="H3955" s="38">
        <f>G3955*SUMIF('Manual Inputs'!$B$11:$B$22,'Expanded kW'!A3955,'Manual Inputs'!$C$11:$C$22)</f>
        <v>17144.263916280408</v>
      </c>
    </row>
    <row r="3956" spans="1:8" x14ac:dyDescent="0.2">
      <c r="A3956">
        <f t="shared" si="366"/>
        <v>8</v>
      </c>
      <c r="B3956" t="b">
        <f t="shared" si="367"/>
        <v>0</v>
      </c>
      <c r="C3956" t="str">
        <f t="shared" si="368"/>
        <v>ON</v>
      </c>
      <c r="D3956" s="4">
        <f t="shared" si="370"/>
        <v>42594.74999999041</v>
      </c>
      <c r="E3956" t="str">
        <f t="shared" si="371"/>
        <v>LRKPPS</v>
      </c>
      <c r="F3956" s="39">
        <v>122.55091857910156</v>
      </c>
      <c r="G3956">
        <f t="shared" si="369"/>
        <v>1.6443020570414925E-3</v>
      </c>
      <c r="H3956" s="38">
        <f>G3956*SUMIF('Manual Inputs'!$B$11:$B$22,'Expanded kW'!A3956,'Manual Inputs'!$C$11:$C$22)</f>
        <v>16754.094566472206</v>
      </c>
    </row>
    <row r="3957" spans="1:8" x14ac:dyDescent="0.2">
      <c r="A3957">
        <f t="shared" si="366"/>
        <v>8</v>
      </c>
      <c r="B3957" t="b">
        <f t="shared" si="367"/>
        <v>0</v>
      </c>
      <c r="C3957" t="str">
        <f t="shared" si="368"/>
        <v>ON</v>
      </c>
      <c r="D3957" s="4">
        <f t="shared" si="370"/>
        <v>42594.791666657075</v>
      </c>
      <c r="E3957" t="str">
        <f t="shared" si="371"/>
        <v>LRKPPS</v>
      </c>
      <c r="F3957" s="39">
        <v>119.39232635498047</v>
      </c>
      <c r="G3957">
        <f t="shared" si="369"/>
        <v>1.6019222874592246E-3</v>
      </c>
      <c r="H3957" s="38">
        <f>G3957*SUMIF('Manual Inputs'!$B$11:$B$22,'Expanded kW'!A3957,'Manual Inputs'!$C$11:$C$22)</f>
        <v>16322.279338700644</v>
      </c>
    </row>
    <row r="3958" spans="1:8" x14ac:dyDescent="0.2">
      <c r="A3958">
        <f t="shared" si="366"/>
        <v>8</v>
      </c>
      <c r="B3958" t="b">
        <f t="shared" si="367"/>
        <v>0</v>
      </c>
      <c r="C3958" t="str">
        <f t="shared" si="368"/>
        <v>ON</v>
      </c>
      <c r="D3958" s="4">
        <f t="shared" si="370"/>
        <v>42594.833333323739</v>
      </c>
      <c r="E3958" t="str">
        <f t="shared" si="371"/>
        <v>LRKPPS</v>
      </c>
      <c r="F3958" s="39">
        <v>114.56917572021484</v>
      </c>
      <c r="G3958">
        <f t="shared" si="369"/>
        <v>1.5372086435133643E-3</v>
      </c>
      <c r="H3958" s="38">
        <f>G3958*SUMIF('Manual Inputs'!$B$11:$B$22,'Expanded kW'!A3958,'Manual Inputs'!$C$11:$C$22)</f>
        <v>15662.900177939431</v>
      </c>
    </row>
    <row r="3959" spans="1:8" x14ac:dyDescent="0.2">
      <c r="A3959">
        <f t="shared" si="366"/>
        <v>8</v>
      </c>
      <c r="B3959" t="b">
        <f t="shared" si="367"/>
        <v>0</v>
      </c>
      <c r="C3959" t="str">
        <f t="shared" si="368"/>
        <v>OFF</v>
      </c>
      <c r="D3959" s="4">
        <f t="shared" si="370"/>
        <v>42594.874999990403</v>
      </c>
      <c r="E3959" t="str">
        <f t="shared" si="371"/>
        <v>LRKPPS</v>
      </c>
      <c r="F3959" s="39">
        <v>107.00986480712891</v>
      </c>
      <c r="G3959">
        <f t="shared" si="369"/>
        <v>1.4357831248120868E-3</v>
      </c>
      <c r="H3959" s="38">
        <f>G3959*SUMIF('Manual Inputs'!$B$11:$B$22,'Expanded kW'!A3959,'Manual Inputs'!$C$11:$C$22)</f>
        <v>14629.457007022193</v>
      </c>
    </row>
    <row r="3960" spans="1:8" x14ac:dyDescent="0.2">
      <c r="A3960">
        <f t="shared" si="366"/>
        <v>8</v>
      </c>
      <c r="B3960" t="b">
        <f t="shared" si="367"/>
        <v>0</v>
      </c>
      <c r="C3960" t="str">
        <f t="shared" si="368"/>
        <v>OFF</v>
      </c>
      <c r="D3960" s="4">
        <f t="shared" si="370"/>
        <v>42594.916666657067</v>
      </c>
      <c r="E3960" t="str">
        <f t="shared" si="371"/>
        <v>LRKPPS</v>
      </c>
      <c r="F3960" s="39">
        <v>95.643569946289063</v>
      </c>
      <c r="G3960">
        <f t="shared" si="369"/>
        <v>1.2832781722804114E-3</v>
      </c>
      <c r="H3960" s="38">
        <f>G3960*SUMIF('Manual Inputs'!$B$11:$B$22,'Expanded kW'!A3960,'Manual Inputs'!$C$11:$C$22)</f>
        <v>13075.55613727064</v>
      </c>
    </row>
    <row r="3961" spans="1:8" x14ac:dyDescent="0.2">
      <c r="A3961">
        <f t="shared" si="366"/>
        <v>8</v>
      </c>
      <c r="B3961" t="b">
        <f t="shared" si="367"/>
        <v>0</v>
      </c>
      <c r="C3961" t="str">
        <f t="shared" si="368"/>
        <v>OFF</v>
      </c>
      <c r="D3961" s="4">
        <f t="shared" si="370"/>
        <v>42594.958333323731</v>
      </c>
      <c r="E3961" t="str">
        <f t="shared" si="371"/>
        <v>LRKPPS</v>
      </c>
      <c r="F3961" s="39">
        <v>89.273696899414063</v>
      </c>
      <c r="G3961">
        <f t="shared" si="369"/>
        <v>1.1978116945460223E-3</v>
      </c>
      <c r="H3961" s="38">
        <f>G3961*SUMIF('Manual Inputs'!$B$11:$B$22,'Expanded kW'!A3961,'Manual Inputs'!$C$11:$C$22)</f>
        <v>12204.722555269524</v>
      </c>
    </row>
    <row r="3962" spans="1:8" x14ac:dyDescent="0.2">
      <c r="A3962">
        <f t="shared" si="366"/>
        <v>8</v>
      </c>
      <c r="B3962" t="b">
        <f t="shared" si="367"/>
        <v>0</v>
      </c>
      <c r="C3962" t="str">
        <f t="shared" si="368"/>
        <v>OFF</v>
      </c>
      <c r="D3962" s="4">
        <f t="shared" si="370"/>
        <v>42594.999999990396</v>
      </c>
      <c r="E3962" t="str">
        <f t="shared" si="371"/>
        <v>LRKPPS</v>
      </c>
      <c r="F3962" s="39">
        <v>84.597488403320313</v>
      </c>
      <c r="G3962">
        <f t="shared" si="369"/>
        <v>1.1350696168983638E-3</v>
      </c>
      <c r="H3962" s="38">
        <f>G3962*SUMIF('Manual Inputs'!$B$11:$B$22,'Expanded kW'!A3962,'Manual Inputs'!$C$11:$C$22)</f>
        <v>11565.432044317322</v>
      </c>
    </row>
    <row r="3963" spans="1:8" x14ac:dyDescent="0.2">
      <c r="A3963">
        <f t="shared" si="366"/>
        <v>8</v>
      </c>
      <c r="B3963" t="b">
        <f t="shared" si="367"/>
        <v>0</v>
      </c>
      <c r="C3963" t="str">
        <f t="shared" si="368"/>
        <v>OFF</v>
      </c>
      <c r="D3963" s="4">
        <f t="shared" si="370"/>
        <v>42595.04166665706</v>
      </c>
      <c r="E3963" t="str">
        <f t="shared" si="371"/>
        <v>LRKPPS</v>
      </c>
      <c r="F3963" s="39">
        <v>80.931999206542969</v>
      </c>
      <c r="G3963">
        <f t="shared" si="369"/>
        <v>1.0858886601482595E-3</v>
      </c>
      <c r="H3963" s="38">
        <f>G3963*SUMIF('Manual Inputs'!$B$11:$B$22,'Expanded kW'!A3963,'Manual Inputs'!$C$11:$C$22)</f>
        <v>11064.318275875423</v>
      </c>
    </row>
    <row r="3964" spans="1:8" x14ac:dyDescent="0.2">
      <c r="A3964">
        <f t="shared" si="366"/>
        <v>8</v>
      </c>
      <c r="B3964" t="b">
        <f t="shared" si="367"/>
        <v>0</v>
      </c>
      <c r="C3964" t="str">
        <f t="shared" si="368"/>
        <v>OFF</v>
      </c>
      <c r="D3964" s="4">
        <f t="shared" si="370"/>
        <v>42595.083333323724</v>
      </c>
      <c r="E3964" t="str">
        <f t="shared" si="371"/>
        <v>LRKPPS</v>
      </c>
      <c r="F3964" s="39">
        <v>78.415992736816406</v>
      </c>
      <c r="G3964">
        <f t="shared" si="369"/>
        <v>1.0521306544011969E-3</v>
      </c>
      <c r="H3964" s="38">
        <f>G3964*SUMIF('Manual Inputs'!$B$11:$B$22,'Expanded kW'!A3964,'Manual Inputs'!$C$11:$C$22)</f>
        <v>10720.351777603551</v>
      </c>
    </row>
    <row r="3965" spans="1:8" x14ac:dyDescent="0.2">
      <c r="A3965">
        <f t="shared" si="366"/>
        <v>8</v>
      </c>
      <c r="B3965" t="b">
        <f t="shared" si="367"/>
        <v>0</v>
      </c>
      <c r="C3965" t="str">
        <f t="shared" si="368"/>
        <v>OFF</v>
      </c>
      <c r="D3965" s="4">
        <f t="shared" si="370"/>
        <v>42595.124999990388</v>
      </c>
      <c r="E3965" t="str">
        <f t="shared" si="371"/>
        <v>LRKPPS</v>
      </c>
      <c r="F3965" s="39">
        <v>77.38092041015625</v>
      </c>
      <c r="G3965">
        <f t="shared" si="369"/>
        <v>1.0382427817059348E-3</v>
      </c>
      <c r="H3965" s="38">
        <f>G3965*SUMIF('Manual Inputs'!$B$11:$B$22,'Expanded kW'!A3965,'Manual Inputs'!$C$11:$C$22)</f>
        <v>10578.845701230821</v>
      </c>
    </row>
    <row r="3966" spans="1:8" x14ac:dyDescent="0.2">
      <c r="A3966">
        <f t="shared" si="366"/>
        <v>8</v>
      </c>
      <c r="B3966" t="b">
        <f t="shared" si="367"/>
        <v>0</v>
      </c>
      <c r="C3966" t="str">
        <f t="shared" si="368"/>
        <v>OFF</v>
      </c>
      <c r="D3966" s="4">
        <f t="shared" si="370"/>
        <v>42595.166666657053</v>
      </c>
      <c r="E3966" t="str">
        <f t="shared" si="371"/>
        <v>LRKPPS</v>
      </c>
      <c r="F3966" s="39">
        <v>77.68450927734375</v>
      </c>
      <c r="G3966">
        <f t="shared" si="369"/>
        <v>1.0423161236653351E-3</v>
      </c>
      <c r="H3966" s="38">
        <f>G3966*SUMIF('Manual Inputs'!$B$11:$B$22,'Expanded kW'!A3966,'Manual Inputs'!$C$11:$C$22)</f>
        <v>10620.34972787673</v>
      </c>
    </row>
    <row r="3967" spans="1:8" x14ac:dyDescent="0.2">
      <c r="A3967">
        <f t="shared" si="366"/>
        <v>8</v>
      </c>
      <c r="B3967" t="b">
        <f t="shared" si="367"/>
        <v>0</v>
      </c>
      <c r="C3967" t="str">
        <f t="shared" si="368"/>
        <v>OFF</v>
      </c>
      <c r="D3967" s="4">
        <f t="shared" si="370"/>
        <v>42595.208333323717</v>
      </c>
      <c r="E3967" t="str">
        <f t="shared" si="371"/>
        <v>LRKPPS</v>
      </c>
      <c r="F3967" s="39">
        <v>76.189109802246094</v>
      </c>
      <c r="G3967">
        <f t="shared" si="369"/>
        <v>1.0222519049592571E-3</v>
      </c>
      <c r="H3967" s="38">
        <f>G3967*SUMIF('Manual Inputs'!$B$11:$B$22,'Expanded kW'!A3967,'Manual Inputs'!$C$11:$C$22)</f>
        <v>10415.911731728478</v>
      </c>
    </row>
    <row r="3968" spans="1:8" x14ac:dyDescent="0.2">
      <c r="A3968">
        <f t="shared" si="366"/>
        <v>8</v>
      </c>
      <c r="B3968" t="b">
        <f t="shared" si="367"/>
        <v>0</v>
      </c>
      <c r="C3968" t="str">
        <f t="shared" si="368"/>
        <v>OFF</v>
      </c>
      <c r="D3968" s="4">
        <f t="shared" si="370"/>
        <v>42595.249999990381</v>
      </c>
      <c r="E3968" t="str">
        <f t="shared" si="371"/>
        <v>LRKPPS</v>
      </c>
      <c r="F3968" s="39">
        <v>76.004600524902344</v>
      </c>
      <c r="G3968">
        <f t="shared" si="369"/>
        <v>1.0197762892087008E-3</v>
      </c>
      <c r="H3968" s="38">
        <f>G3968*SUMIF('Manual Inputs'!$B$11:$B$22,'Expanded kW'!A3968,'Manual Inputs'!$C$11:$C$22)</f>
        <v>10390.687229808378</v>
      </c>
    </row>
    <row r="3969" spans="1:8" x14ac:dyDescent="0.2">
      <c r="A3969">
        <f t="shared" si="366"/>
        <v>8</v>
      </c>
      <c r="B3969" t="b">
        <f t="shared" si="367"/>
        <v>0</v>
      </c>
      <c r="C3969" t="str">
        <f t="shared" si="368"/>
        <v>OFF</v>
      </c>
      <c r="D3969" s="4">
        <f t="shared" si="370"/>
        <v>42595.291666657045</v>
      </c>
      <c r="E3969" t="str">
        <f t="shared" si="371"/>
        <v>LRKPPS</v>
      </c>
      <c r="F3969" s="39">
        <v>77.767829895019531</v>
      </c>
      <c r="G3969">
        <f t="shared" si="369"/>
        <v>1.0434340611286093E-3</v>
      </c>
      <c r="H3969" s="38">
        <f>G3969*SUMIF('Manual Inputs'!$B$11:$B$22,'Expanded kW'!A3969,'Manual Inputs'!$C$11:$C$22)</f>
        <v>10631.740597272586</v>
      </c>
    </row>
    <row r="3970" spans="1:8" x14ac:dyDescent="0.2">
      <c r="A3970">
        <f t="shared" ref="A3970:A4033" si="372">MONTH(D3970)</f>
        <v>8</v>
      </c>
      <c r="B3970" t="b">
        <f t="shared" ref="B3970:B4033" si="373">IF(ISNA(VLOOKUP(DATE(YEAR(D3970),MONTH(D3970),DAY(D3970)),Holidays,1,FALSE)),FALSE,TRUE)</f>
        <v>0</v>
      </c>
      <c r="C3970" t="str">
        <f t="shared" ref="C3970:C4033" si="374">IF(OR(HOUR(D3970)&lt;PkStart,HOUR(D3970)&gt;OPkStart-1,WEEKDAY(D3970,2)&gt;5,B3970)=TRUE,"OFF","ON")</f>
        <v>OFF</v>
      </c>
      <c r="D3970" s="4">
        <f t="shared" si="370"/>
        <v>42595.33333332371</v>
      </c>
      <c r="E3970" t="str">
        <f t="shared" si="371"/>
        <v>LRKPPS</v>
      </c>
      <c r="F3970" s="39">
        <v>80.927810668945313</v>
      </c>
      <c r="G3970">
        <f t="shared" ref="G3970:G4033" si="375">IF(SUMIF($A$2:$A$8761,A3970,$F$2:$F$8761)=0,0,F3970/SUMIF($A$2:$A$8761,A3970,$F$2:$F$8761))</f>
        <v>1.0858324612958341E-3</v>
      </c>
      <c r="H3970" s="38">
        <f>G3970*SUMIF('Manual Inputs'!$B$11:$B$22,'Expanded kW'!A3970,'Manual Inputs'!$C$11:$C$22)</f>
        <v>11063.745655483672</v>
      </c>
    </row>
    <row r="3971" spans="1:8" x14ac:dyDescent="0.2">
      <c r="A3971">
        <f t="shared" si="372"/>
        <v>8</v>
      </c>
      <c r="B3971" t="b">
        <f t="shared" si="373"/>
        <v>0</v>
      </c>
      <c r="C3971" t="str">
        <f t="shared" si="374"/>
        <v>OFF</v>
      </c>
      <c r="D3971" s="4">
        <f t="shared" si="370"/>
        <v>42595.374999990374</v>
      </c>
      <c r="E3971" t="str">
        <f t="shared" si="371"/>
        <v>LRKPPS</v>
      </c>
      <c r="F3971" s="39">
        <v>86.640884399414063</v>
      </c>
      <c r="G3971">
        <f t="shared" si="375"/>
        <v>1.1624864676138367E-3</v>
      </c>
      <c r="H3971" s="38">
        <f>G3971*SUMIF('Manual Inputs'!$B$11:$B$22,'Expanded kW'!A3971,'Manual Inputs'!$C$11:$C$22)</f>
        <v>11844.787353540954</v>
      </c>
    </row>
    <row r="3972" spans="1:8" x14ac:dyDescent="0.2">
      <c r="A3972">
        <f t="shared" si="372"/>
        <v>8</v>
      </c>
      <c r="B3972" t="b">
        <f t="shared" si="373"/>
        <v>0</v>
      </c>
      <c r="C3972" t="str">
        <f t="shared" si="374"/>
        <v>OFF</v>
      </c>
      <c r="D3972" s="4">
        <f t="shared" ref="D3972:D4035" si="376">+D3971+1/24</f>
        <v>42595.416666657038</v>
      </c>
      <c r="E3972" t="str">
        <f t="shared" ref="E3972:E4035" si="377">+E3971</f>
        <v>LRKPPS</v>
      </c>
      <c r="F3972" s="39">
        <v>93.259597778320313</v>
      </c>
      <c r="G3972">
        <f t="shared" si="375"/>
        <v>1.2512917099578912E-3</v>
      </c>
      <c r="H3972" s="38">
        <f>G3972*SUMIF('Manual Inputs'!$B$11:$B$22,'Expanded kW'!A3972,'Manual Inputs'!$C$11:$C$22)</f>
        <v>12749.640219143876</v>
      </c>
    </row>
    <row r="3973" spans="1:8" x14ac:dyDescent="0.2">
      <c r="A3973">
        <f t="shared" si="372"/>
        <v>8</v>
      </c>
      <c r="B3973" t="b">
        <f t="shared" si="373"/>
        <v>0</v>
      </c>
      <c r="C3973" t="str">
        <f t="shared" si="374"/>
        <v>OFF</v>
      </c>
      <c r="D3973" s="4">
        <f t="shared" si="376"/>
        <v>42595.458333323702</v>
      </c>
      <c r="E3973" t="str">
        <f t="shared" si="377"/>
        <v>LRKPPS</v>
      </c>
      <c r="F3973" s="39">
        <v>95.06585693359375</v>
      </c>
      <c r="G3973">
        <f t="shared" si="375"/>
        <v>1.2755268252797652E-3</v>
      </c>
      <c r="H3973" s="38">
        <f>G3973*SUMIF('Manual Inputs'!$B$11:$B$22,'Expanded kW'!A3973,'Manual Inputs'!$C$11:$C$22)</f>
        <v>12996.576244184555</v>
      </c>
    </row>
    <row r="3974" spans="1:8" x14ac:dyDescent="0.2">
      <c r="A3974">
        <f t="shared" si="372"/>
        <v>8</v>
      </c>
      <c r="B3974" t="b">
        <f t="shared" si="373"/>
        <v>0</v>
      </c>
      <c r="C3974" t="str">
        <f t="shared" si="374"/>
        <v>OFF</v>
      </c>
      <c r="D3974" s="4">
        <f t="shared" si="376"/>
        <v>42595.499999990367</v>
      </c>
      <c r="E3974" t="str">
        <f t="shared" si="377"/>
        <v>LRKPPS</v>
      </c>
      <c r="F3974" s="39">
        <v>96.542282104492187</v>
      </c>
      <c r="G3974">
        <f t="shared" si="375"/>
        <v>1.2953364601133808E-3</v>
      </c>
      <c r="H3974" s="38">
        <f>G3974*SUMIF('Manual Inputs'!$B$11:$B$22,'Expanded kW'!A3974,'Manual Inputs'!$C$11:$C$22)</f>
        <v>13198.420238667437</v>
      </c>
    </row>
    <row r="3975" spans="1:8" x14ac:dyDescent="0.2">
      <c r="A3975">
        <f t="shared" si="372"/>
        <v>8</v>
      </c>
      <c r="B3975" t="b">
        <f t="shared" si="373"/>
        <v>0</v>
      </c>
      <c r="C3975" t="str">
        <f t="shared" si="374"/>
        <v>OFF</v>
      </c>
      <c r="D3975" s="4">
        <f t="shared" si="376"/>
        <v>42595.541666657031</v>
      </c>
      <c r="E3975" t="str">
        <f t="shared" si="377"/>
        <v>LRKPPS</v>
      </c>
      <c r="F3975" s="39">
        <v>97.202468872070313</v>
      </c>
      <c r="G3975">
        <f t="shared" si="375"/>
        <v>1.3041943819677943E-3</v>
      </c>
      <c r="H3975" s="38">
        <f>G3975*SUMIF('Manual Inputs'!$B$11:$B$22,'Expanded kW'!A3975,'Manual Inputs'!$C$11:$C$22)</f>
        <v>13288.675225441755</v>
      </c>
    </row>
    <row r="3976" spans="1:8" x14ac:dyDescent="0.2">
      <c r="A3976">
        <f t="shared" si="372"/>
        <v>8</v>
      </c>
      <c r="B3976" t="b">
        <f t="shared" si="373"/>
        <v>0</v>
      </c>
      <c r="C3976" t="str">
        <f t="shared" si="374"/>
        <v>OFF</v>
      </c>
      <c r="D3976" s="4">
        <f t="shared" si="376"/>
        <v>42595.583333323695</v>
      </c>
      <c r="E3976" t="str">
        <f t="shared" si="377"/>
        <v>LRKPPS</v>
      </c>
      <c r="F3976" s="39">
        <v>99.736213684082031</v>
      </c>
      <c r="G3976">
        <f t="shared" si="375"/>
        <v>1.3381903883193905E-3</v>
      </c>
      <c r="H3976" s="38">
        <f>G3976*SUMIF('Manual Inputs'!$B$11:$B$22,'Expanded kW'!A3976,'Manual Inputs'!$C$11:$C$22)</f>
        <v>13635.066755427331</v>
      </c>
    </row>
    <row r="3977" spans="1:8" x14ac:dyDescent="0.2">
      <c r="A3977">
        <f t="shared" si="372"/>
        <v>8</v>
      </c>
      <c r="B3977" t="b">
        <f t="shared" si="373"/>
        <v>0</v>
      </c>
      <c r="C3977" t="str">
        <f t="shared" si="374"/>
        <v>OFF</v>
      </c>
      <c r="D3977" s="4">
        <f t="shared" si="376"/>
        <v>42595.624999990359</v>
      </c>
      <c r="E3977" t="str">
        <f t="shared" si="377"/>
        <v>LRKPPS</v>
      </c>
      <c r="F3977" s="39">
        <v>98.793045043945313</v>
      </c>
      <c r="G3977">
        <f t="shared" si="375"/>
        <v>1.3255356146702414E-3</v>
      </c>
      <c r="H3977" s="38">
        <f>G3977*SUMIF('Manual Inputs'!$B$11:$B$22,'Expanded kW'!A3977,'Manual Inputs'!$C$11:$C$22)</f>
        <v>13506.124950892574</v>
      </c>
    </row>
    <row r="3978" spans="1:8" x14ac:dyDescent="0.2">
      <c r="A3978">
        <f t="shared" si="372"/>
        <v>8</v>
      </c>
      <c r="B3978" t="b">
        <f t="shared" si="373"/>
        <v>0</v>
      </c>
      <c r="C3978" t="str">
        <f t="shared" si="374"/>
        <v>OFF</v>
      </c>
      <c r="D3978" s="4">
        <f t="shared" si="376"/>
        <v>42595.666666657024</v>
      </c>
      <c r="E3978" t="str">
        <f t="shared" si="377"/>
        <v>LRKPPS</v>
      </c>
      <c r="F3978" s="39">
        <v>99.00189208984375</v>
      </c>
      <c r="G3978">
        <f t="shared" si="375"/>
        <v>1.328337777486803E-3</v>
      </c>
      <c r="H3978" s="38">
        <f>G3978*SUMIF('Manual Inputs'!$B$11:$B$22,'Expanded kW'!A3978,'Manual Inputs'!$C$11:$C$22)</f>
        <v>13534.676700626316</v>
      </c>
    </row>
    <row r="3979" spans="1:8" x14ac:dyDescent="0.2">
      <c r="A3979">
        <f t="shared" si="372"/>
        <v>8</v>
      </c>
      <c r="B3979" t="b">
        <f t="shared" si="373"/>
        <v>0</v>
      </c>
      <c r="C3979" t="str">
        <f t="shared" si="374"/>
        <v>OFF</v>
      </c>
      <c r="D3979" s="4">
        <f t="shared" si="376"/>
        <v>42595.708333323688</v>
      </c>
      <c r="E3979" t="str">
        <f t="shared" si="377"/>
        <v>LRKPPS</v>
      </c>
      <c r="F3979" s="39">
        <v>97.84820556640625</v>
      </c>
      <c r="G3979">
        <f t="shared" si="375"/>
        <v>1.3128584228996329E-3</v>
      </c>
      <c r="H3979" s="38">
        <f>G3979*SUMIF('Manual Inputs'!$B$11:$B$22,'Expanded kW'!A3979,'Manual Inputs'!$C$11:$C$22)</f>
        <v>13376.95472401575</v>
      </c>
    </row>
    <row r="3980" spans="1:8" x14ac:dyDescent="0.2">
      <c r="A3980">
        <f t="shared" si="372"/>
        <v>8</v>
      </c>
      <c r="B3980" t="b">
        <f t="shared" si="373"/>
        <v>0</v>
      </c>
      <c r="C3980" t="str">
        <f t="shared" si="374"/>
        <v>OFF</v>
      </c>
      <c r="D3980" s="4">
        <f t="shared" si="376"/>
        <v>42595.749999990352</v>
      </c>
      <c r="E3980" t="str">
        <f t="shared" si="377"/>
        <v>LRKPPS</v>
      </c>
      <c r="F3980" s="39">
        <v>96.185432434082031</v>
      </c>
      <c r="G3980">
        <f t="shared" si="375"/>
        <v>1.2905485021452708E-3</v>
      </c>
      <c r="H3980" s="38">
        <f>G3980*SUMIF('Manual Inputs'!$B$11:$B$22,'Expanded kW'!A3980,'Manual Inputs'!$C$11:$C$22)</f>
        <v>13149.634858734056</v>
      </c>
    </row>
    <row r="3981" spans="1:8" x14ac:dyDescent="0.2">
      <c r="A3981">
        <f t="shared" si="372"/>
        <v>8</v>
      </c>
      <c r="B3981" t="b">
        <f t="shared" si="373"/>
        <v>0</v>
      </c>
      <c r="C3981" t="str">
        <f t="shared" si="374"/>
        <v>OFF</v>
      </c>
      <c r="D3981" s="4">
        <f t="shared" si="376"/>
        <v>42595.791666657016</v>
      </c>
      <c r="E3981" t="str">
        <f t="shared" si="377"/>
        <v>LRKPPS</v>
      </c>
      <c r="F3981" s="39">
        <v>91.654945373535156</v>
      </c>
      <c r="G3981">
        <f t="shared" si="375"/>
        <v>1.2297616122595883E-3</v>
      </c>
      <c r="H3981" s="38">
        <f>G3981*SUMIF('Manual Inputs'!$B$11:$B$22,'Expanded kW'!A3981,'Manual Inputs'!$C$11:$C$22)</f>
        <v>12530.266113687989</v>
      </c>
    </row>
    <row r="3982" spans="1:8" x14ac:dyDescent="0.2">
      <c r="A3982">
        <f t="shared" si="372"/>
        <v>8</v>
      </c>
      <c r="B3982" t="b">
        <f t="shared" si="373"/>
        <v>0</v>
      </c>
      <c r="C3982" t="str">
        <f t="shared" si="374"/>
        <v>OFF</v>
      </c>
      <c r="D3982" s="4">
        <f t="shared" si="376"/>
        <v>42595.833333323681</v>
      </c>
      <c r="E3982" t="str">
        <f t="shared" si="377"/>
        <v>LRKPPS</v>
      </c>
      <c r="F3982" s="39">
        <v>85.200096130371094</v>
      </c>
      <c r="G3982">
        <f t="shared" si="375"/>
        <v>1.1431549836721684E-3</v>
      </c>
      <c r="H3982" s="38">
        <f>G3982*SUMIF('Manual Inputs'!$B$11:$B$22,'Expanded kW'!A3982,'Manual Inputs'!$C$11:$C$22)</f>
        <v>11647.815325997735</v>
      </c>
    </row>
    <row r="3983" spans="1:8" x14ac:dyDescent="0.2">
      <c r="A3983">
        <f t="shared" si="372"/>
        <v>8</v>
      </c>
      <c r="B3983" t="b">
        <f t="shared" si="373"/>
        <v>0</v>
      </c>
      <c r="C3983" t="str">
        <f t="shared" si="374"/>
        <v>OFF</v>
      </c>
      <c r="D3983" s="4">
        <f t="shared" si="376"/>
        <v>42595.874999990345</v>
      </c>
      <c r="E3983" t="str">
        <f t="shared" si="377"/>
        <v>LRKPPS</v>
      </c>
      <c r="F3983" s="39">
        <v>83.630363464355469</v>
      </c>
      <c r="G3983">
        <f t="shared" si="375"/>
        <v>1.1220934144757799E-3</v>
      </c>
      <c r="H3983" s="38">
        <f>G3983*SUMIF('Manual Inputs'!$B$11:$B$22,'Expanded kW'!A3983,'Manual Inputs'!$C$11:$C$22)</f>
        <v>11433.21514318857</v>
      </c>
    </row>
    <row r="3984" spans="1:8" x14ac:dyDescent="0.2">
      <c r="A3984">
        <f t="shared" si="372"/>
        <v>8</v>
      </c>
      <c r="B3984" t="b">
        <f t="shared" si="373"/>
        <v>0</v>
      </c>
      <c r="C3984" t="str">
        <f t="shared" si="374"/>
        <v>OFF</v>
      </c>
      <c r="D3984" s="4">
        <f t="shared" si="376"/>
        <v>42595.916666657009</v>
      </c>
      <c r="E3984" t="str">
        <f t="shared" si="377"/>
        <v>LRKPPS</v>
      </c>
      <c r="F3984" s="39">
        <v>81.508590698242188</v>
      </c>
      <c r="G3984">
        <f t="shared" si="375"/>
        <v>1.0936249593687479E-3</v>
      </c>
      <c r="H3984" s="38">
        <f>G3984*SUMIF('Manual Inputs'!$B$11:$B$22,'Expanded kW'!A3984,'Manual Inputs'!$C$11:$C$22)</f>
        <v>11143.144844375736</v>
      </c>
    </row>
    <row r="3985" spans="1:8" x14ac:dyDescent="0.2">
      <c r="A3985">
        <f t="shared" si="372"/>
        <v>8</v>
      </c>
      <c r="B3985" t="b">
        <f t="shared" si="373"/>
        <v>0</v>
      </c>
      <c r="C3985" t="str">
        <f t="shared" si="374"/>
        <v>OFF</v>
      </c>
      <c r="D3985" s="4">
        <f t="shared" si="376"/>
        <v>42595.958333323673</v>
      </c>
      <c r="E3985" t="str">
        <f t="shared" si="377"/>
        <v>LRKPPS</v>
      </c>
      <c r="F3985" s="39">
        <v>78.781288146972656</v>
      </c>
      <c r="G3985">
        <f t="shared" si="375"/>
        <v>1.0570319313668204E-3</v>
      </c>
      <c r="H3985" s="38">
        <f>G3985*SUMIF('Manual Inputs'!$B$11:$B$22,'Expanded kW'!A3985,'Manual Inputs'!$C$11:$C$22)</f>
        <v>10770.291785539974</v>
      </c>
    </row>
    <row r="3986" spans="1:8" x14ac:dyDescent="0.2">
      <c r="A3986">
        <f t="shared" si="372"/>
        <v>8</v>
      </c>
      <c r="B3986" t="b">
        <f t="shared" si="373"/>
        <v>0</v>
      </c>
      <c r="C3986" t="str">
        <f t="shared" si="374"/>
        <v>OFF</v>
      </c>
      <c r="D3986" s="4">
        <f t="shared" si="376"/>
        <v>42595.999999990338</v>
      </c>
      <c r="E3986" t="str">
        <f t="shared" si="377"/>
        <v>LRKPPS</v>
      </c>
      <c r="F3986" s="39">
        <v>76.728874206542969</v>
      </c>
      <c r="G3986">
        <f t="shared" si="375"/>
        <v>1.029494084214978E-3</v>
      </c>
      <c r="H3986" s="38">
        <f>G3986*SUMIF('Manual Inputs'!$B$11:$B$22,'Expanded kW'!A3986,'Manual Inputs'!$C$11:$C$22)</f>
        <v>10489.703621483823</v>
      </c>
    </row>
    <row r="3987" spans="1:8" x14ac:dyDescent="0.2">
      <c r="A3987">
        <f t="shared" si="372"/>
        <v>8</v>
      </c>
      <c r="B3987" t="b">
        <f t="shared" si="373"/>
        <v>0</v>
      </c>
      <c r="C3987" t="str">
        <f t="shared" si="374"/>
        <v>OFF</v>
      </c>
      <c r="D3987" s="4">
        <f t="shared" si="376"/>
        <v>42596.041666657002</v>
      </c>
      <c r="E3987" t="str">
        <f t="shared" si="377"/>
        <v>LRKPPS</v>
      </c>
      <c r="F3987" s="39">
        <v>74.423698425292969</v>
      </c>
      <c r="G3987">
        <f t="shared" si="375"/>
        <v>9.9856485640584464E-4</v>
      </c>
      <c r="H3987" s="38">
        <f>G3987*SUMIF('Manual Inputs'!$B$11:$B$22,'Expanded kW'!A3987,'Manual Inputs'!$C$11:$C$22)</f>
        <v>10174.560059287873</v>
      </c>
    </row>
    <row r="3988" spans="1:8" x14ac:dyDescent="0.2">
      <c r="A3988">
        <f t="shared" si="372"/>
        <v>8</v>
      </c>
      <c r="B3988" t="b">
        <f t="shared" si="373"/>
        <v>0</v>
      </c>
      <c r="C3988" t="str">
        <f t="shared" si="374"/>
        <v>OFF</v>
      </c>
      <c r="D3988" s="4">
        <f t="shared" si="376"/>
        <v>42596.083333323666</v>
      </c>
      <c r="E3988" t="str">
        <f t="shared" si="377"/>
        <v>LRKPPS</v>
      </c>
      <c r="F3988" s="39">
        <v>73.6729736328125</v>
      </c>
      <c r="G3988">
        <f t="shared" si="375"/>
        <v>9.8849215899272057E-4</v>
      </c>
      <c r="H3988" s="38">
        <f>G3988*SUMIF('Manual Inputs'!$B$11:$B$22,'Expanded kW'!A3988,'Manual Inputs'!$C$11:$C$22)</f>
        <v>10071.927502041926</v>
      </c>
    </row>
    <row r="3989" spans="1:8" x14ac:dyDescent="0.2">
      <c r="A3989">
        <f t="shared" si="372"/>
        <v>8</v>
      </c>
      <c r="B3989" t="b">
        <f t="shared" si="373"/>
        <v>0</v>
      </c>
      <c r="C3989" t="str">
        <f t="shared" si="374"/>
        <v>OFF</v>
      </c>
      <c r="D3989" s="4">
        <f t="shared" si="376"/>
        <v>42596.12499999033</v>
      </c>
      <c r="E3989" t="str">
        <f t="shared" si="377"/>
        <v>LRKPPS</v>
      </c>
      <c r="F3989" s="39">
        <v>72.400062561035156</v>
      </c>
      <c r="G3989">
        <f t="shared" si="375"/>
        <v>9.714131332455297E-4</v>
      </c>
      <c r="H3989" s="38">
        <f>G3989*SUMIF('Manual Inputs'!$B$11:$B$22,'Expanded kW'!A3989,'Manual Inputs'!$C$11:$C$22)</f>
        <v>9897.9061832420866</v>
      </c>
    </row>
    <row r="3990" spans="1:8" x14ac:dyDescent="0.2">
      <c r="A3990">
        <f t="shared" si="372"/>
        <v>8</v>
      </c>
      <c r="B3990" t="b">
        <f t="shared" si="373"/>
        <v>0</v>
      </c>
      <c r="C3990" t="str">
        <f t="shared" si="374"/>
        <v>OFF</v>
      </c>
      <c r="D3990" s="4">
        <f t="shared" si="376"/>
        <v>42596.166666656994</v>
      </c>
      <c r="E3990" t="str">
        <f t="shared" si="377"/>
        <v>LRKPPS</v>
      </c>
      <c r="F3990" s="39">
        <v>72.109619140625</v>
      </c>
      <c r="G3990">
        <f t="shared" si="375"/>
        <v>9.6751616764811292E-4</v>
      </c>
      <c r="H3990" s="38">
        <f>G3990*SUMIF('Manual Inputs'!$B$11:$B$22,'Expanded kW'!A3990,'Manual Inputs'!$C$11:$C$22)</f>
        <v>9858.1992876253025</v>
      </c>
    </row>
    <row r="3991" spans="1:8" x14ac:dyDescent="0.2">
      <c r="A3991">
        <f t="shared" si="372"/>
        <v>8</v>
      </c>
      <c r="B3991" t="b">
        <f t="shared" si="373"/>
        <v>0</v>
      </c>
      <c r="C3991" t="str">
        <f t="shared" si="374"/>
        <v>OFF</v>
      </c>
      <c r="D3991" s="4">
        <f t="shared" si="376"/>
        <v>42596.208333323659</v>
      </c>
      <c r="E3991" t="str">
        <f t="shared" si="377"/>
        <v>LRKPPS</v>
      </c>
      <c r="F3991" s="39">
        <v>70.153060913085937</v>
      </c>
      <c r="G3991">
        <f t="shared" si="375"/>
        <v>9.4126444505341538E-4</v>
      </c>
      <c r="H3991" s="38">
        <f>G3991*SUMIF('Manual Inputs'!$B$11:$B$22,'Expanded kW'!A3991,'Manual Inputs'!$C$11:$C$22)</f>
        <v>9590.7156820426935</v>
      </c>
    </row>
    <row r="3992" spans="1:8" x14ac:dyDescent="0.2">
      <c r="A3992">
        <f t="shared" si="372"/>
        <v>8</v>
      </c>
      <c r="B3992" t="b">
        <f t="shared" si="373"/>
        <v>0</v>
      </c>
      <c r="C3992" t="str">
        <f t="shared" si="374"/>
        <v>OFF</v>
      </c>
      <c r="D3992" s="4">
        <f t="shared" si="376"/>
        <v>42596.249999990323</v>
      </c>
      <c r="E3992" t="str">
        <f t="shared" si="377"/>
        <v>LRKPPS</v>
      </c>
      <c r="F3992" s="39">
        <v>69.204399108886719</v>
      </c>
      <c r="G3992">
        <f t="shared" si="375"/>
        <v>9.285359679912493E-4</v>
      </c>
      <c r="H3992" s="38">
        <f>G3992*SUMIF('Manual Inputs'!$B$11:$B$22,'Expanded kW'!A3992,'Manual Inputs'!$C$11:$C$22)</f>
        <v>9461.022899944981</v>
      </c>
    </row>
    <row r="3993" spans="1:8" x14ac:dyDescent="0.2">
      <c r="A3993">
        <f t="shared" si="372"/>
        <v>8</v>
      </c>
      <c r="B3993" t="b">
        <f t="shared" si="373"/>
        <v>0</v>
      </c>
      <c r="C3993" t="str">
        <f t="shared" si="374"/>
        <v>OFF</v>
      </c>
      <c r="D3993" s="4">
        <f t="shared" si="376"/>
        <v>42596.291666656987</v>
      </c>
      <c r="E3993" t="str">
        <f t="shared" si="377"/>
        <v>LRKPPS</v>
      </c>
      <c r="F3993" s="39">
        <v>70.321884155273437</v>
      </c>
      <c r="G3993">
        <f t="shared" si="375"/>
        <v>9.4352959661346786E-4</v>
      </c>
      <c r="H3993" s="38">
        <f>G3993*SUMIF('Manual Inputs'!$B$11:$B$22,'Expanded kW'!A3993,'Manual Inputs'!$C$11:$C$22)</f>
        <v>9613.7957258108036</v>
      </c>
    </row>
    <row r="3994" spans="1:8" x14ac:dyDescent="0.2">
      <c r="A3994">
        <f t="shared" si="372"/>
        <v>8</v>
      </c>
      <c r="B3994" t="b">
        <f t="shared" si="373"/>
        <v>0</v>
      </c>
      <c r="C3994" t="str">
        <f t="shared" si="374"/>
        <v>OFF</v>
      </c>
      <c r="D3994" s="4">
        <f t="shared" si="376"/>
        <v>42596.333333323651</v>
      </c>
      <c r="E3994" t="str">
        <f t="shared" si="377"/>
        <v>LRKPPS</v>
      </c>
      <c r="F3994" s="39">
        <v>71.869277954101563</v>
      </c>
      <c r="G3994">
        <f t="shared" si="375"/>
        <v>9.6429143859692098E-4</v>
      </c>
      <c r="H3994" s="38">
        <f>G3994*SUMIF('Manual Inputs'!$B$11:$B$22,'Expanded kW'!A3994,'Manual Inputs'!$C$11:$C$22)</f>
        <v>9825.3419331972909</v>
      </c>
    </row>
    <row r="3995" spans="1:8" x14ac:dyDescent="0.2">
      <c r="A3995">
        <f t="shared" si="372"/>
        <v>8</v>
      </c>
      <c r="B3995" t="b">
        <f t="shared" si="373"/>
        <v>0</v>
      </c>
      <c r="C3995" t="str">
        <f t="shared" si="374"/>
        <v>OFF</v>
      </c>
      <c r="D3995" s="4">
        <f t="shared" si="376"/>
        <v>42596.374999990316</v>
      </c>
      <c r="E3995" t="str">
        <f t="shared" si="377"/>
        <v>LRKPPS</v>
      </c>
      <c r="F3995" s="39">
        <v>74.937080383300781</v>
      </c>
      <c r="G3995">
        <f t="shared" si="375"/>
        <v>1.0054530545473817E-3</v>
      </c>
      <c r="H3995" s="38">
        <f>G3995*SUMIF('Manual Inputs'!$B$11:$B$22,'Expanded kW'!A3995,'Manual Inputs'!$C$11:$C$22)</f>
        <v>10244.745170692255</v>
      </c>
    </row>
    <row r="3996" spans="1:8" x14ac:dyDescent="0.2">
      <c r="A3996">
        <f t="shared" si="372"/>
        <v>8</v>
      </c>
      <c r="B3996" t="b">
        <f t="shared" si="373"/>
        <v>0</v>
      </c>
      <c r="C3996" t="str">
        <f t="shared" si="374"/>
        <v>OFF</v>
      </c>
      <c r="D3996" s="4">
        <f t="shared" si="376"/>
        <v>42596.41666665698</v>
      </c>
      <c r="E3996" t="str">
        <f t="shared" si="377"/>
        <v>LRKPPS</v>
      </c>
      <c r="F3996" s="39">
        <v>80.069190979003906</v>
      </c>
      <c r="G3996">
        <f t="shared" si="375"/>
        <v>1.0743121060120366E-3</v>
      </c>
      <c r="H3996" s="38">
        <f>G3996*SUMIF('Manual Inputs'!$B$11:$B$22,'Expanded kW'!A3996,'Manual Inputs'!$C$11:$C$22)</f>
        <v>10946.362647272041</v>
      </c>
    </row>
    <row r="3997" spans="1:8" x14ac:dyDescent="0.2">
      <c r="A3997">
        <f t="shared" si="372"/>
        <v>8</v>
      </c>
      <c r="B3997" t="b">
        <f t="shared" si="373"/>
        <v>0</v>
      </c>
      <c r="C3997" t="str">
        <f t="shared" si="374"/>
        <v>OFF</v>
      </c>
      <c r="D3997" s="4">
        <f t="shared" si="376"/>
        <v>42596.458333323644</v>
      </c>
      <c r="E3997" t="str">
        <f t="shared" si="377"/>
        <v>LRKPPS</v>
      </c>
      <c r="F3997" s="39">
        <v>82.046684265136719</v>
      </c>
      <c r="G3997">
        <f t="shared" si="375"/>
        <v>1.1008447205030096E-3</v>
      </c>
      <c r="H3997" s="38">
        <f>G3997*SUMIF('Manual Inputs'!$B$11:$B$22,'Expanded kW'!A3997,'Manual Inputs'!$C$11:$C$22)</f>
        <v>11216.708311789016</v>
      </c>
    </row>
    <row r="3998" spans="1:8" x14ac:dyDescent="0.2">
      <c r="A3998">
        <f t="shared" si="372"/>
        <v>8</v>
      </c>
      <c r="B3998" t="b">
        <f t="shared" si="373"/>
        <v>0</v>
      </c>
      <c r="C3998" t="str">
        <f t="shared" si="374"/>
        <v>OFF</v>
      </c>
      <c r="D3998" s="4">
        <f t="shared" si="376"/>
        <v>42596.499999990308</v>
      </c>
      <c r="E3998" t="str">
        <f t="shared" si="377"/>
        <v>LRKPPS</v>
      </c>
      <c r="F3998" s="39">
        <v>84.293159484863281</v>
      </c>
      <c r="G3998">
        <f t="shared" si="375"/>
        <v>1.1309863454513765E-3</v>
      </c>
      <c r="H3998" s="38">
        <f>G3998*SUMIF('Manual Inputs'!$B$11:$B$22,'Expanded kW'!A3998,'Manual Inputs'!$C$11:$C$22)</f>
        <v>11523.826844305293</v>
      </c>
    </row>
    <row r="3999" spans="1:8" x14ac:dyDescent="0.2">
      <c r="A3999">
        <f t="shared" si="372"/>
        <v>8</v>
      </c>
      <c r="B3999" t="b">
        <f t="shared" si="373"/>
        <v>0</v>
      </c>
      <c r="C3999" t="str">
        <f t="shared" si="374"/>
        <v>OFF</v>
      </c>
      <c r="D3999" s="4">
        <f t="shared" si="376"/>
        <v>42596.541666656973</v>
      </c>
      <c r="E3999" t="str">
        <f t="shared" si="377"/>
        <v>LRKPPS</v>
      </c>
      <c r="F3999" s="39">
        <v>86.276451110839844</v>
      </c>
      <c r="G3999">
        <f t="shared" si="375"/>
        <v>1.1575967579894228E-3</v>
      </c>
      <c r="H3999" s="38">
        <f>G3999*SUMIF('Manual Inputs'!$B$11:$B$22,'Expanded kW'!A3999,'Manual Inputs'!$C$11:$C$22)</f>
        <v>11794.965207360941</v>
      </c>
    </row>
    <row r="4000" spans="1:8" x14ac:dyDescent="0.2">
      <c r="A4000">
        <f t="shared" si="372"/>
        <v>8</v>
      </c>
      <c r="B4000" t="b">
        <f t="shared" si="373"/>
        <v>0</v>
      </c>
      <c r="C4000" t="str">
        <f t="shared" si="374"/>
        <v>OFF</v>
      </c>
      <c r="D4000" s="4">
        <f t="shared" si="376"/>
        <v>42596.583333323637</v>
      </c>
      <c r="E4000" t="str">
        <f t="shared" si="377"/>
        <v>LRKPPS</v>
      </c>
      <c r="F4000" s="39">
        <v>91.000579833984375</v>
      </c>
      <c r="G4000">
        <f t="shared" si="375"/>
        <v>1.2209817955498024E-3</v>
      </c>
      <c r="H4000" s="38">
        <f>G4000*SUMIF('Manual Inputs'!$B$11:$B$22,'Expanded kW'!A4000,'Manual Inputs'!$C$11:$C$22)</f>
        <v>12440.806954525522</v>
      </c>
    </row>
    <row r="4001" spans="1:8" x14ac:dyDescent="0.2">
      <c r="A4001">
        <f t="shared" si="372"/>
        <v>8</v>
      </c>
      <c r="B4001" t="b">
        <f t="shared" si="373"/>
        <v>0</v>
      </c>
      <c r="C4001" t="str">
        <f t="shared" si="374"/>
        <v>OFF</v>
      </c>
      <c r="D4001" s="4">
        <f t="shared" si="376"/>
        <v>42596.624999990301</v>
      </c>
      <c r="E4001" t="str">
        <f t="shared" si="377"/>
        <v>LRKPPS</v>
      </c>
      <c r="F4001" s="39">
        <v>94.190727233886719</v>
      </c>
      <c r="G4001">
        <f t="shared" si="375"/>
        <v>1.2637849502935116E-3</v>
      </c>
      <c r="H4001" s="38">
        <f>G4001*SUMIF('Manual Inputs'!$B$11:$B$22,'Expanded kW'!A4001,'Manual Inputs'!$C$11:$C$22)</f>
        <v>12876.936131186494</v>
      </c>
    </row>
    <row r="4002" spans="1:8" x14ac:dyDescent="0.2">
      <c r="A4002">
        <f t="shared" si="372"/>
        <v>8</v>
      </c>
      <c r="B4002" t="b">
        <f t="shared" si="373"/>
        <v>0</v>
      </c>
      <c r="C4002" t="str">
        <f t="shared" si="374"/>
        <v>OFF</v>
      </c>
      <c r="D4002" s="4">
        <f t="shared" si="376"/>
        <v>42596.666666656965</v>
      </c>
      <c r="E4002" t="str">
        <f t="shared" si="377"/>
        <v>LRKPPS</v>
      </c>
      <c r="F4002" s="39">
        <v>92.899711608886719</v>
      </c>
      <c r="G4002">
        <f t="shared" si="375"/>
        <v>1.2464630103809192E-3</v>
      </c>
      <c r="H4002" s="38">
        <f>G4002*SUMIF('Manual Inputs'!$B$11:$B$22,'Expanded kW'!A4002,'Manual Inputs'!$C$11:$C$22)</f>
        <v>12700.439715502085</v>
      </c>
    </row>
    <row r="4003" spans="1:8" x14ac:dyDescent="0.2">
      <c r="A4003">
        <f t="shared" si="372"/>
        <v>8</v>
      </c>
      <c r="B4003" t="b">
        <f t="shared" si="373"/>
        <v>0</v>
      </c>
      <c r="C4003" t="str">
        <f t="shared" si="374"/>
        <v>OFF</v>
      </c>
      <c r="D4003" s="4">
        <f t="shared" si="376"/>
        <v>42596.70833332363</v>
      </c>
      <c r="E4003" t="str">
        <f t="shared" si="377"/>
        <v>LRKPPS</v>
      </c>
      <c r="F4003" s="39">
        <v>91.949722290039063</v>
      </c>
      <c r="G4003">
        <f t="shared" si="375"/>
        <v>1.2337167216606073E-3</v>
      </c>
      <c r="H4003" s="38">
        <f>G4003*SUMIF('Manual Inputs'!$B$11:$B$22,'Expanded kW'!A4003,'Manual Inputs'!$C$11:$C$22)</f>
        <v>12570.565447159992</v>
      </c>
    </row>
    <row r="4004" spans="1:8" x14ac:dyDescent="0.2">
      <c r="A4004">
        <f t="shared" si="372"/>
        <v>8</v>
      </c>
      <c r="B4004" t="b">
        <f t="shared" si="373"/>
        <v>0</v>
      </c>
      <c r="C4004" t="str">
        <f t="shared" si="374"/>
        <v>OFF</v>
      </c>
      <c r="D4004" s="4">
        <f t="shared" si="376"/>
        <v>42596.749999990294</v>
      </c>
      <c r="E4004" t="str">
        <f t="shared" si="377"/>
        <v>LRKPPS</v>
      </c>
      <c r="F4004" s="39">
        <v>89.916656494140625</v>
      </c>
      <c r="G4004">
        <f t="shared" si="375"/>
        <v>1.2064384743079466E-3</v>
      </c>
      <c r="H4004" s="38">
        <f>G4004*SUMIF('Manual Inputs'!$B$11:$B$22,'Expanded kW'!A4004,'Manual Inputs'!$C$11:$C$22)</f>
        <v>12292.622392964468</v>
      </c>
    </row>
    <row r="4005" spans="1:8" x14ac:dyDescent="0.2">
      <c r="A4005">
        <f t="shared" si="372"/>
        <v>8</v>
      </c>
      <c r="B4005" t="b">
        <f t="shared" si="373"/>
        <v>0</v>
      </c>
      <c r="C4005" t="str">
        <f t="shared" si="374"/>
        <v>OFF</v>
      </c>
      <c r="D4005" s="4">
        <f t="shared" si="376"/>
        <v>42596.791666656958</v>
      </c>
      <c r="E4005" t="str">
        <f t="shared" si="377"/>
        <v>LRKPPS</v>
      </c>
      <c r="F4005" s="39">
        <v>86.5712890625</v>
      </c>
      <c r="G4005">
        <f t="shared" si="375"/>
        <v>1.1615526863172532E-3</v>
      </c>
      <c r="H4005" s="38">
        <f>G4005*SUMIF('Manual Inputs'!$B$11:$B$22,'Expanded kW'!A4005,'Manual Inputs'!$C$11:$C$22)</f>
        <v>11835.272885028089</v>
      </c>
    </row>
    <row r="4006" spans="1:8" x14ac:dyDescent="0.2">
      <c r="A4006">
        <f t="shared" si="372"/>
        <v>8</v>
      </c>
      <c r="B4006" t="b">
        <f t="shared" si="373"/>
        <v>0</v>
      </c>
      <c r="C4006" t="str">
        <f t="shared" si="374"/>
        <v>OFF</v>
      </c>
      <c r="D4006" s="4">
        <f t="shared" si="376"/>
        <v>42596.833333323622</v>
      </c>
      <c r="E4006" t="str">
        <f t="shared" si="377"/>
        <v>LRKPPS</v>
      </c>
      <c r="F4006" s="39">
        <v>83.233139038085938</v>
      </c>
      <c r="G4006">
        <f t="shared" si="375"/>
        <v>1.1167637364219959E-3</v>
      </c>
      <c r="H4006" s="38">
        <f>G4006*SUMIF('Manual Inputs'!$B$11:$B$22,'Expanded kW'!A4006,'Manual Inputs'!$C$11:$C$22)</f>
        <v>11378.910078167481</v>
      </c>
    </row>
    <row r="4007" spans="1:8" x14ac:dyDescent="0.2">
      <c r="A4007">
        <f t="shared" si="372"/>
        <v>8</v>
      </c>
      <c r="B4007" t="b">
        <f t="shared" si="373"/>
        <v>0</v>
      </c>
      <c r="C4007" t="str">
        <f t="shared" si="374"/>
        <v>OFF</v>
      </c>
      <c r="D4007" s="4">
        <f t="shared" si="376"/>
        <v>42596.874999990287</v>
      </c>
      <c r="E4007" t="str">
        <f t="shared" si="377"/>
        <v>LRKPPS</v>
      </c>
      <c r="F4007" s="39">
        <v>83.61676025390625</v>
      </c>
      <c r="G4007">
        <f t="shared" si="375"/>
        <v>1.1219108961627118E-3</v>
      </c>
      <c r="H4007" s="38">
        <f>G4007*SUMIF('Manual Inputs'!$B$11:$B$22,'Expanded kW'!A4007,'Manual Inputs'!$C$11:$C$22)</f>
        <v>11431.355430695869</v>
      </c>
    </row>
    <row r="4008" spans="1:8" x14ac:dyDescent="0.2">
      <c r="A4008">
        <f t="shared" si="372"/>
        <v>8</v>
      </c>
      <c r="B4008" t="b">
        <f t="shared" si="373"/>
        <v>0</v>
      </c>
      <c r="C4008" t="str">
        <f t="shared" si="374"/>
        <v>OFF</v>
      </c>
      <c r="D4008" s="4">
        <f t="shared" si="376"/>
        <v>42596.916666656951</v>
      </c>
      <c r="E4008" t="str">
        <f t="shared" si="377"/>
        <v>LRKPPS</v>
      </c>
      <c r="F4008" s="39">
        <v>81.080795288085938</v>
      </c>
      <c r="G4008">
        <f t="shared" si="375"/>
        <v>1.0878851013483546E-3</v>
      </c>
      <c r="H4008" s="38">
        <f>G4008*SUMIF('Manual Inputs'!$B$11:$B$22,'Expanded kW'!A4008,'Manual Inputs'!$C$11:$C$22)</f>
        <v>11084.660380611933</v>
      </c>
    </row>
    <row r="4009" spans="1:8" x14ac:dyDescent="0.2">
      <c r="A4009">
        <f t="shared" si="372"/>
        <v>8</v>
      </c>
      <c r="B4009" t="b">
        <f t="shared" si="373"/>
        <v>0</v>
      </c>
      <c r="C4009" t="str">
        <f t="shared" si="374"/>
        <v>OFF</v>
      </c>
      <c r="D4009" s="4">
        <f t="shared" si="376"/>
        <v>42596.958333323615</v>
      </c>
      <c r="E4009" t="str">
        <f t="shared" si="377"/>
        <v>LRKPPS</v>
      </c>
      <c r="F4009" s="39">
        <v>78.030967712402344</v>
      </c>
      <c r="G4009">
        <f t="shared" si="375"/>
        <v>1.0469646593438213E-3</v>
      </c>
      <c r="H4009" s="38">
        <f>G4009*SUMIF('Manual Inputs'!$B$11:$B$22,'Expanded kW'!A4009,'Manual Inputs'!$C$11:$C$22)</f>
        <v>10667.714508586856</v>
      </c>
    </row>
    <row r="4010" spans="1:8" x14ac:dyDescent="0.2">
      <c r="A4010">
        <f t="shared" si="372"/>
        <v>8</v>
      </c>
      <c r="B4010" t="b">
        <f t="shared" si="373"/>
        <v>0</v>
      </c>
      <c r="C4010" t="str">
        <f t="shared" si="374"/>
        <v>OFF</v>
      </c>
      <c r="D4010" s="4">
        <f t="shared" si="376"/>
        <v>42596.999999990279</v>
      </c>
      <c r="E4010" t="str">
        <f t="shared" si="377"/>
        <v>LRKPPS</v>
      </c>
      <c r="F4010" s="39">
        <v>73.663726806640625</v>
      </c>
      <c r="G4010">
        <f t="shared" si="375"/>
        <v>9.8836809158080879E-4</v>
      </c>
      <c r="H4010" s="38">
        <f>G4010*SUMIF('Manual Inputs'!$B$11:$B$22,'Expanded kW'!A4010,'Manual Inputs'!$C$11:$C$22)</f>
        <v>10070.66335647762</v>
      </c>
    </row>
    <row r="4011" spans="1:8" x14ac:dyDescent="0.2">
      <c r="A4011">
        <f t="shared" si="372"/>
        <v>8</v>
      </c>
      <c r="B4011" t="b">
        <f t="shared" si="373"/>
        <v>0</v>
      </c>
      <c r="C4011" t="str">
        <f t="shared" si="374"/>
        <v>OFF</v>
      </c>
      <c r="D4011" s="4">
        <f t="shared" si="376"/>
        <v>42597.041666656944</v>
      </c>
      <c r="E4011" t="str">
        <f t="shared" si="377"/>
        <v>LRKPPS</v>
      </c>
      <c r="F4011" s="39">
        <v>72.443122863769531</v>
      </c>
      <c r="G4011">
        <f t="shared" si="375"/>
        <v>9.7199088611090096E-4</v>
      </c>
      <c r="H4011" s="38">
        <f>G4011*SUMIF('Manual Inputs'!$B$11:$B$22,'Expanded kW'!A4011,'Manual Inputs'!$C$11:$C$22)</f>
        <v>9903.7930129161286</v>
      </c>
    </row>
    <row r="4012" spans="1:8" x14ac:dyDescent="0.2">
      <c r="A4012">
        <f t="shared" si="372"/>
        <v>8</v>
      </c>
      <c r="B4012" t="b">
        <f t="shared" si="373"/>
        <v>0</v>
      </c>
      <c r="C4012" t="str">
        <f t="shared" si="374"/>
        <v>OFF</v>
      </c>
      <c r="D4012" s="4">
        <f t="shared" si="376"/>
        <v>42597.083333323608</v>
      </c>
      <c r="E4012" t="str">
        <f t="shared" si="377"/>
        <v>LRKPPS</v>
      </c>
      <c r="F4012" s="39">
        <v>71.012374877929688</v>
      </c>
      <c r="G4012">
        <f t="shared" si="375"/>
        <v>9.5279411562969134E-4</v>
      </c>
      <c r="H4012" s="38">
        <f>G4012*SUMIF('Manual Inputs'!$B$11:$B$22,'Expanded kW'!A4012,'Manual Inputs'!$C$11:$C$22)</f>
        <v>9708.1936054740854</v>
      </c>
    </row>
    <row r="4013" spans="1:8" x14ac:dyDescent="0.2">
      <c r="A4013">
        <f t="shared" si="372"/>
        <v>8</v>
      </c>
      <c r="B4013" t="b">
        <f t="shared" si="373"/>
        <v>0</v>
      </c>
      <c r="C4013" t="str">
        <f t="shared" si="374"/>
        <v>OFF</v>
      </c>
      <c r="D4013" s="4">
        <f t="shared" si="376"/>
        <v>42597.124999990272</v>
      </c>
      <c r="E4013" t="str">
        <f t="shared" si="377"/>
        <v>LRKPPS</v>
      </c>
      <c r="F4013" s="39">
        <v>69.915145874023438</v>
      </c>
      <c r="G4013">
        <f t="shared" si="375"/>
        <v>9.380722683429726E-4</v>
      </c>
      <c r="H4013" s="38">
        <f>G4013*SUMIF('Manual Inputs'!$B$11:$B$22,'Expanded kW'!A4013,'Manual Inputs'!$C$11:$C$22)</f>
        <v>9558.190009371654</v>
      </c>
    </row>
    <row r="4014" spans="1:8" x14ac:dyDescent="0.2">
      <c r="A4014">
        <f t="shared" si="372"/>
        <v>8</v>
      </c>
      <c r="B4014" t="b">
        <f t="shared" si="373"/>
        <v>0</v>
      </c>
      <c r="C4014" t="str">
        <f t="shared" si="374"/>
        <v>OFF</v>
      </c>
      <c r="D4014" s="4">
        <f t="shared" si="376"/>
        <v>42597.166666656936</v>
      </c>
      <c r="E4014" t="str">
        <f t="shared" si="377"/>
        <v>LRKPPS</v>
      </c>
      <c r="F4014" s="39">
        <v>77.104782104492187</v>
      </c>
      <c r="G4014">
        <f t="shared" si="375"/>
        <v>1.034537752079916E-3</v>
      </c>
      <c r="H4014" s="38">
        <f>G4014*SUMIF('Manual Inputs'!$B$11:$B$22,'Expanded kW'!A4014,'Manual Inputs'!$C$11:$C$22)</f>
        <v>10541.094476350894</v>
      </c>
    </row>
    <row r="4015" spans="1:8" x14ac:dyDescent="0.2">
      <c r="A4015">
        <f t="shared" si="372"/>
        <v>8</v>
      </c>
      <c r="B4015" t="b">
        <f t="shared" si="373"/>
        <v>0</v>
      </c>
      <c r="C4015" t="str">
        <f t="shared" si="374"/>
        <v>OFF</v>
      </c>
      <c r="D4015" s="4">
        <f t="shared" si="376"/>
        <v>42597.208333323601</v>
      </c>
      <c r="E4015" t="str">
        <f t="shared" si="377"/>
        <v>LRKPPS</v>
      </c>
      <c r="F4015" s="39">
        <v>89.016624450683594</v>
      </c>
      <c r="G4015">
        <f t="shared" si="375"/>
        <v>1.1943624771826832E-3</v>
      </c>
      <c r="H4015" s="38">
        <f>G4015*SUMIF('Manual Inputs'!$B$11:$B$22,'Expanded kW'!A4015,'Manual Inputs'!$C$11:$C$22)</f>
        <v>12169.577848347682</v>
      </c>
    </row>
    <row r="4016" spans="1:8" x14ac:dyDescent="0.2">
      <c r="A4016">
        <f t="shared" si="372"/>
        <v>8</v>
      </c>
      <c r="B4016" t="b">
        <f t="shared" si="373"/>
        <v>0</v>
      </c>
      <c r="C4016" t="str">
        <f t="shared" si="374"/>
        <v>OFF</v>
      </c>
      <c r="D4016" s="4">
        <f t="shared" si="376"/>
        <v>42597.249999990265</v>
      </c>
      <c r="E4016" t="str">
        <f t="shared" si="377"/>
        <v>LRKPPS</v>
      </c>
      <c r="F4016" s="39">
        <v>115.13759613037109</v>
      </c>
      <c r="G4016">
        <f t="shared" si="375"/>
        <v>1.5448353089069901E-3</v>
      </c>
      <c r="H4016" s="38">
        <f>G4016*SUMIF('Manual Inputs'!$B$11:$B$22,'Expanded kW'!A4016,'Manual Inputs'!$C$11:$C$22)</f>
        <v>15740.609667314851</v>
      </c>
    </row>
    <row r="4017" spans="1:8" x14ac:dyDescent="0.2">
      <c r="A4017">
        <f t="shared" si="372"/>
        <v>8</v>
      </c>
      <c r="B4017" t="b">
        <f t="shared" si="373"/>
        <v>0</v>
      </c>
      <c r="C4017" t="str">
        <f t="shared" si="374"/>
        <v>ON</v>
      </c>
      <c r="D4017" s="4">
        <f t="shared" si="376"/>
        <v>42597.291666656929</v>
      </c>
      <c r="E4017" t="str">
        <f t="shared" si="377"/>
        <v>LRKPPS</v>
      </c>
      <c r="F4017" s="39">
        <v>137.00993347167969</v>
      </c>
      <c r="G4017">
        <f t="shared" si="375"/>
        <v>1.8383029523943413E-3</v>
      </c>
      <c r="H4017" s="38">
        <f>G4017*SUMIF('Manual Inputs'!$B$11:$B$22,'Expanded kW'!A4017,'Manual Inputs'!$C$11:$C$22)</f>
        <v>18730.805191386233</v>
      </c>
    </row>
    <row r="4018" spans="1:8" x14ac:dyDescent="0.2">
      <c r="A4018">
        <f t="shared" si="372"/>
        <v>8</v>
      </c>
      <c r="B4018" t="b">
        <f t="shared" si="373"/>
        <v>0</v>
      </c>
      <c r="C4018" t="str">
        <f t="shared" si="374"/>
        <v>ON</v>
      </c>
      <c r="D4018" s="4">
        <f t="shared" si="376"/>
        <v>42597.333333323593</v>
      </c>
      <c r="E4018" t="str">
        <f t="shared" si="377"/>
        <v>LRKPPS</v>
      </c>
      <c r="F4018" s="39">
        <v>168.93905639648437</v>
      </c>
      <c r="G4018">
        <f t="shared" si="375"/>
        <v>2.2667054736769518E-3</v>
      </c>
      <c r="H4018" s="38">
        <f>G4018*SUMIF('Manual Inputs'!$B$11:$B$22,'Expanded kW'!A4018,'Manual Inputs'!$C$11:$C$22)</f>
        <v>23095.876878396146</v>
      </c>
    </row>
    <row r="4019" spans="1:8" x14ac:dyDescent="0.2">
      <c r="A4019">
        <f t="shared" si="372"/>
        <v>8</v>
      </c>
      <c r="B4019" t="b">
        <f t="shared" si="373"/>
        <v>0</v>
      </c>
      <c r="C4019" t="str">
        <f t="shared" si="374"/>
        <v>ON</v>
      </c>
      <c r="D4019" s="4">
        <f t="shared" si="376"/>
        <v>42597.374999990257</v>
      </c>
      <c r="E4019" t="str">
        <f t="shared" si="377"/>
        <v>LRKPPS</v>
      </c>
      <c r="F4019" s="39">
        <v>176.39265441894531</v>
      </c>
      <c r="G4019">
        <f t="shared" si="375"/>
        <v>2.3667126111410596E-3</v>
      </c>
      <c r="H4019" s="38">
        <f>G4019*SUMIF('Manual Inputs'!$B$11:$B$22,'Expanded kW'!A4019,'Manual Inputs'!$C$11:$C$22)</f>
        <v>24114.867903324095</v>
      </c>
    </row>
    <row r="4020" spans="1:8" x14ac:dyDescent="0.2">
      <c r="A4020">
        <f t="shared" si="372"/>
        <v>8</v>
      </c>
      <c r="B4020" t="b">
        <f t="shared" si="373"/>
        <v>0</v>
      </c>
      <c r="C4020" t="str">
        <f t="shared" si="374"/>
        <v>ON</v>
      </c>
      <c r="D4020" s="4">
        <f t="shared" si="376"/>
        <v>42597.416666656922</v>
      </c>
      <c r="E4020" t="str">
        <f t="shared" si="377"/>
        <v>LRKPPS</v>
      </c>
      <c r="F4020" s="39">
        <v>179.90415954589844</v>
      </c>
      <c r="G4020">
        <f t="shared" si="375"/>
        <v>2.4138275179121085E-3</v>
      </c>
      <c r="H4020" s="38">
        <f>G4020*SUMIF('Manual Inputs'!$B$11:$B$22,'Expanded kW'!A4020,'Manual Inputs'!$C$11:$C$22)</f>
        <v>24594.930310442251</v>
      </c>
    </row>
    <row r="4021" spans="1:8" x14ac:dyDescent="0.2">
      <c r="A4021">
        <f t="shared" si="372"/>
        <v>8</v>
      </c>
      <c r="B4021" t="b">
        <f t="shared" si="373"/>
        <v>0</v>
      </c>
      <c r="C4021" t="str">
        <f t="shared" si="374"/>
        <v>ON</v>
      </c>
      <c r="D4021" s="4">
        <f t="shared" si="376"/>
        <v>42597.458333323586</v>
      </c>
      <c r="E4021" t="str">
        <f t="shared" si="377"/>
        <v>LRKPPS</v>
      </c>
      <c r="F4021" s="39">
        <v>187.7366943359375</v>
      </c>
      <c r="G4021">
        <f t="shared" si="375"/>
        <v>2.5189189624841655E-3</v>
      </c>
      <c r="H4021" s="38">
        <f>G4021*SUMIF('Manual Inputs'!$B$11:$B$22,'Expanded kW'!A4021,'Manual Inputs'!$C$11:$C$22)</f>
        <v>25665.726270921296</v>
      </c>
    </row>
    <row r="4022" spans="1:8" x14ac:dyDescent="0.2">
      <c r="A4022">
        <f t="shared" si="372"/>
        <v>8</v>
      </c>
      <c r="B4022" t="b">
        <f t="shared" si="373"/>
        <v>0</v>
      </c>
      <c r="C4022" t="str">
        <f t="shared" si="374"/>
        <v>ON</v>
      </c>
      <c r="D4022" s="4">
        <f t="shared" si="376"/>
        <v>42597.49999999025</v>
      </c>
      <c r="E4022" t="str">
        <f t="shared" si="377"/>
        <v>LRKPPS</v>
      </c>
      <c r="F4022" s="39">
        <v>185.4156494140625</v>
      </c>
      <c r="G4022">
        <f t="shared" si="375"/>
        <v>2.4877768137040943E-3</v>
      </c>
      <c r="H4022" s="38">
        <f>G4022*SUMIF('Manual Inputs'!$B$11:$B$22,'Expanded kW'!A4022,'Manual Inputs'!$C$11:$C$22)</f>
        <v>25348.413217987923</v>
      </c>
    </row>
    <row r="4023" spans="1:8" x14ac:dyDescent="0.2">
      <c r="A4023">
        <f t="shared" si="372"/>
        <v>8</v>
      </c>
      <c r="B4023" t="b">
        <f t="shared" si="373"/>
        <v>0</v>
      </c>
      <c r="C4023" t="str">
        <f t="shared" si="374"/>
        <v>ON</v>
      </c>
      <c r="D4023" s="4">
        <f t="shared" si="376"/>
        <v>42597.541666656914</v>
      </c>
      <c r="E4023" t="str">
        <f t="shared" si="377"/>
        <v>LRKPPS</v>
      </c>
      <c r="F4023" s="39">
        <v>178.670166015625</v>
      </c>
      <c r="G4023">
        <f t="shared" si="375"/>
        <v>2.397270660372972E-3</v>
      </c>
      <c r="H4023" s="38">
        <f>G4023*SUMIF('Manual Inputs'!$B$11:$B$22,'Expanded kW'!A4023,'Manual Inputs'!$C$11:$C$22)</f>
        <v>24426.229459071059</v>
      </c>
    </row>
    <row r="4024" spans="1:8" x14ac:dyDescent="0.2">
      <c r="A4024">
        <f t="shared" si="372"/>
        <v>8</v>
      </c>
      <c r="B4024" t="b">
        <f t="shared" si="373"/>
        <v>0</v>
      </c>
      <c r="C4024" t="str">
        <f t="shared" si="374"/>
        <v>ON</v>
      </c>
      <c r="D4024" s="4">
        <f t="shared" si="376"/>
        <v>42597.583333323579</v>
      </c>
      <c r="E4024" t="str">
        <f t="shared" si="377"/>
        <v>LRKPPS</v>
      </c>
      <c r="F4024" s="39">
        <v>171.5947265625</v>
      </c>
      <c r="G4024">
        <f t="shared" si="375"/>
        <v>2.3023373886999687E-3</v>
      </c>
      <c r="H4024" s="38">
        <f>G4024*SUMIF('Manual Inputs'!$B$11:$B$22,'Expanded kW'!A4024,'Manual Inputs'!$C$11:$C$22)</f>
        <v>23458.936981206112</v>
      </c>
    </row>
    <row r="4025" spans="1:8" x14ac:dyDescent="0.2">
      <c r="A4025">
        <f t="shared" si="372"/>
        <v>8</v>
      </c>
      <c r="B4025" t="b">
        <f t="shared" si="373"/>
        <v>0</v>
      </c>
      <c r="C4025" t="str">
        <f t="shared" si="374"/>
        <v>ON</v>
      </c>
      <c r="D4025" s="4">
        <f t="shared" si="376"/>
        <v>42597.624999990243</v>
      </c>
      <c r="E4025" t="str">
        <f t="shared" si="377"/>
        <v>LRKPPS</v>
      </c>
      <c r="F4025" s="39">
        <v>144.06765747070312</v>
      </c>
      <c r="G4025">
        <f t="shared" si="375"/>
        <v>1.9329985305603652E-3</v>
      </c>
      <c r="H4025" s="38">
        <f>G4025*SUMIF('Manual Inputs'!$B$11:$B$22,'Expanded kW'!A4025,'Manual Inputs'!$C$11:$C$22)</f>
        <v>19695.675766610653</v>
      </c>
    </row>
    <row r="4026" spans="1:8" x14ac:dyDescent="0.2">
      <c r="A4026">
        <f t="shared" si="372"/>
        <v>8</v>
      </c>
      <c r="B4026" t="b">
        <f t="shared" si="373"/>
        <v>0</v>
      </c>
      <c r="C4026" t="str">
        <f t="shared" si="374"/>
        <v>ON</v>
      </c>
      <c r="D4026" s="4">
        <f t="shared" si="376"/>
        <v>42597.666666656907</v>
      </c>
      <c r="E4026" t="str">
        <f t="shared" si="377"/>
        <v>LRKPPS</v>
      </c>
      <c r="F4026" s="39">
        <v>125.78463745117187</v>
      </c>
      <c r="G4026">
        <f t="shared" si="375"/>
        <v>1.6876898231626175E-3</v>
      </c>
      <c r="H4026" s="38">
        <f>G4026*SUMIF('Manual Inputs'!$B$11:$B$22,'Expanded kW'!A4026,'Manual Inputs'!$C$11:$C$22)</f>
        <v>17196.18045544155</v>
      </c>
    </row>
    <row r="4027" spans="1:8" x14ac:dyDescent="0.2">
      <c r="A4027">
        <f t="shared" si="372"/>
        <v>8</v>
      </c>
      <c r="B4027" t="b">
        <f t="shared" si="373"/>
        <v>0</v>
      </c>
      <c r="C4027" t="str">
        <f t="shared" si="374"/>
        <v>ON</v>
      </c>
      <c r="D4027" s="4">
        <f t="shared" si="376"/>
        <v>42597.708333323571</v>
      </c>
      <c r="E4027" t="str">
        <f t="shared" si="377"/>
        <v>LRKPPS</v>
      </c>
      <c r="F4027" s="39">
        <v>114.41250610351562</v>
      </c>
      <c r="G4027">
        <f t="shared" si="375"/>
        <v>1.5351065607546116E-3</v>
      </c>
      <c r="H4027" s="38">
        <f>G4027*SUMIF('Manual Inputs'!$B$11:$B$22,'Expanded kW'!A4027,'Manual Inputs'!$C$11:$C$22)</f>
        <v>15641.481672029357</v>
      </c>
    </row>
    <row r="4028" spans="1:8" x14ac:dyDescent="0.2">
      <c r="A4028">
        <f t="shared" si="372"/>
        <v>8</v>
      </c>
      <c r="B4028" t="b">
        <f t="shared" si="373"/>
        <v>0</v>
      </c>
      <c r="C4028" t="str">
        <f t="shared" si="374"/>
        <v>ON</v>
      </c>
      <c r="D4028" s="4">
        <f t="shared" si="376"/>
        <v>42597.749999990236</v>
      </c>
      <c r="E4028" t="str">
        <f t="shared" si="377"/>
        <v>LRKPPS</v>
      </c>
      <c r="F4028" s="39">
        <v>107.3831787109375</v>
      </c>
      <c r="G4028">
        <f t="shared" si="375"/>
        <v>1.4407919882875445E-3</v>
      </c>
      <c r="H4028" s="38">
        <f>G4028*SUMIF('Manual Inputs'!$B$11:$B$22,'Expanded kW'!A4028,'Manual Inputs'!$C$11:$C$22)</f>
        <v>14680.493233595647</v>
      </c>
    </row>
    <row r="4029" spans="1:8" x14ac:dyDescent="0.2">
      <c r="A4029">
        <f t="shared" si="372"/>
        <v>8</v>
      </c>
      <c r="B4029" t="b">
        <f t="shared" si="373"/>
        <v>0</v>
      </c>
      <c r="C4029" t="str">
        <f t="shared" si="374"/>
        <v>ON</v>
      </c>
      <c r="D4029" s="4">
        <f t="shared" si="376"/>
        <v>42597.7916666569</v>
      </c>
      <c r="E4029" t="str">
        <f t="shared" si="377"/>
        <v>LRKPPS</v>
      </c>
      <c r="F4029" s="39">
        <v>99.35699462890625</v>
      </c>
      <c r="G4029">
        <f t="shared" si="375"/>
        <v>1.3331022936749395E-3</v>
      </c>
      <c r="H4029" s="38">
        <f>G4029*SUMIF('Manual Inputs'!$B$11:$B$22,'Expanded kW'!A4029,'Manual Inputs'!$C$11:$C$22)</f>
        <v>13583.2232279737</v>
      </c>
    </row>
    <row r="4030" spans="1:8" x14ac:dyDescent="0.2">
      <c r="A4030">
        <f t="shared" si="372"/>
        <v>8</v>
      </c>
      <c r="B4030" t="b">
        <f t="shared" si="373"/>
        <v>0</v>
      </c>
      <c r="C4030" t="str">
        <f t="shared" si="374"/>
        <v>ON</v>
      </c>
      <c r="D4030" s="4">
        <f t="shared" si="376"/>
        <v>42597.833333323564</v>
      </c>
      <c r="E4030" t="str">
        <f t="shared" si="377"/>
        <v>LRKPPS</v>
      </c>
      <c r="F4030" s="39">
        <v>90.857040405273437</v>
      </c>
      <c r="G4030">
        <f t="shared" si="375"/>
        <v>1.2190558844213304E-3</v>
      </c>
      <c r="H4030" s="38">
        <f>G4030*SUMIF('Manual Inputs'!$B$11:$B$22,'Expanded kW'!A4030,'Manual Inputs'!$C$11:$C$22)</f>
        <v>12421.183493595785</v>
      </c>
    </row>
    <row r="4031" spans="1:8" x14ac:dyDescent="0.2">
      <c r="A4031">
        <f t="shared" si="372"/>
        <v>8</v>
      </c>
      <c r="B4031" t="b">
        <f t="shared" si="373"/>
        <v>0</v>
      </c>
      <c r="C4031" t="str">
        <f t="shared" si="374"/>
        <v>OFF</v>
      </c>
      <c r="D4031" s="4">
        <f t="shared" si="376"/>
        <v>42597.874999990228</v>
      </c>
      <c r="E4031" t="str">
        <f t="shared" si="377"/>
        <v>LRKPPS</v>
      </c>
      <c r="F4031" s="39">
        <v>83.162124633789063</v>
      </c>
      <c r="G4031">
        <f t="shared" si="375"/>
        <v>1.1158109150770496E-3</v>
      </c>
      <c r="H4031" s="38">
        <f>G4031*SUMIF('Manual Inputs'!$B$11:$B$22,'Expanded kW'!A4031,'Manual Inputs'!$C$11:$C$22)</f>
        <v>11369.201607117517</v>
      </c>
    </row>
    <row r="4032" spans="1:8" x14ac:dyDescent="0.2">
      <c r="A4032">
        <f t="shared" si="372"/>
        <v>8</v>
      </c>
      <c r="B4032" t="b">
        <f t="shared" si="373"/>
        <v>0</v>
      </c>
      <c r="C4032" t="str">
        <f t="shared" si="374"/>
        <v>OFF</v>
      </c>
      <c r="D4032" s="4">
        <f t="shared" si="376"/>
        <v>42597.916666656893</v>
      </c>
      <c r="E4032" t="str">
        <f t="shared" si="377"/>
        <v>LRKPPS</v>
      </c>
      <c r="F4032" s="39">
        <v>76.063949584960937</v>
      </c>
      <c r="G4032">
        <f t="shared" si="375"/>
        <v>1.0205725931668375E-3</v>
      </c>
      <c r="H4032" s="38">
        <f>G4032*SUMIF('Manual Inputs'!$B$11:$B$22,'Expanded kW'!A4032,'Manual Inputs'!$C$11:$C$22)</f>
        <v>10398.800916561457</v>
      </c>
    </row>
    <row r="4033" spans="1:8" x14ac:dyDescent="0.2">
      <c r="A4033">
        <f t="shared" si="372"/>
        <v>8</v>
      </c>
      <c r="B4033" t="b">
        <f t="shared" si="373"/>
        <v>0</v>
      </c>
      <c r="C4033" t="str">
        <f t="shared" si="374"/>
        <v>OFF</v>
      </c>
      <c r="D4033" s="4">
        <f t="shared" si="376"/>
        <v>42597.958333323557</v>
      </c>
      <c r="E4033" t="str">
        <f t="shared" si="377"/>
        <v>LRKPPS</v>
      </c>
      <c r="F4033" s="39">
        <v>72.58404541015625</v>
      </c>
      <c r="G4033">
        <f t="shared" si="375"/>
        <v>9.738816857523386E-4</v>
      </c>
      <c r="H4033" s="38">
        <f>G4033*SUMIF('Manual Inputs'!$B$11:$B$22,'Expanded kW'!A4033,'Manual Inputs'!$C$11:$C$22)</f>
        <v>9923.0587164790704</v>
      </c>
    </row>
    <row r="4034" spans="1:8" x14ac:dyDescent="0.2">
      <c r="A4034">
        <f t="shared" ref="A4034:A4097" si="378">MONTH(D4034)</f>
        <v>8</v>
      </c>
      <c r="B4034" t="b">
        <f t="shared" ref="B4034:B4097" si="379">IF(ISNA(VLOOKUP(DATE(YEAR(D4034),MONTH(D4034),DAY(D4034)),Holidays,1,FALSE)),FALSE,TRUE)</f>
        <v>0</v>
      </c>
      <c r="C4034" t="str">
        <f t="shared" ref="C4034:C4097" si="380">IF(OR(HOUR(D4034)&lt;PkStart,HOUR(D4034)&gt;OPkStart-1,WEEKDAY(D4034,2)&gt;5,B4034)=TRUE,"OFF","ON")</f>
        <v>OFF</v>
      </c>
      <c r="D4034" s="4">
        <f t="shared" si="376"/>
        <v>42597.999999990221</v>
      </c>
      <c r="E4034" t="str">
        <f t="shared" si="377"/>
        <v>LRKPPS</v>
      </c>
      <c r="F4034" s="39">
        <v>68.089691162109375</v>
      </c>
      <c r="G4034">
        <f t="shared" ref="G4034:G4097" si="381">IF(SUMIF($A$2:$A$8761,A4034,$F$2:$F$8761)=0,0,F4034/SUMIF($A$2:$A$8761,A4034,$F$2:$F$8761))</f>
        <v>9.1357960053894494E-4</v>
      </c>
      <c r="H4034" s="38">
        <f>G4034*SUMIF('Manual Inputs'!$B$11:$B$22,'Expanded kW'!A4034,'Manual Inputs'!$C$11:$C$22)</f>
        <v>9308.6297349582092</v>
      </c>
    </row>
    <row r="4035" spans="1:8" x14ac:dyDescent="0.2">
      <c r="A4035">
        <f t="shared" si="378"/>
        <v>8</v>
      </c>
      <c r="B4035" t="b">
        <f t="shared" si="379"/>
        <v>0</v>
      </c>
      <c r="C4035" t="str">
        <f t="shared" si="380"/>
        <v>OFF</v>
      </c>
      <c r="D4035" s="4">
        <f t="shared" si="376"/>
        <v>42598.041666656885</v>
      </c>
      <c r="E4035" t="str">
        <f t="shared" si="377"/>
        <v>LRKPPS</v>
      </c>
      <c r="F4035" s="39">
        <v>66.563064575195313</v>
      </c>
      <c r="G4035">
        <f t="shared" si="381"/>
        <v>8.9309639840303627E-4</v>
      </c>
      <c r="H4035" s="38">
        <f>G4035*SUMIF('Manual Inputs'!$B$11:$B$22,'Expanded kW'!A4035,'Manual Inputs'!$C$11:$C$22)</f>
        <v>9099.9226399694435</v>
      </c>
    </row>
    <row r="4036" spans="1:8" x14ac:dyDescent="0.2">
      <c r="A4036">
        <f t="shared" si="378"/>
        <v>8</v>
      </c>
      <c r="B4036" t="b">
        <f t="shared" si="379"/>
        <v>0</v>
      </c>
      <c r="C4036" t="str">
        <f t="shared" si="380"/>
        <v>OFF</v>
      </c>
      <c r="D4036" s="4">
        <f t="shared" ref="D4036:D4099" si="382">+D4035+1/24</f>
        <v>42598.08333332355</v>
      </c>
      <c r="E4036" t="str">
        <f t="shared" ref="E4036:E4099" si="383">+E4035</f>
        <v>LRKPPS</v>
      </c>
      <c r="F4036" s="39">
        <v>65.56292724609375</v>
      </c>
      <c r="G4036">
        <f t="shared" si="381"/>
        <v>8.7967725894139105E-4</v>
      </c>
      <c r="H4036" s="38">
        <f>G4036*SUMIF('Manual Inputs'!$B$11:$B$22,'Expanded kW'!A4036,'Manual Inputs'!$C$11:$C$22)</f>
        <v>8963.1925722922206</v>
      </c>
    </row>
    <row r="4037" spans="1:8" x14ac:dyDescent="0.2">
      <c r="A4037">
        <f t="shared" si="378"/>
        <v>8</v>
      </c>
      <c r="B4037" t="b">
        <f t="shared" si="379"/>
        <v>0</v>
      </c>
      <c r="C4037" t="str">
        <f t="shared" si="380"/>
        <v>OFF</v>
      </c>
      <c r="D4037" s="4">
        <f t="shared" si="382"/>
        <v>42598.124999990214</v>
      </c>
      <c r="E4037" t="str">
        <f t="shared" si="383"/>
        <v>LRKPPS</v>
      </c>
      <c r="F4037" s="39">
        <v>64.585853576660156</v>
      </c>
      <c r="G4037">
        <f t="shared" si="381"/>
        <v>8.665675714485655E-4</v>
      </c>
      <c r="H4037" s="38">
        <f>G4037*SUMIF('Manual Inputs'!$B$11:$B$22,'Expanded kW'!A4037,'Manual Inputs'!$C$11:$C$22)</f>
        <v>8829.6155673550093</v>
      </c>
    </row>
    <row r="4038" spans="1:8" x14ac:dyDescent="0.2">
      <c r="A4038">
        <f t="shared" si="378"/>
        <v>8</v>
      </c>
      <c r="B4038" t="b">
        <f t="shared" si="379"/>
        <v>0</v>
      </c>
      <c r="C4038" t="str">
        <f t="shared" si="380"/>
        <v>OFF</v>
      </c>
      <c r="D4038" s="4">
        <f t="shared" si="382"/>
        <v>42598.166666656878</v>
      </c>
      <c r="E4038" t="str">
        <f t="shared" si="383"/>
        <v>LRKPPS</v>
      </c>
      <c r="F4038" s="39">
        <v>64.989891052246094</v>
      </c>
      <c r="G4038">
        <f t="shared" si="381"/>
        <v>8.7198866220766075E-4</v>
      </c>
      <c r="H4038" s="38">
        <f>G4038*SUMIF('Manual Inputs'!$B$11:$B$22,'Expanded kW'!A4038,'Manual Inputs'!$C$11:$C$22)</f>
        <v>8884.8520531590402</v>
      </c>
    </row>
    <row r="4039" spans="1:8" x14ac:dyDescent="0.2">
      <c r="A4039">
        <f t="shared" si="378"/>
        <v>8</v>
      </c>
      <c r="B4039" t="b">
        <f t="shared" si="379"/>
        <v>0</v>
      </c>
      <c r="C4039" t="str">
        <f t="shared" si="380"/>
        <v>OFF</v>
      </c>
      <c r="D4039" s="4">
        <f t="shared" si="382"/>
        <v>42598.208333323542</v>
      </c>
      <c r="E4039" t="str">
        <f t="shared" si="383"/>
        <v>LRKPPS</v>
      </c>
      <c r="F4039" s="39">
        <v>78.667594909667969</v>
      </c>
      <c r="G4039">
        <f t="shared" si="381"/>
        <v>1.0555064754490737E-3</v>
      </c>
      <c r="H4039" s="38">
        <f>G4039*SUMIF('Manual Inputs'!$B$11:$B$22,'Expanded kW'!A4039,'Manual Inputs'!$C$11:$C$22)</f>
        <v>10754.748636035618</v>
      </c>
    </row>
    <row r="4040" spans="1:8" x14ac:dyDescent="0.2">
      <c r="A4040">
        <f t="shared" si="378"/>
        <v>8</v>
      </c>
      <c r="B4040" t="b">
        <f t="shared" si="379"/>
        <v>0</v>
      </c>
      <c r="C4040" t="str">
        <f t="shared" si="380"/>
        <v>OFF</v>
      </c>
      <c r="D4040" s="4">
        <f t="shared" si="382"/>
        <v>42598.249999990207</v>
      </c>
      <c r="E4040" t="str">
        <f t="shared" si="383"/>
        <v>LRKPPS</v>
      </c>
      <c r="F4040" s="39">
        <v>104.447265625</v>
      </c>
      <c r="G4040">
        <f t="shared" si="381"/>
        <v>1.4013999708104492E-3</v>
      </c>
      <c r="H4040" s="38">
        <f>G4040*SUMIF('Manual Inputs'!$B$11:$B$22,'Expanded kW'!A4040,'Manual Inputs'!$C$11:$C$22)</f>
        <v>14279.120758782325</v>
      </c>
    </row>
    <row r="4041" spans="1:8" x14ac:dyDescent="0.2">
      <c r="A4041">
        <f t="shared" si="378"/>
        <v>8</v>
      </c>
      <c r="B4041" t="b">
        <f t="shared" si="379"/>
        <v>0</v>
      </c>
      <c r="C4041" t="str">
        <f t="shared" si="380"/>
        <v>ON</v>
      </c>
      <c r="D4041" s="4">
        <f t="shared" si="382"/>
        <v>42598.291666656871</v>
      </c>
      <c r="E4041" t="str">
        <f t="shared" si="383"/>
        <v>LRKPPS</v>
      </c>
      <c r="F4041" s="39">
        <v>130.72825622558594</v>
      </c>
      <c r="G4041">
        <f t="shared" si="381"/>
        <v>1.754019823902279E-3</v>
      </c>
      <c r="H4041" s="38">
        <f>G4041*SUMIF('Manual Inputs'!$B$11:$B$22,'Expanded kW'!A4041,'Manual Inputs'!$C$11:$C$22)</f>
        <v>17872.028971368094</v>
      </c>
    </row>
    <row r="4042" spans="1:8" x14ac:dyDescent="0.2">
      <c r="A4042">
        <f t="shared" si="378"/>
        <v>8</v>
      </c>
      <c r="B4042" t="b">
        <f t="shared" si="379"/>
        <v>0</v>
      </c>
      <c r="C4042" t="str">
        <f t="shared" si="380"/>
        <v>ON</v>
      </c>
      <c r="D4042" s="4">
        <f t="shared" si="382"/>
        <v>42598.333333323535</v>
      </c>
      <c r="E4042" t="str">
        <f t="shared" si="383"/>
        <v>LRKPPS</v>
      </c>
      <c r="F4042" s="39">
        <v>163.30328369140625</v>
      </c>
      <c r="G4042">
        <f t="shared" si="381"/>
        <v>2.1910886381654592E-3</v>
      </c>
      <c r="H4042" s="38">
        <f>G4042*SUMIF('Manual Inputs'!$B$11:$B$22,'Expanded kW'!A4042,'Manual Inputs'!$C$11:$C$22)</f>
        <v>22325.403103488647</v>
      </c>
    </row>
    <row r="4043" spans="1:8" x14ac:dyDescent="0.2">
      <c r="A4043">
        <f t="shared" si="378"/>
        <v>8</v>
      </c>
      <c r="B4043" t="b">
        <f t="shared" si="379"/>
        <v>0</v>
      </c>
      <c r="C4043" t="str">
        <f t="shared" si="380"/>
        <v>ON</v>
      </c>
      <c r="D4043" s="4">
        <f t="shared" si="382"/>
        <v>42598.374999990199</v>
      </c>
      <c r="E4043" t="str">
        <f t="shared" si="383"/>
        <v>LRKPPS</v>
      </c>
      <c r="F4043" s="39">
        <v>173.74990844726562</v>
      </c>
      <c r="G4043">
        <f t="shared" si="381"/>
        <v>2.3312541038703351E-3</v>
      </c>
      <c r="H4043" s="38">
        <f>G4043*SUMIF('Manual Inputs'!$B$11:$B$22,'Expanded kW'!A4043,'Manual Inputs'!$C$11:$C$22)</f>
        <v>23753.574683835854</v>
      </c>
    </row>
    <row r="4044" spans="1:8" x14ac:dyDescent="0.2">
      <c r="A4044">
        <f t="shared" si="378"/>
        <v>8</v>
      </c>
      <c r="B4044" t="b">
        <f t="shared" si="379"/>
        <v>0</v>
      </c>
      <c r="C4044" t="str">
        <f t="shared" si="380"/>
        <v>ON</v>
      </c>
      <c r="D4044" s="4">
        <f t="shared" si="382"/>
        <v>42598.416666656864</v>
      </c>
      <c r="E4044" t="str">
        <f t="shared" si="383"/>
        <v>LRKPPS</v>
      </c>
      <c r="F4044" s="39">
        <v>181.43402099609375</v>
      </c>
      <c r="G4044">
        <f t="shared" si="381"/>
        <v>2.4343541231690163E-3</v>
      </c>
      <c r="H4044" s="38">
        <f>G4044*SUMIF('Manual Inputs'!$B$11:$B$22,'Expanded kW'!A4044,'Manual Inputs'!$C$11:$C$22)</f>
        <v>24804.079647773648</v>
      </c>
    </row>
    <row r="4045" spans="1:8" x14ac:dyDescent="0.2">
      <c r="A4045">
        <f t="shared" si="378"/>
        <v>8</v>
      </c>
      <c r="B4045" t="b">
        <f t="shared" si="379"/>
        <v>0</v>
      </c>
      <c r="C4045" t="str">
        <f t="shared" si="380"/>
        <v>ON</v>
      </c>
      <c r="D4045" s="4">
        <f t="shared" si="382"/>
        <v>42598.458333323528</v>
      </c>
      <c r="E4045" t="str">
        <f t="shared" si="383"/>
        <v>LRKPPS</v>
      </c>
      <c r="F4045" s="39">
        <v>188.03311157226562</v>
      </c>
      <c r="G4045">
        <f t="shared" si="381"/>
        <v>2.522896080543238E-3</v>
      </c>
      <c r="H4045" s="38">
        <f>G4045*SUMIF('Manual Inputs'!$B$11:$B$22,'Expanded kW'!A4045,'Manual Inputs'!$C$11:$C$22)</f>
        <v>25706.24985463779</v>
      </c>
    </row>
    <row r="4046" spans="1:8" x14ac:dyDescent="0.2">
      <c r="A4046">
        <f t="shared" si="378"/>
        <v>8</v>
      </c>
      <c r="B4046" t="b">
        <f t="shared" si="379"/>
        <v>0</v>
      </c>
      <c r="C4046" t="str">
        <f t="shared" si="380"/>
        <v>ON</v>
      </c>
      <c r="D4046" s="4">
        <f t="shared" si="382"/>
        <v>42598.499999990192</v>
      </c>
      <c r="E4046" t="str">
        <f t="shared" si="383"/>
        <v>LRKPPS</v>
      </c>
      <c r="F4046" s="39">
        <v>186.78656005859375</v>
      </c>
      <c r="G4046">
        <f t="shared" si="381"/>
        <v>2.5061707288126767E-3</v>
      </c>
      <c r="H4046" s="38">
        <f>G4046*SUMIF('Manual Inputs'!$B$11:$B$22,'Expanded kW'!A4046,'Manual Inputs'!$C$11:$C$22)</f>
        <v>25535.832185115734</v>
      </c>
    </row>
    <row r="4047" spans="1:8" x14ac:dyDescent="0.2">
      <c r="A4047">
        <f t="shared" si="378"/>
        <v>8</v>
      </c>
      <c r="B4047" t="b">
        <f t="shared" si="379"/>
        <v>0</v>
      </c>
      <c r="C4047" t="str">
        <f t="shared" si="380"/>
        <v>ON</v>
      </c>
      <c r="D4047" s="4">
        <f t="shared" si="382"/>
        <v>42598.541666656856</v>
      </c>
      <c r="E4047" t="str">
        <f t="shared" si="383"/>
        <v>LRKPPS</v>
      </c>
      <c r="F4047" s="39">
        <v>175.73240661621094</v>
      </c>
      <c r="G4047">
        <f t="shared" si="381"/>
        <v>2.357853870359835E-3</v>
      </c>
      <c r="H4047" s="38">
        <f>G4047*SUMIF('Manual Inputs'!$B$11:$B$22,'Expanded kW'!A4047,'Manual Inputs'!$C$11:$C$22)</f>
        <v>24024.604572354634</v>
      </c>
    </row>
    <row r="4048" spans="1:8" x14ac:dyDescent="0.2">
      <c r="A4048">
        <f t="shared" si="378"/>
        <v>8</v>
      </c>
      <c r="B4048" t="b">
        <f t="shared" si="379"/>
        <v>0</v>
      </c>
      <c r="C4048" t="str">
        <f t="shared" si="380"/>
        <v>ON</v>
      </c>
      <c r="D4048" s="4">
        <f t="shared" si="382"/>
        <v>42598.58333332352</v>
      </c>
      <c r="E4048" t="str">
        <f t="shared" si="383"/>
        <v>LRKPPS</v>
      </c>
      <c r="F4048" s="39">
        <v>172.26852416992187</v>
      </c>
      <c r="G4048">
        <f t="shared" si="381"/>
        <v>2.3113779312333017E-3</v>
      </c>
      <c r="H4048" s="38">
        <f>G4048*SUMIF('Manual Inputs'!$B$11:$B$22,'Expanded kW'!A4048,'Manual Inputs'!$C$11:$C$22)</f>
        <v>23551.052723497527</v>
      </c>
    </row>
    <row r="4049" spans="1:8" x14ac:dyDescent="0.2">
      <c r="A4049">
        <f t="shared" si="378"/>
        <v>8</v>
      </c>
      <c r="B4049" t="b">
        <f t="shared" si="379"/>
        <v>0</v>
      </c>
      <c r="C4049" t="str">
        <f t="shared" si="380"/>
        <v>ON</v>
      </c>
      <c r="D4049" s="4">
        <f t="shared" si="382"/>
        <v>42598.624999990185</v>
      </c>
      <c r="E4049" t="str">
        <f t="shared" si="383"/>
        <v>LRKPPS</v>
      </c>
      <c r="F4049" s="39">
        <v>152.07101440429687</v>
      </c>
      <c r="G4049">
        <f t="shared" si="381"/>
        <v>2.0403819465455446E-3</v>
      </c>
      <c r="H4049" s="38">
        <f>G4049*SUMIF('Manual Inputs'!$B$11:$B$22,'Expanded kW'!A4049,'Manual Inputs'!$C$11:$C$22)</f>
        <v>20789.825043248773</v>
      </c>
    </row>
    <row r="4050" spans="1:8" x14ac:dyDescent="0.2">
      <c r="A4050">
        <f t="shared" si="378"/>
        <v>8</v>
      </c>
      <c r="B4050" t="b">
        <f t="shared" si="379"/>
        <v>0</v>
      </c>
      <c r="C4050" t="str">
        <f t="shared" si="380"/>
        <v>ON</v>
      </c>
      <c r="D4050" s="4">
        <f t="shared" si="382"/>
        <v>42598.666666656849</v>
      </c>
      <c r="E4050" t="str">
        <f t="shared" si="383"/>
        <v>LRKPPS</v>
      </c>
      <c r="F4050" s="39">
        <v>130.47235107421875</v>
      </c>
      <c r="G4050">
        <f t="shared" si="381"/>
        <v>1.7505862685142058E-3</v>
      </c>
      <c r="H4050" s="38">
        <f>G4050*SUMIF('Manual Inputs'!$B$11:$B$22,'Expanded kW'!A4050,'Manual Inputs'!$C$11:$C$22)</f>
        <v>17837.043847178382</v>
      </c>
    </row>
    <row r="4051" spans="1:8" x14ac:dyDescent="0.2">
      <c r="A4051">
        <f t="shared" si="378"/>
        <v>8</v>
      </c>
      <c r="B4051" t="b">
        <f t="shared" si="379"/>
        <v>0</v>
      </c>
      <c r="C4051" t="str">
        <f t="shared" si="380"/>
        <v>ON</v>
      </c>
      <c r="D4051" s="4">
        <f t="shared" si="382"/>
        <v>42598.708333323513</v>
      </c>
      <c r="E4051" t="str">
        <f t="shared" si="383"/>
        <v>LRKPPS</v>
      </c>
      <c r="F4051" s="39">
        <v>117.38324737548828</v>
      </c>
      <c r="G4051">
        <f t="shared" si="381"/>
        <v>1.5749658783434045E-3</v>
      </c>
      <c r="H4051" s="38">
        <f>G4051*SUMIF('Manual Inputs'!$B$11:$B$22,'Expanded kW'!A4051,'Manual Inputs'!$C$11:$C$22)</f>
        <v>16047.615553196685</v>
      </c>
    </row>
    <row r="4052" spans="1:8" x14ac:dyDescent="0.2">
      <c r="A4052">
        <f t="shared" si="378"/>
        <v>8</v>
      </c>
      <c r="B4052" t="b">
        <f t="shared" si="379"/>
        <v>0</v>
      </c>
      <c r="C4052" t="str">
        <f t="shared" si="380"/>
        <v>ON</v>
      </c>
      <c r="D4052" s="4">
        <f t="shared" si="382"/>
        <v>42598.749999990177</v>
      </c>
      <c r="E4052" t="str">
        <f t="shared" si="383"/>
        <v>LRKPPS</v>
      </c>
      <c r="F4052" s="39">
        <v>111.20068359375</v>
      </c>
      <c r="G4052">
        <f t="shared" si="381"/>
        <v>1.4920125846270399E-3</v>
      </c>
      <c r="H4052" s="38">
        <f>G4052*SUMIF('Manual Inputs'!$B$11:$B$22,'Expanded kW'!A4052,'Manual Inputs'!$C$11:$C$22)</f>
        <v>15202.389263067897</v>
      </c>
    </row>
    <row r="4053" spans="1:8" x14ac:dyDescent="0.2">
      <c r="A4053">
        <f t="shared" si="378"/>
        <v>8</v>
      </c>
      <c r="B4053" t="b">
        <f t="shared" si="379"/>
        <v>0</v>
      </c>
      <c r="C4053" t="str">
        <f t="shared" si="380"/>
        <v>ON</v>
      </c>
      <c r="D4053" s="4">
        <f t="shared" si="382"/>
        <v>42598.791666656842</v>
      </c>
      <c r="E4053" t="str">
        <f t="shared" si="383"/>
        <v>LRKPPS</v>
      </c>
      <c r="F4053" s="39">
        <v>107.49497985839844</v>
      </c>
      <c r="G4053">
        <f t="shared" si="381"/>
        <v>1.4422920574741411E-3</v>
      </c>
      <c r="H4053" s="38">
        <f>G4053*SUMIF('Manual Inputs'!$B$11:$B$22,'Expanded kW'!A4053,'Manual Inputs'!$C$11:$C$22)</f>
        <v>14695.777713050542</v>
      </c>
    </row>
    <row r="4054" spans="1:8" x14ac:dyDescent="0.2">
      <c r="A4054">
        <f t="shared" si="378"/>
        <v>8</v>
      </c>
      <c r="B4054" t="b">
        <f t="shared" si="379"/>
        <v>0</v>
      </c>
      <c r="C4054" t="str">
        <f t="shared" si="380"/>
        <v>ON</v>
      </c>
      <c r="D4054" s="4">
        <f t="shared" si="382"/>
        <v>42598.833333323506</v>
      </c>
      <c r="E4054" t="str">
        <f t="shared" si="383"/>
        <v>LRKPPS</v>
      </c>
      <c r="F4054" s="39">
        <v>101.19425964355469</v>
      </c>
      <c r="G4054">
        <f t="shared" si="381"/>
        <v>1.3577534238169535E-3</v>
      </c>
      <c r="H4054" s="38">
        <f>G4054*SUMIF('Manual Inputs'!$B$11:$B$22,'Expanded kW'!A4054,'Manual Inputs'!$C$11:$C$22)</f>
        <v>13834.398104147498</v>
      </c>
    </row>
    <row r="4055" spans="1:8" x14ac:dyDescent="0.2">
      <c r="A4055">
        <f t="shared" si="378"/>
        <v>8</v>
      </c>
      <c r="B4055" t="b">
        <f t="shared" si="379"/>
        <v>0</v>
      </c>
      <c r="C4055" t="str">
        <f t="shared" si="380"/>
        <v>OFF</v>
      </c>
      <c r="D4055" s="4">
        <f t="shared" si="382"/>
        <v>42598.87499999017</v>
      </c>
      <c r="E4055" t="str">
        <f t="shared" si="383"/>
        <v>LRKPPS</v>
      </c>
      <c r="F4055" s="39">
        <v>89.262077331542969</v>
      </c>
      <c r="G4055">
        <f t="shared" si="381"/>
        <v>1.1976557913543212E-3</v>
      </c>
      <c r="H4055" s="38">
        <f>G4055*SUMIF('Manual Inputs'!$B$11:$B$22,'Expanded kW'!A4055,'Manual Inputs'!$C$11:$C$22)</f>
        <v>12203.134029118997</v>
      </c>
    </row>
    <row r="4056" spans="1:8" x14ac:dyDescent="0.2">
      <c r="A4056">
        <f t="shared" si="378"/>
        <v>8</v>
      </c>
      <c r="B4056" t="b">
        <f t="shared" si="379"/>
        <v>0</v>
      </c>
      <c r="C4056" t="str">
        <f t="shared" si="380"/>
        <v>OFF</v>
      </c>
      <c r="D4056" s="4">
        <f t="shared" si="382"/>
        <v>42598.916666656834</v>
      </c>
      <c r="E4056" t="str">
        <f t="shared" si="383"/>
        <v>LRKPPS</v>
      </c>
      <c r="F4056" s="39">
        <v>81.309883117675781</v>
      </c>
      <c r="G4056">
        <f t="shared" si="381"/>
        <v>1.0909588407687133E-3</v>
      </c>
      <c r="H4056" s="38">
        <f>G4056*SUMIF('Manual Inputs'!$B$11:$B$22,'Expanded kW'!A4056,'Manual Inputs'!$C$11:$C$22)</f>
        <v>11115.979274060281</v>
      </c>
    </row>
    <row r="4057" spans="1:8" x14ac:dyDescent="0.2">
      <c r="A4057">
        <f t="shared" si="378"/>
        <v>8</v>
      </c>
      <c r="B4057" t="b">
        <f t="shared" si="379"/>
        <v>0</v>
      </c>
      <c r="C4057" t="str">
        <f t="shared" si="380"/>
        <v>OFF</v>
      </c>
      <c r="D4057" s="4">
        <f t="shared" si="382"/>
        <v>42598.958333323499</v>
      </c>
      <c r="E4057" t="str">
        <f t="shared" si="383"/>
        <v>LRKPPS</v>
      </c>
      <c r="F4057" s="39">
        <v>76.4271240234375</v>
      </c>
      <c r="G4057">
        <f t="shared" si="381"/>
        <v>1.0254454124257683E-3</v>
      </c>
      <c r="H4057" s="38">
        <f>G4057*SUMIF('Manual Inputs'!$B$11:$B$22,'Expanded kW'!A4057,'Manual Inputs'!$C$11:$C$22)</f>
        <v>10448.450963716627</v>
      </c>
    </row>
    <row r="4058" spans="1:8" x14ac:dyDescent="0.2">
      <c r="A4058">
        <f t="shared" si="378"/>
        <v>8</v>
      </c>
      <c r="B4058" t="b">
        <f t="shared" si="379"/>
        <v>0</v>
      </c>
      <c r="C4058" t="str">
        <f t="shared" si="380"/>
        <v>OFF</v>
      </c>
      <c r="D4058" s="4">
        <f t="shared" si="382"/>
        <v>42598.999999990163</v>
      </c>
      <c r="E4058" t="str">
        <f t="shared" si="383"/>
        <v>LRKPPS</v>
      </c>
      <c r="F4058" s="39">
        <v>71.617050170898437</v>
      </c>
      <c r="G4058">
        <f t="shared" si="381"/>
        <v>9.6090722354922871E-4</v>
      </c>
      <c r="H4058" s="38">
        <f>G4058*SUMIF('Manual Inputs'!$B$11:$B$22,'Expanded kW'!A4058,'Manual Inputs'!$C$11:$C$22)</f>
        <v>9790.8595467650011</v>
      </c>
    </row>
    <row r="4059" spans="1:8" x14ac:dyDescent="0.2">
      <c r="A4059">
        <f t="shared" si="378"/>
        <v>8</v>
      </c>
      <c r="B4059" t="b">
        <f t="shared" si="379"/>
        <v>0</v>
      </c>
      <c r="C4059" t="str">
        <f t="shared" si="380"/>
        <v>OFF</v>
      </c>
      <c r="D4059" s="4">
        <f t="shared" si="382"/>
        <v>42599.041666656827</v>
      </c>
      <c r="E4059" t="str">
        <f t="shared" si="383"/>
        <v>LRKPPS</v>
      </c>
      <c r="F4059" s="39">
        <v>69.977714538574219</v>
      </c>
      <c r="G4059">
        <f t="shared" si="381"/>
        <v>9.3891177069040533E-4</v>
      </c>
      <c r="H4059" s="38">
        <f>G4059*SUMIF('Manual Inputs'!$B$11:$B$22,'Expanded kW'!A4059,'Manual Inputs'!$C$11:$C$22)</f>
        <v>9566.7438524185764</v>
      </c>
    </row>
    <row r="4060" spans="1:8" x14ac:dyDescent="0.2">
      <c r="A4060">
        <f t="shared" si="378"/>
        <v>8</v>
      </c>
      <c r="B4060" t="b">
        <f t="shared" si="379"/>
        <v>0</v>
      </c>
      <c r="C4060" t="str">
        <f t="shared" si="380"/>
        <v>OFF</v>
      </c>
      <c r="D4060" s="4">
        <f t="shared" si="382"/>
        <v>42599.083333323491</v>
      </c>
      <c r="E4060" t="str">
        <f t="shared" si="383"/>
        <v>LRKPPS</v>
      </c>
      <c r="F4060" s="39">
        <v>67.875572204589844</v>
      </c>
      <c r="G4060">
        <f t="shared" si="381"/>
        <v>9.1070670291905733E-4</v>
      </c>
      <c r="H4060" s="38">
        <f>G4060*SUMIF('Manual Inputs'!$B$11:$B$22,'Expanded kW'!A4060,'Manual Inputs'!$C$11:$C$22)</f>
        <v>9279.35725536891</v>
      </c>
    </row>
    <row r="4061" spans="1:8" x14ac:dyDescent="0.2">
      <c r="A4061">
        <f t="shared" si="378"/>
        <v>8</v>
      </c>
      <c r="B4061" t="b">
        <f t="shared" si="379"/>
        <v>0</v>
      </c>
      <c r="C4061" t="str">
        <f t="shared" si="380"/>
        <v>OFF</v>
      </c>
      <c r="D4061" s="4">
        <f t="shared" si="382"/>
        <v>42599.124999990156</v>
      </c>
      <c r="E4061" t="str">
        <f t="shared" si="383"/>
        <v>LRKPPS</v>
      </c>
      <c r="F4061" s="39">
        <v>66.372383117675781</v>
      </c>
      <c r="G4061">
        <f t="shared" si="381"/>
        <v>8.9053796867868734E-4</v>
      </c>
      <c r="H4061" s="38">
        <f>G4061*SUMIF('Manual Inputs'!$B$11:$B$22,'Expanded kW'!A4061,'Manual Inputs'!$C$11:$C$22)</f>
        <v>9073.8543313154132</v>
      </c>
    </row>
    <row r="4062" spans="1:8" x14ac:dyDescent="0.2">
      <c r="A4062">
        <f t="shared" si="378"/>
        <v>8</v>
      </c>
      <c r="B4062" t="b">
        <f t="shared" si="379"/>
        <v>0</v>
      </c>
      <c r="C4062" t="str">
        <f t="shared" si="380"/>
        <v>OFF</v>
      </c>
      <c r="D4062" s="4">
        <f t="shared" si="382"/>
        <v>42599.16666665682</v>
      </c>
      <c r="E4062" t="str">
        <f t="shared" si="383"/>
        <v>LRKPPS</v>
      </c>
      <c r="F4062" s="39">
        <v>69.414077758789063</v>
      </c>
      <c r="G4062">
        <f t="shared" si="381"/>
        <v>9.3134928868561506E-4</v>
      </c>
      <c r="H4062" s="38">
        <f>G4062*SUMIF('Manual Inputs'!$B$11:$B$22,'Expanded kW'!A4062,'Manual Inputs'!$C$11:$C$22)</f>
        <v>9489.688339337561</v>
      </c>
    </row>
    <row r="4063" spans="1:8" x14ac:dyDescent="0.2">
      <c r="A4063">
        <f t="shared" si="378"/>
        <v>8</v>
      </c>
      <c r="B4063" t="b">
        <f t="shared" si="379"/>
        <v>0</v>
      </c>
      <c r="C4063" t="str">
        <f t="shared" si="380"/>
        <v>OFF</v>
      </c>
      <c r="D4063" s="4">
        <f t="shared" si="382"/>
        <v>42599.208333323484</v>
      </c>
      <c r="E4063" t="str">
        <f t="shared" si="383"/>
        <v>LRKPPS</v>
      </c>
      <c r="F4063" s="39">
        <v>79.763359069824219</v>
      </c>
      <c r="G4063">
        <f t="shared" si="381"/>
        <v>1.0702086684923212E-3</v>
      </c>
      <c r="H4063" s="38">
        <f>G4063*SUMIF('Manual Inputs'!$B$11:$B$22,'Expanded kW'!A4063,'Manual Inputs'!$C$11:$C$22)</f>
        <v>10904.551971454595</v>
      </c>
    </row>
    <row r="4064" spans="1:8" x14ac:dyDescent="0.2">
      <c r="A4064">
        <f t="shared" si="378"/>
        <v>8</v>
      </c>
      <c r="B4064" t="b">
        <f t="shared" si="379"/>
        <v>0</v>
      </c>
      <c r="C4064" t="str">
        <f t="shared" si="380"/>
        <v>OFF</v>
      </c>
      <c r="D4064" s="4">
        <f t="shared" si="382"/>
        <v>42599.249999990148</v>
      </c>
      <c r="E4064" t="str">
        <f t="shared" si="383"/>
        <v>LRKPPS</v>
      </c>
      <c r="F4064" s="39">
        <v>108.49945831298828</v>
      </c>
      <c r="G4064">
        <f t="shared" si="381"/>
        <v>1.45576944310524E-3</v>
      </c>
      <c r="H4064" s="38">
        <f>G4064*SUMIF('Manual Inputs'!$B$11:$B$22,'Expanded kW'!A4064,'Manual Inputs'!$C$11:$C$22)</f>
        <v>14833.101261607379</v>
      </c>
    </row>
    <row r="4065" spans="1:8" x14ac:dyDescent="0.2">
      <c r="A4065">
        <f t="shared" si="378"/>
        <v>8</v>
      </c>
      <c r="B4065" t="b">
        <f t="shared" si="379"/>
        <v>0</v>
      </c>
      <c r="C4065" t="str">
        <f t="shared" si="380"/>
        <v>ON</v>
      </c>
      <c r="D4065" s="4">
        <f t="shared" si="382"/>
        <v>42599.291666656813</v>
      </c>
      <c r="E4065" t="str">
        <f t="shared" si="383"/>
        <v>LRKPPS</v>
      </c>
      <c r="F4065" s="39">
        <v>133.13279724121094</v>
      </c>
      <c r="G4065">
        <f t="shared" si="381"/>
        <v>1.7862822645602068E-3</v>
      </c>
      <c r="H4065" s="38">
        <f>G4065*SUMIF('Manual Inputs'!$B$11:$B$22,'Expanded kW'!A4065,'Manual Inputs'!$C$11:$C$22)</f>
        <v>18200.75688325836</v>
      </c>
    </row>
    <row r="4066" spans="1:8" x14ac:dyDescent="0.2">
      <c r="A4066">
        <f t="shared" si="378"/>
        <v>8</v>
      </c>
      <c r="B4066" t="b">
        <f t="shared" si="379"/>
        <v>0</v>
      </c>
      <c r="C4066" t="str">
        <f t="shared" si="380"/>
        <v>ON</v>
      </c>
      <c r="D4066" s="4">
        <f t="shared" si="382"/>
        <v>42599.333333323477</v>
      </c>
      <c r="E4066" t="str">
        <f t="shared" si="383"/>
        <v>LRKPPS</v>
      </c>
      <c r="F4066" s="39">
        <v>163.79502868652344</v>
      </c>
      <c r="G4066">
        <f t="shared" si="381"/>
        <v>2.1976865267523907E-3</v>
      </c>
      <c r="H4066" s="38">
        <f>G4066*SUMIF('Manual Inputs'!$B$11:$B$22,'Expanded kW'!A4066,'Manual Inputs'!$C$11:$C$22)</f>
        <v>22392.630197714505</v>
      </c>
    </row>
    <row r="4067" spans="1:8" x14ac:dyDescent="0.2">
      <c r="A4067">
        <f t="shared" si="378"/>
        <v>8</v>
      </c>
      <c r="B4067" t="b">
        <f t="shared" si="379"/>
        <v>0</v>
      </c>
      <c r="C4067" t="str">
        <f t="shared" si="380"/>
        <v>ON</v>
      </c>
      <c r="D4067" s="4">
        <f t="shared" si="382"/>
        <v>42599.374999990141</v>
      </c>
      <c r="E4067" t="str">
        <f t="shared" si="383"/>
        <v>LRKPPS</v>
      </c>
      <c r="F4067" s="39">
        <v>171.41746520996094</v>
      </c>
      <c r="G4067">
        <f t="shared" si="381"/>
        <v>2.2999590205082542E-3</v>
      </c>
      <c r="H4067" s="38">
        <f>G4067*SUMIF('Manual Inputs'!$B$11:$B$22,'Expanded kW'!A4067,'Manual Inputs'!$C$11:$C$22)</f>
        <v>23434.703352459357</v>
      </c>
    </row>
    <row r="4068" spans="1:8" x14ac:dyDescent="0.2">
      <c r="A4068">
        <f t="shared" si="378"/>
        <v>8</v>
      </c>
      <c r="B4068" t="b">
        <f t="shared" si="379"/>
        <v>0</v>
      </c>
      <c r="C4068" t="str">
        <f t="shared" si="380"/>
        <v>ON</v>
      </c>
      <c r="D4068" s="4">
        <f t="shared" si="382"/>
        <v>42599.416666656805</v>
      </c>
      <c r="E4068" t="str">
        <f t="shared" si="383"/>
        <v>LRKPPS</v>
      </c>
      <c r="F4068" s="39">
        <v>175.8388671875</v>
      </c>
      <c r="G4068">
        <f t="shared" si="381"/>
        <v>2.3592822834504427E-3</v>
      </c>
      <c r="H4068" s="38">
        <f>G4068*SUMIF('Manual Inputs'!$B$11:$B$22,'Expanded kW'!A4068,'Manual Inputs'!$C$11:$C$22)</f>
        <v>24039.158934734431</v>
      </c>
    </row>
    <row r="4069" spans="1:8" x14ac:dyDescent="0.2">
      <c r="A4069">
        <f t="shared" si="378"/>
        <v>8</v>
      </c>
      <c r="B4069" t="b">
        <f t="shared" si="379"/>
        <v>0</v>
      </c>
      <c r="C4069" t="str">
        <f t="shared" si="380"/>
        <v>ON</v>
      </c>
      <c r="D4069" s="4">
        <f t="shared" si="382"/>
        <v>42599.45833332347</v>
      </c>
      <c r="E4069" t="str">
        <f t="shared" si="383"/>
        <v>LRKPPS</v>
      </c>
      <c r="F4069" s="39">
        <v>181.4073486328125</v>
      </c>
      <c r="G4069">
        <f t="shared" si="381"/>
        <v>2.4339962521524785E-3</v>
      </c>
      <c r="H4069" s="38">
        <f>G4069*SUMIF('Manual Inputs'!$B$11:$B$22,'Expanded kW'!A4069,'Manual Inputs'!$C$11:$C$22)</f>
        <v>24800.433234495747</v>
      </c>
    </row>
    <row r="4070" spans="1:8" x14ac:dyDescent="0.2">
      <c r="A4070">
        <f t="shared" si="378"/>
        <v>8</v>
      </c>
      <c r="B4070" t="b">
        <f t="shared" si="379"/>
        <v>0</v>
      </c>
      <c r="C4070" t="str">
        <f t="shared" si="380"/>
        <v>ON</v>
      </c>
      <c r="D4070" s="4">
        <f t="shared" si="382"/>
        <v>42599.499999990134</v>
      </c>
      <c r="E4070" t="str">
        <f t="shared" si="383"/>
        <v>LRKPPS</v>
      </c>
      <c r="F4070" s="39">
        <v>173.89299011230469</v>
      </c>
      <c r="G4070">
        <f t="shared" si="381"/>
        <v>2.3331738730477227E-3</v>
      </c>
      <c r="H4070" s="38">
        <f>G4070*SUMIF('Manual Inputs'!$B$11:$B$22,'Expanded kW'!A4070,'Manual Inputs'!$C$11:$C$22)</f>
        <v>23773.135563302014</v>
      </c>
    </row>
    <row r="4071" spans="1:8" x14ac:dyDescent="0.2">
      <c r="A4071">
        <f t="shared" si="378"/>
        <v>8</v>
      </c>
      <c r="B4071" t="b">
        <f t="shared" si="379"/>
        <v>0</v>
      </c>
      <c r="C4071" t="str">
        <f t="shared" si="380"/>
        <v>ON</v>
      </c>
      <c r="D4071" s="4">
        <f t="shared" si="382"/>
        <v>42599.541666656798</v>
      </c>
      <c r="E4071" t="str">
        <f t="shared" si="383"/>
        <v>LRKPPS</v>
      </c>
      <c r="F4071" s="39">
        <v>162.68952941894531</v>
      </c>
      <c r="G4071">
        <f t="shared" si="381"/>
        <v>2.1828537148827409E-3</v>
      </c>
      <c r="H4071" s="38">
        <f>G4071*SUMIF('Manual Inputs'!$B$11:$B$22,'Expanded kW'!A4071,'Manual Inputs'!$C$11:$C$22)</f>
        <v>22241.495963170069</v>
      </c>
    </row>
    <row r="4072" spans="1:8" x14ac:dyDescent="0.2">
      <c r="A4072">
        <f t="shared" si="378"/>
        <v>8</v>
      </c>
      <c r="B4072" t="b">
        <f t="shared" si="379"/>
        <v>0</v>
      </c>
      <c r="C4072" t="str">
        <f t="shared" si="380"/>
        <v>ON</v>
      </c>
      <c r="D4072" s="4">
        <f t="shared" si="382"/>
        <v>42599.583333323462</v>
      </c>
      <c r="E4072" t="str">
        <f t="shared" si="383"/>
        <v>LRKPPS</v>
      </c>
      <c r="F4072" s="39">
        <v>157.46266174316406</v>
      </c>
      <c r="G4072">
        <f t="shared" si="381"/>
        <v>2.1127232795435445E-3</v>
      </c>
      <c r="H4072" s="38">
        <f>G4072*SUMIF('Manual Inputs'!$B$11:$B$22,'Expanded kW'!A4072,'Manual Inputs'!$C$11:$C$22)</f>
        <v>21526.924123629331</v>
      </c>
    </row>
    <row r="4073" spans="1:8" x14ac:dyDescent="0.2">
      <c r="A4073">
        <f t="shared" si="378"/>
        <v>8</v>
      </c>
      <c r="B4073" t="b">
        <f t="shared" si="379"/>
        <v>0</v>
      </c>
      <c r="C4073" t="str">
        <f t="shared" si="380"/>
        <v>ON</v>
      </c>
      <c r="D4073" s="4">
        <f t="shared" si="382"/>
        <v>42599.624999990127</v>
      </c>
      <c r="E4073" t="str">
        <f t="shared" si="383"/>
        <v>LRKPPS</v>
      </c>
      <c r="F4073" s="39">
        <v>137.49600219726562</v>
      </c>
      <c r="G4073">
        <f t="shared" si="381"/>
        <v>1.8448246807878221E-3</v>
      </c>
      <c r="H4073" s="38">
        <f>G4073*SUMIF('Manual Inputs'!$B$11:$B$22,'Expanded kW'!A4073,'Manual Inputs'!$C$11:$C$22)</f>
        <v>18797.256275463704</v>
      </c>
    </row>
    <row r="4074" spans="1:8" x14ac:dyDescent="0.2">
      <c r="A4074">
        <f t="shared" si="378"/>
        <v>8</v>
      </c>
      <c r="B4074" t="b">
        <f t="shared" si="379"/>
        <v>0</v>
      </c>
      <c r="C4074" t="str">
        <f t="shared" si="380"/>
        <v>ON</v>
      </c>
      <c r="D4074" s="4">
        <f t="shared" si="382"/>
        <v>42599.666666656791</v>
      </c>
      <c r="E4074" t="str">
        <f t="shared" si="383"/>
        <v>LRKPPS</v>
      </c>
      <c r="F4074" s="39">
        <v>114.52902221679687</v>
      </c>
      <c r="G4074">
        <f t="shared" si="381"/>
        <v>1.5366698920373811E-3</v>
      </c>
      <c r="H4074" s="38">
        <f>G4074*SUMIF('Manual Inputs'!$B$11:$B$22,'Expanded kW'!A4074,'Manual Inputs'!$C$11:$C$22)</f>
        <v>15657.410740559118</v>
      </c>
    </row>
    <row r="4075" spans="1:8" x14ac:dyDescent="0.2">
      <c r="A4075">
        <f t="shared" si="378"/>
        <v>8</v>
      </c>
      <c r="B4075" t="b">
        <f t="shared" si="379"/>
        <v>0</v>
      </c>
      <c r="C4075" t="str">
        <f t="shared" si="380"/>
        <v>ON</v>
      </c>
      <c r="D4075" s="4">
        <f t="shared" si="382"/>
        <v>42599.708333323455</v>
      </c>
      <c r="E4075" t="str">
        <f t="shared" si="383"/>
        <v>LRKPPS</v>
      </c>
      <c r="F4075" s="39">
        <v>103.70307922363281</v>
      </c>
      <c r="G4075">
        <f t="shared" si="381"/>
        <v>1.3914150009319856E-3</v>
      </c>
      <c r="H4075" s="38">
        <f>G4075*SUMIF('Manual Inputs'!$B$11:$B$22,'Expanded kW'!A4075,'Manual Inputs'!$C$11:$C$22)</f>
        <v>14177.382073441173</v>
      </c>
    </row>
    <row r="4076" spans="1:8" x14ac:dyDescent="0.2">
      <c r="A4076">
        <f t="shared" si="378"/>
        <v>8</v>
      </c>
      <c r="B4076" t="b">
        <f t="shared" si="379"/>
        <v>0</v>
      </c>
      <c r="C4076" t="str">
        <f t="shared" si="380"/>
        <v>ON</v>
      </c>
      <c r="D4076" s="4">
        <f t="shared" si="382"/>
        <v>42599.749999990119</v>
      </c>
      <c r="E4076" t="str">
        <f t="shared" si="383"/>
        <v>LRKPPS</v>
      </c>
      <c r="F4076" s="39">
        <v>99.06964111328125</v>
      </c>
      <c r="G4076">
        <f t="shared" si="381"/>
        <v>1.3292467862473446E-3</v>
      </c>
      <c r="H4076" s="38">
        <f>G4076*SUMIF('Manual Inputs'!$B$11:$B$22,'Expanded kW'!A4076,'Manual Inputs'!$C$11:$C$22)</f>
        <v>13543.938757236077</v>
      </c>
    </row>
    <row r="4077" spans="1:8" x14ac:dyDescent="0.2">
      <c r="A4077">
        <f t="shared" si="378"/>
        <v>8</v>
      </c>
      <c r="B4077" t="b">
        <f t="shared" si="379"/>
        <v>0</v>
      </c>
      <c r="C4077" t="str">
        <f t="shared" si="380"/>
        <v>ON</v>
      </c>
      <c r="D4077" s="4">
        <f t="shared" si="382"/>
        <v>42599.791666656783</v>
      </c>
      <c r="E4077" t="str">
        <f t="shared" si="383"/>
        <v>LRKPPS</v>
      </c>
      <c r="F4077" s="39">
        <v>93.936210632324219</v>
      </c>
      <c r="G4077">
        <f t="shared" si="381"/>
        <v>1.2603700254903954E-3</v>
      </c>
      <c r="H4077" s="38">
        <f>G4077*SUMIF('Manual Inputs'!$B$11:$B$22,'Expanded kW'!A4077,'Manual Inputs'!$C$11:$C$22)</f>
        <v>12842.140837436304</v>
      </c>
    </row>
    <row r="4078" spans="1:8" x14ac:dyDescent="0.2">
      <c r="A4078">
        <f t="shared" si="378"/>
        <v>8</v>
      </c>
      <c r="B4078" t="b">
        <f t="shared" si="379"/>
        <v>0</v>
      </c>
      <c r="C4078" t="str">
        <f t="shared" si="380"/>
        <v>ON</v>
      </c>
      <c r="D4078" s="4">
        <f t="shared" si="382"/>
        <v>42599.833333323448</v>
      </c>
      <c r="E4078" t="str">
        <f t="shared" si="383"/>
        <v>LRKPPS</v>
      </c>
      <c r="F4078" s="39">
        <v>89.254432678222656</v>
      </c>
      <c r="G4078">
        <f t="shared" si="381"/>
        <v>1.1975532207712061E-3</v>
      </c>
      <c r="H4078" s="38">
        <f>G4078*SUMIF('Manual Inputs'!$B$11:$B$22,'Expanded kW'!A4078,'Manual Inputs'!$C$11:$C$22)</f>
        <v>12202.08891867722</v>
      </c>
    </row>
    <row r="4079" spans="1:8" x14ac:dyDescent="0.2">
      <c r="A4079">
        <f t="shared" si="378"/>
        <v>8</v>
      </c>
      <c r="B4079" t="b">
        <f t="shared" si="379"/>
        <v>0</v>
      </c>
      <c r="C4079" t="str">
        <f t="shared" si="380"/>
        <v>OFF</v>
      </c>
      <c r="D4079" s="4">
        <f t="shared" si="382"/>
        <v>42599.874999990112</v>
      </c>
      <c r="E4079" t="str">
        <f t="shared" si="383"/>
        <v>LRKPPS</v>
      </c>
      <c r="F4079" s="39">
        <v>80.376052856445313</v>
      </c>
      <c r="G4079">
        <f t="shared" si="381"/>
        <v>1.0784293629216928E-3</v>
      </c>
      <c r="H4079" s="38">
        <f>G4079*SUMIF('Manual Inputs'!$B$11:$B$22,'Expanded kW'!A4079,'Manual Inputs'!$C$11:$C$22)</f>
        <v>10988.314131382542</v>
      </c>
    </row>
    <row r="4080" spans="1:8" x14ac:dyDescent="0.2">
      <c r="A4080">
        <f t="shared" si="378"/>
        <v>8</v>
      </c>
      <c r="B4080" t="b">
        <f t="shared" si="379"/>
        <v>0</v>
      </c>
      <c r="C4080" t="str">
        <f t="shared" si="380"/>
        <v>OFF</v>
      </c>
      <c r="D4080" s="4">
        <f t="shared" si="382"/>
        <v>42599.916666656776</v>
      </c>
      <c r="E4080" t="str">
        <f t="shared" si="383"/>
        <v>LRKPPS</v>
      </c>
      <c r="F4080" s="39">
        <v>73.690765380859375</v>
      </c>
      <c r="G4080">
        <f t="shared" si="381"/>
        <v>9.8873087615821429E-4</v>
      </c>
      <c r="H4080" s="38">
        <f>G4080*SUMIF('Manual Inputs'!$B$11:$B$22,'Expanded kW'!A4080,'Manual Inputs'!$C$11:$C$22)</f>
        <v>10074.359834926383</v>
      </c>
    </row>
    <row r="4081" spans="1:8" x14ac:dyDescent="0.2">
      <c r="A4081">
        <f t="shared" si="378"/>
        <v>8</v>
      </c>
      <c r="B4081" t="b">
        <f t="shared" si="379"/>
        <v>0</v>
      </c>
      <c r="C4081" t="str">
        <f t="shared" si="380"/>
        <v>OFF</v>
      </c>
      <c r="D4081" s="4">
        <f t="shared" si="382"/>
        <v>42599.95833332344</v>
      </c>
      <c r="E4081" t="str">
        <f t="shared" si="383"/>
        <v>LRKPPS</v>
      </c>
      <c r="F4081" s="39">
        <v>70.279167175292969</v>
      </c>
      <c r="G4081">
        <f t="shared" si="381"/>
        <v>9.4295645021141015E-4</v>
      </c>
      <c r="H4081" s="38">
        <f>G4081*SUMIF('Manual Inputs'!$B$11:$B$22,'Expanded kW'!A4081,'Manual Inputs'!$C$11:$C$22)</f>
        <v>9607.9558322344474</v>
      </c>
    </row>
    <row r="4082" spans="1:8" x14ac:dyDescent="0.2">
      <c r="A4082">
        <f t="shared" si="378"/>
        <v>8</v>
      </c>
      <c r="B4082" t="b">
        <f t="shared" si="379"/>
        <v>0</v>
      </c>
      <c r="C4082" t="str">
        <f t="shared" si="380"/>
        <v>OFF</v>
      </c>
      <c r="D4082" s="4">
        <f t="shared" si="382"/>
        <v>42599.999999990105</v>
      </c>
      <c r="E4082" t="str">
        <f t="shared" si="383"/>
        <v>LRKPPS</v>
      </c>
      <c r="F4082" s="39">
        <v>65.765144348144531</v>
      </c>
      <c r="G4082">
        <f t="shared" si="381"/>
        <v>8.823904658330755E-4</v>
      </c>
      <c r="H4082" s="38">
        <f>G4082*SUMIF('Manual Inputs'!$B$11:$B$22,'Expanded kW'!A4082,'Manual Inputs'!$C$11:$C$22)</f>
        <v>8990.837933828454</v>
      </c>
    </row>
    <row r="4083" spans="1:8" x14ac:dyDescent="0.2">
      <c r="A4083">
        <f t="shared" si="378"/>
        <v>8</v>
      </c>
      <c r="B4083" t="b">
        <f t="shared" si="379"/>
        <v>0</v>
      </c>
      <c r="C4083" t="str">
        <f t="shared" si="380"/>
        <v>OFF</v>
      </c>
      <c r="D4083" s="4">
        <f t="shared" si="382"/>
        <v>42600.041666656769</v>
      </c>
      <c r="E4083" t="str">
        <f t="shared" si="383"/>
        <v>LRKPPS</v>
      </c>
      <c r="F4083" s="39">
        <v>64.467391967773438</v>
      </c>
      <c r="G4083">
        <f t="shared" si="381"/>
        <v>8.6497813687368586E-4</v>
      </c>
      <c r="H4083" s="38">
        <f>G4083*SUMIF('Manual Inputs'!$B$11:$B$22,'Expanded kW'!A4083,'Manual Inputs'!$C$11:$C$22)</f>
        <v>8813.4205276050325</v>
      </c>
    </row>
    <row r="4084" spans="1:8" x14ac:dyDescent="0.2">
      <c r="A4084">
        <f t="shared" si="378"/>
        <v>8</v>
      </c>
      <c r="B4084" t="b">
        <f t="shared" si="379"/>
        <v>0</v>
      </c>
      <c r="C4084" t="str">
        <f t="shared" si="380"/>
        <v>OFF</v>
      </c>
      <c r="D4084" s="4">
        <f t="shared" si="382"/>
        <v>42600.083333323433</v>
      </c>
      <c r="E4084" t="str">
        <f t="shared" si="383"/>
        <v>LRKPPS</v>
      </c>
      <c r="F4084" s="39">
        <v>63.278556823730469</v>
      </c>
      <c r="G4084">
        <f t="shared" si="381"/>
        <v>8.4902718280905904E-4</v>
      </c>
      <c r="H4084" s="38">
        <f>G4084*SUMIF('Manual Inputs'!$B$11:$B$22,'Expanded kW'!A4084,'Manual Inputs'!$C$11:$C$22)</f>
        <v>8650.8933376159566</v>
      </c>
    </row>
    <row r="4085" spans="1:8" x14ac:dyDescent="0.2">
      <c r="A4085">
        <f t="shared" si="378"/>
        <v>8</v>
      </c>
      <c r="B4085" t="b">
        <f t="shared" si="379"/>
        <v>0</v>
      </c>
      <c r="C4085" t="str">
        <f t="shared" si="380"/>
        <v>OFF</v>
      </c>
      <c r="D4085" s="4">
        <f t="shared" si="382"/>
        <v>42600.124999990097</v>
      </c>
      <c r="E4085" t="str">
        <f t="shared" si="383"/>
        <v>LRKPPS</v>
      </c>
      <c r="F4085" s="39">
        <v>62.731781005859375</v>
      </c>
      <c r="G4085">
        <f t="shared" si="381"/>
        <v>8.4169092933589012E-4</v>
      </c>
      <c r="H4085" s="38">
        <f>G4085*SUMIF('Manual Inputs'!$B$11:$B$22,'Expanded kW'!A4085,'Manual Inputs'!$C$11:$C$22)</f>
        <v>8576.1429084434531</v>
      </c>
    </row>
    <row r="4086" spans="1:8" x14ac:dyDescent="0.2">
      <c r="A4086">
        <f t="shared" si="378"/>
        <v>8</v>
      </c>
      <c r="B4086" t="b">
        <f t="shared" si="379"/>
        <v>0</v>
      </c>
      <c r="C4086" t="str">
        <f t="shared" si="380"/>
        <v>OFF</v>
      </c>
      <c r="D4086" s="4">
        <f t="shared" si="382"/>
        <v>42600.166666656762</v>
      </c>
      <c r="E4086" t="str">
        <f t="shared" si="383"/>
        <v>LRKPPS</v>
      </c>
      <c r="F4086" s="39">
        <v>64.043891906738281</v>
      </c>
      <c r="G4086">
        <f t="shared" si="381"/>
        <v>8.5929591082763764E-4</v>
      </c>
      <c r="H4086" s="38">
        <f>G4086*SUMIF('Manual Inputs'!$B$11:$B$22,'Expanded kW'!A4086,'Manual Inputs'!$C$11:$C$22)</f>
        <v>8755.523286574482</v>
      </c>
    </row>
    <row r="4087" spans="1:8" x14ac:dyDescent="0.2">
      <c r="A4087">
        <f t="shared" si="378"/>
        <v>8</v>
      </c>
      <c r="B4087" t="b">
        <f t="shared" si="379"/>
        <v>0</v>
      </c>
      <c r="C4087" t="str">
        <f t="shared" si="380"/>
        <v>OFF</v>
      </c>
      <c r="D4087" s="4">
        <f t="shared" si="382"/>
        <v>42600.208333323426</v>
      </c>
      <c r="E4087" t="str">
        <f t="shared" si="383"/>
        <v>LRKPPS</v>
      </c>
      <c r="F4087" s="39">
        <v>76.894012451171875</v>
      </c>
      <c r="G4087">
        <f t="shared" si="381"/>
        <v>1.0317097930687984E-3</v>
      </c>
      <c r="H4087" s="38">
        <f>G4087*SUMIF('Manual Inputs'!$B$11:$B$22,'Expanded kW'!A4087,'Manual Inputs'!$C$11:$C$22)</f>
        <v>10512.279884470117</v>
      </c>
    </row>
    <row r="4088" spans="1:8" x14ac:dyDescent="0.2">
      <c r="A4088">
        <f t="shared" si="378"/>
        <v>8</v>
      </c>
      <c r="B4088" t="b">
        <f t="shared" si="379"/>
        <v>0</v>
      </c>
      <c r="C4088" t="str">
        <f t="shared" si="380"/>
        <v>OFF</v>
      </c>
      <c r="D4088" s="4">
        <f t="shared" si="382"/>
        <v>42600.24999999009</v>
      </c>
      <c r="E4088" t="str">
        <f t="shared" si="383"/>
        <v>LRKPPS</v>
      </c>
      <c r="F4088" s="39">
        <v>104.40345001220703</v>
      </c>
      <c r="G4088">
        <f t="shared" si="381"/>
        <v>1.400812083725788E-3</v>
      </c>
      <c r="H4088" s="38">
        <f>G4088*SUMIF('Manual Inputs'!$B$11:$B$22,'Expanded kW'!A4088,'Manual Inputs'!$C$11:$C$22)</f>
        <v>14273.130669693375</v>
      </c>
    </row>
    <row r="4089" spans="1:8" x14ac:dyDescent="0.2">
      <c r="A4089">
        <f t="shared" si="378"/>
        <v>8</v>
      </c>
      <c r="B4089" t="b">
        <f t="shared" si="379"/>
        <v>0</v>
      </c>
      <c r="C4089" t="str">
        <f t="shared" si="380"/>
        <v>ON</v>
      </c>
      <c r="D4089" s="4">
        <f t="shared" si="382"/>
        <v>42600.291666656754</v>
      </c>
      <c r="E4089" t="str">
        <f t="shared" si="383"/>
        <v>LRKPPS</v>
      </c>
      <c r="F4089" s="39">
        <v>132.11564636230469</v>
      </c>
      <c r="G4089">
        <f t="shared" si="381"/>
        <v>1.7726348492499121E-3</v>
      </c>
      <c r="H4089" s="38">
        <f>G4089*SUMIF('Manual Inputs'!$B$11:$B$22,'Expanded kW'!A4089,'Manual Inputs'!$C$11:$C$22)</f>
        <v>18061.700871184767</v>
      </c>
    </row>
    <row r="4090" spans="1:8" x14ac:dyDescent="0.2">
      <c r="A4090">
        <f t="shared" si="378"/>
        <v>8</v>
      </c>
      <c r="B4090" t="b">
        <f t="shared" si="379"/>
        <v>0</v>
      </c>
      <c r="C4090" t="str">
        <f t="shared" si="380"/>
        <v>ON</v>
      </c>
      <c r="D4090" s="4">
        <f t="shared" si="382"/>
        <v>42600.333333323419</v>
      </c>
      <c r="E4090" t="str">
        <f t="shared" si="383"/>
        <v>LRKPPS</v>
      </c>
      <c r="F4090" s="39">
        <v>160.82933044433594</v>
      </c>
      <c r="G4090">
        <f t="shared" si="381"/>
        <v>2.1578948729913815E-3</v>
      </c>
      <c r="H4090" s="38">
        <f>G4090*SUMIF('Manual Inputs'!$B$11:$B$22,'Expanded kW'!A4090,'Manual Inputs'!$C$11:$C$22)</f>
        <v>21987.185755670944</v>
      </c>
    </row>
    <row r="4091" spans="1:8" x14ac:dyDescent="0.2">
      <c r="A4091">
        <f t="shared" si="378"/>
        <v>8</v>
      </c>
      <c r="B4091" t="b">
        <f t="shared" si="379"/>
        <v>0</v>
      </c>
      <c r="C4091" t="str">
        <f t="shared" si="380"/>
        <v>ON</v>
      </c>
      <c r="D4091" s="4">
        <f t="shared" si="382"/>
        <v>42600.374999990083</v>
      </c>
      <c r="E4091" t="str">
        <f t="shared" si="383"/>
        <v>LRKPPS</v>
      </c>
      <c r="F4091" s="39">
        <v>166.59043884277344</v>
      </c>
      <c r="G4091">
        <f t="shared" si="381"/>
        <v>2.2351933747098763E-3</v>
      </c>
      <c r="H4091" s="38">
        <f>G4091*SUMIF('Manual Inputs'!$B$11:$B$22,'Expanded kW'!A4091,'Manual Inputs'!$C$11:$C$22)</f>
        <v>22774.794335306502</v>
      </c>
    </row>
    <row r="4092" spans="1:8" x14ac:dyDescent="0.2">
      <c r="A4092">
        <f t="shared" si="378"/>
        <v>8</v>
      </c>
      <c r="B4092" t="b">
        <f t="shared" si="379"/>
        <v>0</v>
      </c>
      <c r="C4092" t="str">
        <f t="shared" si="380"/>
        <v>ON</v>
      </c>
      <c r="D4092" s="4">
        <f t="shared" si="382"/>
        <v>42600.416666656747</v>
      </c>
      <c r="E4092" t="str">
        <f t="shared" si="383"/>
        <v>LRKPPS</v>
      </c>
      <c r="F4092" s="39">
        <v>168.39070129394531</v>
      </c>
      <c r="G4092">
        <f t="shared" si="381"/>
        <v>2.2593480304725403E-3</v>
      </c>
      <c r="H4092" s="38">
        <f>G4092*SUMIF('Manual Inputs'!$B$11:$B$22,'Expanded kW'!A4092,'Manual Inputs'!$C$11:$C$22)</f>
        <v>23020.91054317429</v>
      </c>
    </row>
    <row r="4093" spans="1:8" x14ac:dyDescent="0.2">
      <c r="A4093">
        <f t="shared" si="378"/>
        <v>8</v>
      </c>
      <c r="B4093" t="b">
        <f t="shared" si="379"/>
        <v>0</v>
      </c>
      <c r="C4093" t="str">
        <f t="shared" si="380"/>
        <v>ON</v>
      </c>
      <c r="D4093" s="4">
        <f t="shared" si="382"/>
        <v>42600.458333323411</v>
      </c>
      <c r="E4093" t="str">
        <f t="shared" si="383"/>
        <v>LRKPPS</v>
      </c>
      <c r="F4093" s="39">
        <v>172.94845581054687</v>
      </c>
      <c r="G4093">
        <f t="shared" si="381"/>
        <v>2.3205007759111705E-3</v>
      </c>
      <c r="H4093" s="38">
        <f>G4093*SUMIF('Manual Inputs'!$B$11:$B$22,'Expanded kW'!A4093,'Manual Inputs'!$C$11:$C$22)</f>
        <v>23644.007057400908</v>
      </c>
    </row>
    <row r="4094" spans="1:8" x14ac:dyDescent="0.2">
      <c r="A4094">
        <f t="shared" si="378"/>
        <v>8</v>
      </c>
      <c r="B4094" t="b">
        <f t="shared" si="379"/>
        <v>0</v>
      </c>
      <c r="C4094" t="str">
        <f t="shared" si="380"/>
        <v>ON</v>
      </c>
      <c r="D4094" s="4">
        <f t="shared" si="382"/>
        <v>42600.499999990076</v>
      </c>
      <c r="E4094" t="str">
        <f t="shared" si="383"/>
        <v>LRKPPS</v>
      </c>
      <c r="F4094" s="39">
        <v>170.62211608886719</v>
      </c>
      <c r="G4094">
        <f t="shared" si="381"/>
        <v>2.2892875852302194E-3</v>
      </c>
      <c r="H4094" s="38">
        <f>G4094*SUMIF('Manual Inputs'!$B$11:$B$22,'Expanded kW'!A4094,'Manual Inputs'!$C$11:$C$22)</f>
        <v>23325.970145538802</v>
      </c>
    </row>
    <row r="4095" spans="1:8" x14ac:dyDescent="0.2">
      <c r="A4095">
        <f t="shared" si="378"/>
        <v>8</v>
      </c>
      <c r="B4095" t="b">
        <f t="shared" si="379"/>
        <v>0</v>
      </c>
      <c r="C4095" t="str">
        <f t="shared" si="380"/>
        <v>ON</v>
      </c>
      <c r="D4095" s="4">
        <f t="shared" si="382"/>
        <v>42600.54166665674</v>
      </c>
      <c r="E4095" t="str">
        <f t="shared" si="383"/>
        <v>LRKPPS</v>
      </c>
      <c r="F4095" s="39">
        <v>162.50746154785156</v>
      </c>
      <c r="G4095">
        <f t="shared" si="381"/>
        <v>2.1804108562046365E-3</v>
      </c>
      <c r="H4095" s="38">
        <f>G4095*SUMIF('Manual Inputs'!$B$11:$B$22,'Expanded kW'!A4095,'Manual Inputs'!$C$11:$C$22)</f>
        <v>22216.605229055727</v>
      </c>
    </row>
    <row r="4096" spans="1:8" x14ac:dyDescent="0.2">
      <c r="A4096">
        <f t="shared" si="378"/>
        <v>8</v>
      </c>
      <c r="B4096" t="b">
        <f t="shared" si="379"/>
        <v>0</v>
      </c>
      <c r="C4096" t="str">
        <f t="shared" si="380"/>
        <v>ON</v>
      </c>
      <c r="D4096" s="4">
        <f t="shared" si="382"/>
        <v>42600.583333323404</v>
      </c>
      <c r="E4096" t="str">
        <f t="shared" si="383"/>
        <v>LRKPPS</v>
      </c>
      <c r="F4096" s="39">
        <v>159.55380249023437</v>
      </c>
      <c r="G4096">
        <f t="shared" si="381"/>
        <v>2.1407807357571563E-3</v>
      </c>
      <c r="H4096" s="38">
        <f>G4096*SUMIF('Manual Inputs'!$B$11:$B$22,'Expanded kW'!A4096,'Manual Inputs'!$C$11:$C$22)</f>
        <v>21812.806679504309</v>
      </c>
    </row>
    <row r="4097" spans="1:8" x14ac:dyDescent="0.2">
      <c r="A4097">
        <f t="shared" si="378"/>
        <v>8</v>
      </c>
      <c r="B4097" t="b">
        <f t="shared" si="379"/>
        <v>0</v>
      </c>
      <c r="C4097" t="str">
        <f t="shared" si="380"/>
        <v>ON</v>
      </c>
      <c r="D4097" s="4">
        <f t="shared" si="382"/>
        <v>42600.624999990068</v>
      </c>
      <c r="E4097" t="str">
        <f t="shared" si="383"/>
        <v>LRKPPS</v>
      </c>
      <c r="F4097" s="39">
        <v>143.87571716308594</v>
      </c>
      <c r="G4097">
        <f t="shared" si="381"/>
        <v>1.9304232104705333E-3</v>
      </c>
      <c r="H4097" s="38">
        <f>G4097*SUMIF('Manual Inputs'!$B$11:$B$22,'Expanded kW'!A4097,'Manual Inputs'!$C$11:$C$22)</f>
        <v>19669.43535893178</v>
      </c>
    </row>
    <row r="4098" spans="1:8" x14ac:dyDescent="0.2">
      <c r="A4098">
        <f t="shared" ref="A4098:A4161" si="384">MONTH(D4098)</f>
        <v>8</v>
      </c>
      <c r="B4098" t="b">
        <f t="shared" ref="B4098:B4161" si="385">IF(ISNA(VLOOKUP(DATE(YEAR(D4098),MONTH(D4098),DAY(D4098)),Holidays,1,FALSE)),FALSE,TRUE)</f>
        <v>0</v>
      </c>
      <c r="C4098" t="str">
        <f t="shared" ref="C4098:C4161" si="386">IF(OR(HOUR(D4098)&lt;PkStart,HOUR(D4098)&gt;OPkStart-1,WEEKDAY(D4098,2)&gt;5,B4098)=TRUE,"OFF","ON")</f>
        <v>ON</v>
      </c>
      <c r="D4098" s="4">
        <f t="shared" si="382"/>
        <v>42600.666666656733</v>
      </c>
      <c r="E4098" t="str">
        <f t="shared" si="383"/>
        <v>LRKPPS</v>
      </c>
      <c r="F4098" s="39">
        <v>123.74046325683594</v>
      </c>
      <c r="G4098">
        <f t="shared" ref="G4098:G4161" si="387">IF(SUMIF($A$2:$A$8761,A4098,$F$2:$F$8761)=0,0,F4098/SUMIF($A$2:$A$8761,A4098,$F$2:$F$8761))</f>
        <v>1.6602625311303006E-3</v>
      </c>
      <c r="H4098" s="38">
        <f>G4098*SUMIF('Manual Inputs'!$B$11:$B$22,'Expanded kW'!A4098,'Manual Inputs'!$C$11:$C$22)</f>
        <v>16916.718757729828</v>
      </c>
    </row>
    <row r="4099" spans="1:8" x14ac:dyDescent="0.2">
      <c r="A4099">
        <f t="shared" si="384"/>
        <v>8</v>
      </c>
      <c r="B4099" t="b">
        <f t="shared" si="385"/>
        <v>0</v>
      </c>
      <c r="C4099" t="str">
        <f t="shared" si="386"/>
        <v>ON</v>
      </c>
      <c r="D4099" s="4">
        <f t="shared" si="382"/>
        <v>42600.708333323397</v>
      </c>
      <c r="E4099" t="str">
        <f t="shared" si="383"/>
        <v>LRKPPS</v>
      </c>
      <c r="F4099" s="39">
        <v>113.300048828125</v>
      </c>
      <c r="G4099">
        <f t="shared" si="387"/>
        <v>1.520180391228474E-3</v>
      </c>
      <c r="H4099" s="38">
        <f>G4099*SUMIF('Manual Inputs'!$B$11:$B$22,'Expanded kW'!A4099,'Manual Inputs'!$C$11:$C$22)</f>
        <v>15489.396199238516</v>
      </c>
    </row>
    <row r="4100" spans="1:8" x14ac:dyDescent="0.2">
      <c r="A4100">
        <f t="shared" si="384"/>
        <v>8</v>
      </c>
      <c r="B4100" t="b">
        <f t="shared" si="385"/>
        <v>0</v>
      </c>
      <c r="C4100" t="str">
        <f t="shared" si="386"/>
        <v>ON</v>
      </c>
      <c r="D4100" s="4">
        <f t="shared" ref="D4100:D4163" si="388">+D4099+1/24</f>
        <v>42600.749999990061</v>
      </c>
      <c r="E4100" t="str">
        <f t="shared" ref="E4100:E4163" si="389">+E4099</f>
        <v>LRKPPS</v>
      </c>
      <c r="F4100" s="39">
        <v>107.48539733886719</v>
      </c>
      <c r="G4100">
        <f t="shared" si="387"/>
        <v>1.4421634859647673E-3</v>
      </c>
      <c r="H4100" s="38">
        <f>G4100*SUMIF('Manual Inputs'!$B$11:$B$22,'Expanded kW'!A4100,'Manual Inputs'!$C$11:$C$22)</f>
        <v>14694.467674412947</v>
      </c>
    </row>
    <row r="4101" spans="1:8" x14ac:dyDescent="0.2">
      <c r="A4101">
        <f t="shared" si="384"/>
        <v>8</v>
      </c>
      <c r="B4101" t="b">
        <f t="shared" si="385"/>
        <v>0</v>
      </c>
      <c r="C4101" t="str">
        <f t="shared" si="386"/>
        <v>ON</v>
      </c>
      <c r="D4101" s="4">
        <f t="shared" si="388"/>
        <v>42600.791666656725</v>
      </c>
      <c r="E4101" t="str">
        <f t="shared" si="389"/>
        <v>LRKPPS</v>
      </c>
      <c r="F4101" s="39">
        <v>102.89912414550781</v>
      </c>
      <c r="G4101">
        <f t="shared" si="387"/>
        <v>1.3806280969735575E-3</v>
      </c>
      <c r="H4101" s="38">
        <f>G4101*SUMIF('Manual Inputs'!$B$11:$B$22,'Expanded kW'!A4101,'Manual Inputs'!$C$11:$C$22)</f>
        <v>14067.472335005323</v>
      </c>
    </row>
    <row r="4102" spans="1:8" x14ac:dyDescent="0.2">
      <c r="A4102">
        <f t="shared" si="384"/>
        <v>8</v>
      </c>
      <c r="B4102" t="b">
        <f t="shared" si="385"/>
        <v>0</v>
      </c>
      <c r="C4102" t="str">
        <f t="shared" si="386"/>
        <v>ON</v>
      </c>
      <c r="D4102" s="4">
        <f t="shared" si="388"/>
        <v>42600.83333332339</v>
      </c>
      <c r="E4102" t="str">
        <f t="shared" si="389"/>
        <v>LRKPPS</v>
      </c>
      <c r="F4102" s="39">
        <v>95.761154174804688</v>
      </c>
      <c r="G4102">
        <f t="shared" si="387"/>
        <v>1.2848558347823785E-3</v>
      </c>
      <c r="H4102" s="38">
        <f>G4102*SUMIF('Manual Inputs'!$B$11:$B$22,'Expanded kW'!A4102,'Manual Inputs'!$C$11:$C$22)</f>
        <v>13091.63122921542</v>
      </c>
    </row>
    <row r="4103" spans="1:8" x14ac:dyDescent="0.2">
      <c r="A4103">
        <f t="shared" si="384"/>
        <v>8</v>
      </c>
      <c r="B4103" t="b">
        <f t="shared" si="385"/>
        <v>0</v>
      </c>
      <c r="C4103" t="str">
        <f t="shared" si="386"/>
        <v>OFF</v>
      </c>
      <c r="D4103" s="4">
        <f t="shared" si="388"/>
        <v>42600.874999990054</v>
      </c>
      <c r="E4103" t="str">
        <f t="shared" si="389"/>
        <v>LRKPPS</v>
      </c>
      <c r="F4103" s="39">
        <v>87.510856628417969</v>
      </c>
      <c r="G4103">
        <f t="shared" si="387"/>
        <v>1.1741591432845359E-3</v>
      </c>
      <c r="H4103" s="38">
        <f>G4103*SUMIF('Manual Inputs'!$B$11:$B$22,'Expanded kW'!A4103,'Manual Inputs'!$C$11:$C$22)</f>
        <v>11963.722382049356</v>
      </c>
    </row>
    <row r="4104" spans="1:8" x14ac:dyDescent="0.2">
      <c r="A4104">
        <f t="shared" si="384"/>
        <v>8</v>
      </c>
      <c r="B4104" t="b">
        <f t="shared" si="385"/>
        <v>0</v>
      </c>
      <c r="C4104" t="str">
        <f t="shared" si="386"/>
        <v>OFF</v>
      </c>
      <c r="D4104" s="4">
        <f t="shared" si="388"/>
        <v>42600.916666656718</v>
      </c>
      <c r="E4104" t="str">
        <f t="shared" si="389"/>
        <v>LRKPPS</v>
      </c>
      <c r="F4104" s="39">
        <v>79.870620727539062</v>
      </c>
      <c r="G4104">
        <f t="shared" si="387"/>
        <v>1.0716478299973274E-3</v>
      </c>
      <c r="H4104" s="38">
        <f>G4104*SUMIF('Manual Inputs'!$B$11:$B$22,'Expanded kW'!A4104,'Manual Inputs'!$C$11:$C$22)</f>
        <v>10919.215851395658</v>
      </c>
    </row>
    <row r="4105" spans="1:8" x14ac:dyDescent="0.2">
      <c r="A4105">
        <f t="shared" si="384"/>
        <v>8</v>
      </c>
      <c r="B4105" t="b">
        <f t="shared" si="385"/>
        <v>0</v>
      </c>
      <c r="C4105" t="str">
        <f t="shared" si="386"/>
        <v>OFF</v>
      </c>
      <c r="D4105" s="4">
        <f t="shared" si="388"/>
        <v>42600.958333323382</v>
      </c>
      <c r="E4105" t="str">
        <f t="shared" si="389"/>
        <v>LRKPPS</v>
      </c>
      <c r="F4105" s="39">
        <v>74.305023193359375</v>
      </c>
      <c r="G4105">
        <f t="shared" si="387"/>
        <v>9.969725555871254E-4</v>
      </c>
      <c r="H4105" s="38">
        <f>G4105*SUMIF('Manual Inputs'!$B$11:$B$22,'Expanded kW'!A4105,'Manual Inputs'!$C$11:$C$22)</f>
        <v>10158.335814854892</v>
      </c>
    </row>
    <row r="4106" spans="1:8" x14ac:dyDescent="0.2">
      <c r="A4106">
        <f t="shared" si="384"/>
        <v>8</v>
      </c>
      <c r="B4106" t="b">
        <f t="shared" si="385"/>
        <v>0</v>
      </c>
      <c r="C4106" t="str">
        <f t="shared" si="386"/>
        <v>OFF</v>
      </c>
      <c r="D4106" s="4">
        <f t="shared" si="388"/>
        <v>42600.999999990046</v>
      </c>
      <c r="E4106" t="str">
        <f t="shared" si="389"/>
        <v>LRKPPS</v>
      </c>
      <c r="F4106" s="39">
        <v>70.436538696289063</v>
      </c>
      <c r="G4106">
        <f t="shared" si="387"/>
        <v>9.4506795062849265E-4</v>
      </c>
      <c r="H4106" s="38">
        <f>G4106*SUMIF('Manual Inputs'!$B$11:$B$22,'Expanded kW'!A4106,'Manual Inputs'!$C$11:$C$22)</f>
        <v>9629.4702963886775</v>
      </c>
    </row>
    <row r="4107" spans="1:8" x14ac:dyDescent="0.2">
      <c r="A4107">
        <f t="shared" si="384"/>
        <v>8</v>
      </c>
      <c r="B4107" t="b">
        <f t="shared" si="385"/>
        <v>0</v>
      </c>
      <c r="C4107" t="str">
        <f t="shared" si="386"/>
        <v>OFF</v>
      </c>
      <c r="D4107" s="4">
        <f t="shared" si="388"/>
        <v>42601.041666656711</v>
      </c>
      <c r="E4107" t="str">
        <f t="shared" si="389"/>
        <v>LRKPPS</v>
      </c>
      <c r="F4107" s="39">
        <v>68.851539611816406</v>
      </c>
      <c r="G4107">
        <f t="shared" si="387"/>
        <v>9.2380154736342816E-4</v>
      </c>
      <c r="H4107" s="38">
        <f>G4107*SUMIF('Manual Inputs'!$B$11:$B$22,'Expanded kW'!A4107,'Manual Inputs'!$C$11:$C$22)</f>
        <v>9412.7830217691371</v>
      </c>
    </row>
    <row r="4108" spans="1:8" x14ac:dyDescent="0.2">
      <c r="A4108">
        <f t="shared" si="384"/>
        <v>8</v>
      </c>
      <c r="B4108" t="b">
        <f t="shared" si="385"/>
        <v>0</v>
      </c>
      <c r="C4108" t="str">
        <f t="shared" si="386"/>
        <v>OFF</v>
      </c>
      <c r="D4108" s="4">
        <f t="shared" si="388"/>
        <v>42601.083333323375</v>
      </c>
      <c r="E4108" t="str">
        <f t="shared" si="389"/>
        <v>LRKPPS</v>
      </c>
      <c r="F4108" s="39">
        <v>68.58721923828125</v>
      </c>
      <c r="G4108">
        <f t="shared" si="387"/>
        <v>9.2025508244124722E-4</v>
      </c>
      <c r="H4108" s="38">
        <f>G4108*SUMIF('Manual Inputs'!$B$11:$B$22,'Expanded kW'!A4108,'Manual Inputs'!$C$11:$C$22)</f>
        <v>9376.6474416739547</v>
      </c>
    </row>
    <row r="4109" spans="1:8" x14ac:dyDescent="0.2">
      <c r="A4109">
        <f t="shared" si="384"/>
        <v>8</v>
      </c>
      <c r="B4109" t="b">
        <f t="shared" si="385"/>
        <v>0</v>
      </c>
      <c r="C4109" t="str">
        <f t="shared" si="386"/>
        <v>OFF</v>
      </c>
      <c r="D4109" s="4">
        <f t="shared" si="388"/>
        <v>42601.124999990039</v>
      </c>
      <c r="E4109" t="str">
        <f t="shared" si="389"/>
        <v>LRKPPS</v>
      </c>
      <c r="F4109" s="39">
        <v>66.716964721679687</v>
      </c>
      <c r="G4109">
        <f t="shared" si="387"/>
        <v>8.9516132235772624E-4</v>
      </c>
      <c r="H4109" s="38">
        <f>G4109*SUMIF('Manual Inputs'!$B$11:$B$22,'Expanded kW'!A4109,'Manual Inputs'!$C$11:$C$22)</f>
        <v>9120.9625280248638</v>
      </c>
    </row>
    <row r="4110" spans="1:8" x14ac:dyDescent="0.2">
      <c r="A4110">
        <f t="shared" si="384"/>
        <v>8</v>
      </c>
      <c r="B4110" t="b">
        <f t="shared" si="385"/>
        <v>0</v>
      </c>
      <c r="C4110" t="str">
        <f t="shared" si="386"/>
        <v>OFF</v>
      </c>
      <c r="D4110" s="4">
        <f t="shared" si="388"/>
        <v>42601.166666656703</v>
      </c>
      <c r="E4110" t="str">
        <f t="shared" si="389"/>
        <v>LRKPPS</v>
      </c>
      <c r="F4110" s="39">
        <v>66.599510192871094</v>
      </c>
      <c r="G4110">
        <f t="shared" si="387"/>
        <v>8.9358540007523305E-4</v>
      </c>
      <c r="H4110" s="38">
        <f>G4110*SUMIF('Manual Inputs'!$B$11:$B$22,'Expanded kW'!A4110,'Manual Inputs'!$C$11:$C$22)</f>
        <v>9104.9051674947641</v>
      </c>
    </row>
    <row r="4111" spans="1:8" x14ac:dyDescent="0.2">
      <c r="A4111">
        <f t="shared" si="384"/>
        <v>8</v>
      </c>
      <c r="B4111" t="b">
        <f t="shared" si="385"/>
        <v>0</v>
      </c>
      <c r="C4111" t="str">
        <f t="shared" si="386"/>
        <v>OFF</v>
      </c>
      <c r="D4111" s="4">
        <f t="shared" si="388"/>
        <v>42601.208333323368</v>
      </c>
      <c r="E4111" t="str">
        <f t="shared" si="389"/>
        <v>LRKPPS</v>
      </c>
      <c r="F4111" s="39">
        <v>79.859764099121094</v>
      </c>
      <c r="G4111">
        <f t="shared" si="387"/>
        <v>1.0715021633907675E-3</v>
      </c>
      <c r="H4111" s="38">
        <f>G4111*SUMIF('Manual Inputs'!$B$11:$B$22,'Expanded kW'!A4111,'Manual Inputs'!$C$11:$C$22)</f>
        <v>10917.73162768443</v>
      </c>
    </row>
    <row r="4112" spans="1:8" x14ac:dyDescent="0.2">
      <c r="A4112">
        <f t="shared" si="384"/>
        <v>8</v>
      </c>
      <c r="B4112" t="b">
        <f t="shared" si="385"/>
        <v>0</v>
      </c>
      <c r="C4112" t="str">
        <f t="shared" si="386"/>
        <v>OFF</v>
      </c>
      <c r="D4112" s="4">
        <f t="shared" si="388"/>
        <v>42601.249999990032</v>
      </c>
      <c r="E4112" t="str">
        <f t="shared" si="389"/>
        <v>LRKPPS</v>
      </c>
      <c r="F4112" s="39">
        <v>105.16463470458984</v>
      </c>
      <c r="G4112">
        <f t="shared" si="387"/>
        <v>1.4110251247211982E-3</v>
      </c>
      <c r="H4112" s="38">
        <f>G4112*SUMIF('Manual Inputs'!$B$11:$B$22,'Expanded kW'!A4112,'Manual Inputs'!$C$11:$C$22)</f>
        <v>14377.193213382112</v>
      </c>
    </row>
    <row r="4113" spans="1:8" x14ac:dyDescent="0.2">
      <c r="A4113">
        <f t="shared" si="384"/>
        <v>8</v>
      </c>
      <c r="B4113" t="b">
        <f t="shared" si="385"/>
        <v>0</v>
      </c>
      <c r="C4113" t="str">
        <f t="shared" si="386"/>
        <v>ON</v>
      </c>
      <c r="D4113" s="4">
        <f t="shared" si="388"/>
        <v>42601.291666656696</v>
      </c>
      <c r="E4113" t="str">
        <f t="shared" si="389"/>
        <v>LRKPPS</v>
      </c>
      <c r="F4113" s="39">
        <v>129.14952087402344</v>
      </c>
      <c r="G4113">
        <f t="shared" si="387"/>
        <v>1.7328374630012238E-3</v>
      </c>
      <c r="H4113" s="38">
        <f>G4113*SUMIF('Manual Inputs'!$B$11:$B$22,'Expanded kW'!A4113,'Manual Inputs'!$C$11:$C$22)</f>
        <v>17656.198019775198</v>
      </c>
    </row>
    <row r="4114" spans="1:8" x14ac:dyDescent="0.2">
      <c r="A4114">
        <f t="shared" si="384"/>
        <v>8</v>
      </c>
      <c r="B4114" t="b">
        <f t="shared" si="385"/>
        <v>0</v>
      </c>
      <c r="C4114" t="str">
        <f t="shared" si="386"/>
        <v>ON</v>
      </c>
      <c r="D4114" s="4">
        <f t="shared" si="388"/>
        <v>42601.33333332336</v>
      </c>
      <c r="E4114" t="str">
        <f t="shared" si="389"/>
        <v>LRKPPS</v>
      </c>
      <c r="F4114" s="39">
        <v>160.10847473144531</v>
      </c>
      <c r="G4114">
        <f t="shared" si="387"/>
        <v>2.1482229378865371E-3</v>
      </c>
      <c r="H4114" s="38">
        <f>G4114*SUMIF('Manual Inputs'!$B$11:$B$22,'Expanded kW'!A4114,'Manual Inputs'!$C$11:$C$22)</f>
        <v>21888.636638923559</v>
      </c>
    </row>
    <row r="4115" spans="1:8" x14ac:dyDescent="0.2">
      <c r="A4115">
        <f t="shared" si="384"/>
        <v>8</v>
      </c>
      <c r="B4115" t="b">
        <f t="shared" si="385"/>
        <v>0</v>
      </c>
      <c r="C4115" t="str">
        <f t="shared" si="386"/>
        <v>ON</v>
      </c>
      <c r="D4115" s="4">
        <f t="shared" si="388"/>
        <v>42601.374999990025</v>
      </c>
      <c r="E4115" t="str">
        <f t="shared" si="389"/>
        <v>LRKPPS</v>
      </c>
      <c r="F4115" s="39">
        <v>164.41595458984375</v>
      </c>
      <c r="G4115">
        <f t="shared" si="387"/>
        <v>2.2060176739354363E-3</v>
      </c>
      <c r="H4115" s="38">
        <f>G4115*SUMIF('Manual Inputs'!$B$11:$B$22,'Expanded kW'!A4115,'Manual Inputs'!$C$11:$C$22)</f>
        <v>22477.517780962491</v>
      </c>
    </row>
    <row r="4116" spans="1:8" x14ac:dyDescent="0.2">
      <c r="A4116">
        <f t="shared" si="384"/>
        <v>8</v>
      </c>
      <c r="B4116" t="b">
        <f t="shared" si="385"/>
        <v>0</v>
      </c>
      <c r="C4116" t="str">
        <f t="shared" si="386"/>
        <v>ON</v>
      </c>
      <c r="D4116" s="4">
        <f t="shared" si="388"/>
        <v>42601.416666656689</v>
      </c>
      <c r="E4116" t="str">
        <f t="shared" si="389"/>
        <v>LRKPPS</v>
      </c>
      <c r="F4116" s="39">
        <v>169.30635070800781</v>
      </c>
      <c r="G4116">
        <f t="shared" si="387"/>
        <v>2.271633570495645E-3</v>
      </c>
      <c r="H4116" s="38">
        <f>G4116*SUMIF('Manual Inputs'!$B$11:$B$22,'Expanded kW'!A4116,'Manual Inputs'!$C$11:$C$22)</f>
        <v>23146.090158723528</v>
      </c>
    </row>
    <row r="4117" spans="1:8" x14ac:dyDescent="0.2">
      <c r="A4117">
        <f t="shared" si="384"/>
        <v>8</v>
      </c>
      <c r="B4117" t="b">
        <f t="shared" si="385"/>
        <v>0</v>
      </c>
      <c r="C4117" t="str">
        <f t="shared" si="386"/>
        <v>ON</v>
      </c>
      <c r="D4117" s="4">
        <f t="shared" si="388"/>
        <v>42601.458333323353</v>
      </c>
      <c r="E4117" t="str">
        <f t="shared" si="389"/>
        <v>LRKPPS</v>
      </c>
      <c r="F4117" s="39">
        <v>172.13943481445312</v>
      </c>
      <c r="G4117">
        <f t="shared" si="387"/>
        <v>2.309645901027405E-3</v>
      </c>
      <c r="H4117" s="38">
        <f>G4117*SUMIF('Manual Inputs'!$B$11:$B$22,'Expanded kW'!A4117,'Manual Inputs'!$C$11:$C$22)</f>
        <v>23533.404750768117</v>
      </c>
    </row>
    <row r="4118" spans="1:8" x14ac:dyDescent="0.2">
      <c r="A4118">
        <f t="shared" si="384"/>
        <v>8</v>
      </c>
      <c r="B4118" t="b">
        <f t="shared" si="385"/>
        <v>0</v>
      </c>
      <c r="C4118" t="str">
        <f t="shared" si="386"/>
        <v>ON</v>
      </c>
      <c r="D4118" s="4">
        <f t="shared" si="388"/>
        <v>42601.499999990017</v>
      </c>
      <c r="E4118" t="str">
        <f t="shared" si="389"/>
        <v>LRKPPS</v>
      </c>
      <c r="F4118" s="39">
        <v>169.11761474609375</v>
      </c>
      <c r="G4118">
        <f t="shared" si="387"/>
        <v>2.2691012440634066E-3</v>
      </c>
      <c r="H4118" s="38">
        <f>G4118*SUMIF('Manual Inputs'!$B$11:$B$22,'Expanded kW'!A4118,'Manual Inputs'!$C$11:$C$22)</f>
        <v>23120.287821289712</v>
      </c>
    </row>
    <row r="4119" spans="1:8" x14ac:dyDescent="0.2">
      <c r="A4119">
        <f t="shared" si="384"/>
        <v>8</v>
      </c>
      <c r="B4119" t="b">
        <f t="shared" si="385"/>
        <v>0</v>
      </c>
      <c r="C4119" t="str">
        <f t="shared" si="386"/>
        <v>ON</v>
      </c>
      <c r="D4119" s="4">
        <f t="shared" si="388"/>
        <v>42601.541666656682</v>
      </c>
      <c r="E4119" t="str">
        <f t="shared" si="389"/>
        <v>LRKPPS</v>
      </c>
      <c r="F4119" s="39">
        <v>158.96713256835937</v>
      </c>
      <c r="G4119">
        <f t="shared" si="387"/>
        <v>2.1329092112469519E-3</v>
      </c>
      <c r="H4119" s="38">
        <f>G4119*SUMIF('Manual Inputs'!$B$11:$B$22,'Expanded kW'!A4119,'Manual Inputs'!$C$11:$C$22)</f>
        <v>21732.60227578085</v>
      </c>
    </row>
    <row r="4120" spans="1:8" x14ac:dyDescent="0.2">
      <c r="A4120">
        <f t="shared" si="384"/>
        <v>8</v>
      </c>
      <c r="B4120" t="b">
        <f t="shared" si="385"/>
        <v>0</v>
      </c>
      <c r="C4120" t="str">
        <f t="shared" si="386"/>
        <v>ON</v>
      </c>
      <c r="D4120" s="4">
        <f t="shared" si="388"/>
        <v>42601.583333323346</v>
      </c>
      <c r="E4120" t="str">
        <f t="shared" si="389"/>
        <v>LRKPPS</v>
      </c>
      <c r="F4120" s="39">
        <v>156.73004150390625</v>
      </c>
      <c r="G4120">
        <f t="shared" si="387"/>
        <v>2.1028934962958224E-3</v>
      </c>
      <c r="H4120" s="38">
        <f>G4120*SUMIF('Manual Inputs'!$B$11:$B$22,'Expanded kW'!A4120,'Manual Inputs'!$C$11:$C$22)</f>
        <v>21426.766663267957</v>
      </c>
    </row>
    <row r="4121" spans="1:8" x14ac:dyDescent="0.2">
      <c r="A4121">
        <f t="shared" si="384"/>
        <v>8</v>
      </c>
      <c r="B4121" t="b">
        <f t="shared" si="385"/>
        <v>0</v>
      </c>
      <c r="C4121" t="str">
        <f t="shared" si="386"/>
        <v>ON</v>
      </c>
      <c r="D4121" s="4">
        <f t="shared" si="388"/>
        <v>42601.62499999001</v>
      </c>
      <c r="E4121" t="str">
        <f t="shared" si="389"/>
        <v>LRKPPS</v>
      </c>
      <c r="F4121" s="39">
        <v>137.80987548828125</v>
      </c>
      <c r="G4121">
        <f t="shared" si="387"/>
        <v>1.8490360119149264E-3</v>
      </c>
      <c r="H4121" s="38">
        <f>G4121*SUMIF('Manual Inputs'!$B$11:$B$22,'Expanded kW'!A4121,'Manual Inputs'!$C$11:$C$22)</f>
        <v>18840.166298991364</v>
      </c>
    </row>
    <row r="4122" spans="1:8" x14ac:dyDescent="0.2">
      <c r="A4122">
        <f t="shared" si="384"/>
        <v>8</v>
      </c>
      <c r="B4122" t="b">
        <f t="shared" si="385"/>
        <v>0</v>
      </c>
      <c r="C4122" t="str">
        <f t="shared" si="386"/>
        <v>ON</v>
      </c>
      <c r="D4122" s="4">
        <f t="shared" si="388"/>
        <v>42601.666666656674</v>
      </c>
      <c r="E4122" t="str">
        <f t="shared" si="389"/>
        <v>LRKPPS</v>
      </c>
      <c r="F4122" s="39">
        <v>117.76017761230469</v>
      </c>
      <c r="G4122">
        <f t="shared" si="387"/>
        <v>1.5800232632324318E-3</v>
      </c>
      <c r="H4122" s="38">
        <f>G4122*SUMIF('Manual Inputs'!$B$11:$B$22,'Expanded kW'!A4122,'Manual Inputs'!$C$11:$C$22)</f>
        <v>16099.146173332419</v>
      </c>
    </row>
    <row r="4123" spans="1:8" x14ac:dyDescent="0.2">
      <c r="A4123">
        <f t="shared" si="384"/>
        <v>8</v>
      </c>
      <c r="B4123" t="b">
        <f t="shared" si="385"/>
        <v>0</v>
      </c>
      <c r="C4123" t="str">
        <f t="shared" si="386"/>
        <v>ON</v>
      </c>
      <c r="D4123" s="4">
        <f t="shared" si="388"/>
        <v>42601.708333323339</v>
      </c>
      <c r="E4123" t="str">
        <f t="shared" si="389"/>
        <v>LRKPPS</v>
      </c>
      <c r="F4123" s="39">
        <v>105.56568908691406</v>
      </c>
      <c r="G4123">
        <f t="shared" si="387"/>
        <v>1.4164061904323915E-3</v>
      </c>
      <c r="H4123" s="38">
        <f>G4123*SUMIF('Manual Inputs'!$B$11:$B$22,'Expanded kW'!A4123,'Manual Inputs'!$C$11:$C$22)</f>
        <v>14432.021876648485</v>
      </c>
    </row>
    <row r="4124" spans="1:8" x14ac:dyDescent="0.2">
      <c r="A4124">
        <f t="shared" si="384"/>
        <v>8</v>
      </c>
      <c r="B4124" t="b">
        <f t="shared" si="385"/>
        <v>0</v>
      </c>
      <c r="C4124" t="str">
        <f t="shared" si="386"/>
        <v>ON</v>
      </c>
      <c r="D4124" s="4">
        <f t="shared" si="388"/>
        <v>42601.749999990003</v>
      </c>
      <c r="E4124" t="str">
        <f t="shared" si="389"/>
        <v>LRKPPS</v>
      </c>
      <c r="F4124" s="39">
        <v>98.76727294921875</v>
      </c>
      <c r="G4124">
        <f t="shared" si="387"/>
        <v>1.3251898228241704E-3</v>
      </c>
      <c r="H4124" s="38">
        <f>G4124*SUMIF('Manual Inputs'!$B$11:$B$22,'Expanded kW'!A4124,'Manual Inputs'!$C$11:$C$22)</f>
        <v>13502.601614493049</v>
      </c>
    </row>
    <row r="4125" spans="1:8" x14ac:dyDescent="0.2">
      <c r="A4125">
        <f t="shared" si="384"/>
        <v>8</v>
      </c>
      <c r="B4125" t="b">
        <f t="shared" si="385"/>
        <v>0</v>
      </c>
      <c r="C4125" t="str">
        <f t="shared" si="386"/>
        <v>ON</v>
      </c>
      <c r="D4125" s="4">
        <f t="shared" si="388"/>
        <v>42601.791666656667</v>
      </c>
      <c r="E4125" t="str">
        <f t="shared" si="389"/>
        <v>LRKPPS</v>
      </c>
      <c r="F4125" s="39">
        <v>95.124687194824219</v>
      </c>
      <c r="G4125">
        <f t="shared" si="387"/>
        <v>1.2763161683600061E-3</v>
      </c>
      <c r="H4125" s="38">
        <f>G4125*SUMIF('Manual Inputs'!$B$11:$B$22,'Expanded kW'!A4125,'Manual Inputs'!$C$11:$C$22)</f>
        <v>13004.619005278912</v>
      </c>
    </row>
    <row r="4126" spans="1:8" x14ac:dyDescent="0.2">
      <c r="A4126">
        <f t="shared" si="384"/>
        <v>8</v>
      </c>
      <c r="B4126" t="b">
        <f t="shared" si="385"/>
        <v>0</v>
      </c>
      <c r="C4126" t="str">
        <f t="shared" si="386"/>
        <v>ON</v>
      </c>
      <c r="D4126" s="4">
        <f t="shared" si="388"/>
        <v>42601.833333323331</v>
      </c>
      <c r="E4126" t="str">
        <f t="shared" si="389"/>
        <v>LRKPPS</v>
      </c>
      <c r="F4126" s="39">
        <v>90.877326965332031</v>
      </c>
      <c r="G4126">
        <f t="shared" si="387"/>
        <v>1.2193280752202358E-3</v>
      </c>
      <c r="H4126" s="38">
        <f>G4126*SUMIF('Manual Inputs'!$B$11:$B$22,'Expanded kW'!A4126,'Manual Inputs'!$C$11:$C$22)</f>
        <v>12423.956895456748</v>
      </c>
    </row>
    <row r="4127" spans="1:8" x14ac:dyDescent="0.2">
      <c r="A4127">
        <f t="shared" si="384"/>
        <v>8</v>
      </c>
      <c r="B4127" t="b">
        <f t="shared" si="385"/>
        <v>0</v>
      </c>
      <c r="C4127" t="str">
        <f t="shared" si="386"/>
        <v>OFF</v>
      </c>
      <c r="D4127" s="4">
        <f t="shared" si="388"/>
        <v>42601.874999989996</v>
      </c>
      <c r="E4127" t="str">
        <f t="shared" si="389"/>
        <v>LRKPPS</v>
      </c>
      <c r="F4127" s="39">
        <v>84.052742004394531</v>
      </c>
      <c r="G4127">
        <f t="shared" si="387"/>
        <v>1.1277605927416704E-3</v>
      </c>
      <c r="H4127" s="38">
        <f>G4127*SUMIF('Manual Inputs'!$B$11:$B$22,'Expanded kW'!A4127,'Manual Inputs'!$C$11:$C$22)</f>
        <v>11490.959059633351</v>
      </c>
    </row>
    <row r="4128" spans="1:8" x14ac:dyDescent="0.2">
      <c r="A4128">
        <f t="shared" si="384"/>
        <v>8</v>
      </c>
      <c r="B4128" t="b">
        <f t="shared" si="385"/>
        <v>0</v>
      </c>
      <c r="C4128" t="str">
        <f t="shared" si="386"/>
        <v>OFF</v>
      </c>
      <c r="D4128" s="4">
        <f t="shared" si="388"/>
        <v>42601.91666665666</v>
      </c>
      <c r="E4128" t="str">
        <f t="shared" si="389"/>
        <v>LRKPPS</v>
      </c>
      <c r="F4128" s="39">
        <v>76.998703002929688</v>
      </c>
      <c r="G4128">
        <f t="shared" si="387"/>
        <v>1.0331144572818787E-3</v>
      </c>
      <c r="H4128" s="38">
        <f>G4128*SUMIF('Manual Inputs'!$B$11:$B$22,'Expanded kW'!A4128,'Manual Inputs'!$C$11:$C$22)</f>
        <v>10526.592265190744</v>
      </c>
    </row>
    <row r="4129" spans="1:8" x14ac:dyDescent="0.2">
      <c r="A4129">
        <f t="shared" si="384"/>
        <v>8</v>
      </c>
      <c r="B4129" t="b">
        <f t="shared" si="385"/>
        <v>0</v>
      </c>
      <c r="C4129" t="str">
        <f t="shared" si="386"/>
        <v>OFF</v>
      </c>
      <c r="D4129" s="4">
        <f t="shared" si="388"/>
        <v>42601.958333323324</v>
      </c>
      <c r="E4129" t="str">
        <f t="shared" si="389"/>
        <v>LRKPPS</v>
      </c>
      <c r="F4129" s="39">
        <v>72.5380859375</v>
      </c>
      <c r="G4129">
        <f t="shared" si="387"/>
        <v>9.7326503386343057E-4</v>
      </c>
      <c r="H4129" s="38">
        <f>G4129*SUMIF('Manual Inputs'!$B$11:$B$22,'Expanded kW'!A4129,'Manual Inputs'!$C$11:$C$22)</f>
        <v>9916.7755375356919</v>
      </c>
    </row>
    <row r="4130" spans="1:8" x14ac:dyDescent="0.2">
      <c r="A4130">
        <f t="shared" si="384"/>
        <v>8</v>
      </c>
      <c r="B4130" t="b">
        <f t="shared" si="385"/>
        <v>0</v>
      </c>
      <c r="C4130" t="str">
        <f t="shared" si="386"/>
        <v>OFF</v>
      </c>
      <c r="D4130" s="4">
        <f t="shared" si="388"/>
        <v>42601.999999989988</v>
      </c>
      <c r="E4130" t="str">
        <f t="shared" si="389"/>
        <v>LRKPPS</v>
      </c>
      <c r="F4130" s="39">
        <v>67.707931518554687</v>
      </c>
      <c r="G4130">
        <f t="shared" si="387"/>
        <v>9.0845741806597365E-4</v>
      </c>
      <c r="H4130" s="38">
        <f>G4130*SUMIF('Manual Inputs'!$B$11:$B$22,'Expanded kW'!A4130,'Manual Inputs'!$C$11:$C$22)</f>
        <v>9256.438880381711</v>
      </c>
    </row>
    <row r="4131" spans="1:8" x14ac:dyDescent="0.2">
      <c r="A4131">
        <f t="shared" si="384"/>
        <v>8</v>
      </c>
      <c r="B4131" t="b">
        <f t="shared" si="385"/>
        <v>0</v>
      </c>
      <c r="C4131" t="str">
        <f t="shared" si="386"/>
        <v>OFF</v>
      </c>
      <c r="D4131" s="4">
        <f t="shared" si="388"/>
        <v>42602.041666656653</v>
      </c>
      <c r="E4131" t="str">
        <f t="shared" si="389"/>
        <v>LRKPPS</v>
      </c>
      <c r="F4131" s="39">
        <v>65.636367797851562</v>
      </c>
      <c r="G4131">
        <f t="shared" si="387"/>
        <v>8.806626326270864E-4</v>
      </c>
      <c r="H4131" s="38">
        <f>G4131*SUMIF('Manual Inputs'!$B$11:$B$22,'Expanded kW'!A4131,'Manual Inputs'!$C$11:$C$22)</f>
        <v>8973.2327250991548</v>
      </c>
    </row>
    <row r="4132" spans="1:8" x14ac:dyDescent="0.2">
      <c r="A4132">
        <f t="shared" si="384"/>
        <v>8</v>
      </c>
      <c r="B4132" t="b">
        <f t="shared" si="385"/>
        <v>0</v>
      </c>
      <c r="C4132" t="str">
        <f t="shared" si="386"/>
        <v>OFF</v>
      </c>
      <c r="D4132" s="4">
        <f t="shared" si="388"/>
        <v>42602.083333323317</v>
      </c>
      <c r="E4132" t="str">
        <f t="shared" si="389"/>
        <v>LRKPPS</v>
      </c>
      <c r="F4132" s="39">
        <v>64.579620361328125</v>
      </c>
      <c r="G4132">
        <f t="shared" si="387"/>
        <v>8.664839385479616E-4</v>
      </c>
      <c r="H4132" s="38">
        <f>G4132*SUMIF('Manual Inputs'!$B$11:$B$22,'Expanded kW'!A4132,'Manual Inputs'!$C$11:$C$22)</f>
        <v>8828.7634164259343</v>
      </c>
    </row>
    <row r="4133" spans="1:8" x14ac:dyDescent="0.2">
      <c r="A4133">
        <f t="shared" si="384"/>
        <v>8</v>
      </c>
      <c r="B4133" t="b">
        <f t="shared" si="385"/>
        <v>0</v>
      </c>
      <c r="C4133" t="str">
        <f t="shared" si="386"/>
        <v>OFF</v>
      </c>
      <c r="D4133" s="4">
        <f t="shared" si="388"/>
        <v>42602.124999989981</v>
      </c>
      <c r="E4133" t="str">
        <f t="shared" si="389"/>
        <v>LRKPPS</v>
      </c>
      <c r="F4133" s="39">
        <v>64.187911987304687</v>
      </c>
      <c r="G4133">
        <f t="shared" si="387"/>
        <v>8.6122827100474861E-4</v>
      </c>
      <c r="H4133" s="38">
        <f>G4133*SUMIF('Manual Inputs'!$B$11:$B$22,'Expanded kW'!A4133,'Manual Inputs'!$C$11:$C$22)</f>
        <v>8775.2124580409782</v>
      </c>
    </row>
    <row r="4134" spans="1:8" x14ac:dyDescent="0.2">
      <c r="A4134">
        <f t="shared" si="384"/>
        <v>8</v>
      </c>
      <c r="B4134" t="b">
        <f t="shared" si="385"/>
        <v>0</v>
      </c>
      <c r="C4134" t="str">
        <f t="shared" si="386"/>
        <v>OFF</v>
      </c>
      <c r="D4134" s="4">
        <f t="shared" si="388"/>
        <v>42602.166666656645</v>
      </c>
      <c r="E4134" t="str">
        <f t="shared" si="389"/>
        <v>LRKPPS</v>
      </c>
      <c r="F4134" s="39">
        <v>63.803867340087891</v>
      </c>
      <c r="G4134">
        <f t="shared" si="387"/>
        <v>8.5607542995927942E-4</v>
      </c>
      <c r="H4134" s="38">
        <f>G4134*SUMIF('Manual Inputs'!$B$11:$B$22,'Expanded kW'!A4134,'Manual Inputs'!$C$11:$C$22)</f>
        <v>8722.7092176587812</v>
      </c>
    </row>
    <row r="4135" spans="1:8" x14ac:dyDescent="0.2">
      <c r="A4135">
        <f t="shared" si="384"/>
        <v>8</v>
      </c>
      <c r="B4135" t="b">
        <f t="shared" si="385"/>
        <v>0</v>
      </c>
      <c r="C4135" t="str">
        <f t="shared" si="386"/>
        <v>OFF</v>
      </c>
      <c r="D4135" s="4">
        <f t="shared" si="388"/>
        <v>42602.208333323309</v>
      </c>
      <c r="E4135" t="str">
        <f t="shared" si="389"/>
        <v>LRKPPS</v>
      </c>
      <c r="F4135" s="39">
        <v>62.702312469482422</v>
      </c>
      <c r="G4135">
        <f t="shared" si="387"/>
        <v>8.4129554123480983E-4</v>
      </c>
      <c r="H4135" s="38">
        <f>G4135*SUMIF('Manual Inputs'!$B$11:$B$22,'Expanded kW'!A4135,'Manual Inputs'!$C$11:$C$22)</f>
        <v>8572.1142267255236</v>
      </c>
    </row>
    <row r="4136" spans="1:8" x14ac:dyDescent="0.2">
      <c r="A4136">
        <f t="shared" si="384"/>
        <v>8</v>
      </c>
      <c r="B4136" t="b">
        <f t="shared" si="385"/>
        <v>0</v>
      </c>
      <c r="C4136" t="str">
        <f t="shared" si="386"/>
        <v>OFF</v>
      </c>
      <c r="D4136" s="4">
        <f t="shared" si="388"/>
        <v>42602.249999989974</v>
      </c>
      <c r="E4136" t="str">
        <f t="shared" si="389"/>
        <v>LRKPPS</v>
      </c>
      <c r="F4136" s="39">
        <v>61.943653106689453</v>
      </c>
      <c r="G4136">
        <f t="shared" si="387"/>
        <v>8.3111638333621706E-4</v>
      </c>
      <c r="H4136" s="38">
        <f>G4136*SUMIF('Manual Inputs'!$B$11:$B$22,'Expanded kW'!A4136,'Manual Inputs'!$C$11:$C$22)</f>
        <v>8468.3969241108662</v>
      </c>
    </row>
    <row r="4137" spans="1:8" x14ac:dyDescent="0.2">
      <c r="A4137">
        <f t="shared" si="384"/>
        <v>8</v>
      </c>
      <c r="B4137" t="b">
        <f t="shared" si="385"/>
        <v>0</v>
      </c>
      <c r="C4137" t="str">
        <f t="shared" si="386"/>
        <v>OFF</v>
      </c>
      <c r="D4137" s="4">
        <f t="shared" si="388"/>
        <v>42602.291666656638</v>
      </c>
      <c r="E4137" t="str">
        <f t="shared" si="389"/>
        <v>LRKPPS</v>
      </c>
      <c r="F4137" s="39">
        <v>63.236061096191406</v>
      </c>
      <c r="G4137">
        <f t="shared" si="387"/>
        <v>8.484570050166923E-4</v>
      </c>
      <c r="H4137" s="38">
        <f>G4137*SUMIF('Manual Inputs'!$B$11:$B$22,'Expanded kW'!A4137,'Manual Inputs'!$C$11:$C$22)</f>
        <v>8645.0836917469951</v>
      </c>
    </row>
    <row r="4138" spans="1:8" x14ac:dyDescent="0.2">
      <c r="A4138">
        <f t="shared" si="384"/>
        <v>8</v>
      </c>
      <c r="B4138" t="b">
        <f t="shared" si="385"/>
        <v>0</v>
      </c>
      <c r="C4138" t="str">
        <f t="shared" si="386"/>
        <v>OFF</v>
      </c>
      <c r="D4138" s="4">
        <f t="shared" si="388"/>
        <v>42602.333333323302</v>
      </c>
      <c r="E4138" t="str">
        <f t="shared" si="389"/>
        <v>LRKPPS</v>
      </c>
      <c r="F4138" s="39">
        <v>64.491348266601563</v>
      </c>
      <c r="G4138">
        <f t="shared" si="387"/>
        <v>8.6529956564712065E-4</v>
      </c>
      <c r="H4138" s="38">
        <f>G4138*SUMIF('Manual Inputs'!$B$11:$B$22,'Expanded kW'!A4138,'Manual Inputs'!$C$11:$C$22)</f>
        <v>8816.6956241990265</v>
      </c>
    </row>
    <row r="4139" spans="1:8" x14ac:dyDescent="0.2">
      <c r="A4139">
        <f t="shared" si="384"/>
        <v>8</v>
      </c>
      <c r="B4139" t="b">
        <f t="shared" si="385"/>
        <v>0</v>
      </c>
      <c r="C4139" t="str">
        <f t="shared" si="386"/>
        <v>OFF</v>
      </c>
      <c r="D4139" s="4">
        <f t="shared" si="388"/>
        <v>42602.374999989966</v>
      </c>
      <c r="E4139" t="str">
        <f t="shared" si="389"/>
        <v>LRKPPS</v>
      </c>
      <c r="F4139" s="39">
        <v>71.324012756347656</v>
      </c>
      <c r="G4139">
        <f t="shared" si="387"/>
        <v>9.5697545356233167E-4</v>
      </c>
      <c r="H4139" s="38">
        <f>G4139*SUMIF('Manual Inputs'!$B$11:$B$22,'Expanded kW'!A4139,'Manual Inputs'!$C$11:$C$22)</f>
        <v>9750.7980228545985</v>
      </c>
    </row>
    <row r="4140" spans="1:8" x14ac:dyDescent="0.2">
      <c r="A4140">
        <f t="shared" si="384"/>
        <v>8</v>
      </c>
      <c r="B4140" t="b">
        <f t="shared" si="385"/>
        <v>0</v>
      </c>
      <c r="C4140" t="str">
        <f t="shared" si="386"/>
        <v>OFF</v>
      </c>
      <c r="D4140" s="4">
        <f t="shared" si="388"/>
        <v>42602.416666656631</v>
      </c>
      <c r="E4140" t="str">
        <f t="shared" si="389"/>
        <v>LRKPPS</v>
      </c>
      <c r="F4140" s="39">
        <v>73.602882385253906</v>
      </c>
      <c r="G4140">
        <f t="shared" si="387"/>
        <v>9.8755172391579529E-4</v>
      </c>
      <c r="H4140" s="38">
        <f>G4140*SUMIF('Manual Inputs'!$B$11:$B$22,'Expanded kW'!A4140,'Manual Inputs'!$C$11:$C$22)</f>
        <v>10062.345236943514</v>
      </c>
    </row>
    <row r="4141" spans="1:8" x14ac:dyDescent="0.2">
      <c r="A4141">
        <f t="shared" si="384"/>
        <v>8</v>
      </c>
      <c r="B4141" t="b">
        <f t="shared" si="385"/>
        <v>0</v>
      </c>
      <c r="C4141" t="str">
        <f t="shared" si="386"/>
        <v>OFF</v>
      </c>
      <c r="D4141" s="4">
        <f t="shared" si="388"/>
        <v>42602.458333323295</v>
      </c>
      <c r="E4141" t="str">
        <f t="shared" si="389"/>
        <v>LRKPPS</v>
      </c>
      <c r="F4141" s="39">
        <v>77.769233703613281</v>
      </c>
      <c r="G4141">
        <f t="shared" si="387"/>
        <v>1.0434528964452692E-3</v>
      </c>
      <c r="H4141" s="38">
        <f>G4141*SUMIF('Manual Inputs'!$B$11:$B$22,'Expanded kW'!A4141,'Manual Inputs'!$C$11:$C$22)</f>
        <v>10631.932513760898</v>
      </c>
    </row>
    <row r="4142" spans="1:8" x14ac:dyDescent="0.2">
      <c r="A4142">
        <f t="shared" si="384"/>
        <v>8</v>
      </c>
      <c r="B4142" t="b">
        <f t="shared" si="385"/>
        <v>0</v>
      </c>
      <c r="C4142" t="str">
        <f t="shared" si="386"/>
        <v>OFF</v>
      </c>
      <c r="D4142" s="4">
        <f t="shared" si="388"/>
        <v>42602.499999989959</v>
      </c>
      <c r="E4142" t="str">
        <f t="shared" si="389"/>
        <v>LRKPPS</v>
      </c>
      <c r="F4142" s="39">
        <v>79.477790832519531</v>
      </c>
      <c r="G4142">
        <f t="shared" si="387"/>
        <v>1.0663771146739568E-3</v>
      </c>
      <c r="H4142" s="38">
        <f>G4142*SUMIF('Manual Inputs'!$B$11:$B$22,'Expanded kW'!A4142,'Manual Inputs'!$C$11:$C$22)</f>
        <v>10865.511568424932</v>
      </c>
    </row>
    <row r="4143" spans="1:8" x14ac:dyDescent="0.2">
      <c r="A4143">
        <f t="shared" si="384"/>
        <v>8</v>
      </c>
      <c r="B4143" t="b">
        <f t="shared" si="385"/>
        <v>0</v>
      </c>
      <c r="C4143" t="str">
        <f t="shared" si="386"/>
        <v>OFF</v>
      </c>
      <c r="D4143" s="4">
        <f t="shared" si="388"/>
        <v>42602.541666656623</v>
      </c>
      <c r="E4143" t="str">
        <f t="shared" si="389"/>
        <v>LRKPPS</v>
      </c>
      <c r="F4143" s="39">
        <v>78.346885681152344</v>
      </c>
      <c r="G4143">
        <f t="shared" si="387"/>
        <v>1.051203424519104E-3</v>
      </c>
      <c r="H4143" s="38">
        <f>G4143*SUMIF('Manual Inputs'!$B$11:$B$22,'Expanded kW'!A4143,'Manual Inputs'!$C$11:$C$22)</f>
        <v>10710.904062651838</v>
      </c>
    </row>
    <row r="4144" spans="1:8" x14ac:dyDescent="0.2">
      <c r="A4144">
        <f t="shared" si="384"/>
        <v>8</v>
      </c>
      <c r="B4144" t="b">
        <f t="shared" si="385"/>
        <v>0</v>
      </c>
      <c r="C4144" t="str">
        <f t="shared" si="386"/>
        <v>OFF</v>
      </c>
      <c r="D4144" s="4">
        <f t="shared" si="388"/>
        <v>42602.583333323288</v>
      </c>
      <c r="E4144" t="str">
        <f t="shared" si="389"/>
        <v>LRKPPS</v>
      </c>
      <c r="F4144" s="39">
        <v>74.905982971191406</v>
      </c>
      <c r="G4144">
        <f t="shared" si="387"/>
        <v>1.005035811337025E-3</v>
      </c>
      <c r="H4144" s="38">
        <f>G4144*SUMIF('Manual Inputs'!$B$11:$B$22,'Expanded kW'!A4144,'Manual Inputs'!$C$11:$C$22)</f>
        <v>10240.493803266421</v>
      </c>
    </row>
    <row r="4145" spans="1:8" x14ac:dyDescent="0.2">
      <c r="A4145">
        <f t="shared" si="384"/>
        <v>8</v>
      </c>
      <c r="B4145" t="b">
        <f t="shared" si="385"/>
        <v>0</v>
      </c>
      <c r="C4145" t="str">
        <f t="shared" si="386"/>
        <v>OFF</v>
      </c>
      <c r="D4145" s="4">
        <f t="shared" si="388"/>
        <v>42602.624999989952</v>
      </c>
      <c r="E4145" t="str">
        <f t="shared" si="389"/>
        <v>LRKPPS</v>
      </c>
      <c r="F4145" s="39">
        <v>75.373542785644531</v>
      </c>
      <c r="G4145">
        <f t="shared" si="387"/>
        <v>1.0113092001749796E-3</v>
      </c>
      <c r="H4145" s="38">
        <f>G4145*SUMIF('Manual Inputs'!$B$11:$B$22,'Expanded kW'!A4145,'Manual Inputs'!$C$11:$C$22)</f>
        <v>10304.4145101665</v>
      </c>
    </row>
    <row r="4146" spans="1:8" x14ac:dyDescent="0.2">
      <c r="A4146">
        <f t="shared" si="384"/>
        <v>8</v>
      </c>
      <c r="B4146" t="b">
        <f t="shared" si="385"/>
        <v>0</v>
      </c>
      <c r="C4146" t="str">
        <f t="shared" si="386"/>
        <v>OFF</v>
      </c>
      <c r="D4146" s="4">
        <f t="shared" si="388"/>
        <v>42602.666666656616</v>
      </c>
      <c r="E4146" t="str">
        <f t="shared" si="389"/>
        <v>LRKPPS</v>
      </c>
      <c r="F4146" s="39">
        <v>76.66046142578125</v>
      </c>
      <c r="G4146">
        <f t="shared" si="387"/>
        <v>1.0285761696253635E-3</v>
      </c>
      <c r="H4146" s="38">
        <f>G4146*SUMIF('Manual Inputs'!$B$11:$B$22,'Expanded kW'!A4146,'Manual Inputs'!$C$11:$C$22)</f>
        <v>10480.35082175187</v>
      </c>
    </row>
    <row r="4147" spans="1:8" x14ac:dyDescent="0.2">
      <c r="A4147">
        <f t="shared" si="384"/>
        <v>8</v>
      </c>
      <c r="B4147" t="b">
        <f t="shared" si="385"/>
        <v>0</v>
      </c>
      <c r="C4147" t="str">
        <f t="shared" si="386"/>
        <v>OFF</v>
      </c>
      <c r="D4147" s="4">
        <f t="shared" si="388"/>
        <v>42602.70833332328</v>
      </c>
      <c r="E4147" t="str">
        <f t="shared" si="389"/>
        <v>LRKPPS</v>
      </c>
      <c r="F4147" s="39">
        <v>78.051956176757812</v>
      </c>
      <c r="G4147">
        <f t="shared" si="387"/>
        <v>1.0472462678010567E-3</v>
      </c>
      <c r="H4147" s="38">
        <f>G4147*SUMIF('Manual Inputs'!$B$11:$B$22,'Expanded kW'!A4147,'Manual Inputs'!$C$11:$C$22)</f>
        <v>10670.583868691974</v>
      </c>
    </row>
    <row r="4148" spans="1:8" x14ac:dyDescent="0.2">
      <c r="A4148">
        <f t="shared" si="384"/>
        <v>8</v>
      </c>
      <c r="B4148" t="b">
        <f t="shared" si="385"/>
        <v>0</v>
      </c>
      <c r="C4148" t="str">
        <f t="shared" si="386"/>
        <v>OFF</v>
      </c>
      <c r="D4148" s="4">
        <f t="shared" si="388"/>
        <v>42602.749999989945</v>
      </c>
      <c r="E4148" t="str">
        <f t="shared" si="389"/>
        <v>LRKPPS</v>
      </c>
      <c r="F4148" s="39">
        <v>75.494651794433594</v>
      </c>
      <c r="G4148">
        <f t="shared" si="387"/>
        <v>1.0129341557002993E-3</v>
      </c>
      <c r="H4148" s="38">
        <f>G4148*SUMIF('Manual Inputs'!$B$11:$B$22,'Expanded kW'!A4148,'Manual Inputs'!$C$11:$C$22)</f>
        <v>10320.971479380842</v>
      </c>
    </row>
    <row r="4149" spans="1:8" x14ac:dyDescent="0.2">
      <c r="A4149">
        <f t="shared" si="384"/>
        <v>8</v>
      </c>
      <c r="B4149" t="b">
        <f t="shared" si="385"/>
        <v>0</v>
      </c>
      <c r="C4149" t="str">
        <f t="shared" si="386"/>
        <v>OFF</v>
      </c>
      <c r="D4149" s="4">
        <f t="shared" si="388"/>
        <v>42602.791666656609</v>
      </c>
      <c r="E4149" t="str">
        <f t="shared" si="389"/>
        <v>LRKPPS</v>
      </c>
      <c r="F4149" s="39">
        <v>73.935104370117188</v>
      </c>
      <c r="G4149">
        <f t="shared" si="387"/>
        <v>9.9200924491554625E-4</v>
      </c>
      <c r="H4149" s="38">
        <f>G4149*SUMIF('Manual Inputs'!$B$11:$B$22,'Expanded kW'!A4149,'Manual Inputs'!$C$11:$C$22)</f>
        <v>10107.763734136321</v>
      </c>
    </row>
    <row r="4150" spans="1:8" x14ac:dyDescent="0.2">
      <c r="A4150">
        <f t="shared" si="384"/>
        <v>8</v>
      </c>
      <c r="B4150" t="b">
        <f t="shared" si="385"/>
        <v>0</v>
      </c>
      <c r="C4150" t="str">
        <f t="shared" si="386"/>
        <v>OFF</v>
      </c>
      <c r="D4150" s="4">
        <f t="shared" si="388"/>
        <v>42602.833333323273</v>
      </c>
      <c r="E4150" t="str">
        <f t="shared" si="389"/>
        <v>LRKPPS</v>
      </c>
      <c r="F4150" s="39">
        <v>73.955657958984375</v>
      </c>
      <c r="G4150">
        <f t="shared" si="387"/>
        <v>9.9228501851925111E-4</v>
      </c>
      <c r="H4150" s="38">
        <f>G4150*SUMIF('Manual Inputs'!$B$11:$B$22,'Expanded kW'!A4150,'Manual Inputs'!$C$11:$C$22)</f>
        <v>10110.573641851039</v>
      </c>
    </row>
    <row r="4151" spans="1:8" x14ac:dyDescent="0.2">
      <c r="A4151">
        <f t="shared" si="384"/>
        <v>8</v>
      </c>
      <c r="B4151" t="b">
        <f t="shared" si="385"/>
        <v>0</v>
      </c>
      <c r="C4151" t="str">
        <f t="shared" si="386"/>
        <v>OFF</v>
      </c>
      <c r="D4151" s="4">
        <f t="shared" si="388"/>
        <v>42602.874999989937</v>
      </c>
      <c r="E4151" t="str">
        <f t="shared" si="389"/>
        <v>LRKPPS</v>
      </c>
      <c r="F4151" s="39">
        <v>73.352325439453125</v>
      </c>
      <c r="G4151">
        <f t="shared" si="387"/>
        <v>9.8418992698956227E-4</v>
      </c>
      <c r="H4151" s="38">
        <f>G4151*SUMIF('Manual Inputs'!$B$11:$B$22,'Expanded kW'!A4151,'Manual Inputs'!$C$11:$C$22)</f>
        <v>10028.091272853289</v>
      </c>
    </row>
    <row r="4152" spans="1:8" x14ac:dyDescent="0.2">
      <c r="A4152">
        <f t="shared" si="384"/>
        <v>8</v>
      </c>
      <c r="B4152" t="b">
        <f t="shared" si="385"/>
        <v>0</v>
      </c>
      <c r="C4152" t="str">
        <f t="shared" si="386"/>
        <v>OFF</v>
      </c>
      <c r="D4152" s="4">
        <f t="shared" si="388"/>
        <v>42602.916666656602</v>
      </c>
      <c r="E4152" t="str">
        <f t="shared" si="389"/>
        <v>LRKPPS</v>
      </c>
      <c r="F4152" s="39">
        <v>70.93536376953125</v>
      </c>
      <c r="G4152">
        <f t="shared" si="387"/>
        <v>9.5176083472553507E-4</v>
      </c>
      <c r="H4152" s="38">
        <f>G4152*SUMIF('Manual Inputs'!$B$11:$B$22,'Expanded kW'!A4152,'Manual Inputs'!$C$11:$C$22)</f>
        <v>9697.6653172512324</v>
      </c>
    </row>
    <row r="4153" spans="1:8" x14ac:dyDescent="0.2">
      <c r="A4153">
        <f t="shared" si="384"/>
        <v>8</v>
      </c>
      <c r="B4153" t="b">
        <f t="shared" si="385"/>
        <v>0</v>
      </c>
      <c r="C4153" t="str">
        <f t="shared" si="386"/>
        <v>OFF</v>
      </c>
      <c r="D4153" s="4">
        <f t="shared" si="388"/>
        <v>42602.958333323266</v>
      </c>
      <c r="E4153" t="str">
        <f t="shared" si="389"/>
        <v>LRKPPS</v>
      </c>
      <c r="F4153" s="39">
        <v>69.23980712890625</v>
      </c>
      <c r="G4153">
        <f t="shared" si="387"/>
        <v>9.2901104790765407E-4</v>
      </c>
      <c r="H4153" s="38">
        <f>G4153*SUMIF('Manual Inputs'!$B$11:$B$22,'Expanded kW'!A4153,'Manual Inputs'!$C$11:$C$22)</f>
        <v>9465.8635761528549</v>
      </c>
    </row>
    <row r="4154" spans="1:8" x14ac:dyDescent="0.2">
      <c r="A4154">
        <f t="shared" si="384"/>
        <v>8</v>
      </c>
      <c r="B4154" t="b">
        <f t="shared" si="385"/>
        <v>0</v>
      </c>
      <c r="C4154" t="str">
        <f t="shared" si="386"/>
        <v>OFF</v>
      </c>
      <c r="D4154" s="4">
        <f t="shared" si="388"/>
        <v>42602.99999998993</v>
      </c>
      <c r="E4154" t="str">
        <f t="shared" si="389"/>
        <v>LRKPPS</v>
      </c>
      <c r="F4154" s="39">
        <v>66.729339599609375</v>
      </c>
      <c r="G4154">
        <f t="shared" si="387"/>
        <v>8.95327359768717E-4</v>
      </c>
      <c r="H4154" s="38">
        <f>G4154*SUMIF('Manual Inputs'!$B$11:$B$22,'Expanded kW'!A4154,'Manual Inputs'!$C$11:$C$22)</f>
        <v>9122.6543135902957</v>
      </c>
    </row>
    <row r="4155" spans="1:8" x14ac:dyDescent="0.2">
      <c r="A4155">
        <f t="shared" si="384"/>
        <v>8</v>
      </c>
      <c r="B4155" t="b">
        <f t="shared" si="385"/>
        <v>0</v>
      </c>
      <c r="C4155" t="str">
        <f t="shared" si="386"/>
        <v>OFF</v>
      </c>
      <c r="D4155" s="4">
        <f t="shared" si="388"/>
        <v>42603.041666656594</v>
      </c>
      <c r="E4155" t="str">
        <f t="shared" si="389"/>
        <v>LRKPPS</v>
      </c>
      <c r="F4155" s="39">
        <v>65.564620971679688</v>
      </c>
      <c r="G4155">
        <f t="shared" si="387"/>
        <v>8.796999841604046E-4</v>
      </c>
      <c r="H4155" s="38">
        <f>G4155*SUMIF('Manual Inputs'!$B$11:$B$22,'Expanded kW'!A4155,'Manual Inputs'!$C$11:$C$22)</f>
        <v>8963.4241237074639</v>
      </c>
    </row>
    <row r="4156" spans="1:8" x14ac:dyDescent="0.2">
      <c r="A4156">
        <f t="shared" si="384"/>
        <v>8</v>
      </c>
      <c r="B4156" t="b">
        <f t="shared" si="385"/>
        <v>0</v>
      </c>
      <c r="C4156" t="str">
        <f t="shared" si="386"/>
        <v>OFF</v>
      </c>
      <c r="D4156" s="4">
        <f t="shared" si="388"/>
        <v>42603.083333323259</v>
      </c>
      <c r="E4156" t="str">
        <f t="shared" si="389"/>
        <v>LRKPPS</v>
      </c>
      <c r="F4156" s="39">
        <v>65.109832763671875</v>
      </c>
      <c r="G4156">
        <f t="shared" si="387"/>
        <v>8.7359795575771434E-4</v>
      </c>
      <c r="H4156" s="38">
        <f>G4156*SUMIF('Manual Inputs'!$B$11:$B$22,'Expanded kW'!A4156,'Manual Inputs'!$C$11:$C$22)</f>
        <v>8901.2494396412549</v>
      </c>
    </row>
    <row r="4157" spans="1:8" x14ac:dyDescent="0.2">
      <c r="A4157">
        <f t="shared" si="384"/>
        <v>8</v>
      </c>
      <c r="B4157" t="b">
        <f t="shared" si="385"/>
        <v>0</v>
      </c>
      <c r="C4157" t="str">
        <f t="shared" si="386"/>
        <v>OFF</v>
      </c>
      <c r="D4157" s="4">
        <f t="shared" si="388"/>
        <v>42603.124999989923</v>
      </c>
      <c r="E4157" t="str">
        <f t="shared" si="389"/>
        <v>LRKPPS</v>
      </c>
      <c r="F4157" s="39">
        <v>64.923248291015625</v>
      </c>
      <c r="G4157">
        <f t="shared" si="387"/>
        <v>8.7109449649557392E-4</v>
      </c>
      <c r="H4157" s="38">
        <f>G4157*SUMIF('Manual Inputs'!$B$11:$B$22,'Expanded kW'!A4157,'Manual Inputs'!$C$11:$C$22)</f>
        <v>8875.7412350862614</v>
      </c>
    </row>
    <row r="4158" spans="1:8" x14ac:dyDescent="0.2">
      <c r="A4158">
        <f t="shared" si="384"/>
        <v>8</v>
      </c>
      <c r="B4158" t="b">
        <f t="shared" si="385"/>
        <v>0</v>
      </c>
      <c r="C4158" t="str">
        <f t="shared" si="386"/>
        <v>OFF</v>
      </c>
      <c r="D4158" s="4">
        <f t="shared" si="388"/>
        <v>42603.166666656587</v>
      </c>
      <c r="E4158" t="str">
        <f t="shared" si="389"/>
        <v>LRKPPS</v>
      </c>
      <c r="F4158" s="39">
        <v>64.006988525390625</v>
      </c>
      <c r="G4158">
        <f t="shared" si="387"/>
        <v>8.5880076720435609E-4</v>
      </c>
      <c r="H4158" s="38">
        <f>G4158*SUMIF('Manual Inputs'!$B$11:$B$22,'Expanded kW'!A4158,'Manual Inputs'!$C$11:$C$22)</f>
        <v>8750.4781775855827</v>
      </c>
    </row>
    <row r="4159" spans="1:8" x14ac:dyDescent="0.2">
      <c r="A4159">
        <f t="shared" si="384"/>
        <v>8</v>
      </c>
      <c r="B4159" t="b">
        <f t="shared" si="385"/>
        <v>0</v>
      </c>
      <c r="C4159" t="str">
        <f t="shared" si="386"/>
        <v>OFF</v>
      </c>
      <c r="D4159" s="4">
        <f t="shared" si="388"/>
        <v>42603.208333323251</v>
      </c>
      <c r="E4159" t="str">
        <f t="shared" si="389"/>
        <v>LRKPPS</v>
      </c>
      <c r="F4159" s="39">
        <v>63.744716644287109</v>
      </c>
      <c r="G4159">
        <f t="shared" si="387"/>
        <v>8.5528178751327947E-4</v>
      </c>
      <c r="H4159" s="38">
        <f>G4159*SUMIF('Manual Inputs'!$B$11:$B$22,'Expanded kW'!A4159,'Manual Inputs'!$C$11:$C$22)</f>
        <v>8714.6226495399187</v>
      </c>
    </row>
    <row r="4160" spans="1:8" x14ac:dyDescent="0.2">
      <c r="A4160">
        <f t="shared" si="384"/>
        <v>8</v>
      </c>
      <c r="B4160" t="b">
        <f t="shared" si="385"/>
        <v>0</v>
      </c>
      <c r="C4160" t="str">
        <f t="shared" si="386"/>
        <v>OFF</v>
      </c>
      <c r="D4160" s="4">
        <f t="shared" si="388"/>
        <v>42603.249999989916</v>
      </c>
      <c r="E4160" t="str">
        <f t="shared" si="389"/>
        <v>LRKPPS</v>
      </c>
      <c r="F4160" s="39">
        <v>63.315219879150391</v>
      </c>
      <c r="G4160">
        <f t="shared" si="387"/>
        <v>8.4951910190802116E-4</v>
      </c>
      <c r="H4160" s="38">
        <f>G4160*SUMIF('Manual Inputs'!$B$11:$B$22,'Expanded kW'!A4160,'Manual Inputs'!$C$11:$C$22)</f>
        <v>8655.9055913364773</v>
      </c>
    </row>
    <row r="4161" spans="1:8" x14ac:dyDescent="0.2">
      <c r="A4161">
        <f t="shared" si="384"/>
        <v>8</v>
      </c>
      <c r="B4161" t="b">
        <f t="shared" si="385"/>
        <v>0</v>
      </c>
      <c r="C4161" t="str">
        <f t="shared" si="386"/>
        <v>OFF</v>
      </c>
      <c r="D4161" s="4">
        <f t="shared" si="388"/>
        <v>42603.29166665658</v>
      </c>
      <c r="E4161" t="str">
        <f t="shared" si="389"/>
        <v>LRKPPS</v>
      </c>
      <c r="F4161" s="39">
        <v>64.787750244140625</v>
      </c>
      <c r="G4161">
        <f t="shared" si="387"/>
        <v>8.6927647897449048E-4</v>
      </c>
      <c r="H4161" s="38">
        <f>G4161*SUMIF('Manual Inputs'!$B$11:$B$22,'Expanded kW'!A4161,'Manual Inputs'!$C$11:$C$22)</f>
        <v>8857.2171218667354</v>
      </c>
    </row>
    <row r="4162" spans="1:8" x14ac:dyDescent="0.2">
      <c r="A4162">
        <f t="shared" ref="A4162:A4225" si="390">MONTH(D4162)</f>
        <v>8</v>
      </c>
      <c r="B4162" t="b">
        <f t="shared" ref="B4162:B4225" si="391">IF(ISNA(VLOOKUP(DATE(YEAR(D4162),MONTH(D4162),DAY(D4162)),Holidays,1,FALSE)),FALSE,TRUE)</f>
        <v>0</v>
      </c>
      <c r="C4162" t="str">
        <f t="shared" ref="C4162:C4225" si="392">IF(OR(HOUR(D4162)&lt;PkStart,HOUR(D4162)&gt;OPkStart-1,WEEKDAY(D4162,2)&gt;5,B4162)=TRUE,"OFF","ON")</f>
        <v>OFF</v>
      </c>
      <c r="D4162" s="4">
        <f t="shared" si="388"/>
        <v>42603.333333323244</v>
      </c>
      <c r="E4162" t="str">
        <f t="shared" si="389"/>
        <v>LRKPPS</v>
      </c>
      <c r="F4162" s="39">
        <v>62.761905670166016</v>
      </c>
      <c r="G4162">
        <f t="shared" ref="G4162:G4225" si="393">IF(SUMIF($A$2:$A$8761,A4162,$F$2:$F$8761)=0,0,F4162/SUMIF($A$2:$A$8761,A4162,$F$2:$F$8761))</f>
        <v>8.4209512090019172E-4</v>
      </c>
      <c r="H4162" s="38">
        <f>G4162*SUMIF('Manual Inputs'!$B$11:$B$22,'Expanded kW'!A4162,'Manual Inputs'!$C$11:$C$22)</f>
        <v>8580.2612902591791</v>
      </c>
    </row>
    <row r="4163" spans="1:8" x14ac:dyDescent="0.2">
      <c r="A4163">
        <f t="shared" si="390"/>
        <v>8</v>
      </c>
      <c r="B4163" t="b">
        <f t="shared" si="391"/>
        <v>0</v>
      </c>
      <c r="C4163" t="str">
        <f t="shared" si="392"/>
        <v>OFF</v>
      </c>
      <c r="D4163" s="4">
        <f t="shared" si="388"/>
        <v>42603.374999989908</v>
      </c>
      <c r="E4163" t="str">
        <f t="shared" si="389"/>
        <v>LRKPPS</v>
      </c>
      <c r="F4163" s="39">
        <v>63.918338775634766</v>
      </c>
      <c r="G4163">
        <f t="shared" si="393"/>
        <v>8.5761132719387029E-4</v>
      </c>
      <c r="H4163" s="38">
        <f>G4163*SUMIF('Manual Inputs'!$B$11:$B$22,'Expanded kW'!A4163,'Manual Inputs'!$C$11:$C$22)</f>
        <v>8738.3587556512211</v>
      </c>
    </row>
    <row r="4164" spans="1:8" x14ac:dyDescent="0.2">
      <c r="A4164">
        <f t="shared" si="390"/>
        <v>8</v>
      </c>
      <c r="B4164" t="b">
        <f t="shared" si="391"/>
        <v>0</v>
      </c>
      <c r="C4164" t="str">
        <f t="shared" si="392"/>
        <v>OFF</v>
      </c>
      <c r="D4164" s="4">
        <f t="shared" ref="D4164:D4227" si="394">+D4163+1/24</f>
        <v>42603.416666656572</v>
      </c>
      <c r="E4164" t="str">
        <f t="shared" ref="E4164:E4227" si="395">+E4163</f>
        <v>LRKPPS</v>
      </c>
      <c r="F4164" s="39">
        <v>63.654979705810547</v>
      </c>
      <c r="G4164">
        <f t="shared" si="393"/>
        <v>8.540777603689674E-4</v>
      </c>
      <c r="H4164" s="38">
        <f>G4164*SUMIF('Manual Inputs'!$B$11:$B$22,'Expanded kW'!A4164,'Manual Inputs'!$C$11:$C$22)</f>
        <v>8702.3545966295569</v>
      </c>
    </row>
    <row r="4165" spans="1:8" x14ac:dyDescent="0.2">
      <c r="A4165">
        <f t="shared" si="390"/>
        <v>8</v>
      </c>
      <c r="B4165" t="b">
        <f t="shared" si="391"/>
        <v>0</v>
      </c>
      <c r="C4165" t="str">
        <f t="shared" si="392"/>
        <v>OFF</v>
      </c>
      <c r="D4165" s="4">
        <f t="shared" si="394"/>
        <v>42603.458333323237</v>
      </c>
      <c r="E4165" t="str">
        <f t="shared" si="395"/>
        <v>LRKPPS</v>
      </c>
      <c r="F4165" s="39">
        <v>63.408046722412109</v>
      </c>
      <c r="G4165">
        <f t="shared" si="393"/>
        <v>8.5076458722215518E-4</v>
      </c>
      <c r="H4165" s="38">
        <f>G4165*SUMIF('Manual Inputs'!$B$11:$B$22,'Expanded kW'!A4165,'Manual Inputs'!$C$11:$C$22)</f>
        <v>8668.5960691260007</v>
      </c>
    </row>
    <row r="4166" spans="1:8" x14ac:dyDescent="0.2">
      <c r="A4166">
        <f t="shared" si="390"/>
        <v>8</v>
      </c>
      <c r="B4166" t="b">
        <f t="shared" si="391"/>
        <v>0</v>
      </c>
      <c r="C4166" t="str">
        <f t="shared" si="392"/>
        <v>OFF</v>
      </c>
      <c r="D4166" s="4">
        <f t="shared" si="394"/>
        <v>42603.499999989901</v>
      </c>
      <c r="E4166" t="str">
        <f t="shared" si="395"/>
        <v>LRKPPS</v>
      </c>
      <c r="F4166" s="39">
        <v>64.922065734863281</v>
      </c>
      <c r="G4166">
        <f t="shared" si="393"/>
        <v>8.7107862978860501E-4</v>
      </c>
      <c r="H4166" s="38">
        <f>G4166*SUMIF('Manual Inputs'!$B$11:$B$22,'Expanded kW'!A4166,'Manual Inputs'!$C$11:$C$22)</f>
        <v>8875.5795663053486</v>
      </c>
    </row>
    <row r="4167" spans="1:8" x14ac:dyDescent="0.2">
      <c r="A4167">
        <f t="shared" si="390"/>
        <v>8</v>
      </c>
      <c r="B4167" t="b">
        <f t="shared" si="391"/>
        <v>0</v>
      </c>
      <c r="C4167" t="str">
        <f t="shared" si="392"/>
        <v>OFF</v>
      </c>
      <c r="D4167" s="4">
        <f t="shared" si="394"/>
        <v>42603.541666656565</v>
      </c>
      <c r="E4167" t="str">
        <f t="shared" si="395"/>
        <v>LRKPPS</v>
      </c>
      <c r="F4167" s="39">
        <v>66.046844482421875</v>
      </c>
      <c r="G4167">
        <f t="shared" si="393"/>
        <v>8.8617012016477367E-4</v>
      </c>
      <c r="H4167" s="38">
        <f>G4167*SUMIF('Manual Inputs'!$B$11:$B$22,'Expanded kW'!A4167,'Manual Inputs'!$C$11:$C$22)</f>
        <v>9029.3495234908696</v>
      </c>
    </row>
    <row r="4168" spans="1:8" x14ac:dyDescent="0.2">
      <c r="A4168">
        <f t="shared" si="390"/>
        <v>8</v>
      </c>
      <c r="B4168" t="b">
        <f t="shared" si="391"/>
        <v>0</v>
      </c>
      <c r="C4168" t="str">
        <f t="shared" si="392"/>
        <v>OFF</v>
      </c>
      <c r="D4168" s="4">
        <f t="shared" si="394"/>
        <v>42603.583333323229</v>
      </c>
      <c r="E4168" t="str">
        <f t="shared" si="395"/>
        <v>LRKPPS</v>
      </c>
      <c r="F4168" s="39">
        <v>68.223220825195313</v>
      </c>
      <c r="G4168">
        <f t="shared" si="393"/>
        <v>9.1537120767036387E-4</v>
      </c>
      <c r="H4168" s="38">
        <f>G4168*SUMIF('Manual Inputs'!$B$11:$B$22,'Expanded kW'!A4168,'Manual Inputs'!$C$11:$C$22)</f>
        <v>9326.8847478843418</v>
      </c>
    </row>
    <row r="4169" spans="1:8" x14ac:dyDescent="0.2">
      <c r="A4169">
        <f t="shared" si="390"/>
        <v>8</v>
      </c>
      <c r="B4169" t="b">
        <f t="shared" si="391"/>
        <v>0</v>
      </c>
      <c r="C4169" t="str">
        <f t="shared" si="392"/>
        <v>OFF</v>
      </c>
      <c r="D4169" s="4">
        <f t="shared" si="394"/>
        <v>42603.624999989894</v>
      </c>
      <c r="E4169" t="str">
        <f t="shared" si="395"/>
        <v>LRKPPS</v>
      </c>
      <c r="F4169" s="39">
        <v>71.9730224609375</v>
      </c>
      <c r="G4169">
        <f t="shared" si="393"/>
        <v>9.6568340944442612E-4</v>
      </c>
      <c r="H4169" s="38">
        <f>G4169*SUMIF('Manual Inputs'!$B$11:$B$22,'Expanded kW'!A4169,'Manual Inputs'!$C$11:$C$22)</f>
        <v>9839.5249788931869</v>
      </c>
    </row>
    <row r="4170" spans="1:8" x14ac:dyDescent="0.2">
      <c r="A4170">
        <f t="shared" si="390"/>
        <v>8</v>
      </c>
      <c r="B4170" t="b">
        <f t="shared" si="391"/>
        <v>0</v>
      </c>
      <c r="C4170" t="str">
        <f t="shared" si="392"/>
        <v>OFF</v>
      </c>
      <c r="D4170" s="4">
        <f t="shared" si="394"/>
        <v>42603.666666656558</v>
      </c>
      <c r="E4170" t="str">
        <f t="shared" si="395"/>
        <v>LRKPPS</v>
      </c>
      <c r="F4170" s="39">
        <v>73.825942993164062</v>
      </c>
      <c r="G4170">
        <f t="shared" si="393"/>
        <v>9.9054459431353837E-4</v>
      </c>
      <c r="H4170" s="38">
        <f>G4170*SUMIF('Manual Inputs'!$B$11:$B$22,'Expanded kW'!A4170,'Manual Inputs'!$C$11:$C$22)</f>
        <v>10092.840141121402</v>
      </c>
    </row>
    <row r="4171" spans="1:8" x14ac:dyDescent="0.2">
      <c r="A4171">
        <f t="shared" si="390"/>
        <v>8</v>
      </c>
      <c r="B4171" t="b">
        <f t="shared" si="391"/>
        <v>0</v>
      </c>
      <c r="C4171" t="str">
        <f t="shared" si="392"/>
        <v>OFF</v>
      </c>
      <c r="D4171" s="4">
        <f t="shared" si="394"/>
        <v>42603.708333323222</v>
      </c>
      <c r="E4171" t="str">
        <f t="shared" si="395"/>
        <v>LRKPPS</v>
      </c>
      <c r="F4171" s="39">
        <v>72.579216003417969</v>
      </c>
      <c r="G4171">
        <f t="shared" si="393"/>
        <v>9.7381688816839459E-4</v>
      </c>
      <c r="H4171" s="38">
        <f>G4171*SUMIF('Manual Inputs'!$B$11:$B$22,'Expanded kW'!A4171,'Manual Inputs'!$C$11:$C$22)</f>
        <v>9922.3984820383066</v>
      </c>
    </row>
    <row r="4172" spans="1:8" x14ac:dyDescent="0.2">
      <c r="A4172">
        <f t="shared" si="390"/>
        <v>8</v>
      </c>
      <c r="B4172" t="b">
        <f t="shared" si="391"/>
        <v>0</v>
      </c>
      <c r="C4172" t="str">
        <f t="shared" si="392"/>
        <v>OFF</v>
      </c>
      <c r="D4172" s="4">
        <f t="shared" si="394"/>
        <v>42603.749999989886</v>
      </c>
      <c r="E4172" t="str">
        <f t="shared" si="395"/>
        <v>LRKPPS</v>
      </c>
      <c r="F4172" s="39">
        <v>70.909568786621094</v>
      </c>
      <c r="G4172">
        <f t="shared" si="393"/>
        <v>9.5141473578190994E-4</v>
      </c>
      <c r="H4172" s="38">
        <f>G4172*SUMIF('Manual Inputs'!$B$11:$B$22,'Expanded kW'!A4172,'Manual Inputs'!$C$11:$C$22)</f>
        <v>9694.138851778529</v>
      </c>
    </row>
    <row r="4173" spans="1:8" x14ac:dyDescent="0.2">
      <c r="A4173">
        <f t="shared" si="390"/>
        <v>8</v>
      </c>
      <c r="B4173" t="b">
        <f t="shared" si="391"/>
        <v>0</v>
      </c>
      <c r="C4173" t="str">
        <f t="shared" si="392"/>
        <v>OFF</v>
      </c>
      <c r="D4173" s="4">
        <f t="shared" si="394"/>
        <v>42603.791666656551</v>
      </c>
      <c r="E4173" t="str">
        <f t="shared" si="395"/>
        <v>LRKPPS</v>
      </c>
      <c r="F4173" s="39">
        <v>69.97174072265625</v>
      </c>
      <c r="G4173">
        <f t="shared" si="393"/>
        <v>9.3883161822874944E-4</v>
      </c>
      <c r="H4173" s="38">
        <f>G4173*SUMIF('Manual Inputs'!$B$11:$B$22,'Expanded kW'!A4173,'Manual Inputs'!$C$11:$C$22)</f>
        <v>9565.927164318864</v>
      </c>
    </row>
    <row r="4174" spans="1:8" x14ac:dyDescent="0.2">
      <c r="A4174">
        <f t="shared" si="390"/>
        <v>8</v>
      </c>
      <c r="B4174" t="b">
        <f t="shared" si="391"/>
        <v>0</v>
      </c>
      <c r="C4174" t="str">
        <f t="shared" si="392"/>
        <v>OFF</v>
      </c>
      <c r="D4174" s="4">
        <f t="shared" si="394"/>
        <v>42603.833333323215</v>
      </c>
      <c r="E4174" t="str">
        <f t="shared" si="395"/>
        <v>LRKPPS</v>
      </c>
      <c r="F4174" s="39">
        <v>67.197265625</v>
      </c>
      <c r="G4174">
        <f t="shared" si="393"/>
        <v>9.0160566216753932E-4</v>
      </c>
      <c r="H4174" s="38">
        <f>G4174*SUMIF('Manual Inputs'!$B$11:$B$22,'Expanded kW'!A4174,'Manual Inputs'!$C$11:$C$22)</f>
        <v>9186.6250856612351</v>
      </c>
    </row>
    <row r="4175" spans="1:8" x14ac:dyDescent="0.2">
      <c r="A4175">
        <f t="shared" si="390"/>
        <v>8</v>
      </c>
      <c r="B4175" t="b">
        <f t="shared" si="391"/>
        <v>0</v>
      </c>
      <c r="C4175" t="str">
        <f t="shared" si="392"/>
        <v>OFF</v>
      </c>
      <c r="D4175" s="4">
        <f t="shared" si="394"/>
        <v>42603.874999989879</v>
      </c>
      <c r="E4175" t="str">
        <f t="shared" si="395"/>
        <v>LRKPPS</v>
      </c>
      <c r="F4175" s="39">
        <v>67.592231750488281</v>
      </c>
      <c r="G4175">
        <f t="shared" si="393"/>
        <v>9.0690503992930536E-4</v>
      </c>
      <c r="H4175" s="38">
        <f>G4175*SUMIF('Manual Inputs'!$B$11:$B$22,'Expanded kW'!A4175,'Manual Inputs'!$C$11:$C$22)</f>
        <v>9240.6214154619993</v>
      </c>
    </row>
    <row r="4176" spans="1:8" x14ac:dyDescent="0.2">
      <c r="A4176">
        <f t="shared" si="390"/>
        <v>8</v>
      </c>
      <c r="B4176" t="b">
        <f t="shared" si="391"/>
        <v>0</v>
      </c>
      <c r="C4176" t="str">
        <f t="shared" si="392"/>
        <v>OFF</v>
      </c>
      <c r="D4176" s="4">
        <f t="shared" si="394"/>
        <v>42603.916666656543</v>
      </c>
      <c r="E4176" t="str">
        <f t="shared" si="395"/>
        <v>LRKPPS</v>
      </c>
      <c r="F4176" s="39">
        <v>65.246177673339844</v>
      </c>
      <c r="G4176">
        <f t="shared" si="393"/>
        <v>8.7542733588830449E-4</v>
      </c>
      <c r="H4176" s="38">
        <f>G4176*SUMIF('Manual Inputs'!$B$11:$B$22,'Expanded kW'!A4176,'Manual Inputs'!$C$11:$C$22)</f>
        <v>8919.8893285684026</v>
      </c>
    </row>
    <row r="4177" spans="1:8" x14ac:dyDescent="0.2">
      <c r="A4177">
        <f t="shared" si="390"/>
        <v>8</v>
      </c>
      <c r="B4177" t="b">
        <f t="shared" si="391"/>
        <v>0</v>
      </c>
      <c r="C4177" t="str">
        <f t="shared" si="392"/>
        <v>OFF</v>
      </c>
      <c r="D4177" s="4">
        <f t="shared" si="394"/>
        <v>42603.958333323208</v>
      </c>
      <c r="E4177" t="str">
        <f t="shared" si="395"/>
        <v>LRKPPS</v>
      </c>
      <c r="F4177" s="39">
        <v>62.729183197021484</v>
      </c>
      <c r="G4177">
        <f t="shared" si="393"/>
        <v>8.4165607376348412E-4</v>
      </c>
      <c r="H4177" s="38">
        <f>G4177*SUMIF('Manual Inputs'!$B$11:$B$22,'Expanded kW'!A4177,'Manual Inputs'!$C$11:$C$22)</f>
        <v>8575.787758637638</v>
      </c>
    </row>
    <row r="4178" spans="1:8" x14ac:dyDescent="0.2">
      <c r="A4178">
        <f t="shared" si="390"/>
        <v>8</v>
      </c>
      <c r="B4178" t="b">
        <f t="shared" si="391"/>
        <v>0</v>
      </c>
      <c r="C4178" t="str">
        <f t="shared" si="392"/>
        <v>OFF</v>
      </c>
      <c r="D4178" s="4">
        <f t="shared" si="394"/>
        <v>42603.999999989872</v>
      </c>
      <c r="E4178" t="str">
        <f t="shared" si="395"/>
        <v>LRKPPS</v>
      </c>
      <c r="F4178" s="39">
        <v>58.254596710205078</v>
      </c>
      <c r="G4178">
        <f t="shared" si="393"/>
        <v>7.8161921847109993E-4</v>
      </c>
      <c r="H4178" s="38">
        <f>G4178*SUMIF('Manual Inputs'!$B$11:$B$22,'Expanded kW'!A4178,'Manual Inputs'!$C$11:$C$22)</f>
        <v>7964.0612533190179</v>
      </c>
    </row>
    <row r="4179" spans="1:8" x14ac:dyDescent="0.2">
      <c r="A4179">
        <f t="shared" si="390"/>
        <v>8</v>
      </c>
      <c r="B4179" t="b">
        <f t="shared" si="391"/>
        <v>0</v>
      </c>
      <c r="C4179" t="str">
        <f t="shared" si="392"/>
        <v>OFF</v>
      </c>
      <c r="D4179" s="4">
        <f t="shared" si="394"/>
        <v>42604.041666656536</v>
      </c>
      <c r="E4179" t="str">
        <f t="shared" si="395"/>
        <v>LRKPPS</v>
      </c>
      <c r="F4179" s="39">
        <v>57.940914154052734</v>
      </c>
      <c r="G4179">
        <f t="shared" si="393"/>
        <v>7.7741044649028113E-4</v>
      </c>
      <c r="H4179" s="38">
        <f>G4179*SUMIF('Manual Inputs'!$B$11:$B$22,'Expanded kW'!A4179,'Manual Inputs'!$C$11:$C$22)</f>
        <v>7921.1773054011819</v>
      </c>
    </row>
    <row r="4180" spans="1:8" x14ac:dyDescent="0.2">
      <c r="A4180">
        <f t="shared" si="390"/>
        <v>8</v>
      </c>
      <c r="B4180" t="b">
        <f t="shared" si="391"/>
        <v>0</v>
      </c>
      <c r="C4180" t="str">
        <f t="shared" si="392"/>
        <v>OFF</v>
      </c>
      <c r="D4180" s="4">
        <f t="shared" si="394"/>
        <v>42604.0833333232</v>
      </c>
      <c r="E4180" t="str">
        <f t="shared" si="395"/>
        <v>LRKPPS</v>
      </c>
      <c r="F4180" s="39">
        <v>56.589084625244141</v>
      </c>
      <c r="G4180">
        <f t="shared" si="393"/>
        <v>7.5927254837608084E-4</v>
      </c>
      <c r="H4180" s="38">
        <f>G4180*SUMIF('Manual Inputs'!$B$11:$B$22,'Expanded kW'!A4180,'Manual Inputs'!$C$11:$C$22)</f>
        <v>7736.3669422802404</v>
      </c>
    </row>
    <row r="4181" spans="1:8" x14ac:dyDescent="0.2">
      <c r="A4181">
        <f t="shared" si="390"/>
        <v>8</v>
      </c>
      <c r="B4181" t="b">
        <f t="shared" si="391"/>
        <v>0</v>
      </c>
      <c r="C4181" t="str">
        <f t="shared" si="392"/>
        <v>OFF</v>
      </c>
      <c r="D4181" s="4">
        <f t="shared" si="394"/>
        <v>42604.124999989865</v>
      </c>
      <c r="E4181" t="str">
        <f t="shared" si="395"/>
        <v>LRKPPS</v>
      </c>
      <c r="F4181" s="39">
        <v>55.169139862060547</v>
      </c>
      <c r="G4181">
        <f t="shared" si="393"/>
        <v>7.4022072794047101E-4</v>
      </c>
      <c r="H4181" s="38">
        <f>G4181*SUMIF('Manual Inputs'!$B$11:$B$22,'Expanded kW'!A4181,'Manual Inputs'!$C$11:$C$22)</f>
        <v>7542.2444573786725</v>
      </c>
    </row>
    <row r="4182" spans="1:8" x14ac:dyDescent="0.2">
      <c r="A4182">
        <f t="shared" si="390"/>
        <v>8</v>
      </c>
      <c r="B4182" t="b">
        <f t="shared" si="391"/>
        <v>0</v>
      </c>
      <c r="C4182" t="str">
        <f t="shared" si="392"/>
        <v>OFF</v>
      </c>
      <c r="D4182" s="4">
        <f t="shared" si="394"/>
        <v>42604.166666656529</v>
      </c>
      <c r="E4182" t="str">
        <f t="shared" si="395"/>
        <v>LRKPPS</v>
      </c>
      <c r="F4182" s="39">
        <v>57.206882476806641</v>
      </c>
      <c r="G4182">
        <f t="shared" si="393"/>
        <v>7.6756172556004742E-4</v>
      </c>
      <c r="H4182" s="38">
        <f>G4182*SUMIF('Manual Inputs'!$B$11:$B$22,'Expanded kW'!A4182,'Manual Inputs'!$C$11:$C$22)</f>
        <v>7820.8268855271008</v>
      </c>
    </row>
    <row r="4183" spans="1:8" x14ac:dyDescent="0.2">
      <c r="A4183">
        <f t="shared" si="390"/>
        <v>8</v>
      </c>
      <c r="B4183" t="b">
        <f t="shared" si="391"/>
        <v>0</v>
      </c>
      <c r="C4183" t="str">
        <f t="shared" si="392"/>
        <v>OFF</v>
      </c>
      <c r="D4183" s="4">
        <f t="shared" si="394"/>
        <v>42604.208333323193</v>
      </c>
      <c r="E4183" t="str">
        <f t="shared" si="395"/>
        <v>LRKPPS</v>
      </c>
      <c r="F4183" s="39">
        <v>67.494705200195313</v>
      </c>
      <c r="G4183">
        <f t="shared" si="393"/>
        <v>9.0559649725070128E-4</v>
      </c>
      <c r="H4183" s="38">
        <f>G4183*SUMIF('Manual Inputs'!$B$11:$B$22,'Expanded kW'!A4183,'Manual Inputs'!$C$11:$C$22)</f>
        <v>9227.2884346463925</v>
      </c>
    </row>
    <row r="4184" spans="1:8" x14ac:dyDescent="0.2">
      <c r="A4184">
        <f t="shared" si="390"/>
        <v>8</v>
      </c>
      <c r="B4184" t="b">
        <f t="shared" si="391"/>
        <v>0</v>
      </c>
      <c r="C4184" t="str">
        <f t="shared" si="392"/>
        <v>OFF</v>
      </c>
      <c r="D4184" s="4">
        <f t="shared" si="394"/>
        <v>42604.249999989857</v>
      </c>
      <c r="E4184" t="str">
        <f t="shared" si="395"/>
        <v>LRKPPS</v>
      </c>
      <c r="F4184" s="39">
        <v>90.973907470703125</v>
      </c>
      <c r="G4184">
        <f t="shared" si="393"/>
        <v>1.2206239245332647E-3</v>
      </c>
      <c r="H4184" s="38">
        <f>G4184*SUMIF('Manual Inputs'!$B$11:$B$22,'Expanded kW'!A4184,'Manual Inputs'!$C$11:$C$22)</f>
        <v>12437.160541247624</v>
      </c>
    </row>
    <row r="4185" spans="1:8" x14ac:dyDescent="0.2">
      <c r="A4185">
        <f t="shared" si="390"/>
        <v>8</v>
      </c>
      <c r="B4185" t="b">
        <f t="shared" si="391"/>
        <v>0</v>
      </c>
      <c r="C4185" t="str">
        <f t="shared" si="392"/>
        <v>ON</v>
      </c>
      <c r="D4185" s="4">
        <f t="shared" si="394"/>
        <v>42604.291666656522</v>
      </c>
      <c r="E4185" t="str">
        <f t="shared" si="395"/>
        <v>LRKPPS</v>
      </c>
      <c r="F4185" s="39">
        <v>117.60436248779297</v>
      </c>
      <c r="G4185">
        <f t="shared" si="393"/>
        <v>1.5779326454490373E-3</v>
      </c>
      <c r="H4185" s="38">
        <f>G4185*SUMIF('Manual Inputs'!$B$11:$B$22,'Expanded kW'!A4185,'Manual Inputs'!$C$11:$C$22)</f>
        <v>16077.844486154358</v>
      </c>
    </row>
    <row r="4186" spans="1:8" x14ac:dyDescent="0.2">
      <c r="A4186">
        <f t="shared" si="390"/>
        <v>8</v>
      </c>
      <c r="B4186" t="b">
        <f t="shared" si="391"/>
        <v>0</v>
      </c>
      <c r="C4186" t="str">
        <f t="shared" si="392"/>
        <v>ON</v>
      </c>
      <c r="D4186" s="4">
        <f t="shared" si="394"/>
        <v>42604.333333323186</v>
      </c>
      <c r="E4186" t="str">
        <f t="shared" si="395"/>
        <v>LRKPPS</v>
      </c>
      <c r="F4186" s="39">
        <v>144.81053161621094</v>
      </c>
      <c r="G4186">
        <f t="shared" si="393"/>
        <v>1.9429658935123859E-3</v>
      </c>
      <c r="H4186" s="38">
        <f>G4186*SUMIF('Manual Inputs'!$B$11:$B$22,'Expanded kW'!A4186,'Manual Inputs'!$C$11:$C$22)</f>
        <v>19797.235051756212</v>
      </c>
    </row>
    <row r="4187" spans="1:8" x14ac:dyDescent="0.2">
      <c r="A4187">
        <f t="shared" si="390"/>
        <v>8</v>
      </c>
      <c r="B4187" t="b">
        <f t="shared" si="391"/>
        <v>0</v>
      </c>
      <c r="C4187" t="str">
        <f t="shared" si="392"/>
        <v>ON</v>
      </c>
      <c r="D4187" s="4">
        <f t="shared" si="394"/>
        <v>42604.37499998985</v>
      </c>
      <c r="E4187" t="str">
        <f t="shared" si="395"/>
        <v>LRKPPS</v>
      </c>
      <c r="F4187" s="39">
        <v>152.94500732421875</v>
      </c>
      <c r="G4187">
        <f t="shared" si="393"/>
        <v>2.0521085690199379E-3</v>
      </c>
      <c r="H4187" s="38">
        <f>G4187*SUMIF('Manual Inputs'!$B$11:$B$22,'Expanded kW'!A4187,'Manual Inputs'!$C$11:$C$22)</f>
        <v>20909.309745612278</v>
      </c>
    </row>
    <row r="4188" spans="1:8" x14ac:dyDescent="0.2">
      <c r="A4188">
        <f t="shared" si="390"/>
        <v>8</v>
      </c>
      <c r="B4188" t="b">
        <f t="shared" si="391"/>
        <v>0</v>
      </c>
      <c r="C4188" t="str">
        <f t="shared" si="392"/>
        <v>ON</v>
      </c>
      <c r="D4188" s="4">
        <f t="shared" si="394"/>
        <v>42604.416666656514</v>
      </c>
      <c r="E4188" t="str">
        <f t="shared" si="395"/>
        <v>LRKPPS</v>
      </c>
      <c r="F4188" s="39">
        <v>156.77499389648437</v>
      </c>
      <c r="G4188">
        <f t="shared" si="393"/>
        <v>2.1034966358923438E-3</v>
      </c>
      <c r="H4188" s="38">
        <f>G4188*SUMIF('Manual Inputs'!$B$11:$B$22,'Expanded kW'!A4188,'Manual Inputs'!$C$11:$C$22)</f>
        <v>21432.912162991459</v>
      </c>
    </row>
    <row r="4189" spans="1:8" x14ac:dyDescent="0.2">
      <c r="A4189">
        <f t="shared" si="390"/>
        <v>8</v>
      </c>
      <c r="B4189" t="b">
        <f t="shared" si="391"/>
        <v>0</v>
      </c>
      <c r="C4189" t="str">
        <f t="shared" si="392"/>
        <v>ON</v>
      </c>
      <c r="D4189" s="4">
        <f t="shared" si="394"/>
        <v>42604.458333323179</v>
      </c>
      <c r="E4189" t="str">
        <f t="shared" si="395"/>
        <v>LRKPPS</v>
      </c>
      <c r="F4189" s="39">
        <v>162.05564880371094</v>
      </c>
      <c r="G4189">
        <f t="shared" si="393"/>
        <v>2.174348750483997E-3</v>
      </c>
      <c r="H4189" s="38">
        <f>G4189*SUMIF('Manual Inputs'!$B$11:$B$22,'Expanded kW'!A4189,'Manual Inputs'!$C$11:$C$22)</f>
        <v>22154.837324502783</v>
      </c>
    </row>
    <row r="4190" spans="1:8" x14ac:dyDescent="0.2">
      <c r="A4190">
        <f t="shared" si="390"/>
        <v>8</v>
      </c>
      <c r="B4190" t="b">
        <f t="shared" si="391"/>
        <v>0</v>
      </c>
      <c r="C4190" t="str">
        <f t="shared" si="392"/>
        <v>ON</v>
      </c>
      <c r="D4190" s="4">
        <f t="shared" si="394"/>
        <v>42604.499999989843</v>
      </c>
      <c r="E4190" t="str">
        <f t="shared" si="395"/>
        <v>LRKPPS</v>
      </c>
      <c r="F4190" s="39">
        <v>156.25669860839844</v>
      </c>
      <c r="G4190">
        <f t="shared" si="393"/>
        <v>2.0965425141424971E-3</v>
      </c>
      <c r="H4190" s="38">
        <f>G4190*SUMIF('Manual Inputs'!$B$11:$B$22,'Expanded kW'!A4190,'Manual Inputs'!$C$11:$C$22)</f>
        <v>21362.05534387799</v>
      </c>
    </row>
    <row r="4191" spans="1:8" x14ac:dyDescent="0.2">
      <c r="A4191">
        <f t="shared" si="390"/>
        <v>8</v>
      </c>
      <c r="B4191" t="b">
        <f t="shared" si="391"/>
        <v>0</v>
      </c>
      <c r="C4191" t="str">
        <f t="shared" si="392"/>
        <v>ON</v>
      </c>
      <c r="D4191" s="4">
        <f t="shared" si="394"/>
        <v>42604.541666656507</v>
      </c>
      <c r="E4191" t="str">
        <f t="shared" si="395"/>
        <v>LRKPPS</v>
      </c>
      <c r="F4191" s="39">
        <v>147.26817321777344</v>
      </c>
      <c r="G4191">
        <f t="shared" si="393"/>
        <v>1.9759408004961436E-3</v>
      </c>
      <c r="H4191" s="38">
        <f>G4191*SUMIF('Manual Inputs'!$B$11:$B$22,'Expanded kW'!A4191,'Manual Inputs'!$C$11:$C$22)</f>
        <v>20133.222413421699</v>
      </c>
    </row>
    <row r="4192" spans="1:8" x14ac:dyDescent="0.2">
      <c r="A4192">
        <f t="shared" si="390"/>
        <v>8</v>
      </c>
      <c r="B4192" t="b">
        <f t="shared" si="391"/>
        <v>0</v>
      </c>
      <c r="C4192" t="str">
        <f t="shared" si="392"/>
        <v>ON</v>
      </c>
      <c r="D4192" s="4">
        <f t="shared" si="394"/>
        <v>42604.583333323171</v>
      </c>
      <c r="E4192" t="str">
        <f t="shared" si="395"/>
        <v>LRKPPS</v>
      </c>
      <c r="F4192" s="39">
        <v>143.87144470214844</v>
      </c>
      <c r="G4192">
        <f t="shared" si="393"/>
        <v>1.9303658855937423E-3</v>
      </c>
      <c r="H4192" s="38">
        <f>G4192*SUMIF('Manual Inputs'!$B$11:$B$22,'Expanded kW'!A4192,'Manual Inputs'!$C$11:$C$22)</f>
        <v>19668.851265271704</v>
      </c>
    </row>
    <row r="4193" spans="1:8" x14ac:dyDescent="0.2">
      <c r="A4193">
        <f t="shared" si="390"/>
        <v>8</v>
      </c>
      <c r="B4193" t="b">
        <f t="shared" si="391"/>
        <v>0</v>
      </c>
      <c r="C4193" t="str">
        <f t="shared" si="392"/>
        <v>ON</v>
      </c>
      <c r="D4193" s="4">
        <f t="shared" si="394"/>
        <v>42604.624999989835</v>
      </c>
      <c r="E4193" t="str">
        <f t="shared" si="395"/>
        <v>LRKPPS</v>
      </c>
      <c r="F4193" s="39">
        <v>129.09062194824219</v>
      </c>
      <c r="G4193">
        <f t="shared" si="393"/>
        <v>1.7320471986283204E-3</v>
      </c>
      <c r="H4193" s="38">
        <f>G4193*SUMIF('Manual Inputs'!$B$11:$B$22,'Expanded kW'!A4193,'Manual Inputs'!$C$11:$C$22)</f>
        <v>17648.145871461307</v>
      </c>
    </row>
    <row r="4194" spans="1:8" x14ac:dyDescent="0.2">
      <c r="A4194">
        <f t="shared" si="390"/>
        <v>8</v>
      </c>
      <c r="B4194" t="b">
        <f t="shared" si="391"/>
        <v>0</v>
      </c>
      <c r="C4194" t="str">
        <f t="shared" si="392"/>
        <v>ON</v>
      </c>
      <c r="D4194" s="4">
        <f t="shared" si="394"/>
        <v>42604.6666666565</v>
      </c>
      <c r="E4194" t="str">
        <f t="shared" si="395"/>
        <v>LRKPPS</v>
      </c>
      <c r="F4194" s="39">
        <v>113.76527404785156</v>
      </c>
      <c r="G4194">
        <f t="shared" si="393"/>
        <v>1.5264224561158963E-3</v>
      </c>
      <c r="H4194" s="38">
        <f>G4194*SUMIF('Manual Inputs'!$B$11:$B$22,'Expanded kW'!A4194,'Manual Inputs'!$C$11:$C$22)</f>
        <v>15552.997740674336</v>
      </c>
    </row>
    <row r="4195" spans="1:8" x14ac:dyDescent="0.2">
      <c r="A4195">
        <f t="shared" si="390"/>
        <v>8</v>
      </c>
      <c r="B4195" t="b">
        <f t="shared" si="391"/>
        <v>0</v>
      </c>
      <c r="C4195" t="str">
        <f t="shared" si="392"/>
        <v>ON</v>
      </c>
      <c r="D4195" s="4">
        <f t="shared" si="394"/>
        <v>42604.708333323164</v>
      </c>
      <c r="E4195" t="str">
        <f t="shared" si="395"/>
        <v>LRKPPS</v>
      </c>
      <c r="F4195" s="39">
        <v>102.61456298828125</v>
      </c>
      <c r="G4195">
        <f t="shared" si="393"/>
        <v>1.3768100554475797E-3</v>
      </c>
      <c r="H4195" s="38">
        <f>G4195*SUMIF('Manual Inputs'!$B$11:$B$22,'Expanded kW'!A4195,'Manual Inputs'!$C$11:$C$22)</f>
        <v>14028.569611195537</v>
      </c>
    </row>
    <row r="4196" spans="1:8" x14ac:dyDescent="0.2">
      <c r="A4196">
        <f t="shared" si="390"/>
        <v>8</v>
      </c>
      <c r="B4196" t="b">
        <f t="shared" si="391"/>
        <v>0</v>
      </c>
      <c r="C4196" t="str">
        <f t="shared" si="392"/>
        <v>ON</v>
      </c>
      <c r="D4196" s="4">
        <f t="shared" si="394"/>
        <v>42604.749999989828</v>
      </c>
      <c r="E4196" t="str">
        <f t="shared" si="395"/>
        <v>LRKPPS</v>
      </c>
      <c r="F4196" s="39">
        <v>97.912139892578125</v>
      </c>
      <c r="G4196">
        <f t="shared" si="393"/>
        <v>1.3137162487344685E-3</v>
      </c>
      <c r="H4196" s="38">
        <f>G4196*SUMIF('Manual Inputs'!$B$11:$B$22,'Expanded kW'!A4196,'Manual Inputs'!$C$11:$C$22)</f>
        <v>13385.695268429017</v>
      </c>
    </row>
    <row r="4197" spans="1:8" x14ac:dyDescent="0.2">
      <c r="A4197">
        <f t="shared" si="390"/>
        <v>8</v>
      </c>
      <c r="B4197" t="b">
        <f t="shared" si="391"/>
        <v>0</v>
      </c>
      <c r="C4197" t="str">
        <f t="shared" si="392"/>
        <v>ON</v>
      </c>
      <c r="D4197" s="4">
        <f t="shared" si="394"/>
        <v>42604.791666656492</v>
      </c>
      <c r="E4197" t="str">
        <f t="shared" si="395"/>
        <v>LRKPPS</v>
      </c>
      <c r="F4197" s="39">
        <v>92.908256530761719</v>
      </c>
      <c r="G4197">
        <f t="shared" si="393"/>
        <v>1.2465776601345009E-3</v>
      </c>
      <c r="H4197" s="38">
        <f>G4197*SUMIF('Manual Inputs'!$B$11:$B$22,'Expanded kW'!A4197,'Manual Inputs'!$C$11:$C$22)</f>
        <v>12701.607902822234</v>
      </c>
    </row>
    <row r="4198" spans="1:8" x14ac:dyDescent="0.2">
      <c r="A4198">
        <f t="shared" si="390"/>
        <v>8</v>
      </c>
      <c r="B4198" t="b">
        <f t="shared" si="391"/>
        <v>0</v>
      </c>
      <c r="C4198" t="str">
        <f t="shared" si="392"/>
        <v>ON</v>
      </c>
      <c r="D4198" s="4">
        <f t="shared" si="394"/>
        <v>42604.833333323157</v>
      </c>
      <c r="E4198" t="str">
        <f t="shared" si="395"/>
        <v>LRKPPS</v>
      </c>
      <c r="F4198" s="39">
        <v>86.268470764160156</v>
      </c>
      <c r="G4198">
        <f t="shared" si="393"/>
        <v>1.1574896833088455E-3</v>
      </c>
      <c r="H4198" s="38">
        <f>G4198*SUMIF('Manual Inputs'!$B$11:$B$22,'Expanded kW'!A4198,'Manual Inputs'!$C$11:$C$22)</f>
        <v>11793.874203845873</v>
      </c>
    </row>
    <row r="4199" spans="1:8" x14ac:dyDescent="0.2">
      <c r="A4199">
        <f t="shared" si="390"/>
        <v>8</v>
      </c>
      <c r="B4199" t="b">
        <f t="shared" si="391"/>
        <v>0</v>
      </c>
      <c r="C4199" t="str">
        <f t="shared" si="392"/>
        <v>OFF</v>
      </c>
      <c r="D4199" s="4">
        <f t="shared" si="394"/>
        <v>42604.874999989821</v>
      </c>
      <c r="E4199" t="str">
        <f t="shared" si="395"/>
        <v>LRKPPS</v>
      </c>
      <c r="F4199" s="39">
        <v>76.309364318847656</v>
      </c>
      <c r="G4199">
        <f t="shared" si="393"/>
        <v>1.0238653955092186E-3</v>
      </c>
      <c r="H4199" s="38">
        <f>G4199*SUMIF('Manual Inputs'!$B$11:$B$22,'Expanded kW'!A4199,'Manual Inputs'!$C$11:$C$22)</f>
        <v>10432.351882210807</v>
      </c>
    </row>
    <row r="4200" spans="1:8" x14ac:dyDescent="0.2">
      <c r="A4200">
        <f t="shared" si="390"/>
        <v>8</v>
      </c>
      <c r="B4200" t="b">
        <f t="shared" si="391"/>
        <v>0</v>
      </c>
      <c r="C4200" t="str">
        <f t="shared" si="392"/>
        <v>OFF</v>
      </c>
      <c r="D4200" s="4">
        <f t="shared" si="394"/>
        <v>42604.916666656485</v>
      </c>
      <c r="E4200" t="str">
        <f t="shared" si="395"/>
        <v>LRKPPS</v>
      </c>
      <c r="F4200" s="39">
        <v>68.57855224609375</v>
      </c>
      <c r="G4200">
        <f t="shared" si="393"/>
        <v>9.201387948340428E-4</v>
      </c>
      <c r="H4200" s="38">
        <f>G4200*SUMIF('Manual Inputs'!$B$11:$B$22,'Expanded kW'!A4200,'Manual Inputs'!$C$11:$C$22)</f>
        <v>9375.4625659635167</v>
      </c>
    </row>
    <row r="4201" spans="1:8" x14ac:dyDescent="0.2">
      <c r="A4201">
        <f t="shared" si="390"/>
        <v>8</v>
      </c>
      <c r="B4201" t="b">
        <f t="shared" si="391"/>
        <v>0</v>
      </c>
      <c r="C4201" t="str">
        <f t="shared" si="392"/>
        <v>OFF</v>
      </c>
      <c r="D4201" s="4">
        <f t="shared" si="394"/>
        <v>42604.958333323149</v>
      </c>
      <c r="E4201" t="str">
        <f t="shared" si="395"/>
        <v>LRKPPS</v>
      </c>
      <c r="F4201" s="39">
        <v>63.395484924316406</v>
      </c>
      <c r="G4201">
        <f t="shared" si="393"/>
        <v>8.5059604184780475E-4</v>
      </c>
      <c r="H4201" s="38">
        <f>G4201*SUMIF('Manual Inputs'!$B$11:$B$22,'Expanded kW'!A4201,'Manual Inputs'!$C$11:$C$22)</f>
        <v>8666.8787294629401</v>
      </c>
    </row>
    <row r="4202" spans="1:8" x14ac:dyDescent="0.2">
      <c r="A4202">
        <f t="shared" si="390"/>
        <v>8</v>
      </c>
      <c r="B4202" t="b">
        <f t="shared" si="391"/>
        <v>0</v>
      </c>
      <c r="C4202" t="str">
        <f t="shared" si="392"/>
        <v>OFF</v>
      </c>
      <c r="D4202" s="4">
        <f t="shared" si="394"/>
        <v>42604.999999989814</v>
      </c>
      <c r="E4202" t="str">
        <f t="shared" si="395"/>
        <v>LRKPPS</v>
      </c>
      <c r="F4202" s="39">
        <v>58.156185150146484</v>
      </c>
      <c r="G4202">
        <f t="shared" si="393"/>
        <v>7.8029880135373198E-4</v>
      </c>
      <c r="H4202" s="38">
        <f>G4202*SUMIF('Manual Inputs'!$B$11:$B$22,'Expanded kW'!A4202,'Manual Inputs'!$C$11:$C$22)</f>
        <v>7950.6072816738224</v>
      </c>
    </row>
    <row r="4203" spans="1:8" x14ac:dyDescent="0.2">
      <c r="A4203">
        <f t="shared" si="390"/>
        <v>8</v>
      </c>
      <c r="B4203" t="b">
        <f t="shared" si="391"/>
        <v>0</v>
      </c>
      <c r="C4203" t="str">
        <f t="shared" si="392"/>
        <v>OFF</v>
      </c>
      <c r="D4203" s="4">
        <f t="shared" si="394"/>
        <v>42605.041666656478</v>
      </c>
      <c r="E4203" t="str">
        <f t="shared" si="395"/>
        <v>LRKPPS</v>
      </c>
      <c r="F4203" s="39">
        <v>57.162212371826172</v>
      </c>
      <c r="G4203">
        <f t="shared" si="393"/>
        <v>7.6696237350002805E-4</v>
      </c>
      <c r="H4203" s="38">
        <f>G4203*SUMIF('Manual Inputs'!$B$11:$B$22,'Expanded kW'!A4203,'Manual Inputs'!$C$11:$C$22)</f>
        <v>7814.719977706136</v>
      </c>
    </row>
    <row r="4204" spans="1:8" x14ac:dyDescent="0.2">
      <c r="A4204">
        <f t="shared" si="390"/>
        <v>8</v>
      </c>
      <c r="B4204" t="b">
        <f t="shared" si="391"/>
        <v>0</v>
      </c>
      <c r="C4204" t="str">
        <f t="shared" si="392"/>
        <v>OFF</v>
      </c>
      <c r="D4204" s="4">
        <f t="shared" si="394"/>
        <v>42605.083333323142</v>
      </c>
      <c r="E4204" t="str">
        <f t="shared" si="395"/>
        <v>LRKPPS</v>
      </c>
      <c r="F4204" s="39">
        <v>56.418800354003906</v>
      </c>
      <c r="G4204">
        <f t="shared" si="393"/>
        <v>7.5698779375548287E-4</v>
      </c>
      <c r="H4204" s="38">
        <f>G4204*SUMIF('Manual Inputs'!$B$11:$B$22,'Expanded kW'!A4204,'Manual Inputs'!$C$11:$C$22)</f>
        <v>7713.0871593408719</v>
      </c>
    </row>
    <row r="4205" spans="1:8" x14ac:dyDescent="0.2">
      <c r="A4205">
        <f t="shared" si="390"/>
        <v>8</v>
      </c>
      <c r="B4205" t="b">
        <f t="shared" si="391"/>
        <v>0</v>
      </c>
      <c r="C4205" t="str">
        <f t="shared" si="392"/>
        <v>OFF</v>
      </c>
      <c r="D4205" s="4">
        <f t="shared" si="394"/>
        <v>42605.124999989806</v>
      </c>
      <c r="E4205" t="str">
        <f t="shared" si="395"/>
        <v>LRKPPS</v>
      </c>
      <c r="F4205" s="39">
        <v>55.366302490234375</v>
      </c>
      <c r="G4205">
        <f t="shared" si="393"/>
        <v>7.4286611745559474E-4</v>
      </c>
      <c r="H4205" s="38">
        <f>G4205*SUMIF('Manual Inputs'!$B$11:$B$22,'Expanded kW'!A4205,'Manual Inputs'!$C$11:$C$22)</f>
        <v>7569.1988152545491</v>
      </c>
    </row>
    <row r="4206" spans="1:8" x14ac:dyDescent="0.2">
      <c r="A4206">
        <f t="shared" si="390"/>
        <v>8</v>
      </c>
      <c r="B4206" t="b">
        <f t="shared" si="391"/>
        <v>0</v>
      </c>
      <c r="C4206" t="str">
        <f t="shared" si="392"/>
        <v>OFF</v>
      </c>
      <c r="D4206" s="4">
        <f t="shared" si="394"/>
        <v>42605.166666656471</v>
      </c>
      <c r="E4206" t="str">
        <f t="shared" si="395"/>
        <v>LRKPPS</v>
      </c>
      <c r="F4206" s="39">
        <v>55.671150207519531</v>
      </c>
      <c r="G4206">
        <f t="shared" si="393"/>
        <v>7.4695634978047803E-4</v>
      </c>
      <c r="H4206" s="38">
        <f>G4206*SUMIF('Manual Inputs'!$B$11:$B$22,'Expanded kW'!A4206,'Manual Inputs'!$C$11:$C$22)</f>
        <v>7610.8749409253005</v>
      </c>
    </row>
    <row r="4207" spans="1:8" x14ac:dyDescent="0.2">
      <c r="A4207">
        <f t="shared" si="390"/>
        <v>8</v>
      </c>
      <c r="B4207" t="b">
        <f t="shared" si="391"/>
        <v>0</v>
      </c>
      <c r="C4207" t="str">
        <f t="shared" si="392"/>
        <v>OFF</v>
      </c>
      <c r="D4207" s="4">
        <f t="shared" si="394"/>
        <v>42605.208333323135</v>
      </c>
      <c r="E4207" t="str">
        <f t="shared" si="395"/>
        <v>LRKPPS</v>
      </c>
      <c r="F4207" s="39">
        <v>66.432723999023438</v>
      </c>
      <c r="G4207">
        <f t="shared" si="393"/>
        <v>8.9134758019750757E-4</v>
      </c>
      <c r="H4207" s="38">
        <f>G4207*SUMIF('Manual Inputs'!$B$11:$B$22,'Expanded kW'!A4207,'Manual Inputs'!$C$11:$C$22)</f>
        <v>9082.1036112395814</v>
      </c>
    </row>
    <row r="4208" spans="1:8" x14ac:dyDescent="0.2">
      <c r="A4208">
        <f t="shared" si="390"/>
        <v>8</v>
      </c>
      <c r="B4208" t="b">
        <f t="shared" si="391"/>
        <v>0</v>
      </c>
      <c r="C4208" t="str">
        <f t="shared" si="392"/>
        <v>OFF</v>
      </c>
      <c r="D4208" s="4">
        <f t="shared" si="394"/>
        <v>42605.249999989799</v>
      </c>
      <c r="E4208" t="str">
        <f t="shared" si="395"/>
        <v>LRKPPS</v>
      </c>
      <c r="F4208" s="39">
        <v>89.808509826660156</v>
      </c>
      <c r="G4208">
        <f t="shared" si="393"/>
        <v>1.2049874383641766E-3</v>
      </c>
      <c r="H4208" s="38">
        <f>G4208*SUMIF('Manual Inputs'!$B$11:$B$22,'Expanded kW'!A4208,'Manual Inputs'!$C$11:$C$22)</f>
        <v>12277.837522193817</v>
      </c>
    </row>
    <row r="4209" spans="1:8" x14ac:dyDescent="0.2">
      <c r="A4209">
        <f t="shared" si="390"/>
        <v>8</v>
      </c>
      <c r="B4209" t="b">
        <f t="shared" si="391"/>
        <v>0</v>
      </c>
      <c r="C4209" t="str">
        <f t="shared" si="392"/>
        <v>ON</v>
      </c>
      <c r="D4209" s="4">
        <f t="shared" si="394"/>
        <v>42605.291666656463</v>
      </c>
      <c r="E4209" t="str">
        <f t="shared" si="395"/>
        <v>LRKPPS</v>
      </c>
      <c r="F4209" s="39">
        <v>113.28199005126953</v>
      </c>
      <c r="G4209">
        <f t="shared" si="393"/>
        <v>1.5199380912581809E-3</v>
      </c>
      <c r="H4209" s="38">
        <f>G4209*SUMIF('Manual Inputs'!$B$11:$B$22,'Expanded kW'!A4209,'Manual Inputs'!$C$11:$C$22)</f>
        <v>15486.927360500305</v>
      </c>
    </row>
    <row r="4210" spans="1:8" x14ac:dyDescent="0.2">
      <c r="A4210">
        <f t="shared" si="390"/>
        <v>8</v>
      </c>
      <c r="B4210" t="b">
        <f t="shared" si="391"/>
        <v>0</v>
      </c>
      <c r="C4210" t="str">
        <f t="shared" si="392"/>
        <v>ON</v>
      </c>
      <c r="D4210" s="4">
        <f t="shared" si="394"/>
        <v>42605.333333323128</v>
      </c>
      <c r="E4210" t="str">
        <f t="shared" si="395"/>
        <v>LRKPPS</v>
      </c>
      <c r="F4210" s="39">
        <v>144.17958068847656</v>
      </c>
      <c r="G4210">
        <f t="shared" si="393"/>
        <v>1.9345002376005844E-3</v>
      </c>
      <c r="H4210" s="38">
        <f>G4210*SUMIF('Manual Inputs'!$B$11:$B$22,'Expanded kW'!A4210,'Manual Inputs'!$C$11:$C$22)</f>
        <v>19710.976934455837</v>
      </c>
    </row>
    <row r="4211" spans="1:8" x14ac:dyDescent="0.2">
      <c r="A4211">
        <f t="shared" si="390"/>
        <v>8</v>
      </c>
      <c r="B4211" t="b">
        <f t="shared" si="391"/>
        <v>0</v>
      </c>
      <c r="C4211" t="str">
        <f t="shared" si="392"/>
        <v>ON</v>
      </c>
      <c r="D4211" s="4">
        <f t="shared" si="394"/>
        <v>42605.374999989792</v>
      </c>
      <c r="E4211" t="str">
        <f t="shared" si="395"/>
        <v>LRKPPS</v>
      </c>
      <c r="F4211" s="39">
        <v>148.34193420410156</v>
      </c>
      <c r="G4211">
        <f t="shared" si="393"/>
        <v>1.9903477704239182E-3</v>
      </c>
      <c r="H4211" s="38">
        <f>G4211*SUMIF('Manual Inputs'!$B$11:$B$22,'Expanded kW'!A4211,'Manual Inputs'!$C$11:$C$22)</f>
        <v>20280.017666491291</v>
      </c>
    </row>
    <row r="4212" spans="1:8" x14ac:dyDescent="0.2">
      <c r="A4212">
        <f t="shared" si="390"/>
        <v>8</v>
      </c>
      <c r="B4212" t="b">
        <f t="shared" si="391"/>
        <v>0</v>
      </c>
      <c r="C4212" t="str">
        <f t="shared" si="392"/>
        <v>ON</v>
      </c>
      <c r="D4212" s="4">
        <f t="shared" si="394"/>
        <v>42605.416666656456</v>
      </c>
      <c r="E4212" t="str">
        <f t="shared" si="395"/>
        <v>LRKPPS</v>
      </c>
      <c r="F4212" s="39">
        <v>151.68115234375</v>
      </c>
      <c r="G4212">
        <f t="shared" si="393"/>
        <v>2.0351510515383732E-3</v>
      </c>
      <c r="H4212" s="38">
        <f>G4212*SUMIF('Manual Inputs'!$B$11:$B$22,'Expanded kW'!A4212,'Manual Inputs'!$C$11:$C$22)</f>
        <v>20736.526496766917</v>
      </c>
    </row>
    <row r="4213" spans="1:8" x14ac:dyDescent="0.2">
      <c r="A4213">
        <f t="shared" si="390"/>
        <v>8</v>
      </c>
      <c r="B4213" t="b">
        <f t="shared" si="391"/>
        <v>0</v>
      </c>
      <c r="C4213" t="str">
        <f t="shared" si="392"/>
        <v>ON</v>
      </c>
      <c r="D4213" s="4">
        <f t="shared" si="394"/>
        <v>42605.45833332312</v>
      </c>
      <c r="E4213" t="str">
        <f t="shared" si="395"/>
        <v>LRKPPS</v>
      </c>
      <c r="F4213" s="39">
        <v>161.72822570800781</v>
      </c>
      <c r="G4213">
        <f t="shared" si="393"/>
        <v>2.1699556176047849E-3</v>
      </c>
      <c r="H4213" s="38">
        <f>G4213*SUMIF('Manual Inputs'!$B$11:$B$22,'Expanded kW'!A4213,'Manual Inputs'!$C$11:$C$22)</f>
        <v>22110.074889653177</v>
      </c>
    </row>
    <row r="4214" spans="1:8" x14ac:dyDescent="0.2">
      <c r="A4214">
        <f t="shared" si="390"/>
        <v>8</v>
      </c>
      <c r="B4214" t="b">
        <f t="shared" si="391"/>
        <v>0</v>
      </c>
      <c r="C4214" t="str">
        <f t="shared" si="392"/>
        <v>ON</v>
      </c>
      <c r="D4214" s="4">
        <f t="shared" si="394"/>
        <v>42605.499999989785</v>
      </c>
      <c r="E4214" t="str">
        <f t="shared" si="395"/>
        <v>LRKPPS</v>
      </c>
      <c r="F4214" s="39">
        <v>161.03077697753906</v>
      </c>
      <c r="G4214">
        <f t="shared" si="393"/>
        <v>2.1605977409320733E-3</v>
      </c>
      <c r="H4214" s="38">
        <f>G4214*SUMIF('Manual Inputs'!$B$11:$B$22,'Expanded kW'!A4214,'Manual Inputs'!$C$11:$C$22)</f>
        <v>22014.725771743484</v>
      </c>
    </row>
    <row r="4215" spans="1:8" x14ac:dyDescent="0.2">
      <c r="A4215">
        <f t="shared" si="390"/>
        <v>8</v>
      </c>
      <c r="B4215" t="b">
        <f t="shared" si="391"/>
        <v>0</v>
      </c>
      <c r="C4215" t="str">
        <f t="shared" si="392"/>
        <v>ON</v>
      </c>
      <c r="D4215" s="4">
        <f t="shared" si="394"/>
        <v>42605.541666656449</v>
      </c>
      <c r="E4215" t="str">
        <f t="shared" si="395"/>
        <v>LRKPPS</v>
      </c>
      <c r="F4215" s="39">
        <v>152.47166442871094</v>
      </c>
      <c r="G4215">
        <f t="shared" si="393"/>
        <v>2.0457575868666126E-3</v>
      </c>
      <c r="H4215" s="38">
        <f>G4215*SUMIF('Manual Inputs'!$B$11:$B$22,'Expanded kW'!A4215,'Manual Inputs'!$C$11:$C$22)</f>
        <v>20844.598426222314</v>
      </c>
    </row>
    <row r="4216" spans="1:8" x14ac:dyDescent="0.2">
      <c r="A4216">
        <f t="shared" si="390"/>
        <v>8</v>
      </c>
      <c r="B4216" t="b">
        <f t="shared" si="391"/>
        <v>0</v>
      </c>
      <c r="C4216" t="str">
        <f t="shared" si="392"/>
        <v>ON</v>
      </c>
      <c r="D4216" s="4">
        <f t="shared" si="394"/>
        <v>42605.583333323113</v>
      </c>
      <c r="E4216" t="str">
        <f t="shared" si="395"/>
        <v>LRKPPS</v>
      </c>
      <c r="F4216" s="39">
        <v>150.60395812988281</v>
      </c>
      <c r="G4216">
        <f t="shared" si="393"/>
        <v>2.0206980169774633E-3</v>
      </c>
      <c r="H4216" s="38">
        <f>G4216*SUMIF('Manual Inputs'!$B$11:$B$22,'Expanded kW'!A4216,'Manual Inputs'!$C$11:$C$22)</f>
        <v>20589.261882720479</v>
      </c>
    </row>
    <row r="4217" spans="1:8" x14ac:dyDescent="0.2">
      <c r="A4217">
        <f t="shared" si="390"/>
        <v>8</v>
      </c>
      <c r="B4217" t="b">
        <f t="shared" si="391"/>
        <v>0</v>
      </c>
      <c r="C4217" t="str">
        <f t="shared" si="392"/>
        <v>ON</v>
      </c>
      <c r="D4217" s="4">
        <f t="shared" si="394"/>
        <v>42605.624999989777</v>
      </c>
      <c r="E4217" t="str">
        <f t="shared" si="395"/>
        <v>LRKPPS</v>
      </c>
      <c r="F4217" s="39">
        <v>136.76126098632812</v>
      </c>
      <c r="G4217">
        <f t="shared" si="393"/>
        <v>1.834966439833407E-3</v>
      </c>
      <c r="H4217" s="38">
        <f>G4217*SUMIF('Manual Inputs'!$B$11:$B$22,'Expanded kW'!A4217,'Manual Inputs'!$C$11:$C$22)</f>
        <v>18696.808854321072</v>
      </c>
    </row>
    <row r="4218" spans="1:8" x14ac:dyDescent="0.2">
      <c r="A4218">
        <f t="shared" si="390"/>
        <v>8</v>
      </c>
      <c r="B4218" t="b">
        <f t="shared" si="391"/>
        <v>0</v>
      </c>
      <c r="C4218" t="str">
        <f t="shared" si="392"/>
        <v>ON</v>
      </c>
      <c r="D4218" s="4">
        <f t="shared" si="394"/>
        <v>42605.666666656442</v>
      </c>
      <c r="E4218" t="str">
        <f t="shared" si="395"/>
        <v>LRKPPS</v>
      </c>
      <c r="F4218" s="39">
        <v>121.15464019775391</v>
      </c>
      <c r="G4218">
        <f t="shared" si="393"/>
        <v>1.6255677754769637E-3</v>
      </c>
      <c r="H4218" s="38">
        <f>G4218*SUMIF('Manual Inputs'!$B$11:$B$22,'Expanded kW'!A4218,'Manual Inputs'!$C$11:$C$22)</f>
        <v>16563.207543237695</v>
      </c>
    </row>
    <row r="4219" spans="1:8" x14ac:dyDescent="0.2">
      <c r="A4219">
        <f t="shared" si="390"/>
        <v>8</v>
      </c>
      <c r="B4219" t="b">
        <f t="shared" si="391"/>
        <v>0</v>
      </c>
      <c r="C4219" t="str">
        <f t="shared" si="392"/>
        <v>ON</v>
      </c>
      <c r="D4219" s="4">
        <f t="shared" si="394"/>
        <v>42605.708333323106</v>
      </c>
      <c r="E4219" t="str">
        <f t="shared" si="395"/>
        <v>LRKPPS</v>
      </c>
      <c r="F4219" s="39">
        <v>113.15817260742187</v>
      </c>
      <c r="G4219">
        <f t="shared" si="393"/>
        <v>1.5182767958556098E-3</v>
      </c>
      <c r="H4219" s="38">
        <f>G4219*SUMIF('Manual Inputs'!$B$11:$B$22,'Expanded kW'!A4219,'Manual Inputs'!$C$11:$C$22)</f>
        <v>15470.000117626449</v>
      </c>
    </row>
    <row r="4220" spans="1:8" x14ac:dyDescent="0.2">
      <c r="A4220">
        <f t="shared" si="390"/>
        <v>8</v>
      </c>
      <c r="B4220" t="b">
        <f t="shared" si="391"/>
        <v>0</v>
      </c>
      <c r="C4220" t="str">
        <f t="shared" si="392"/>
        <v>ON</v>
      </c>
      <c r="D4220" s="4">
        <f t="shared" si="394"/>
        <v>42605.74999998977</v>
      </c>
      <c r="E4220" t="str">
        <f t="shared" si="395"/>
        <v>LRKPPS</v>
      </c>
      <c r="F4220" s="39">
        <v>107.15065765380859</v>
      </c>
      <c r="G4220">
        <f t="shared" si="393"/>
        <v>1.4376721842340504E-3</v>
      </c>
      <c r="H4220" s="38">
        <f>G4220*SUMIF('Manual Inputs'!$B$11:$B$22,'Expanded kW'!A4220,'Manual Inputs'!$C$11:$C$22)</f>
        <v>14648.704979170454</v>
      </c>
    </row>
    <row r="4221" spans="1:8" x14ac:dyDescent="0.2">
      <c r="A4221">
        <f t="shared" si="390"/>
        <v>8</v>
      </c>
      <c r="B4221" t="b">
        <f t="shared" si="391"/>
        <v>0</v>
      </c>
      <c r="C4221" t="str">
        <f t="shared" si="392"/>
        <v>ON</v>
      </c>
      <c r="D4221" s="4">
        <f t="shared" si="394"/>
        <v>42605.791666656434</v>
      </c>
      <c r="E4221" t="str">
        <f t="shared" si="395"/>
        <v>LRKPPS</v>
      </c>
      <c r="F4221" s="39">
        <v>98.933769226074219</v>
      </c>
      <c r="G4221">
        <f t="shared" si="393"/>
        <v>1.3274237527995422E-3</v>
      </c>
      <c r="H4221" s="38">
        <f>G4221*SUMIF('Manual Inputs'!$B$11:$B$22,'Expanded kW'!A4221,'Manual Inputs'!$C$11:$C$22)</f>
        <v>13525.363535821298</v>
      </c>
    </row>
    <row r="4222" spans="1:8" x14ac:dyDescent="0.2">
      <c r="A4222">
        <f t="shared" si="390"/>
        <v>8</v>
      </c>
      <c r="B4222" t="b">
        <f t="shared" si="391"/>
        <v>0</v>
      </c>
      <c r="C4222" t="str">
        <f t="shared" si="392"/>
        <v>ON</v>
      </c>
      <c r="D4222" s="4">
        <f t="shared" si="394"/>
        <v>42605.833333323098</v>
      </c>
      <c r="E4222" t="str">
        <f t="shared" si="395"/>
        <v>LRKPPS</v>
      </c>
      <c r="F4222" s="39">
        <v>90.202682495117188</v>
      </c>
      <c r="G4222">
        <f t="shared" si="393"/>
        <v>1.2102761700773959E-3</v>
      </c>
      <c r="H4222" s="38">
        <f>G4222*SUMIF('Manual Inputs'!$B$11:$B$22,'Expanded kW'!A4222,'Manual Inputs'!$C$11:$C$22)</f>
        <v>12331.725377457711</v>
      </c>
    </row>
    <row r="4223" spans="1:8" x14ac:dyDescent="0.2">
      <c r="A4223">
        <f t="shared" si="390"/>
        <v>8</v>
      </c>
      <c r="B4223" t="b">
        <f t="shared" si="391"/>
        <v>0</v>
      </c>
      <c r="C4223" t="str">
        <f t="shared" si="392"/>
        <v>OFF</v>
      </c>
      <c r="D4223" s="4">
        <f t="shared" si="394"/>
        <v>42605.874999989763</v>
      </c>
      <c r="E4223" t="str">
        <f t="shared" si="395"/>
        <v>LRKPPS</v>
      </c>
      <c r="F4223" s="39">
        <v>77.501846313476563</v>
      </c>
      <c r="G4223">
        <f t="shared" si="393"/>
        <v>1.0398652804508204E-3</v>
      </c>
      <c r="H4223" s="38">
        <f>G4223*SUMIF('Manual Inputs'!$B$11:$B$22,'Expanded kW'!A4223,'Manual Inputs'!$C$11:$C$22)</f>
        <v>10595.377637859732</v>
      </c>
    </row>
    <row r="4224" spans="1:8" x14ac:dyDescent="0.2">
      <c r="A4224">
        <f t="shared" si="390"/>
        <v>8</v>
      </c>
      <c r="B4224" t="b">
        <f t="shared" si="391"/>
        <v>0</v>
      </c>
      <c r="C4224" t="str">
        <f t="shared" si="392"/>
        <v>OFF</v>
      </c>
      <c r="D4224" s="4">
        <f t="shared" si="394"/>
        <v>42605.916666656427</v>
      </c>
      <c r="E4224" t="str">
        <f t="shared" si="395"/>
        <v>LRKPPS</v>
      </c>
      <c r="F4224" s="39">
        <v>70.688743591308594</v>
      </c>
      <c r="G4224">
        <f t="shared" si="393"/>
        <v>9.4845185857863083E-4</v>
      </c>
      <c r="H4224" s="38">
        <f>G4224*SUMIF('Manual Inputs'!$B$11:$B$22,'Expanded kW'!A4224,'Manual Inputs'!$C$11:$C$22)</f>
        <v>9663.9495537477887</v>
      </c>
    </row>
    <row r="4225" spans="1:8" x14ac:dyDescent="0.2">
      <c r="A4225">
        <f t="shared" si="390"/>
        <v>8</v>
      </c>
      <c r="B4225" t="b">
        <f t="shared" si="391"/>
        <v>0</v>
      </c>
      <c r="C4225" t="str">
        <f t="shared" si="392"/>
        <v>OFF</v>
      </c>
      <c r="D4225" s="4">
        <f t="shared" si="394"/>
        <v>42605.958333323091</v>
      </c>
      <c r="E4225" t="str">
        <f t="shared" si="395"/>
        <v>LRKPPS</v>
      </c>
      <c r="F4225" s="39">
        <v>66.38348388671875</v>
      </c>
      <c r="G4225">
        <f t="shared" si="393"/>
        <v>8.9068691099249229E-4</v>
      </c>
      <c r="H4225" s="38">
        <f>G4225*SUMIF('Manual Inputs'!$B$11:$B$22,'Expanded kW'!A4225,'Manual Inputs'!$C$11:$C$22)</f>
        <v>9075.3719318072162</v>
      </c>
    </row>
    <row r="4226" spans="1:8" x14ac:dyDescent="0.2">
      <c r="A4226">
        <f t="shared" ref="A4226:A4289" si="396">MONTH(D4226)</f>
        <v>8</v>
      </c>
      <c r="B4226" t="b">
        <f t="shared" ref="B4226:B4289" si="397">IF(ISNA(VLOOKUP(DATE(YEAR(D4226),MONTH(D4226),DAY(D4226)),Holidays,1,FALSE)),FALSE,TRUE)</f>
        <v>0</v>
      </c>
      <c r="C4226" t="str">
        <f t="shared" ref="C4226:C4289" si="398">IF(OR(HOUR(D4226)&lt;PkStart,HOUR(D4226)&gt;OPkStart-1,WEEKDAY(D4226,2)&gt;5,B4226)=TRUE,"OFF","ON")</f>
        <v>OFF</v>
      </c>
      <c r="D4226" s="4">
        <f t="shared" si="394"/>
        <v>42605.999999989755</v>
      </c>
      <c r="E4226" t="str">
        <f t="shared" si="395"/>
        <v>LRKPPS</v>
      </c>
      <c r="F4226" s="39">
        <v>61.049812316894531</v>
      </c>
      <c r="G4226">
        <f t="shared" ref="G4226:G4289" si="399">IF(SUMIF($A$2:$A$8761,A4226,$F$2:$F$8761)=0,0,F4226/SUMIF($A$2:$A$8761,A4226,$F$2:$F$8761))</f>
        <v>8.1912345609937447E-4</v>
      </c>
      <c r="H4226" s="38">
        <f>G4226*SUMIF('Manual Inputs'!$B$11:$B$22,'Expanded kW'!A4226,'Manual Inputs'!$C$11:$C$22)</f>
        <v>8346.1987937889935</v>
      </c>
    </row>
    <row r="4227" spans="1:8" x14ac:dyDescent="0.2">
      <c r="A4227">
        <f t="shared" si="396"/>
        <v>8</v>
      </c>
      <c r="B4227" t="b">
        <f t="shared" si="397"/>
        <v>0</v>
      </c>
      <c r="C4227" t="str">
        <f t="shared" si="398"/>
        <v>OFF</v>
      </c>
      <c r="D4227" s="4">
        <f t="shared" si="394"/>
        <v>42606.04166665642</v>
      </c>
      <c r="E4227" t="str">
        <f t="shared" si="395"/>
        <v>LRKPPS</v>
      </c>
      <c r="F4227" s="39">
        <v>58.789676666259766</v>
      </c>
      <c r="G4227">
        <f t="shared" si="399"/>
        <v>7.8879854509405383E-4</v>
      </c>
      <c r="H4227" s="38">
        <f>G4227*SUMIF('Manual Inputs'!$B$11:$B$22,'Expanded kW'!A4227,'Manual Inputs'!$C$11:$C$22)</f>
        <v>8037.2127260970665</v>
      </c>
    </row>
    <row r="4228" spans="1:8" x14ac:dyDescent="0.2">
      <c r="A4228">
        <f t="shared" si="396"/>
        <v>8</v>
      </c>
      <c r="B4228" t="b">
        <f t="shared" si="397"/>
        <v>0</v>
      </c>
      <c r="C4228" t="str">
        <f t="shared" si="398"/>
        <v>OFF</v>
      </c>
      <c r="D4228" s="4">
        <f t="shared" ref="D4228:D4291" si="400">+D4227+1/24</f>
        <v>42606.083333323084</v>
      </c>
      <c r="E4228" t="str">
        <f t="shared" ref="E4228:E4291" si="401">+E4227</f>
        <v>LRKPPS</v>
      </c>
      <c r="F4228" s="39">
        <v>57.398536682128906</v>
      </c>
      <c r="G4228">
        <f t="shared" si="399"/>
        <v>7.7013320693045139E-4</v>
      </c>
      <c r="H4228" s="38">
        <f>G4228*SUMIF('Manual Inputs'!$B$11:$B$22,'Expanded kW'!A4228,'Manual Inputs'!$C$11:$C$22)</f>
        <v>7847.0281797912376</v>
      </c>
    </row>
    <row r="4229" spans="1:8" x14ac:dyDescent="0.2">
      <c r="A4229">
        <f t="shared" si="396"/>
        <v>8</v>
      </c>
      <c r="B4229" t="b">
        <f t="shared" si="397"/>
        <v>0</v>
      </c>
      <c r="C4229" t="str">
        <f t="shared" si="398"/>
        <v>OFF</v>
      </c>
      <c r="D4229" s="4">
        <f t="shared" si="400"/>
        <v>42606.124999989748</v>
      </c>
      <c r="E4229" t="str">
        <f t="shared" si="401"/>
        <v>LRKPPS</v>
      </c>
      <c r="F4229" s="39">
        <v>56.315731048583984</v>
      </c>
      <c r="G4229">
        <f t="shared" si="399"/>
        <v>7.5560488228582762E-4</v>
      </c>
      <c r="H4229" s="38">
        <f>G4229*SUMIF('Manual Inputs'!$B$11:$B$22,'Expanded kW'!A4229,'Manual Inputs'!$C$11:$C$22)</f>
        <v>7698.9964213037556</v>
      </c>
    </row>
    <row r="4230" spans="1:8" x14ac:dyDescent="0.2">
      <c r="A4230">
        <f t="shared" si="396"/>
        <v>8</v>
      </c>
      <c r="B4230" t="b">
        <f t="shared" si="397"/>
        <v>0</v>
      </c>
      <c r="C4230" t="str">
        <f t="shared" si="398"/>
        <v>OFF</v>
      </c>
      <c r="D4230" s="4">
        <f t="shared" si="400"/>
        <v>42606.166666656412</v>
      </c>
      <c r="E4230" t="str">
        <f t="shared" si="401"/>
        <v>LRKPPS</v>
      </c>
      <c r="F4230" s="39">
        <v>57.650402069091797</v>
      </c>
      <c r="G4230">
        <f t="shared" si="399"/>
        <v>7.7351255960020164E-4</v>
      </c>
      <c r="H4230" s="38">
        <f>G4230*SUMIF('Manual Inputs'!$B$11:$B$22,'Expanded kW'!A4230,'Manual Inputs'!$C$11:$C$22)</f>
        <v>7881.4610225648612</v>
      </c>
    </row>
    <row r="4231" spans="1:8" x14ac:dyDescent="0.2">
      <c r="A4231">
        <f t="shared" si="396"/>
        <v>8</v>
      </c>
      <c r="B4231" t="b">
        <f t="shared" si="397"/>
        <v>0</v>
      </c>
      <c r="C4231" t="str">
        <f t="shared" si="398"/>
        <v>OFF</v>
      </c>
      <c r="D4231" s="4">
        <f t="shared" si="400"/>
        <v>42606.208333323077</v>
      </c>
      <c r="E4231" t="str">
        <f t="shared" si="401"/>
        <v>LRKPPS</v>
      </c>
      <c r="F4231" s="39">
        <v>67.5662841796875</v>
      </c>
      <c r="G4231">
        <f t="shared" si="399"/>
        <v>9.0655689366865198E-4</v>
      </c>
      <c r="H4231" s="38">
        <f>G4231*SUMIF('Manual Inputs'!$B$11:$B$22,'Expanded kW'!A4231,'Manual Inputs'!$C$11:$C$22)</f>
        <v>9237.0740895014369</v>
      </c>
    </row>
    <row r="4232" spans="1:8" x14ac:dyDescent="0.2">
      <c r="A4232">
        <f t="shared" si="396"/>
        <v>8</v>
      </c>
      <c r="B4232" t="b">
        <f t="shared" si="397"/>
        <v>0</v>
      </c>
      <c r="C4232" t="str">
        <f t="shared" si="398"/>
        <v>OFF</v>
      </c>
      <c r="D4232" s="4">
        <f t="shared" si="400"/>
        <v>42606.249999989741</v>
      </c>
      <c r="E4232" t="str">
        <f t="shared" si="401"/>
        <v>LRKPPS</v>
      </c>
      <c r="F4232" s="39">
        <v>91.451736450195313</v>
      </c>
      <c r="G4232">
        <f t="shared" si="399"/>
        <v>1.2270350978072202E-3</v>
      </c>
      <c r="H4232" s="38">
        <f>G4232*SUMIF('Manual Inputs'!$B$11:$B$22,'Expanded kW'!A4232,'Manual Inputs'!$C$11:$C$22)</f>
        <v>12502.485158980666</v>
      </c>
    </row>
    <row r="4233" spans="1:8" x14ac:dyDescent="0.2">
      <c r="A4233">
        <f t="shared" si="396"/>
        <v>8</v>
      </c>
      <c r="B4233" t="b">
        <f t="shared" si="397"/>
        <v>0</v>
      </c>
      <c r="C4233" t="str">
        <f t="shared" si="398"/>
        <v>ON</v>
      </c>
      <c r="D4233" s="4">
        <f t="shared" si="400"/>
        <v>42606.291666656405</v>
      </c>
      <c r="E4233" t="str">
        <f t="shared" si="401"/>
        <v>LRKPPS</v>
      </c>
      <c r="F4233" s="39">
        <v>119.09494018554687</v>
      </c>
      <c r="G4233">
        <f t="shared" si="399"/>
        <v>1.5979321689370226E-3</v>
      </c>
      <c r="H4233" s="38">
        <f>G4233*SUMIF('Manual Inputs'!$B$11:$B$22,'Expanded kW'!A4233,'Manual Inputs'!$C$11:$C$22)</f>
        <v>16281.623290886238</v>
      </c>
    </row>
    <row r="4234" spans="1:8" x14ac:dyDescent="0.2">
      <c r="A4234">
        <f t="shared" si="396"/>
        <v>8</v>
      </c>
      <c r="B4234" t="b">
        <f t="shared" si="397"/>
        <v>0</v>
      </c>
      <c r="C4234" t="str">
        <f t="shared" si="398"/>
        <v>ON</v>
      </c>
      <c r="D4234" s="4">
        <f t="shared" si="400"/>
        <v>42606.333333323069</v>
      </c>
      <c r="E4234" t="str">
        <f t="shared" si="401"/>
        <v>LRKPPS</v>
      </c>
      <c r="F4234" s="39">
        <v>151.44001770019531</v>
      </c>
      <c r="G4234">
        <f t="shared" si="399"/>
        <v>2.0319156764386343E-3</v>
      </c>
      <c r="H4234" s="38">
        <f>G4234*SUMIF('Manual Inputs'!$B$11:$B$22,'Expanded kW'!A4234,'Manual Inputs'!$C$11:$C$22)</f>
        <v>20703.560667802034</v>
      </c>
    </row>
    <row r="4235" spans="1:8" x14ac:dyDescent="0.2">
      <c r="A4235">
        <f t="shared" si="396"/>
        <v>8</v>
      </c>
      <c r="B4235" t="b">
        <f t="shared" si="397"/>
        <v>0</v>
      </c>
      <c r="C4235" t="str">
        <f t="shared" si="398"/>
        <v>ON</v>
      </c>
      <c r="D4235" s="4">
        <f t="shared" si="400"/>
        <v>42606.374999989734</v>
      </c>
      <c r="E4235" t="str">
        <f t="shared" si="401"/>
        <v>LRKPPS</v>
      </c>
      <c r="F4235" s="39">
        <v>157.17523193359375</v>
      </c>
      <c r="G4235">
        <f t="shared" si="399"/>
        <v>2.1088667484574358E-3</v>
      </c>
      <c r="H4235" s="38">
        <f>G4235*SUMIF('Manual Inputs'!$B$11:$B$22,'Expanded kW'!A4235,'Manual Inputs'!$C$11:$C$22)</f>
        <v>21487.629222647782</v>
      </c>
    </row>
    <row r="4236" spans="1:8" x14ac:dyDescent="0.2">
      <c r="A4236">
        <f t="shared" si="396"/>
        <v>8</v>
      </c>
      <c r="B4236" t="b">
        <f t="shared" si="397"/>
        <v>0</v>
      </c>
      <c r="C4236" t="str">
        <f t="shared" si="398"/>
        <v>ON</v>
      </c>
      <c r="D4236" s="4">
        <f t="shared" si="400"/>
        <v>42606.416666656398</v>
      </c>
      <c r="E4236" t="str">
        <f t="shared" si="401"/>
        <v>LRKPPS</v>
      </c>
      <c r="F4236" s="39">
        <v>159.15158081054687</v>
      </c>
      <c r="G4236">
        <f t="shared" si="399"/>
        <v>2.135384008070697E-3</v>
      </c>
      <c r="H4236" s="38">
        <f>G4236*SUMIF('Manual Inputs'!$B$11:$B$22,'Expanded kW'!A4236,'Manual Inputs'!$C$11:$C$22)</f>
        <v>21757.81843350581</v>
      </c>
    </row>
    <row r="4237" spans="1:8" x14ac:dyDescent="0.2">
      <c r="A4237">
        <f t="shared" si="396"/>
        <v>8</v>
      </c>
      <c r="B4237" t="b">
        <f t="shared" si="397"/>
        <v>0</v>
      </c>
      <c r="C4237" t="str">
        <f t="shared" si="398"/>
        <v>ON</v>
      </c>
      <c r="D4237" s="4">
        <f t="shared" si="400"/>
        <v>42606.458333323062</v>
      </c>
      <c r="E4237" t="str">
        <f t="shared" si="401"/>
        <v>LRKPPS</v>
      </c>
      <c r="F4237" s="39">
        <v>168.57339477539062</v>
      </c>
      <c r="G4237">
        <f t="shared" si="399"/>
        <v>2.2617992831504606E-3</v>
      </c>
      <c r="H4237" s="38">
        <f>G4237*SUMIF('Manual Inputs'!$B$11:$B$22,'Expanded kW'!A4237,'Manual Inputs'!$C$11:$C$22)</f>
        <v>23045.886805288861</v>
      </c>
    </row>
    <row r="4238" spans="1:8" x14ac:dyDescent="0.2">
      <c r="A4238">
        <f t="shared" si="396"/>
        <v>8</v>
      </c>
      <c r="B4238" t="b">
        <f t="shared" si="397"/>
        <v>0</v>
      </c>
      <c r="C4238" t="str">
        <f t="shared" si="398"/>
        <v>ON</v>
      </c>
      <c r="D4238" s="4">
        <f t="shared" si="400"/>
        <v>42606.499999989726</v>
      </c>
      <c r="E4238" t="str">
        <f t="shared" si="401"/>
        <v>LRKPPS</v>
      </c>
      <c r="F4238" s="39">
        <v>167.01741027832031</v>
      </c>
      <c r="G4238">
        <f t="shared" si="399"/>
        <v>2.2409221772183171E-3</v>
      </c>
      <c r="H4238" s="38">
        <f>G4238*SUMIF('Manual Inputs'!$B$11:$B$22,'Expanded kW'!A4238,'Manual Inputs'!$C$11:$C$22)</f>
        <v>22833.166152435864</v>
      </c>
    </row>
    <row r="4239" spans="1:8" x14ac:dyDescent="0.2">
      <c r="A4239">
        <f t="shared" si="396"/>
        <v>8</v>
      </c>
      <c r="B4239" t="b">
        <f t="shared" si="397"/>
        <v>0</v>
      </c>
      <c r="C4239" t="str">
        <f t="shared" si="398"/>
        <v>ON</v>
      </c>
      <c r="D4239" s="4">
        <f t="shared" si="400"/>
        <v>42606.541666656391</v>
      </c>
      <c r="E4239" t="str">
        <f t="shared" si="401"/>
        <v>LRKPPS</v>
      </c>
      <c r="F4239" s="39">
        <v>161.58369445800781</v>
      </c>
      <c r="G4239">
        <f t="shared" si="399"/>
        <v>2.1680163989156293E-3</v>
      </c>
      <c r="H4239" s="38">
        <f>G4239*SUMIF('Manual Inputs'!$B$11:$B$22,'Expanded kW'!A4239,'Manual Inputs'!$C$11:$C$22)</f>
        <v>22090.315835552348</v>
      </c>
    </row>
    <row r="4240" spans="1:8" x14ac:dyDescent="0.2">
      <c r="A4240">
        <f t="shared" si="396"/>
        <v>8</v>
      </c>
      <c r="B4240" t="b">
        <f t="shared" si="397"/>
        <v>0</v>
      </c>
      <c r="C4240" t="str">
        <f t="shared" si="398"/>
        <v>ON</v>
      </c>
      <c r="D4240" s="4">
        <f t="shared" si="400"/>
        <v>42606.583333323055</v>
      </c>
      <c r="E4240" t="str">
        <f t="shared" si="401"/>
        <v>LRKPPS</v>
      </c>
      <c r="F4240" s="39">
        <v>159.572265625</v>
      </c>
      <c r="G4240">
        <f t="shared" si="399"/>
        <v>2.1410284611175739E-3</v>
      </c>
      <c r="H4240" s="38">
        <f>G4240*SUMIF('Manual Inputs'!$B$11:$B$22,'Expanded kW'!A4240,'Manual Inputs'!$C$11:$C$22)</f>
        <v>21815.330798535346</v>
      </c>
    </row>
    <row r="4241" spans="1:8" x14ac:dyDescent="0.2">
      <c r="A4241">
        <f t="shared" si="396"/>
        <v>8</v>
      </c>
      <c r="B4241" t="b">
        <f t="shared" si="397"/>
        <v>0</v>
      </c>
      <c r="C4241" t="str">
        <f t="shared" si="398"/>
        <v>ON</v>
      </c>
      <c r="D4241" s="4">
        <f t="shared" si="400"/>
        <v>42606.624999989719</v>
      </c>
      <c r="E4241" t="str">
        <f t="shared" si="401"/>
        <v>LRKPPS</v>
      </c>
      <c r="F4241" s="39">
        <v>144.31817626953125</v>
      </c>
      <c r="G4241">
        <f t="shared" si="399"/>
        <v>1.9363598156573411E-3</v>
      </c>
      <c r="H4241" s="38">
        <f>G4241*SUMIF('Manual Inputs'!$B$11:$B$22,'Expanded kW'!A4241,'Manual Inputs'!$C$11:$C$22)</f>
        <v>19729.924515578914</v>
      </c>
    </row>
    <row r="4242" spans="1:8" x14ac:dyDescent="0.2">
      <c r="A4242">
        <f t="shared" si="396"/>
        <v>8</v>
      </c>
      <c r="B4242" t="b">
        <f t="shared" si="397"/>
        <v>0</v>
      </c>
      <c r="C4242" t="str">
        <f t="shared" si="398"/>
        <v>ON</v>
      </c>
      <c r="D4242" s="4">
        <f t="shared" si="400"/>
        <v>42606.666666656383</v>
      </c>
      <c r="E4242" t="str">
        <f t="shared" si="401"/>
        <v>LRKPPS</v>
      </c>
      <c r="F4242" s="39">
        <v>127.34901428222656</v>
      </c>
      <c r="G4242">
        <f t="shared" si="399"/>
        <v>1.7086795315313145E-3</v>
      </c>
      <c r="H4242" s="38">
        <f>G4242*SUMIF('Manual Inputs'!$B$11:$B$22,'Expanded kW'!A4242,'Manual Inputs'!$C$11:$C$22)</f>
        <v>17410.048435126835</v>
      </c>
    </row>
    <row r="4243" spans="1:8" x14ac:dyDescent="0.2">
      <c r="A4243">
        <f t="shared" si="396"/>
        <v>8</v>
      </c>
      <c r="B4243" t="b">
        <f t="shared" si="397"/>
        <v>0</v>
      </c>
      <c r="C4243" t="str">
        <f t="shared" si="398"/>
        <v>ON</v>
      </c>
      <c r="D4243" s="4">
        <f t="shared" si="400"/>
        <v>42606.708333323048</v>
      </c>
      <c r="E4243" t="str">
        <f t="shared" si="401"/>
        <v>LRKPPS</v>
      </c>
      <c r="F4243" s="39">
        <v>114.21184539794922</v>
      </c>
      <c r="G4243">
        <f t="shared" si="399"/>
        <v>1.5324142364966154E-3</v>
      </c>
      <c r="H4243" s="38">
        <f>G4243*SUMIF('Manual Inputs'!$B$11:$B$22,'Expanded kW'!A4243,'Manual Inputs'!$C$11:$C$22)</f>
        <v>15614.049087469293</v>
      </c>
    </row>
    <row r="4244" spans="1:8" x14ac:dyDescent="0.2">
      <c r="A4244">
        <f t="shared" si="396"/>
        <v>8</v>
      </c>
      <c r="B4244" t="b">
        <f t="shared" si="397"/>
        <v>0</v>
      </c>
      <c r="C4244" t="str">
        <f t="shared" si="398"/>
        <v>ON</v>
      </c>
      <c r="D4244" s="4">
        <f t="shared" si="400"/>
        <v>42606.749999989712</v>
      </c>
      <c r="E4244" t="str">
        <f t="shared" si="401"/>
        <v>LRKPPS</v>
      </c>
      <c r="F4244" s="39">
        <v>105.20584106445312</v>
      </c>
      <c r="G4244">
        <f t="shared" si="399"/>
        <v>1.4115780026846764E-3</v>
      </c>
      <c r="H4244" s="38">
        <f>G4244*SUMIF('Manual Inputs'!$B$11:$B$22,'Expanded kW'!A4244,'Manual Inputs'!$C$11:$C$22)</f>
        <v>14382.826588128659</v>
      </c>
    </row>
    <row r="4245" spans="1:8" x14ac:dyDescent="0.2">
      <c r="A4245">
        <f t="shared" si="396"/>
        <v>8</v>
      </c>
      <c r="B4245" t="b">
        <f t="shared" si="397"/>
        <v>0</v>
      </c>
      <c r="C4245" t="str">
        <f t="shared" si="398"/>
        <v>ON</v>
      </c>
      <c r="D4245" s="4">
        <f t="shared" si="400"/>
        <v>42606.791666656376</v>
      </c>
      <c r="E4245" t="str">
        <f t="shared" si="401"/>
        <v>LRKPPS</v>
      </c>
      <c r="F4245" s="39">
        <v>98.714317321777344</v>
      </c>
      <c r="G4245">
        <f t="shared" si="399"/>
        <v>1.3244793014495174E-3</v>
      </c>
      <c r="H4245" s="38">
        <f>G4245*SUMIF('Manual Inputs'!$B$11:$B$22,'Expanded kW'!A4245,'Manual Inputs'!$C$11:$C$22)</f>
        <v>13495.361982181299</v>
      </c>
    </row>
    <row r="4246" spans="1:8" x14ac:dyDescent="0.2">
      <c r="A4246">
        <f t="shared" si="396"/>
        <v>8</v>
      </c>
      <c r="B4246" t="b">
        <f t="shared" si="397"/>
        <v>0</v>
      </c>
      <c r="C4246" t="str">
        <f t="shared" si="398"/>
        <v>ON</v>
      </c>
      <c r="D4246" s="4">
        <f t="shared" si="400"/>
        <v>42606.83333332304</v>
      </c>
      <c r="E4246" t="str">
        <f t="shared" si="401"/>
        <v>LRKPPS</v>
      </c>
      <c r="F4246" s="39">
        <v>92.060050964355469</v>
      </c>
      <c r="G4246">
        <f t="shared" si="399"/>
        <v>1.2351970342378814E-3</v>
      </c>
      <c r="H4246" s="38">
        <f>G4246*SUMIF('Manual Inputs'!$B$11:$B$22,'Expanded kW'!A4246,'Manual Inputs'!$C$11:$C$22)</f>
        <v>12585.648622907038</v>
      </c>
    </row>
    <row r="4247" spans="1:8" x14ac:dyDescent="0.2">
      <c r="A4247">
        <f t="shared" si="396"/>
        <v>8</v>
      </c>
      <c r="B4247" t="b">
        <f t="shared" si="397"/>
        <v>0</v>
      </c>
      <c r="C4247" t="str">
        <f t="shared" si="398"/>
        <v>OFF</v>
      </c>
      <c r="D4247" s="4">
        <f t="shared" si="400"/>
        <v>42606.874999989705</v>
      </c>
      <c r="E4247" t="str">
        <f t="shared" si="401"/>
        <v>LRKPPS</v>
      </c>
      <c r="F4247" s="39">
        <v>87.193016052246094</v>
      </c>
      <c r="G4247">
        <f t="shared" si="399"/>
        <v>1.1698945819146971E-3</v>
      </c>
      <c r="H4247" s="38">
        <f>G4247*SUMIF('Manual Inputs'!$B$11:$B$22,'Expanded kW'!A4247,'Manual Inputs'!$C$11:$C$22)</f>
        <v>11920.26998583734</v>
      </c>
    </row>
    <row r="4248" spans="1:8" x14ac:dyDescent="0.2">
      <c r="A4248">
        <f t="shared" si="396"/>
        <v>8</v>
      </c>
      <c r="B4248" t="b">
        <f t="shared" si="397"/>
        <v>0</v>
      </c>
      <c r="C4248" t="str">
        <f t="shared" si="398"/>
        <v>OFF</v>
      </c>
      <c r="D4248" s="4">
        <f t="shared" si="400"/>
        <v>42606.916666656369</v>
      </c>
      <c r="E4248" t="str">
        <f t="shared" si="401"/>
        <v>LRKPPS</v>
      </c>
      <c r="F4248" s="39">
        <v>78.662368774414063</v>
      </c>
      <c r="G4248">
        <f t="shared" si="399"/>
        <v>1.055436354840856E-3</v>
      </c>
      <c r="H4248" s="38">
        <f>G4248*SUMIF('Manual Inputs'!$B$11:$B$22,'Expanded kW'!A4248,'Manual Inputs'!$C$11:$C$22)</f>
        <v>10754.034164326418</v>
      </c>
    </row>
    <row r="4249" spans="1:8" x14ac:dyDescent="0.2">
      <c r="A4249">
        <f t="shared" si="396"/>
        <v>8</v>
      </c>
      <c r="B4249" t="b">
        <f t="shared" si="397"/>
        <v>0</v>
      </c>
      <c r="C4249" t="str">
        <f t="shared" si="398"/>
        <v>OFF</v>
      </c>
      <c r="D4249" s="4">
        <f t="shared" si="400"/>
        <v>42606.958333323033</v>
      </c>
      <c r="E4249" t="str">
        <f t="shared" si="401"/>
        <v>LRKPPS</v>
      </c>
      <c r="F4249" s="39">
        <v>73.710159301757812</v>
      </c>
      <c r="G4249">
        <f t="shared" si="399"/>
        <v>9.8899109015250443E-4</v>
      </c>
      <c r="H4249" s="38">
        <f>G4249*SUMIF('Manual Inputs'!$B$11:$B$22,'Expanded kW'!A4249,'Manual Inputs'!$C$11:$C$22)</f>
        <v>10077.011202933365</v>
      </c>
    </row>
    <row r="4250" spans="1:8" x14ac:dyDescent="0.2">
      <c r="A4250">
        <f t="shared" si="396"/>
        <v>8</v>
      </c>
      <c r="B4250" t="b">
        <f t="shared" si="397"/>
        <v>0</v>
      </c>
      <c r="C4250" t="str">
        <f t="shared" si="398"/>
        <v>OFF</v>
      </c>
      <c r="D4250" s="4">
        <f t="shared" si="400"/>
        <v>42606.999999989697</v>
      </c>
      <c r="E4250" t="str">
        <f t="shared" si="401"/>
        <v>LRKPPS</v>
      </c>
      <c r="F4250" s="39">
        <v>69.513908386230469</v>
      </c>
      <c r="G4250">
        <f t="shared" si="399"/>
        <v>9.3268874585134562E-4</v>
      </c>
      <c r="H4250" s="38">
        <f>G4250*SUMIF('Manual Inputs'!$B$11:$B$22,'Expanded kW'!A4250,'Manual Inputs'!$C$11:$C$22)</f>
        <v>9503.3363135198506</v>
      </c>
    </row>
    <row r="4251" spans="1:8" x14ac:dyDescent="0.2">
      <c r="A4251">
        <f t="shared" si="396"/>
        <v>8</v>
      </c>
      <c r="B4251" t="b">
        <f t="shared" si="397"/>
        <v>0</v>
      </c>
      <c r="C4251" t="str">
        <f t="shared" si="398"/>
        <v>OFF</v>
      </c>
      <c r="D4251" s="4">
        <f t="shared" si="400"/>
        <v>42607.041666656361</v>
      </c>
      <c r="E4251" t="str">
        <f t="shared" si="401"/>
        <v>LRKPPS</v>
      </c>
      <c r="F4251" s="39">
        <v>68.398361206054688</v>
      </c>
      <c r="G4251">
        <f t="shared" si="399"/>
        <v>9.1772111815538579E-4</v>
      </c>
      <c r="H4251" s="38">
        <f>G4251*SUMIF('Manual Inputs'!$B$11:$B$22,'Expanded kW'!A4251,'Manual Inputs'!$C$11:$C$22)</f>
        <v>9350.8284158498482</v>
      </c>
    </row>
    <row r="4252" spans="1:8" x14ac:dyDescent="0.2">
      <c r="A4252">
        <f t="shared" si="396"/>
        <v>8</v>
      </c>
      <c r="B4252" t="b">
        <f t="shared" si="397"/>
        <v>0</v>
      </c>
      <c r="C4252" t="str">
        <f t="shared" si="398"/>
        <v>OFF</v>
      </c>
      <c r="D4252" s="4">
        <f t="shared" si="400"/>
        <v>42607.083333323026</v>
      </c>
      <c r="E4252" t="str">
        <f t="shared" si="401"/>
        <v>LRKPPS</v>
      </c>
      <c r="F4252" s="39">
        <v>67.099327087402344</v>
      </c>
      <c r="G4252">
        <f t="shared" si="399"/>
        <v>9.0029159173295897E-4</v>
      </c>
      <c r="H4252" s="38">
        <f>G4252*SUMIF('Manual Inputs'!$B$11:$B$22,'Expanded kW'!A4252,'Manual Inputs'!$C$11:$C$22)</f>
        <v>9173.2357815284067</v>
      </c>
    </row>
    <row r="4253" spans="1:8" x14ac:dyDescent="0.2">
      <c r="A4253">
        <f t="shared" si="396"/>
        <v>8</v>
      </c>
      <c r="B4253" t="b">
        <f t="shared" si="397"/>
        <v>0</v>
      </c>
      <c r="C4253" t="str">
        <f t="shared" si="398"/>
        <v>OFF</v>
      </c>
      <c r="D4253" s="4">
        <f t="shared" si="400"/>
        <v>42607.12499998969</v>
      </c>
      <c r="E4253" t="str">
        <f t="shared" si="401"/>
        <v>LRKPPS</v>
      </c>
      <c r="F4253" s="39">
        <v>65.441215515136719</v>
      </c>
      <c r="G4253">
        <f t="shared" si="399"/>
        <v>8.7804421651380984E-4</v>
      </c>
      <c r="H4253" s="38">
        <f>G4253*SUMIF('Manual Inputs'!$B$11:$B$22,'Expanded kW'!A4253,'Manual Inputs'!$C$11:$C$22)</f>
        <v>8946.5532041508304</v>
      </c>
    </row>
    <row r="4254" spans="1:8" x14ac:dyDescent="0.2">
      <c r="A4254">
        <f t="shared" si="396"/>
        <v>8</v>
      </c>
      <c r="B4254" t="b">
        <f t="shared" si="397"/>
        <v>0</v>
      </c>
      <c r="C4254" t="str">
        <f t="shared" si="398"/>
        <v>OFF</v>
      </c>
      <c r="D4254" s="4">
        <f t="shared" si="400"/>
        <v>42607.166666656354</v>
      </c>
      <c r="E4254" t="str">
        <f t="shared" si="401"/>
        <v>LRKPPS</v>
      </c>
      <c r="F4254" s="39">
        <v>67.279693603515625</v>
      </c>
      <c r="G4254">
        <f t="shared" si="399"/>
        <v>9.0271162282619844E-4</v>
      </c>
      <c r="H4254" s="38">
        <f>G4254*SUMIF('Manual Inputs'!$B$11:$B$22,'Expanded kW'!A4254,'Manual Inputs'!$C$11:$C$22)</f>
        <v>9197.8939212031128</v>
      </c>
    </row>
    <row r="4255" spans="1:8" x14ac:dyDescent="0.2">
      <c r="A4255">
        <f t="shared" si="396"/>
        <v>8</v>
      </c>
      <c r="B4255" t="b">
        <f t="shared" si="397"/>
        <v>0</v>
      </c>
      <c r="C4255" t="str">
        <f t="shared" si="398"/>
        <v>OFF</v>
      </c>
      <c r="D4255" s="4">
        <f t="shared" si="400"/>
        <v>42607.208333323018</v>
      </c>
      <c r="E4255" t="str">
        <f t="shared" si="401"/>
        <v>LRKPPS</v>
      </c>
      <c r="F4255" s="39">
        <v>76.418106079101563</v>
      </c>
      <c r="G4255">
        <f t="shared" si="399"/>
        <v>1.0253244159893987E-3</v>
      </c>
      <c r="H4255" s="38">
        <f>G4255*SUMIF('Manual Inputs'!$B$11:$B$22,'Expanded kW'!A4255,'Manual Inputs'!$C$11:$C$22)</f>
        <v>10447.21810888411</v>
      </c>
    </row>
    <row r="4256" spans="1:8" x14ac:dyDescent="0.2">
      <c r="A4256">
        <f t="shared" si="396"/>
        <v>8</v>
      </c>
      <c r="B4256" t="b">
        <f t="shared" si="397"/>
        <v>0</v>
      </c>
      <c r="C4256" t="str">
        <f t="shared" si="398"/>
        <v>OFF</v>
      </c>
      <c r="D4256" s="4">
        <f t="shared" si="400"/>
        <v>42607.249999989683</v>
      </c>
      <c r="E4256" t="str">
        <f t="shared" si="401"/>
        <v>LRKPPS</v>
      </c>
      <c r="F4256" s="39">
        <v>102.14556884765625</v>
      </c>
      <c r="G4256">
        <f t="shared" si="399"/>
        <v>1.3705174218295597E-3</v>
      </c>
      <c r="H4256" s="38">
        <f>G4256*SUMIF('Manual Inputs'!$B$11:$B$22,'Expanded kW'!A4256,'Manual Inputs'!$C$11:$C$22)</f>
        <v>13964.452815709579</v>
      </c>
    </row>
    <row r="4257" spans="1:8" x14ac:dyDescent="0.2">
      <c r="A4257">
        <f t="shared" si="396"/>
        <v>8</v>
      </c>
      <c r="B4257" t="b">
        <f t="shared" si="397"/>
        <v>0</v>
      </c>
      <c r="C4257" t="str">
        <f t="shared" si="398"/>
        <v>ON</v>
      </c>
      <c r="D4257" s="4">
        <f t="shared" si="400"/>
        <v>42607.291666656347</v>
      </c>
      <c r="E4257" t="str">
        <f t="shared" si="401"/>
        <v>LRKPPS</v>
      </c>
      <c r="F4257" s="39">
        <v>127.9249267578125</v>
      </c>
      <c r="G4257">
        <f t="shared" si="399"/>
        <v>1.7164067201910272E-3</v>
      </c>
      <c r="H4257" s="38">
        <f>G4257*SUMIF('Manual Inputs'!$B$11:$B$22,'Expanded kW'!A4257,'Manual Inputs'!$C$11:$C$22)</f>
        <v>17488.78217445617</v>
      </c>
    </row>
    <row r="4258" spans="1:8" x14ac:dyDescent="0.2">
      <c r="A4258">
        <f t="shared" si="396"/>
        <v>8</v>
      </c>
      <c r="B4258" t="b">
        <f t="shared" si="397"/>
        <v>0</v>
      </c>
      <c r="C4258" t="str">
        <f t="shared" si="398"/>
        <v>ON</v>
      </c>
      <c r="D4258" s="4">
        <f t="shared" si="400"/>
        <v>42607.333333323011</v>
      </c>
      <c r="E4258" t="str">
        <f t="shared" si="401"/>
        <v>LRKPPS</v>
      </c>
      <c r="F4258" s="39">
        <v>161.75692749023437</v>
      </c>
      <c r="G4258">
        <f t="shared" si="399"/>
        <v>2.170340717937798E-3</v>
      </c>
      <c r="H4258" s="38">
        <f>G4258*SUMIF('Manual Inputs'!$B$11:$B$22,'Expanded kW'!A4258,'Manual Inputs'!$C$11:$C$22)</f>
        <v>22113.998747419606</v>
      </c>
    </row>
    <row r="4259" spans="1:8" x14ac:dyDescent="0.2">
      <c r="A4259">
        <f t="shared" si="396"/>
        <v>8</v>
      </c>
      <c r="B4259" t="b">
        <f t="shared" si="397"/>
        <v>0</v>
      </c>
      <c r="C4259" t="str">
        <f t="shared" si="398"/>
        <v>ON</v>
      </c>
      <c r="D4259" s="4">
        <f t="shared" si="400"/>
        <v>42607.374999989675</v>
      </c>
      <c r="E4259" t="str">
        <f t="shared" si="401"/>
        <v>LRKPPS</v>
      </c>
      <c r="F4259" s="39">
        <v>170.61285400390625</v>
      </c>
      <c r="G4259">
        <f t="shared" si="399"/>
        <v>2.2891633130866047E-3</v>
      </c>
      <c r="H4259" s="38">
        <f>G4259*SUMIF('Manual Inputs'!$B$11:$B$22,'Expanded kW'!A4259,'Manual Inputs'!$C$11:$C$22)</f>
        <v>23324.70391392571</v>
      </c>
    </row>
    <row r="4260" spans="1:8" x14ac:dyDescent="0.2">
      <c r="A4260">
        <f t="shared" si="396"/>
        <v>8</v>
      </c>
      <c r="B4260" t="b">
        <f t="shared" si="397"/>
        <v>0</v>
      </c>
      <c r="C4260" t="str">
        <f t="shared" si="398"/>
        <v>ON</v>
      </c>
      <c r="D4260" s="4">
        <f t="shared" si="400"/>
        <v>42607.41666665634</v>
      </c>
      <c r="E4260" t="str">
        <f t="shared" si="401"/>
        <v>LRKPPS</v>
      </c>
      <c r="F4260" s="39">
        <v>168.74702453613281</v>
      </c>
      <c r="G4260">
        <f t="shared" si="399"/>
        <v>2.2641289251969028E-3</v>
      </c>
      <c r="H4260" s="38">
        <f>G4260*SUMIF('Manual Inputs'!$B$11:$B$22,'Expanded kW'!A4260,'Manual Inputs'!$C$11:$C$22)</f>
        <v>23069.623954424555</v>
      </c>
    </row>
    <row r="4261" spans="1:8" x14ac:dyDescent="0.2">
      <c r="A4261">
        <f t="shared" si="396"/>
        <v>8</v>
      </c>
      <c r="B4261" t="b">
        <f t="shared" si="397"/>
        <v>0</v>
      </c>
      <c r="C4261" t="str">
        <f t="shared" si="398"/>
        <v>ON</v>
      </c>
      <c r="D4261" s="4">
        <f t="shared" si="400"/>
        <v>42607.458333323004</v>
      </c>
      <c r="E4261" t="str">
        <f t="shared" si="401"/>
        <v>LRKPPS</v>
      </c>
      <c r="F4261" s="39">
        <v>184.22267150878906</v>
      </c>
      <c r="G4261">
        <f t="shared" si="399"/>
        <v>2.4717702749821502E-3</v>
      </c>
      <c r="H4261" s="38">
        <f>G4261*SUMIF('Manual Inputs'!$B$11:$B$22,'Expanded kW'!A4261,'Manual Inputs'!$C$11:$C$22)</f>
        <v>25185.31966575345</v>
      </c>
    </row>
    <row r="4262" spans="1:8" x14ac:dyDescent="0.2">
      <c r="A4262">
        <f t="shared" si="396"/>
        <v>8</v>
      </c>
      <c r="B4262" t="b">
        <f t="shared" si="397"/>
        <v>0</v>
      </c>
      <c r="C4262" t="str">
        <f t="shared" si="398"/>
        <v>ON</v>
      </c>
      <c r="D4262" s="4">
        <f t="shared" si="400"/>
        <v>42607.499999989668</v>
      </c>
      <c r="E4262" t="str">
        <f t="shared" si="401"/>
        <v>LRKPPS</v>
      </c>
      <c r="F4262" s="39">
        <v>185.1424560546875</v>
      </c>
      <c r="G4262">
        <f t="shared" si="399"/>
        <v>2.4841112972967204E-3</v>
      </c>
      <c r="H4262" s="38">
        <f>G4262*SUMIF('Manual Inputs'!$B$11:$B$22,'Expanded kW'!A4262,'Manual Inputs'!$C$11:$C$22)</f>
        <v>25311.064600523689</v>
      </c>
    </row>
    <row r="4263" spans="1:8" x14ac:dyDescent="0.2">
      <c r="A4263">
        <f t="shared" si="396"/>
        <v>8</v>
      </c>
      <c r="B4263" t="b">
        <f t="shared" si="397"/>
        <v>0</v>
      </c>
      <c r="C4263" t="str">
        <f t="shared" si="398"/>
        <v>ON</v>
      </c>
      <c r="D4263" s="4">
        <f t="shared" si="400"/>
        <v>42607.541666656332</v>
      </c>
      <c r="E4263" t="str">
        <f t="shared" si="401"/>
        <v>LRKPPS</v>
      </c>
      <c r="F4263" s="39">
        <v>177.02908325195312</v>
      </c>
      <c r="G4263">
        <f t="shared" si="399"/>
        <v>2.3752517657341754E-3</v>
      </c>
      <c r="H4263" s="38">
        <f>G4263*SUMIF('Manual Inputs'!$B$11:$B$22,'Expanded kW'!A4263,'Manual Inputs'!$C$11:$C$22)</f>
        <v>24201.874912138643</v>
      </c>
    </row>
    <row r="4264" spans="1:8" x14ac:dyDescent="0.2">
      <c r="A4264">
        <f t="shared" si="396"/>
        <v>8</v>
      </c>
      <c r="B4264" t="b">
        <f t="shared" si="397"/>
        <v>0</v>
      </c>
      <c r="C4264" t="str">
        <f t="shared" si="398"/>
        <v>ON</v>
      </c>
      <c r="D4264" s="4">
        <f t="shared" si="400"/>
        <v>42607.583333322997</v>
      </c>
      <c r="E4264" t="str">
        <f t="shared" si="401"/>
        <v>LRKPPS</v>
      </c>
      <c r="F4264" s="39">
        <v>172.25119018554687</v>
      </c>
      <c r="G4264">
        <f t="shared" si="399"/>
        <v>2.3111453560188929E-3</v>
      </c>
      <c r="H4264" s="38">
        <f>G4264*SUMIF('Manual Inputs'!$B$11:$B$22,'Expanded kW'!A4264,'Manual Inputs'!$C$11:$C$22)</f>
        <v>23548.682972076651</v>
      </c>
    </row>
    <row r="4265" spans="1:8" x14ac:dyDescent="0.2">
      <c r="A4265">
        <f t="shared" si="396"/>
        <v>8</v>
      </c>
      <c r="B4265" t="b">
        <f t="shared" si="397"/>
        <v>0</v>
      </c>
      <c r="C4265" t="str">
        <f t="shared" si="398"/>
        <v>ON</v>
      </c>
      <c r="D4265" s="4">
        <f t="shared" si="400"/>
        <v>42607.624999989661</v>
      </c>
      <c r="E4265" t="str">
        <f t="shared" si="401"/>
        <v>LRKPPS</v>
      </c>
      <c r="F4265" s="39">
        <v>152.17222595214844</v>
      </c>
      <c r="G4265">
        <f t="shared" si="399"/>
        <v>2.0417399319303808E-3</v>
      </c>
      <c r="H4265" s="38">
        <f>G4265*SUMIF('Manual Inputs'!$B$11:$B$22,'Expanded kW'!A4265,'Manual Inputs'!$C$11:$C$22)</f>
        <v>20803.661804846193</v>
      </c>
    </row>
    <row r="4266" spans="1:8" x14ac:dyDescent="0.2">
      <c r="A4266">
        <f t="shared" si="396"/>
        <v>8</v>
      </c>
      <c r="B4266" t="b">
        <f t="shared" si="397"/>
        <v>0</v>
      </c>
      <c r="C4266" t="str">
        <f t="shared" si="398"/>
        <v>ON</v>
      </c>
      <c r="D4266" s="4">
        <f t="shared" si="400"/>
        <v>42607.666666656325</v>
      </c>
      <c r="E4266" t="str">
        <f t="shared" si="401"/>
        <v>LRKPPS</v>
      </c>
      <c r="F4266" s="39">
        <v>135.9022216796875</v>
      </c>
      <c r="G4266">
        <f t="shared" si="399"/>
        <v>1.823440454427782E-3</v>
      </c>
      <c r="H4266" s="38">
        <f>G4266*SUMIF('Manual Inputs'!$B$11:$B$22,'Expanded kW'!A4266,'Manual Inputs'!$C$11:$C$22)</f>
        <v>18579.368479767832</v>
      </c>
    </row>
    <row r="4267" spans="1:8" x14ac:dyDescent="0.2">
      <c r="A4267">
        <f t="shared" si="396"/>
        <v>8</v>
      </c>
      <c r="B4267" t="b">
        <f t="shared" si="397"/>
        <v>0</v>
      </c>
      <c r="C4267" t="str">
        <f t="shared" si="398"/>
        <v>ON</v>
      </c>
      <c r="D4267" s="4">
        <f t="shared" si="400"/>
        <v>42607.708333322989</v>
      </c>
      <c r="E4267" t="str">
        <f t="shared" si="401"/>
        <v>LRKPPS</v>
      </c>
      <c r="F4267" s="39">
        <v>125.44319915771484</v>
      </c>
      <c r="G4267">
        <f t="shared" si="399"/>
        <v>1.6831086442143607E-3</v>
      </c>
      <c r="H4267" s="38">
        <f>G4267*SUMIF('Manual Inputs'!$B$11:$B$22,'Expanded kW'!A4267,'Manual Inputs'!$C$11:$C$22)</f>
        <v>17149.501984782011</v>
      </c>
    </row>
    <row r="4268" spans="1:8" x14ac:dyDescent="0.2">
      <c r="A4268">
        <f t="shared" si="396"/>
        <v>8</v>
      </c>
      <c r="B4268" t="b">
        <f t="shared" si="397"/>
        <v>0</v>
      </c>
      <c r="C4268" t="str">
        <f t="shared" si="398"/>
        <v>ON</v>
      </c>
      <c r="D4268" s="4">
        <f t="shared" si="400"/>
        <v>42607.749999989654</v>
      </c>
      <c r="E4268" t="str">
        <f t="shared" si="401"/>
        <v>LRKPPS</v>
      </c>
      <c r="F4268" s="39">
        <v>118.87369537353516</v>
      </c>
      <c r="G4268">
        <f t="shared" si="399"/>
        <v>1.5949636616119159E-3</v>
      </c>
      <c r="H4268" s="38">
        <f>G4268*SUMIF('Manual Inputs'!$B$11:$B$22,'Expanded kW'!A4268,'Manual Inputs'!$C$11:$C$22)</f>
        <v>16251.376626513886</v>
      </c>
    </row>
    <row r="4269" spans="1:8" x14ac:dyDescent="0.2">
      <c r="A4269">
        <f t="shared" si="396"/>
        <v>8</v>
      </c>
      <c r="B4269" t="b">
        <f t="shared" si="397"/>
        <v>0</v>
      </c>
      <c r="C4269" t="str">
        <f t="shared" si="398"/>
        <v>ON</v>
      </c>
      <c r="D4269" s="4">
        <f t="shared" si="400"/>
        <v>42607.791666656318</v>
      </c>
      <c r="E4269" t="str">
        <f t="shared" si="401"/>
        <v>LRKPPS</v>
      </c>
      <c r="F4269" s="39">
        <v>111.91658020019531</v>
      </c>
      <c r="G4269">
        <f t="shared" si="399"/>
        <v>1.5016179819284665E-3</v>
      </c>
      <c r="H4269" s="38">
        <f>G4269*SUMIF('Manual Inputs'!$B$11:$B$22,'Expanded kW'!A4269,'Manual Inputs'!$C$11:$C$22)</f>
        <v>15300.260413959839</v>
      </c>
    </row>
    <row r="4270" spans="1:8" x14ac:dyDescent="0.2">
      <c r="A4270">
        <f t="shared" si="396"/>
        <v>8</v>
      </c>
      <c r="B4270" t="b">
        <f t="shared" si="397"/>
        <v>0</v>
      </c>
      <c r="C4270" t="str">
        <f t="shared" si="398"/>
        <v>ON</v>
      </c>
      <c r="D4270" s="4">
        <f t="shared" si="400"/>
        <v>42607.833333322982</v>
      </c>
      <c r="E4270" t="str">
        <f t="shared" si="401"/>
        <v>LRKPPS</v>
      </c>
      <c r="F4270" s="39">
        <v>102.31233978271484</v>
      </c>
      <c r="G4270">
        <f t="shared" si="399"/>
        <v>1.3727550369755823E-3</v>
      </c>
      <c r="H4270" s="38">
        <f>G4270*SUMIF('Manual Inputs'!$B$11:$B$22,'Expanded kW'!A4270,'Manual Inputs'!$C$11:$C$22)</f>
        <v>13987.252285915974</v>
      </c>
    </row>
    <row r="4271" spans="1:8" x14ac:dyDescent="0.2">
      <c r="A4271">
        <f t="shared" si="396"/>
        <v>8</v>
      </c>
      <c r="B4271" t="b">
        <f t="shared" si="397"/>
        <v>0</v>
      </c>
      <c r="C4271" t="str">
        <f t="shared" si="398"/>
        <v>OFF</v>
      </c>
      <c r="D4271" s="4">
        <f t="shared" si="400"/>
        <v>42607.874999989646</v>
      </c>
      <c r="E4271" t="str">
        <f t="shared" si="401"/>
        <v>LRKPPS</v>
      </c>
      <c r="F4271" s="39">
        <v>95.013633728027344</v>
      </c>
      <c r="G4271">
        <f t="shared" si="399"/>
        <v>1.2748261310268477E-3</v>
      </c>
      <c r="H4271" s="38">
        <f>G4271*SUMIF('Manual Inputs'!$B$11:$B$22,'Expanded kW'!A4271,'Manual Inputs'!$C$11:$C$22)</f>
        <v>12989.43674221453</v>
      </c>
    </row>
    <row r="4272" spans="1:8" x14ac:dyDescent="0.2">
      <c r="A4272">
        <f t="shared" si="396"/>
        <v>8</v>
      </c>
      <c r="B4272" t="b">
        <f t="shared" si="397"/>
        <v>0</v>
      </c>
      <c r="C4272" t="str">
        <f t="shared" si="398"/>
        <v>OFF</v>
      </c>
      <c r="D4272" s="4">
        <f t="shared" si="400"/>
        <v>42607.916666656311</v>
      </c>
      <c r="E4272" t="str">
        <f t="shared" si="401"/>
        <v>LRKPPS</v>
      </c>
      <c r="F4272" s="39">
        <v>86.141502380371094</v>
      </c>
      <c r="G4272">
        <f t="shared" si="399"/>
        <v>1.1557861108096412E-3</v>
      </c>
      <c r="H4272" s="38">
        <f>G4272*SUMIF('Manual Inputs'!$B$11:$B$22,'Expanded kW'!A4272,'Manual Inputs'!$C$11:$C$22)</f>
        <v>11776.516191897712</v>
      </c>
    </row>
    <row r="4273" spans="1:8" x14ac:dyDescent="0.2">
      <c r="A4273">
        <f t="shared" si="396"/>
        <v>8</v>
      </c>
      <c r="B4273" t="b">
        <f t="shared" si="397"/>
        <v>0</v>
      </c>
      <c r="C4273" t="str">
        <f t="shared" si="398"/>
        <v>OFF</v>
      </c>
      <c r="D4273" s="4">
        <f t="shared" si="400"/>
        <v>42607.958333322975</v>
      </c>
      <c r="E4273" t="str">
        <f t="shared" si="401"/>
        <v>LRKPPS</v>
      </c>
      <c r="F4273" s="39">
        <v>79.259048461914063</v>
      </c>
      <c r="G4273">
        <f t="shared" si="399"/>
        <v>1.0634421833481133E-3</v>
      </c>
      <c r="H4273" s="38">
        <f>G4273*SUMIF('Manual Inputs'!$B$11:$B$22,'Expanded kW'!A4273,'Manual Inputs'!$C$11:$C$22)</f>
        <v>10835.60701605348</v>
      </c>
    </row>
    <row r="4274" spans="1:8" x14ac:dyDescent="0.2">
      <c r="A4274">
        <f t="shared" si="396"/>
        <v>8</v>
      </c>
      <c r="B4274" t="b">
        <f t="shared" si="397"/>
        <v>0</v>
      </c>
      <c r="C4274" t="str">
        <f t="shared" si="398"/>
        <v>OFF</v>
      </c>
      <c r="D4274" s="4">
        <f t="shared" si="400"/>
        <v>42607.999999989639</v>
      </c>
      <c r="E4274" t="str">
        <f t="shared" si="401"/>
        <v>LRKPPS</v>
      </c>
      <c r="F4274" s="39">
        <v>74.117897033691406</v>
      </c>
      <c r="G4274">
        <f t="shared" si="399"/>
        <v>9.9446182834953467E-4</v>
      </c>
      <c r="H4274" s="38">
        <f>G4274*SUMIF('Manual Inputs'!$B$11:$B$22,'Expanded kW'!A4274,'Manual Inputs'!$C$11:$C$22)</f>
        <v>10132.753555567997</v>
      </c>
    </row>
    <row r="4275" spans="1:8" x14ac:dyDescent="0.2">
      <c r="A4275">
        <f t="shared" si="396"/>
        <v>8</v>
      </c>
      <c r="B4275" t="b">
        <f t="shared" si="397"/>
        <v>0</v>
      </c>
      <c r="C4275" t="str">
        <f t="shared" si="398"/>
        <v>OFF</v>
      </c>
      <c r="D4275" s="4">
        <f t="shared" si="400"/>
        <v>42608.041666656303</v>
      </c>
      <c r="E4275" t="str">
        <f t="shared" si="401"/>
        <v>LRKPPS</v>
      </c>
      <c r="F4275" s="39">
        <v>73.55426025390625</v>
      </c>
      <c r="G4275">
        <f t="shared" si="399"/>
        <v>9.868993463447444E-4</v>
      </c>
      <c r="H4275" s="38">
        <f>G4275*SUMIF('Manual Inputs'!$B$11:$B$22,'Expanded kW'!A4275,'Manual Inputs'!$C$11:$C$22)</f>
        <v>10055.698042486982</v>
      </c>
    </row>
    <row r="4276" spans="1:8" x14ac:dyDescent="0.2">
      <c r="A4276">
        <f t="shared" si="396"/>
        <v>8</v>
      </c>
      <c r="B4276" t="b">
        <f t="shared" si="397"/>
        <v>0</v>
      </c>
      <c r="C4276" t="str">
        <f t="shared" si="398"/>
        <v>OFF</v>
      </c>
      <c r="D4276" s="4">
        <f t="shared" si="400"/>
        <v>42608.083333322968</v>
      </c>
      <c r="E4276" t="str">
        <f t="shared" si="401"/>
        <v>LRKPPS</v>
      </c>
      <c r="F4276" s="39">
        <v>69.669380187988281</v>
      </c>
      <c r="G4276">
        <f t="shared" si="399"/>
        <v>9.3477475717142656E-4</v>
      </c>
      <c r="H4276" s="38">
        <f>G4276*SUMIF('Manual Inputs'!$B$11:$B$22,'Expanded kW'!A4276,'Manual Inputs'!$C$11:$C$22)</f>
        <v>9524.5910646002267</v>
      </c>
    </row>
    <row r="4277" spans="1:8" x14ac:dyDescent="0.2">
      <c r="A4277">
        <f t="shared" si="396"/>
        <v>8</v>
      </c>
      <c r="B4277" t="b">
        <f t="shared" si="397"/>
        <v>0</v>
      </c>
      <c r="C4277" t="str">
        <f t="shared" si="398"/>
        <v>OFF</v>
      </c>
      <c r="D4277" s="4">
        <f t="shared" si="400"/>
        <v>42608.124999989632</v>
      </c>
      <c r="E4277" t="str">
        <f t="shared" si="401"/>
        <v>LRKPPS</v>
      </c>
      <c r="F4277" s="39">
        <v>67.631988525390625</v>
      </c>
      <c r="G4277">
        <f t="shared" si="399"/>
        <v>9.0743846838101517E-4</v>
      </c>
      <c r="H4277" s="38">
        <f>G4277*SUMIF('Manual Inputs'!$B$11:$B$22,'Expanded kW'!A4277,'Manual Inputs'!$C$11:$C$22)</f>
        <v>9246.0566155738779</v>
      </c>
    </row>
    <row r="4278" spans="1:8" x14ac:dyDescent="0.2">
      <c r="A4278">
        <f t="shared" si="396"/>
        <v>8</v>
      </c>
      <c r="B4278" t="b">
        <f t="shared" si="397"/>
        <v>0</v>
      </c>
      <c r="C4278" t="str">
        <f t="shared" si="398"/>
        <v>OFF</v>
      </c>
      <c r="D4278" s="4">
        <f t="shared" si="400"/>
        <v>42608.166666656296</v>
      </c>
      <c r="E4278" t="str">
        <f t="shared" si="401"/>
        <v>LRKPPS</v>
      </c>
      <c r="F4278" s="39">
        <v>69.841995239257813</v>
      </c>
      <c r="G4278">
        <f t="shared" si="399"/>
        <v>9.3709078455963093E-4</v>
      </c>
      <c r="H4278" s="38">
        <f>G4278*SUMIF('Manual Inputs'!$B$11:$B$22,'Expanded kW'!A4278,'Manual Inputs'!$C$11:$C$22)</f>
        <v>9548.1894914916538</v>
      </c>
    </row>
    <row r="4279" spans="1:8" x14ac:dyDescent="0.2">
      <c r="A4279">
        <f t="shared" si="396"/>
        <v>8</v>
      </c>
      <c r="B4279" t="b">
        <f t="shared" si="397"/>
        <v>0</v>
      </c>
      <c r="C4279" t="str">
        <f t="shared" si="398"/>
        <v>OFF</v>
      </c>
      <c r="D4279" s="4">
        <f t="shared" si="400"/>
        <v>42608.20833332296</v>
      </c>
      <c r="E4279" t="str">
        <f t="shared" si="401"/>
        <v>LRKPPS</v>
      </c>
      <c r="F4279" s="39">
        <v>80.03118896484375</v>
      </c>
      <c r="G4279">
        <f t="shared" si="399"/>
        <v>1.0738022217061517E-3</v>
      </c>
      <c r="H4279" s="38">
        <f>G4279*SUMIF('Manual Inputs'!$B$11:$B$22,'Expanded kW'!A4279,'Manual Inputs'!$C$11:$C$22)</f>
        <v>10941.167342770552</v>
      </c>
    </row>
    <row r="4280" spans="1:8" x14ac:dyDescent="0.2">
      <c r="A4280">
        <f t="shared" si="396"/>
        <v>8</v>
      </c>
      <c r="B4280" t="b">
        <f t="shared" si="397"/>
        <v>0</v>
      </c>
      <c r="C4280" t="str">
        <f t="shared" si="398"/>
        <v>OFF</v>
      </c>
      <c r="D4280" s="4">
        <f t="shared" si="400"/>
        <v>42608.249999989624</v>
      </c>
      <c r="E4280" t="str">
        <f t="shared" si="401"/>
        <v>LRKPPS</v>
      </c>
      <c r="F4280" s="39">
        <v>110.08594512939453</v>
      </c>
      <c r="G4280">
        <f t="shared" si="399"/>
        <v>1.47705580771133E-3</v>
      </c>
      <c r="H4280" s="38">
        <f>G4280*SUMIF('Manual Inputs'!$B$11:$B$22,'Expanded kW'!A4280,'Manual Inputs'!$C$11:$C$22)</f>
        <v>15049.991925983553</v>
      </c>
    </row>
    <row r="4281" spans="1:8" x14ac:dyDescent="0.2">
      <c r="A4281">
        <f t="shared" si="396"/>
        <v>8</v>
      </c>
      <c r="B4281" t="b">
        <f t="shared" si="397"/>
        <v>0</v>
      </c>
      <c r="C4281" t="str">
        <f t="shared" si="398"/>
        <v>ON</v>
      </c>
      <c r="D4281" s="4">
        <f t="shared" si="400"/>
        <v>42608.291666656289</v>
      </c>
      <c r="E4281" t="str">
        <f t="shared" si="401"/>
        <v>LRKPPS</v>
      </c>
      <c r="F4281" s="39">
        <v>133.27223205566406</v>
      </c>
      <c r="G4281">
        <f t="shared" si="399"/>
        <v>1.7881531028606189E-3</v>
      </c>
      <c r="H4281" s="38">
        <f>G4281*SUMIF('Manual Inputs'!$B$11:$B$22,'Expanded kW'!A4281,'Manual Inputs'!$C$11:$C$22)</f>
        <v>18219.819197064669</v>
      </c>
    </row>
    <row r="4282" spans="1:8" x14ac:dyDescent="0.2">
      <c r="A4282">
        <f t="shared" si="396"/>
        <v>8</v>
      </c>
      <c r="B4282" t="b">
        <f t="shared" si="397"/>
        <v>0</v>
      </c>
      <c r="C4282" t="str">
        <f t="shared" si="398"/>
        <v>ON</v>
      </c>
      <c r="D4282" s="4">
        <f t="shared" si="400"/>
        <v>42608.333333322953</v>
      </c>
      <c r="E4282" t="str">
        <f t="shared" si="401"/>
        <v>LRKPPS</v>
      </c>
      <c r="F4282" s="39">
        <v>159.34042358398438</v>
      </c>
      <c r="G4282">
        <f t="shared" si="399"/>
        <v>2.1379177676248556E-3</v>
      </c>
      <c r="H4282" s="38">
        <f>G4282*SUMIF('Manual Inputs'!$B$11:$B$22,'Expanded kW'!A4282,'Manual Inputs'!$C$11:$C$22)</f>
        <v>21783.635373281129</v>
      </c>
    </row>
    <row r="4283" spans="1:8" x14ac:dyDescent="0.2">
      <c r="A4283">
        <f t="shared" si="396"/>
        <v>8</v>
      </c>
      <c r="B4283" t="b">
        <f t="shared" si="397"/>
        <v>0</v>
      </c>
      <c r="C4283" t="str">
        <f t="shared" si="398"/>
        <v>ON</v>
      </c>
      <c r="D4283" s="4">
        <f t="shared" si="400"/>
        <v>42608.374999989617</v>
      </c>
      <c r="E4283" t="str">
        <f t="shared" si="401"/>
        <v>LRKPPS</v>
      </c>
      <c r="F4283" s="39">
        <v>169.21524047851562</v>
      </c>
      <c r="G4283">
        <f t="shared" si="399"/>
        <v>2.2704111174980789E-3</v>
      </c>
      <c r="H4283" s="38">
        <f>G4283*SUMIF('Manual Inputs'!$B$11:$B$22,'Expanded kW'!A4283,'Manual Inputs'!$C$11:$C$22)</f>
        <v>23133.634361422428</v>
      </c>
    </row>
    <row r="4284" spans="1:8" x14ac:dyDescent="0.2">
      <c r="A4284">
        <f t="shared" si="396"/>
        <v>8</v>
      </c>
      <c r="B4284" t="b">
        <f t="shared" si="397"/>
        <v>0</v>
      </c>
      <c r="C4284" t="str">
        <f t="shared" si="398"/>
        <v>ON</v>
      </c>
      <c r="D4284" s="4">
        <f t="shared" si="400"/>
        <v>42608.416666656281</v>
      </c>
      <c r="E4284" t="str">
        <f t="shared" si="401"/>
        <v>LRKPPS</v>
      </c>
      <c r="F4284" s="39">
        <v>175.52714538574219</v>
      </c>
      <c r="G4284">
        <f t="shared" si="399"/>
        <v>2.3550998194934369E-3</v>
      </c>
      <c r="H4284" s="38">
        <f>G4284*SUMIF('Manual Inputs'!$B$11:$B$22,'Expanded kW'!A4284,'Manual Inputs'!$C$11:$C$22)</f>
        <v>23996.543044085596</v>
      </c>
    </row>
    <row r="4285" spans="1:8" x14ac:dyDescent="0.2">
      <c r="A4285">
        <f t="shared" si="396"/>
        <v>8</v>
      </c>
      <c r="B4285" t="b">
        <f t="shared" si="397"/>
        <v>0</v>
      </c>
      <c r="C4285" t="str">
        <f t="shared" si="398"/>
        <v>ON</v>
      </c>
      <c r="D4285" s="4">
        <f t="shared" si="400"/>
        <v>42608.458333322946</v>
      </c>
      <c r="E4285" t="str">
        <f t="shared" si="401"/>
        <v>LRKPPS</v>
      </c>
      <c r="F4285" s="39">
        <v>183.15382385253906</v>
      </c>
      <c r="G4285">
        <f t="shared" si="399"/>
        <v>2.4574292286626857E-3</v>
      </c>
      <c r="H4285" s="38">
        <f>G4285*SUMIF('Manual Inputs'!$B$11:$B$22,'Expanded kW'!A4285,'Manual Inputs'!$C$11:$C$22)</f>
        <v>25039.19612039295</v>
      </c>
    </row>
    <row r="4286" spans="1:8" x14ac:dyDescent="0.2">
      <c r="A4286">
        <f t="shared" si="396"/>
        <v>8</v>
      </c>
      <c r="B4286" t="b">
        <f t="shared" si="397"/>
        <v>0</v>
      </c>
      <c r="C4286" t="str">
        <f t="shared" si="398"/>
        <v>ON</v>
      </c>
      <c r="D4286" s="4">
        <f t="shared" si="400"/>
        <v>42608.49999998961</v>
      </c>
      <c r="E4286" t="str">
        <f t="shared" si="401"/>
        <v>LRKPPS</v>
      </c>
      <c r="F4286" s="39">
        <v>181.10675048828125</v>
      </c>
      <c r="G4286">
        <f t="shared" si="399"/>
        <v>2.429963037606832E-3</v>
      </c>
      <c r="H4286" s="38">
        <f>G4286*SUMIF('Manual Inputs'!$B$11:$B$22,'Expanded kW'!A4286,'Manual Inputs'!$C$11:$C$22)</f>
        <v>24759.338073411895</v>
      </c>
    </row>
    <row r="4287" spans="1:8" x14ac:dyDescent="0.2">
      <c r="A4287">
        <f t="shared" si="396"/>
        <v>8</v>
      </c>
      <c r="B4287" t="b">
        <f t="shared" si="397"/>
        <v>0</v>
      </c>
      <c r="C4287" t="str">
        <f t="shared" si="398"/>
        <v>ON</v>
      </c>
      <c r="D4287" s="4">
        <f t="shared" si="400"/>
        <v>42608.541666656274</v>
      </c>
      <c r="E4287" t="str">
        <f t="shared" si="401"/>
        <v>LRKPPS</v>
      </c>
      <c r="F4287" s="39">
        <v>171.16494750976562</v>
      </c>
      <c r="G4287">
        <f t="shared" si="399"/>
        <v>2.2965709155582082E-3</v>
      </c>
      <c r="H4287" s="38">
        <f>G4287*SUMIF('Manual Inputs'!$B$11:$B$22,'Expanded kW'!A4287,'Manual Inputs'!$C$11:$C$22)</f>
        <v>23400.181331100132</v>
      </c>
    </row>
    <row r="4288" spans="1:8" x14ac:dyDescent="0.2">
      <c r="A4288">
        <f t="shared" si="396"/>
        <v>8</v>
      </c>
      <c r="B4288" t="b">
        <f t="shared" si="397"/>
        <v>0</v>
      </c>
      <c r="C4288" t="str">
        <f t="shared" si="398"/>
        <v>ON</v>
      </c>
      <c r="D4288" s="4">
        <f t="shared" si="400"/>
        <v>42608.583333322938</v>
      </c>
      <c r="E4288" t="str">
        <f t="shared" si="401"/>
        <v>LRKPPS</v>
      </c>
      <c r="F4288" s="39">
        <v>164.31562805175781</v>
      </c>
      <c r="G4288">
        <f t="shared" si="399"/>
        <v>2.204671562989364E-3</v>
      </c>
      <c r="H4288" s="38">
        <f>G4288*SUMIF('Manual Inputs'!$B$11:$B$22,'Expanded kW'!A4288,'Manual Inputs'!$C$11:$C$22)</f>
        <v>22463.802010194657</v>
      </c>
    </row>
    <row r="4289" spans="1:8" x14ac:dyDescent="0.2">
      <c r="A4289">
        <f t="shared" si="396"/>
        <v>8</v>
      </c>
      <c r="B4289" t="b">
        <f t="shared" si="397"/>
        <v>0</v>
      </c>
      <c r="C4289" t="str">
        <f t="shared" si="398"/>
        <v>ON</v>
      </c>
      <c r="D4289" s="4">
        <f t="shared" si="400"/>
        <v>42608.624999989603</v>
      </c>
      <c r="E4289" t="str">
        <f t="shared" si="401"/>
        <v>LRKPPS</v>
      </c>
      <c r="F4289" s="39">
        <v>143.58329772949219</v>
      </c>
      <c r="G4289">
        <f t="shared" si="399"/>
        <v>1.9264997321176006E-3</v>
      </c>
      <c r="H4289" s="38">
        <f>G4289*SUMIF('Manual Inputs'!$B$11:$B$22,'Expanded kW'!A4289,'Manual Inputs'!$C$11:$C$22)</f>
        <v>19629.458319997211</v>
      </c>
    </row>
    <row r="4290" spans="1:8" x14ac:dyDescent="0.2">
      <c r="A4290">
        <f t="shared" ref="A4290:A4353" si="402">MONTH(D4290)</f>
        <v>8</v>
      </c>
      <c r="B4290" t="b">
        <f t="shared" ref="B4290:B4353" si="403">IF(ISNA(VLOOKUP(DATE(YEAR(D4290),MONTH(D4290),DAY(D4290)),Holidays,1,FALSE)),FALSE,TRUE)</f>
        <v>0</v>
      </c>
      <c r="C4290" t="str">
        <f t="shared" ref="C4290:C4353" si="404">IF(OR(HOUR(D4290)&lt;PkStart,HOUR(D4290)&gt;OPkStart-1,WEEKDAY(D4290,2)&gt;5,B4290)=TRUE,"OFF","ON")</f>
        <v>ON</v>
      </c>
      <c r="D4290" s="4">
        <f t="shared" si="400"/>
        <v>42608.666666656267</v>
      </c>
      <c r="E4290" t="str">
        <f t="shared" si="401"/>
        <v>LRKPPS</v>
      </c>
      <c r="F4290" s="39">
        <v>125.89741516113281</v>
      </c>
      <c r="G4290">
        <f t="shared" ref="G4290:G4353" si="405">IF(SUMIF($A$2:$A$8761,A4290,$F$2:$F$8761)=0,0,F4290/SUMIF($A$2:$A$8761,A4290,$F$2:$F$8761))</f>
        <v>1.689202995178195E-3</v>
      </c>
      <c r="H4290" s="38">
        <f>G4290*SUMIF('Manual Inputs'!$B$11:$B$22,'Expanded kW'!A4290,'Manual Inputs'!$C$11:$C$22)</f>
        <v>17211.598442018745</v>
      </c>
    </row>
    <row r="4291" spans="1:8" x14ac:dyDescent="0.2">
      <c r="A4291">
        <f t="shared" si="402"/>
        <v>8</v>
      </c>
      <c r="B4291" t="b">
        <f t="shared" si="403"/>
        <v>0</v>
      </c>
      <c r="C4291" t="str">
        <f t="shared" si="404"/>
        <v>ON</v>
      </c>
      <c r="D4291" s="4">
        <f t="shared" si="400"/>
        <v>42608.708333322931</v>
      </c>
      <c r="E4291" t="str">
        <f t="shared" si="401"/>
        <v>LRKPPS</v>
      </c>
      <c r="F4291" s="39">
        <v>115.17450714111328</v>
      </c>
      <c r="G4291">
        <f t="shared" si="405"/>
        <v>1.5453305548961231E-3</v>
      </c>
      <c r="H4291" s="38">
        <f>G4291*SUMIF('Manual Inputs'!$B$11:$B$22,'Expanded kW'!A4291,'Manual Inputs'!$C$11:$C$22)</f>
        <v>15745.655819328145</v>
      </c>
    </row>
    <row r="4292" spans="1:8" x14ac:dyDescent="0.2">
      <c r="A4292">
        <f t="shared" si="402"/>
        <v>8</v>
      </c>
      <c r="B4292" t="b">
        <f t="shared" si="403"/>
        <v>0</v>
      </c>
      <c r="C4292" t="str">
        <f t="shared" si="404"/>
        <v>ON</v>
      </c>
      <c r="D4292" s="4">
        <f t="shared" ref="D4292:D4355" si="406">+D4291+1/24</f>
        <v>42608.749999989595</v>
      </c>
      <c r="E4292" t="str">
        <f t="shared" ref="E4292:E4355" si="407">+E4291</f>
        <v>LRKPPS</v>
      </c>
      <c r="F4292" s="39">
        <v>112.63645172119141</v>
      </c>
      <c r="G4292">
        <f t="shared" si="405"/>
        <v>1.511276711838479E-3</v>
      </c>
      <c r="H4292" s="38">
        <f>G4292*SUMIF('Manual Inputs'!$B$11:$B$22,'Expanded kW'!A4292,'Manual Inputs'!$C$11:$C$22)</f>
        <v>15398.674980560529</v>
      </c>
    </row>
    <row r="4293" spans="1:8" x14ac:dyDescent="0.2">
      <c r="A4293">
        <f t="shared" si="402"/>
        <v>8</v>
      </c>
      <c r="B4293" t="b">
        <f t="shared" si="403"/>
        <v>0</v>
      </c>
      <c r="C4293" t="str">
        <f t="shared" si="404"/>
        <v>ON</v>
      </c>
      <c r="D4293" s="4">
        <f t="shared" si="406"/>
        <v>42608.79166665626</v>
      </c>
      <c r="E4293" t="str">
        <f t="shared" si="407"/>
        <v>LRKPPS</v>
      </c>
      <c r="F4293" s="39">
        <v>109.15103912353516</v>
      </c>
      <c r="G4293">
        <f t="shared" si="405"/>
        <v>1.4645118962792604E-3</v>
      </c>
      <c r="H4293" s="38">
        <f>G4293*SUMIF('Manual Inputs'!$B$11:$B$22,'Expanded kW'!A4293,'Manual Inputs'!$C$11:$C$22)</f>
        <v>14922.179716866403</v>
      </c>
    </row>
    <row r="4294" spans="1:8" x14ac:dyDescent="0.2">
      <c r="A4294">
        <f t="shared" si="402"/>
        <v>8</v>
      </c>
      <c r="B4294" t="b">
        <f t="shared" si="403"/>
        <v>0</v>
      </c>
      <c r="C4294" t="str">
        <f t="shared" si="404"/>
        <v>ON</v>
      </c>
      <c r="D4294" s="4">
        <f t="shared" si="406"/>
        <v>42608.833333322924</v>
      </c>
      <c r="E4294" t="str">
        <f t="shared" si="407"/>
        <v>LRKPPS</v>
      </c>
      <c r="F4294" s="39">
        <v>101.44306945800781</v>
      </c>
      <c r="G4294">
        <f t="shared" si="405"/>
        <v>1.3610917789632132E-3</v>
      </c>
      <c r="H4294" s="38">
        <f>G4294*SUMIF('Manual Inputs'!$B$11:$B$22,'Expanded kW'!A4294,'Manual Inputs'!$C$11:$C$22)</f>
        <v>13868.41321565173</v>
      </c>
    </row>
    <row r="4295" spans="1:8" x14ac:dyDescent="0.2">
      <c r="A4295">
        <f t="shared" si="402"/>
        <v>8</v>
      </c>
      <c r="B4295" t="b">
        <f t="shared" si="403"/>
        <v>0</v>
      </c>
      <c r="C4295" t="str">
        <f t="shared" si="404"/>
        <v>OFF</v>
      </c>
      <c r="D4295" s="4">
        <f t="shared" si="406"/>
        <v>42608.874999989588</v>
      </c>
      <c r="E4295" t="str">
        <f t="shared" si="407"/>
        <v>LRKPPS</v>
      </c>
      <c r="F4295" s="39">
        <v>94.438682556152344</v>
      </c>
      <c r="G4295">
        <f t="shared" si="405"/>
        <v>1.2671118404644129E-3</v>
      </c>
      <c r="H4295" s="38">
        <f>G4295*SUMIF('Manual Inputs'!$B$11:$B$22,'Expanded kW'!A4295,'Manual Inputs'!$C$11:$C$22)</f>
        <v>12910.834423958708</v>
      </c>
    </row>
    <row r="4296" spans="1:8" x14ac:dyDescent="0.2">
      <c r="A4296">
        <f t="shared" si="402"/>
        <v>8</v>
      </c>
      <c r="B4296" t="b">
        <f t="shared" si="403"/>
        <v>0</v>
      </c>
      <c r="C4296" t="str">
        <f t="shared" si="404"/>
        <v>OFF</v>
      </c>
      <c r="D4296" s="4">
        <f t="shared" si="406"/>
        <v>42608.916666656252</v>
      </c>
      <c r="E4296" t="str">
        <f t="shared" si="407"/>
        <v>LRKPPS</v>
      </c>
      <c r="F4296" s="39">
        <v>85.21661376953125</v>
      </c>
      <c r="G4296">
        <f t="shared" si="405"/>
        <v>1.1433766057404762E-3</v>
      </c>
      <c r="H4296" s="38">
        <f>G4296*SUMIF('Manual Inputs'!$B$11:$B$22,'Expanded kW'!A4296,'Manual Inputs'!$C$11:$C$22)</f>
        <v>11650.073473808563</v>
      </c>
    </row>
    <row r="4297" spans="1:8" x14ac:dyDescent="0.2">
      <c r="A4297">
        <f t="shared" si="402"/>
        <v>8</v>
      </c>
      <c r="B4297" t="b">
        <f t="shared" si="403"/>
        <v>0</v>
      </c>
      <c r="C4297" t="str">
        <f t="shared" si="404"/>
        <v>OFF</v>
      </c>
      <c r="D4297" s="4">
        <f t="shared" si="406"/>
        <v>42608.958333322917</v>
      </c>
      <c r="E4297" t="str">
        <f t="shared" si="407"/>
        <v>LRKPPS</v>
      </c>
      <c r="F4297" s="39">
        <v>77.063339233398438</v>
      </c>
      <c r="G4297">
        <f t="shared" si="405"/>
        <v>1.0339817007750441E-3</v>
      </c>
      <c r="H4297" s="38">
        <f>G4297*SUMIF('Manual Inputs'!$B$11:$B$22,'Expanded kW'!A4297,'Manual Inputs'!$C$11:$C$22)</f>
        <v>10535.428767848167</v>
      </c>
    </row>
    <row r="4298" spans="1:8" x14ac:dyDescent="0.2">
      <c r="A4298">
        <f t="shared" si="402"/>
        <v>8</v>
      </c>
      <c r="B4298" t="b">
        <f t="shared" si="403"/>
        <v>0</v>
      </c>
      <c r="C4298" t="str">
        <f t="shared" si="404"/>
        <v>OFF</v>
      </c>
      <c r="D4298" s="4">
        <f t="shared" si="406"/>
        <v>42608.999999989581</v>
      </c>
      <c r="E4298" t="str">
        <f t="shared" si="407"/>
        <v>LRKPPS</v>
      </c>
      <c r="F4298" s="39">
        <v>72.328178405761719</v>
      </c>
      <c r="G4298">
        <f t="shared" si="405"/>
        <v>9.7044864219352248E-4</v>
      </c>
      <c r="H4298" s="38">
        <f>G4298*SUMIF('Manual Inputs'!$B$11:$B$22,'Expanded kW'!A4298,'Manual Inputs'!$C$11:$C$22)</f>
        <v>9888.0788074113225</v>
      </c>
    </row>
    <row r="4299" spans="1:8" x14ac:dyDescent="0.2">
      <c r="A4299">
        <f t="shared" si="402"/>
        <v>8</v>
      </c>
      <c r="B4299" t="b">
        <f t="shared" si="403"/>
        <v>0</v>
      </c>
      <c r="C4299" t="str">
        <f t="shared" si="404"/>
        <v>OFF</v>
      </c>
      <c r="D4299" s="4">
        <f t="shared" si="406"/>
        <v>42609.041666656245</v>
      </c>
      <c r="E4299" t="str">
        <f t="shared" si="407"/>
        <v>LRKPPS</v>
      </c>
      <c r="F4299" s="39">
        <v>71.797416687011719</v>
      </c>
      <c r="G4299">
        <f t="shared" si="405"/>
        <v>9.6332725464246807E-4</v>
      </c>
      <c r="H4299" s="38">
        <f>G4299*SUMIF('Manual Inputs'!$B$11:$B$22,'Expanded kW'!A4299,'Manual Inputs'!$C$11:$C$22)</f>
        <v>9815.5176864397072</v>
      </c>
    </row>
    <row r="4300" spans="1:8" x14ac:dyDescent="0.2">
      <c r="A4300">
        <f t="shared" si="402"/>
        <v>8</v>
      </c>
      <c r="B4300" t="b">
        <f t="shared" si="403"/>
        <v>0</v>
      </c>
      <c r="C4300" t="str">
        <f t="shared" si="404"/>
        <v>OFF</v>
      </c>
      <c r="D4300" s="4">
        <f t="shared" si="406"/>
        <v>42609.083333322909</v>
      </c>
      <c r="E4300" t="str">
        <f t="shared" si="407"/>
        <v>LRKPPS</v>
      </c>
      <c r="F4300" s="39">
        <v>68.541084289550781</v>
      </c>
      <c r="G4300">
        <f t="shared" si="405"/>
        <v>9.1963607613775673E-4</v>
      </c>
      <c r="H4300" s="38">
        <f>G4300*SUMIF('Manual Inputs'!$B$11:$B$22,'Expanded kW'!A4300,'Manual Inputs'!$C$11:$C$22)</f>
        <v>9370.3402731695369</v>
      </c>
    </row>
    <row r="4301" spans="1:8" x14ac:dyDescent="0.2">
      <c r="A4301">
        <f t="shared" si="402"/>
        <v>8</v>
      </c>
      <c r="B4301" t="b">
        <f t="shared" si="403"/>
        <v>0</v>
      </c>
      <c r="C4301" t="str">
        <f t="shared" si="404"/>
        <v>OFF</v>
      </c>
      <c r="D4301" s="4">
        <f t="shared" si="406"/>
        <v>42609.124999989574</v>
      </c>
      <c r="E4301" t="str">
        <f t="shared" si="407"/>
        <v>LRKPPS</v>
      </c>
      <c r="F4301" s="39">
        <v>67.392967224121094</v>
      </c>
      <c r="G4301">
        <f t="shared" si="405"/>
        <v>9.0423144862211756E-4</v>
      </c>
      <c r="H4301" s="38">
        <f>G4301*SUMIF('Manual Inputs'!$B$11:$B$22,'Expanded kW'!A4301,'Manual Inputs'!$C$11:$C$22)</f>
        <v>9213.3797043658542</v>
      </c>
    </row>
    <row r="4302" spans="1:8" x14ac:dyDescent="0.2">
      <c r="A4302">
        <f t="shared" si="402"/>
        <v>8</v>
      </c>
      <c r="B4302" t="b">
        <f t="shared" si="403"/>
        <v>0</v>
      </c>
      <c r="C4302" t="str">
        <f t="shared" si="404"/>
        <v>OFF</v>
      </c>
      <c r="D4302" s="4">
        <f t="shared" si="406"/>
        <v>42609.166666656238</v>
      </c>
      <c r="E4302" t="str">
        <f t="shared" si="407"/>
        <v>LRKPPS</v>
      </c>
      <c r="F4302" s="39">
        <v>67.275726318359375</v>
      </c>
      <c r="G4302">
        <f t="shared" si="405"/>
        <v>9.0265839258346398E-4</v>
      </c>
      <c r="H4302" s="38">
        <f>G4302*SUMIF('Manual Inputs'!$B$11:$B$22,'Expanded kW'!A4302,'Manual Inputs'!$C$11:$C$22)</f>
        <v>9197.3515485187581</v>
      </c>
    </row>
    <row r="4303" spans="1:8" x14ac:dyDescent="0.2">
      <c r="A4303">
        <f t="shared" si="402"/>
        <v>8</v>
      </c>
      <c r="B4303" t="b">
        <f t="shared" si="403"/>
        <v>0</v>
      </c>
      <c r="C4303" t="str">
        <f t="shared" si="404"/>
        <v>OFF</v>
      </c>
      <c r="D4303" s="4">
        <f t="shared" si="406"/>
        <v>42609.208333322902</v>
      </c>
      <c r="E4303" t="str">
        <f t="shared" si="407"/>
        <v>LRKPPS</v>
      </c>
      <c r="F4303" s="39">
        <v>67.377151489257813</v>
      </c>
      <c r="G4303">
        <f t="shared" si="405"/>
        <v>9.0401924421213981E-4</v>
      </c>
      <c r="H4303" s="38">
        <f>G4303*SUMIF('Manual Inputs'!$B$11:$B$22,'Expanded kW'!A4303,'Manual Inputs'!$C$11:$C$22)</f>
        <v>9211.2175147991838</v>
      </c>
    </row>
    <row r="4304" spans="1:8" x14ac:dyDescent="0.2">
      <c r="A4304">
        <f t="shared" si="402"/>
        <v>8</v>
      </c>
      <c r="B4304" t="b">
        <f t="shared" si="403"/>
        <v>0</v>
      </c>
      <c r="C4304" t="str">
        <f t="shared" si="404"/>
        <v>OFF</v>
      </c>
      <c r="D4304" s="4">
        <f t="shared" si="406"/>
        <v>42609.249999989566</v>
      </c>
      <c r="E4304" t="str">
        <f t="shared" si="407"/>
        <v>LRKPPS</v>
      </c>
      <c r="F4304" s="39">
        <v>65.871139526367188</v>
      </c>
      <c r="G4304">
        <f t="shared" si="405"/>
        <v>8.8381263460674724E-4</v>
      </c>
      <c r="H4304" s="38">
        <f>G4304*SUMIF('Manual Inputs'!$B$11:$B$22,'Expanded kW'!A4304,'Manual Inputs'!$C$11:$C$22)</f>
        <v>9005.3286717202809</v>
      </c>
    </row>
    <row r="4305" spans="1:8" x14ac:dyDescent="0.2">
      <c r="A4305">
        <f t="shared" si="402"/>
        <v>8</v>
      </c>
      <c r="B4305" t="b">
        <f t="shared" si="403"/>
        <v>0</v>
      </c>
      <c r="C4305" t="str">
        <f t="shared" si="404"/>
        <v>OFF</v>
      </c>
      <c r="D4305" s="4">
        <f t="shared" si="406"/>
        <v>42609.291666656231</v>
      </c>
      <c r="E4305" t="str">
        <f t="shared" si="407"/>
        <v>LRKPPS</v>
      </c>
      <c r="F4305" s="39">
        <v>67.2723388671875</v>
      </c>
      <c r="G4305">
        <f t="shared" si="405"/>
        <v>9.0261294214543687E-4</v>
      </c>
      <c r="H4305" s="38">
        <f>G4305*SUMIF('Manual Inputs'!$B$11:$B$22,'Expanded kW'!A4305,'Manual Inputs'!$C$11:$C$22)</f>
        <v>9196.8884456882697</v>
      </c>
    </row>
    <row r="4306" spans="1:8" x14ac:dyDescent="0.2">
      <c r="A4306">
        <f t="shared" si="402"/>
        <v>8</v>
      </c>
      <c r="B4306" t="b">
        <f t="shared" si="403"/>
        <v>0</v>
      </c>
      <c r="C4306" t="str">
        <f t="shared" si="404"/>
        <v>OFF</v>
      </c>
      <c r="D4306" s="4">
        <f t="shared" si="406"/>
        <v>42609.333333322895</v>
      </c>
      <c r="E4306" t="str">
        <f t="shared" si="407"/>
        <v>LRKPPS</v>
      </c>
      <c r="F4306" s="39">
        <v>68.962203979492187</v>
      </c>
      <c r="G4306">
        <f t="shared" si="405"/>
        <v>9.252863640381643E-4</v>
      </c>
      <c r="H4306" s="38">
        <f>G4306*SUMIF('Manual Inputs'!$B$11:$B$22,'Expanded kW'!A4306,'Manual Inputs'!$C$11:$C$22)</f>
        <v>9427.9120905894742</v>
      </c>
    </row>
    <row r="4307" spans="1:8" x14ac:dyDescent="0.2">
      <c r="A4307">
        <f t="shared" si="402"/>
        <v>8</v>
      </c>
      <c r="B4307" t="b">
        <f t="shared" si="403"/>
        <v>0</v>
      </c>
      <c r="C4307" t="str">
        <f t="shared" si="404"/>
        <v>OFF</v>
      </c>
      <c r="D4307" s="4">
        <f t="shared" si="406"/>
        <v>42609.374999989559</v>
      </c>
      <c r="E4307" t="str">
        <f t="shared" si="407"/>
        <v>LRKPPS</v>
      </c>
      <c r="F4307" s="39">
        <v>72.563758850097656</v>
      </c>
      <c r="G4307">
        <f t="shared" si="405"/>
        <v>9.7360949495343312E-4</v>
      </c>
      <c r="H4307" s="38">
        <f>G4307*SUMIF('Manual Inputs'!$B$11:$B$22,'Expanded kW'!A4307,'Manual Inputs'!$C$11:$C$22)</f>
        <v>9920.285314618106</v>
      </c>
    </row>
    <row r="4308" spans="1:8" x14ac:dyDescent="0.2">
      <c r="A4308">
        <f t="shared" si="402"/>
        <v>8</v>
      </c>
      <c r="B4308" t="b">
        <f t="shared" si="403"/>
        <v>0</v>
      </c>
      <c r="C4308" t="str">
        <f t="shared" si="404"/>
        <v>OFF</v>
      </c>
      <c r="D4308" s="4">
        <f t="shared" si="406"/>
        <v>42609.416666656223</v>
      </c>
      <c r="E4308" t="str">
        <f t="shared" si="407"/>
        <v>LRKPPS</v>
      </c>
      <c r="F4308" s="39">
        <v>76.823799133300781</v>
      </c>
      <c r="G4308">
        <f t="shared" si="405"/>
        <v>1.0307677201382506E-3</v>
      </c>
      <c r="H4308" s="38">
        <f>G4308*SUMIF('Manual Inputs'!$B$11:$B$22,'Expanded kW'!A4308,'Manual Inputs'!$C$11:$C$22)</f>
        <v>10502.680930981422</v>
      </c>
    </row>
    <row r="4309" spans="1:8" x14ac:dyDescent="0.2">
      <c r="A4309">
        <f t="shared" si="402"/>
        <v>8</v>
      </c>
      <c r="B4309" t="b">
        <f t="shared" si="403"/>
        <v>0</v>
      </c>
      <c r="C4309" t="str">
        <f t="shared" si="404"/>
        <v>OFF</v>
      </c>
      <c r="D4309" s="4">
        <f t="shared" si="406"/>
        <v>42609.458333322887</v>
      </c>
      <c r="E4309" t="str">
        <f t="shared" si="407"/>
        <v>LRKPPS</v>
      </c>
      <c r="F4309" s="39">
        <v>81.282630920410156</v>
      </c>
      <c r="G4309">
        <f t="shared" si="405"/>
        <v>1.0905931899474683E-3</v>
      </c>
      <c r="H4309" s="38">
        <f>G4309*SUMIF('Manual Inputs'!$B$11:$B$22,'Expanded kW'!A4309,'Manual Inputs'!$C$11:$C$22)</f>
        <v>11112.253590928514</v>
      </c>
    </row>
    <row r="4310" spans="1:8" x14ac:dyDescent="0.2">
      <c r="A4310">
        <f t="shared" si="402"/>
        <v>8</v>
      </c>
      <c r="B4310" t="b">
        <f t="shared" si="403"/>
        <v>0</v>
      </c>
      <c r="C4310" t="str">
        <f t="shared" si="404"/>
        <v>OFF</v>
      </c>
      <c r="D4310" s="4">
        <f t="shared" si="406"/>
        <v>42609.499999989552</v>
      </c>
      <c r="E4310" t="str">
        <f t="shared" si="407"/>
        <v>LRKPPS</v>
      </c>
      <c r="F4310" s="39">
        <v>84.157501220703125</v>
      </c>
      <c r="G4310">
        <f t="shared" si="405"/>
        <v>1.1291661782474136E-3</v>
      </c>
      <c r="H4310" s="38">
        <f>G4310*SUMIF('Manual Inputs'!$B$11:$B$22,'Expanded kW'!A4310,'Manual Inputs'!$C$11:$C$22)</f>
        <v>11505.280827573517</v>
      </c>
    </row>
    <row r="4311" spans="1:8" x14ac:dyDescent="0.2">
      <c r="A4311">
        <f t="shared" si="402"/>
        <v>8</v>
      </c>
      <c r="B4311" t="b">
        <f t="shared" si="403"/>
        <v>0</v>
      </c>
      <c r="C4311" t="str">
        <f t="shared" si="404"/>
        <v>OFF</v>
      </c>
      <c r="D4311" s="4">
        <f t="shared" si="406"/>
        <v>42609.541666656216</v>
      </c>
      <c r="E4311" t="str">
        <f t="shared" si="407"/>
        <v>LRKPPS</v>
      </c>
      <c r="F4311" s="39">
        <v>85.817359924316406</v>
      </c>
      <c r="G4311">
        <f t="shared" si="405"/>
        <v>1.151436995246536E-3</v>
      </c>
      <c r="H4311" s="38">
        <f>G4311*SUMIF('Manual Inputs'!$B$11:$B$22,'Expanded kW'!A4311,'Manual Inputs'!$C$11:$C$22)</f>
        <v>11732.202257537087</v>
      </c>
    </row>
    <row r="4312" spans="1:8" x14ac:dyDescent="0.2">
      <c r="A4312">
        <f t="shared" si="402"/>
        <v>8</v>
      </c>
      <c r="B4312" t="b">
        <f t="shared" si="403"/>
        <v>0</v>
      </c>
      <c r="C4312" t="str">
        <f t="shared" si="404"/>
        <v>OFF</v>
      </c>
      <c r="D4312" s="4">
        <f t="shared" si="406"/>
        <v>42609.58333332288</v>
      </c>
      <c r="E4312" t="str">
        <f t="shared" si="407"/>
        <v>LRKPPS</v>
      </c>
      <c r="F4312" s="39">
        <v>88.158973693847656</v>
      </c>
      <c r="G4312">
        <f t="shared" si="405"/>
        <v>1.1828551223620151E-3</v>
      </c>
      <c r="H4312" s="38">
        <f>G4312*SUMIF('Manual Inputs'!$B$11:$B$22,'Expanded kW'!A4312,'Manual Inputs'!$C$11:$C$22)</f>
        <v>12052.327304233964</v>
      </c>
    </row>
    <row r="4313" spans="1:8" x14ac:dyDescent="0.2">
      <c r="A4313">
        <f t="shared" si="402"/>
        <v>8</v>
      </c>
      <c r="B4313" t="b">
        <f t="shared" si="403"/>
        <v>0</v>
      </c>
      <c r="C4313" t="str">
        <f t="shared" si="404"/>
        <v>OFF</v>
      </c>
      <c r="D4313" s="4">
        <f t="shared" si="406"/>
        <v>42609.624999989544</v>
      </c>
      <c r="E4313" t="str">
        <f t="shared" si="407"/>
        <v>LRKPPS</v>
      </c>
      <c r="F4313" s="39">
        <v>89.471099853515625</v>
      </c>
      <c r="G4313">
        <f t="shared" si="405"/>
        <v>1.2004603085854655E-3</v>
      </c>
      <c r="H4313" s="38">
        <f>G4313*SUMIF('Manual Inputs'!$B$11:$B$22,'Expanded kW'!A4313,'Manual Inputs'!$C$11:$C$22)</f>
        <v>12231.709768413779</v>
      </c>
    </row>
    <row r="4314" spans="1:8" x14ac:dyDescent="0.2">
      <c r="A4314">
        <f t="shared" si="402"/>
        <v>8</v>
      </c>
      <c r="B4314" t="b">
        <f t="shared" si="403"/>
        <v>0</v>
      </c>
      <c r="C4314" t="str">
        <f t="shared" si="404"/>
        <v>OFF</v>
      </c>
      <c r="D4314" s="4">
        <f t="shared" si="406"/>
        <v>42609.666666656209</v>
      </c>
      <c r="E4314" t="str">
        <f t="shared" si="407"/>
        <v>LRKPPS</v>
      </c>
      <c r="F4314" s="39">
        <v>89.462898254394531</v>
      </c>
      <c r="G4314">
        <f t="shared" si="405"/>
        <v>1.2003502652951973E-3</v>
      </c>
      <c r="H4314" s="38">
        <f>G4314*SUMIF('Manual Inputs'!$B$11:$B$22,'Expanded kW'!A4314,'Manual Inputs'!$C$11:$C$22)</f>
        <v>12230.588517191314</v>
      </c>
    </row>
    <row r="4315" spans="1:8" x14ac:dyDescent="0.2">
      <c r="A4315">
        <f t="shared" si="402"/>
        <v>8</v>
      </c>
      <c r="B4315" t="b">
        <f t="shared" si="403"/>
        <v>0</v>
      </c>
      <c r="C4315" t="str">
        <f t="shared" si="404"/>
        <v>OFF</v>
      </c>
      <c r="D4315" s="4">
        <f t="shared" si="406"/>
        <v>42609.708333322873</v>
      </c>
      <c r="E4315" t="str">
        <f t="shared" si="407"/>
        <v>LRKPPS</v>
      </c>
      <c r="F4315" s="39">
        <v>89.460945129394531</v>
      </c>
      <c r="G4315">
        <f t="shared" si="405"/>
        <v>1.2003240596372357E-3</v>
      </c>
      <c r="H4315" s="38">
        <f>G4315*SUMIF('Manual Inputs'!$B$11:$B$22,'Expanded kW'!A4315,'Manual Inputs'!$C$11:$C$22)</f>
        <v>12230.321502946708</v>
      </c>
    </row>
    <row r="4316" spans="1:8" x14ac:dyDescent="0.2">
      <c r="A4316">
        <f t="shared" si="402"/>
        <v>8</v>
      </c>
      <c r="B4316" t="b">
        <f t="shared" si="403"/>
        <v>0</v>
      </c>
      <c r="C4316" t="str">
        <f t="shared" si="404"/>
        <v>OFF</v>
      </c>
      <c r="D4316" s="4">
        <f t="shared" si="406"/>
        <v>42609.749999989537</v>
      </c>
      <c r="E4316" t="str">
        <f t="shared" si="407"/>
        <v>LRKPPS</v>
      </c>
      <c r="F4316" s="39">
        <v>89.225151062011719</v>
      </c>
      <c r="G4316">
        <f t="shared" si="405"/>
        <v>1.1971603406334855E-3</v>
      </c>
      <c r="H4316" s="38">
        <f>G4316*SUMIF('Manual Inputs'!$B$11:$B$22,'Expanded kW'!A4316,'Manual Inputs'!$C$11:$C$22)</f>
        <v>12198.085791056919</v>
      </c>
    </row>
    <row r="4317" spans="1:8" x14ac:dyDescent="0.2">
      <c r="A4317">
        <f t="shared" si="402"/>
        <v>8</v>
      </c>
      <c r="B4317" t="b">
        <f t="shared" si="403"/>
        <v>0</v>
      </c>
      <c r="C4317" t="str">
        <f t="shared" si="404"/>
        <v>OFF</v>
      </c>
      <c r="D4317" s="4">
        <f t="shared" si="406"/>
        <v>42609.791666656201</v>
      </c>
      <c r="E4317" t="str">
        <f t="shared" si="407"/>
        <v>LRKPPS</v>
      </c>
      <c r="F4317" s="39">
        <v>86.501609802246094</v>
      </c>
      <c r="G4317">
        <f t="shared" si="405"/>
        <v>1.1606177789963042E-3</v>
      </c>
      <c r="H4317" s="38">
        <f>G4317*SUMIF('Manual Inputs'!$B$11:$B$22,'Expanded kW'!A4317,'Manual Inputs'!$C$11:$C$22)</f>
        <v>11825.746943246899</v>
      </c>
    </row>
    <row r="4318" spans="1:8" x14ac:dyDescent="0.2">
      <c r="A4318">
        <f t="shared" si="402"/>
        <v>8</v>
      </c>
      <c r="B4318" t="b">
        <f t="shared" si="403"/>
        <v>0</v>
      </c>
      <c r="C4318" t="str">
        <f t="shared" si="404"/>
        <v>OFF</v>
      </c>
      <c r="D4318" s="4">
        <f t="shared" si="406"/>
        <v>42609.833333322866</v>
      </c>
      <c r="E4318" t="str">
        <f t="shared" si="407"/>
        <v>LRKPPS</v>
      </c>
      <c r="F4318" s="39">
        <v>85.280906677246094</v>
      </c>
      <c r="G4318">
        <f t="shared" si="405"/>
        <v>1.1442392427703279E-3</v>
      </c>
      <c r="H4318" s="38">
        <f>G4318*SUMIF('Manual Inputs'!$B$11:$B$22,'Expanded kW'!A4318,'Manual Inputs'!$C$11:$C$22)</f>
        <v>11658.863040368298</v>
      </c>
    </row>
    <row r="4319" spans="1:8" x14ac:dyDescent="0.2">
      <c r="A4319">
        <f t="shared" si="402"/>
        <v>8</v>
      </c>
      <c r="B4319" t="b">
        <f t="shared" si="403"/>
        <v>0</v>
      </c>
      <c r="C4319" t="str">
        <f t="shared" si="404"/>
        <v>OFF</v>
      </c>
      <c r="D4319" s="4">
        <f t="shared" si="406"/>
        <v>42609.87499998953</v>
      </c>
      <c r="E4319" t="str">
        <f t="shared" si="407"/>
        <v>LRKPPS</v>
      </c>
      <c r="F4319" s="39">
        <v>81.603080749511719</v>
      </c>
      <c r="G4319">
        <f t="shared" si="405"/>
        <v>1.0948927604384898E-3</v>
      </c>
      <c r="H4319" s="38">
        <f>G4319*SUMIF('Manual Inputs'!$B$11:$B$22,'Expanded kW'!A4319,'Manual Inputs'!$C$11:$C$22)</f>
        <v>11156.062701482933</v>
      </c>
    </row>
    <row r="4320" spans="1:8" x14ac:dyDescent="0.2">
      <c r="A4320">
        <f t="shared" si="402"/>
        <v>8</v>
      </c>
      <c r="B4320" t="b">
        <f t="shared" si="403"/>
        <v>0</v>
      </c>
      <c r="C4320" t="str">
        <f t="shared" si="404"/>
        <v>OFF</v>
      </c>
      <c r="D4320" s="4">
        <f t="shared" si="406"/>
        <v>42609.916666656194</v>
      </c>
      <c r="E4320" t="str">
        <f t="shared" si="407"/>
        <v>LRKPPS</v>
      </c>
      <c r="F4320" s="39">
        <v>79.049293518066406</v>
      </c>
      <c r="G4320">
        <f t="shared" si="405"/>
        <v>1.0606278389952335E-3</v>
      </c>
      <c r="H4320" s="38">
        <f>G4320*SUMIF('Manual Inputs'!$B$11:$B$22,'Expanded kW'!A4320,'Manual Inputs'!$C$11:$C$22)</f>
        <v>10806.93114641697</v>
      </c>
    </row>
    <row r="4321" spans="1:8" x14ac:dyDescent="0.2">
      <c r="A4321">
        <f t="shared" si="402"/>
        <v>8</v>
      </c>
      <c r="B4321" t="b">
        <f t="shared" si="403"/>
        <v>0</v>
      </c>
      <c r="C4321" t="str">
        <f t="shared" si="404"/>
        <v>OFF</v>
      </c>
      <c r="D4321" s="4">
        <f t="shared" si="406"/>
        <v>42609.958333322858</v>
      </c>
      <c r="E4321" t="str">
        <f t="shared" si="407"/>
        <v>LRKPPS</v>
      </c>
      <c r="F4321" s="39">
        <v>74.955711364746094</v>
      </c>
      <c r="G4321">
        <f t="shared" si="405"/>
        <v>1.0057030319565307E-3</v>
      </c>
      <c r="H4321" s="38">
        <f>G4321*SUMIF('Manual Inputs'!$B$11:$B$22,'Expanded kW'!A4321,'Manual Inputs'!$C$11:$C$22)</f>
        <v>10247.292236259938</v>
      </c>
    </row>
    <row r="4322" spans="1:8" x14ac:dyDescent="0.2">
      <c r="A4322">
        <f t="shared" si="402"/>
        <v>8</v>
      </c>
      <c r="B4322" t="b">
        <f t="shared" si="403"/>
        <v>0</v>
      </c>
      <c r="C4322" t="str">
        <f t="shared" si="404"/>
        <v>OFF</v>
      </c>
      <c r="D4322" s="4">
        <f t="shared" si="406"/>
        <v>42609.999999989523</v>
      </c>
      <c r="E4322" t="str">
        <f t="shared" si="407"/>
        <v>LRKPPS</v>
      </c>
      <c r="F4322" s="39">
        <v>71.825294494628906</v>
      </c>
      <c r="G4322">
        <f t="shared" si="405"/>
        <v>9.6370129946352881E-4</v>
      </c>
      <c r="H4322" s="38">
        <f>G4322*SUMIF('Manual Inputs'!$B$11:$B$22,'Expanded kW'!A4322,'Manual Inputs'!$C$11:$C$22)</f>
        <v>9819.3288975716969</v>
      </c>
    </row>
    <row r="4323" spans="1:8" x14ac:dyDescent="0.2">
      <c r="A4323">
        <f t="shared" si="402"/>
        <v>8</v>
      </c>
      <c r="B4323" t="b">
        <f t="shared" si="403"/>
        <v>0</v>
      </c>
      <c r="C4323" t="str">
        <f t="shared" si="404"/>
        <v>OFF</v>
      </c>
      <c r="D4323" s="4">
        <f t="shared" si="406"/>
        <v>42610.041666656187</v>
      </c>
      <c r="E4323" t="str">
        <f t="shared" si="407"/>
        <v>LRKPPS</v>
      </c>
      <c r="F4323" s="39">
        <v>70.826560974121094</v>
      </c>
      <c r="G4323">
        <f t="shared" si="405"/>
        <v>9.5030099531854346E-4</v>
      </c>
      <c r="H4323" s="38">
        <f>G4323*SUMIF('Manual Inputs'!$B$11:$B$22,'Expanded kW'!A4323,'Manual Inputs'!$C$11:$C$22)</f>
        <v>9682.7907463827833</v>
      </c>
    </row>
    <row r="4324" spans="1:8" x14ac:dyDescent="0.2">
      <c r="A4324">
        <f t="shared" si="402"/>
        <v>8</v>
      </c>
      <c r="B4324" t="b">
        <f t="shared" si="403"/>
        <v>0</v>
      </c>
      <c r="C4324" t="str">
        <f t="shared" si="404"/>
        <v>OFF</v>
      </c>
      <c r="D4324" s="4">
        <f t="shared" si="406"/>
        <v>42610.083333322851</v>
      </c>
      <c r="E4324" t="str">
        <f t="shared" si="407"/>
        <v>LRKPPS</v>
      </c>
      <c r="F4324" s="39">
        <v>70.271247863769531</v>
      </c>
      <c r="G4324">
        <f t="shared" si="405"/>
        <v>9.4285019445764407E-4</v>
      </c>
      <c r="H4324" s="38">
        <f>G4324*SUMIF('Manual Inputs'!$B$11:$B$22,'Expanded kW'!A4324,'Manual Inputs'!$C$11:$C$22)</f>
        <v>9606.873172914522</v>
      </c>
    </row>
    <row r="4325" spans="1:8" x14ac:dyDescent="0.2">
      <c r="A4325">
        <f t="shared" si="402"/>
        <v>8</v>
      </c>
      <c r="B4325" t="b">
        <f t="shared" si="403"/>
        <v>0</v>
      </c>
      <c r="C4325" t="str">
        <f t="shared" si="404"/>
        <v>OFF</v>
      </c>
      <c r="D4325" s="4">
        <f t="shared" si="406"/>
        <v>42610.124999989515</v>
      </c>
      <c r="E4325" t="str">
        <f t="shared" si="407"/>
        <v>LRKPPS</v>
      </c>
      <c r="F4325" s="39">
        <v>69.656570434570312</v>
      </c>
      <c r="G4325">
        <f t="shared" si="405"/>
        <v>9.3460288490690522E-4</v>
      </c>
      <c r="H4325" s="38">
        <f>G4325*SUMIF('Manual Inputs'!$B$11:$B$22,'Expanded kW'!A4325,'Manual Inputs'!$C$11:$C$22)</f>
        <v>9522.8398266443946</v>
      </c>
    </row>
    <row r="4326" spans="1:8" x14ac:dyDescent="0.2">
      <c r="A4326">
        <f t="shared" si="402"/>
        <v>8</v>
      </c>
      <c r="B4326" t="b">
        <f t="shared" si="403"/>
        <v>0</v>
      </c>
      <c r="C4326" t="str">
        <f t="shared" si="404"/>
        <v>OFF</v>
      </c>
      <c r="D4326" s="4">
        <f t="shared" si="406"/>
        <v>42610.16666665618</v>
      </c>
      <c r="E4326" t="str">
        <f t="shared" si="407"/>
        <v>LRKPPS</v>
      </c>
      <c r="F4326" s="39">
        <v>68.172561645507812</v>
      </c>
      <c r="G4326">
        <f t="shared" si="405"/>
        <v>9.1469149841698588E-4</v>
      </c>
      <c r="H4326" s="38">
        <f>G4326*SUMIF('Manual Inputs'!$B$11:$B$22,'Expanded kW'!A4326,'Manual Inputs'!$C$11:$C$22)</f>
        <v>9319.9590659148798</v>
      </c>
    </row>
    <row r="4327" spans="1:8" x14ac:dyDescent="0.2">
      <c r="A4327">
        <f t="shared" si="402"/>
        <v>8</v>
      </c>
      <c r="B4327" t="b">
        <f t="shared" si="403"/>
        <v>0</v>
      </c>
      <c r="C4327" t="str">
        <f t="shared" si="404"/>
        <v>OFF</v>
      </c>
      <c r="D4327" s="4">
        <f t="shared" si="406"/>
        <v>42610.208333322844</v>
      </c>
      <c r="E4327" t="str">
        <f t="shared" si="407"/>
        <v>LRKPPS</v>
      </c>
      <c r="F4327" s="39">
        <v>67.23284912109375</v>
      </c>
      <c r="G4327">
        <f t="shared" si="405"/>
        <v>9.0208309649852654E-4</v>
      </c>
      <c r="H4327" s="38">
        <f>G4327*SUMIF('Manual Inputs'!$B$11:$B$22,'Expanded kW'!A4327,'Manual Inputs'!$C$11:$C$22)</f>
        <v>9191.4897514301465</v>
      </c>
    </row>
    <row r="4328" spans="1:8" x14ac:dyDescent="0.2">
      <c r="A4328">
        <f t="shared" si="402"/>
        <v>8</v>
      </c>
      <c r="B4328" t="b">
        <f t="shared" si="403"/>
        <v>0</v>
      </c>
      <c r="C4328" t="str">
        <f t="shared" si="404"/>
        <v>OFF</v>
      </c>
      <c r="D4328" s="4">
        <f t="shared" si="406"/>
        <v>42610.249999989508</v>
      </c>
      <c r="E4328" t="str">
        <f t="shared" si="407"/>
        <v>LRKPPS</v>
      </c>
      <c r="F4328" s="39">
        <v>67.554420471191406</v>
      </c>
      <c r="G4328">
        <f t="shared" si="405"/>
        <v>9.0639771476970575E-4</v>
      </c>
      <c r="H4328" s="38">
        <f>G4328*SUMIF('Manual Inputs'!$B$11:$B$22,'Expanded kW'!A4328,'Manual Inputs'!$C$11:$C$22)</f>
        <v>9235.4521865703355</v>
      </c>
    </row>
    <row r="4329" spans="1:8" x14ac:dyDescent="0.2">
      <c r="A4329">
        <f t="shared" si="402"/>
        <v>8</v>
      </c>
      <c r="B4329" t="b">
        <f t="shared" si="403"/>
        <v>0</v>
      </c>
      <c r="C4329" t="str">
        <f t="shared" si="404"/>
        <v>OFF</v>
      </c>
      <c r="D4329" s="4">
        <f t="shared" si="406"/>
        <v>42610.291666656172</v>
      </c>
      <c r="E4329" t="str">
        <f t="shared" si="407"/>
        <v>LRKPPS</v>
      </c>
      <c r="F4329" s="39">
        <v>67.977569580078125</v>
      </c>
      <c r="G4329">
        <f t="shared" si="405"/>
        <v>9.1207523198658905E-4</v>
      </c>
      <c r="H4329" s="38">
        <f>G4329*SUMIF('Manual Inputs'!$B$11:$B$22,'Expanded kW'!A4329,'Manual Inputs'!$C$11:$C$22)</f>
        <v>9293.3014484788091</v>
      </c>
    </row>
    <row r="4330" spans="1:8" x14ac:dyDescent="0.2">
      <c r="A4330">
        <f t="shared" si="402"/>
        <v>8</v>
      </c>
      <c r="B4330" t="b">
        <f t="shared" si="403"/>
        <v>0</v>
      </c>
      <c r="C4330" t="str">
        <f t="shared" si="404"/>
        <v>OFF</v>
      </c>
      <c r="D4330" s="4">
        <f t="shared" si="406"/>
        <v>42610.333333322837</v>
      </c>
      <c r="E4330" t="str">
        <f t="shared" si="407"/>
        <v>LRKPPS</v>
      </c>
      <c r="F4330" s="39">
        <v>66.667488098144531</v>
      </c>
      <c r="G4330">
        <f t="shared" si="405"/>
        <v>8.9449747981131705E-4</v>
      </c>
      <c r="H4330" s="38">
        <f>G4330*SUMIF('Manual Inputs'!$B$11:$B$22,'Expanded kW'!A4330,'Manual Inputs'!$C$11:$C$22)</f>
        <v>9114.1985148363146</v>
      </c>
    </row>
    <row r="4331" spans="1:8" x14ac:dyDescent="0.2">
      <c r="A4331">
        <f t="shared" si="402"/>
        <v>8</v>
      </c>
      <c r="B4331" t="b">
        <f t="shared" si="403"/>
        <v>0</v>
      </c>
      <c r="C4331" t="str">
        <f t="shared" si="404"/>
        <v>OFF</v>
      </c>
      <c r="D4331" s="4">
        <f t="shared" si="406"/>
        <v>42610.374999989501</v>
      </c>
      <c r="E4331" t="str">
        <f t="shared" si="407"/>
        <v>LRKPPS</v>
      </c>
      <c r="F4331" s="39">
        <v>67.120231628417969</v>
      </c>
      <c r="G4331">
        <f t="shared" si="405"/>
        <v>9.0057207416582884E-4</v>
      </c>
      <c r="H4331" s="38">
        <f>G4331*SUMIF('Manual Inputs'!$B$11:$B$22,'Expanded kW'!A4331,'Manual Inputs'!$C$11:$C$22)</f>
        <v>9176.0936683652017</v>
      </c>
    </row>
    <row r="4332" spans="1:8" x14ac:dyDescent="0.2">
      <c r="A4332">
        <f t="shared" si="402"/>
        <v>8</v>
      </c>
      <c r="B4332" t="b">
        <f t="shared" si="403"/>
        <v>0</v>
      </c>
      <c r="C4332" t="str">
        <f t="shared" si="404"/>
        <v>OFF</v>
      </c>
      <c r="D4332" s="4">
        <f t="shared" si="406"/>
        <v>42610.416666656165</v>
      </c>
      <c r="E4332" t="str">
        <f t="shared" si="407"/>
        <v>LRKPPS</v>
      </c>
      <c r="F4332" s="39">
        <v>71.224800109863281</v>
      </c>
      <c r="G4332">
        <f t="shared" si="405"/>
        <v>9.556442880305654E-4</v>
      </c>
      <c r="H4332" s="38">
        <f>G4332*SUMIF('Manual Inputs'!$B$11:$B$22,'Expanded kW'!A4332,'Manual Inputs'!$C$11:$C$22)</f>
        <v>9737.2345336481412</v>
      </c>
    </row>
    <row r="4333" spans="1:8" x14ac:dyDescent="0.2">
      <c r="A4333">
        <f t="shared" si="402"/>
        <v>8</v>
      </c>
      <c r="B4333" t="b">
        <f t="shared" si="403"/>
        <v>0</v>
      </c>
      <c r="C4333" t="str">
        <f t="shared" si="404"/>
        <v>OFF</v>
      </c>
      <c r="D4333" s="4">
        <f t="shared" si="406"/>
        <v>42610.458333322829</v>
      </c>
      <c r="E4333" t="str">
        <f t="shared" si="407"/>
        <v>LRKPPS</v>
      </c>
      <c r="F4333" s="39">
        <v>75.966499328613281</v>
      </c>
      <c r="G4333">
        <f t="shared" si="405"/>
        <v>1.0192650741467474E-3</v>
      </c>
      <c r="H4333" s="38">
        <f>G4333*SUMIF('Manual Inputs'!$B$11:$B$22,'Expanded kW'!A4333,'Manual Inputs'!$C$11:$C$22)</f>
        <v>10385.478365989778</v>
      </c>
    </row>
    <row r="4334" spans="1:8" x14ac:dyDescent="0.2">
      <c r="A4334">
        <f t="shared" si="402"/>
        <v>8</v>
      </c>
      <c r="B4334" t="b">
        <f t="shared" si="403"/>
        <v>0</v>
      </c>
      <c r="C4334" t="str">
        <f t="shared" si="404"/>
        <v>OFF</v>
      </c>
      <c r="D4334" s="4">
        <f t="shared" si="406"/>
        <v>42610.499999989494</v>
      </c>
      <c r="E4334" t="str">
        <f t="shared" si="407"/>
        <v>LRKPPS</v>
      </c>
      <c r="F4334" s="39">
        <v>79.745582580566406</v>
      </c>
      <c r="G4334">
        <f t="shared" si="405"/>
        <v>1.0699701560585304E-3</v>
      </c>
      <c r="H4334" s="38">
        <f>G4334*SUMIF('Manual Inputs'!$B$11:$B$22,'Expanded kW'!A4334,'Manual Inputs'!$C$11:$C$22)</f>
        <v>10902.121724618924</v>
      </c>
    </row>
    <row r="4335" spans="1:8" x14ac:dyDescent="0.2">
      <c r="A4335">
        <f t="shared" si="402"/>
        <v>8</v>
      </c>
      <c r="B4335" t="b">
        <f t="shared" si="403"/>
        <v>0</v>
      </c>
      <c r="C4335" t="str">
        <f t="shared" si="404"/>
        <v>OFF</v>
      </c>
      <c r="D4335" s="4">
        <f t="shared" si="406"/>
        <v>42610.541666656158</v>
      </c>
      <c r="E4335" t="str">
        <f t="shared" si="407"/>
        <v>LRKPPS</v>
      </c>
      <c r="F4335" s="39">
        <v>85.687301635742188</v>
      </c>
      <c r="G4335">
        <f t="shared" si="405"/>
        <v>1.1496919645775097E-3</v>
      </c>
      <c r="H4335" s="38">
        <f>G4335*SUMIF('Manual Inputs'!$B$11:$B$22,'Expanded kW'!A4335,'Manual Inputs'!$C$11:$C$22)</f>
        <v>11714.421820709764</v>
      </c>
    </row>
    <row r="4336" spans="1:8" x14ac:dyDescent="0.2">
      <c r="A4336">
        <f t="shared" si="402"/>
        <v>8</v>
      </c>
      <c r="B4336" t="b">
        <f t="shared" si="403"/>
        <v>0</v>
      </c>
      <c r="C4336" t="str">
        <f t="shared" si="404"/>
        <v>OFF</v>
      </c>
      <c r="D4336" s="4">
        <f t="shared" si="406"/>
        <v>42610.583333322822</v>
      </c>
      <c r="E4336" t="str">
        <f t="shared" si="407"/>
        <v>LRKPPS</v>
      </c>
      <c r="F4336" s="39">
        <v>89.019798278808594</v>
      </c>
      <c r="G4336">
        <f t="shared" si="405"/>
        <v>1.1944050613768705E-3</v>
      </c>
      <c r="H4336" s="38">
        <f>G4336*SUMIF('Manual Inputs'!$B$11:$B$22,'Expanded kW'!A4336,'Manual Inputs'!$C$11:$C$22)</f>
        <v>12170.011746495165</v>
      </c>
    </row>
    <row r="4337" spans="1:8" x14ac:dyDescent="0.2">
      <c r="A4337">
        <f t="shared" si="402"/>
        <v>8</v>
      </c>
      <c r="B4337" t="b">
        <f t="shared" si="403"/>
        <v>0</v>
      </c>
      <c r="C4337" t="str">
        <f t="shared" si="404"/>
        <v>OFF</v>
      </c>
      <c r="D4337" s="4">
        <f t="shared" si="406"/>
        <v>42610.624999989486</v>
      </c>
      <c r="E4337" t="str">
        <f t="shared" si="407"/>
        <v>LRKPPS</v>
      </c>
      <c r="F4337" s="39">
        <v>85.339447021484375</v>
      </c>
      <c r="G4337">
        <f t="shared" si="405"/>
        <v>1.145024695948215E-3</v>
      </c>
      <c r="H4337" s="38">
        <f>G4337*SUMIF('Manual Inputs'!$B$11:$B$22,'Expanded kW'!A4337,'Manual Inputs'!$C$11:$C$22)</f>
        <v>11666.866166535721</v>
      </c>
    </row>
    <row r="4338" spans="1:8" x14ac:dyDescent="0.2">
      <c r="A4338">
        <f t="shared" si="402"/>
        <v>8</v>
      </c>
      <c r="B4338" t="b">
        <f t="shared" si="403"/>
        <v>0</v>
      </c>
      <c r="C4338" t="str">
        <f t="shared" si="404"/>
        <v>OFF</v>
      </c>
      <c r="D4338" s="4">
        <f t="shared" si="406"/>
        <v>42610.66666665615</v>
      </c>
      <c r="E4338" t="str">
        <f t="shared" si="407"/>
        <v>LRKPPS</v>
      </c>
      <c r="F4338" s="39">
        <v>83.057968139648438</v>
      </c>
      <c r="G4338">
        <f t="shared" si="405"/>
        <v>1.1144134164735682E-3</v>
      </c>
      <c r="H4338" s="38">
        <f>G4338*SUMIF('Manual Inputs'!$B$11:$B$22,'Expanded kW'!A4338,'Manual Inputs'!$C$11:$C$22)</f>
        <v>11354.962238104401</v>
      </c>
    </row>
    <row r="4339" spans="1:8" x14ac:dyDescent="0.2">
      <c r="A4339">
        <f t="shared" si="402"/>
        <v>8</v>
      </c>
      <c r="B4339" t="b">
        <f t="shared" si="403"/>
        <v>0</v>
      </c>
      <c r="C4339" t="str">
        <f t="shared" si="404"/>
        <v>OFF</v>
      </c>
      <c r="D4339" s="4">
        <f t="shared" si="406"/>
        <v>42610.708333322815</v>
      </c>
      <c r="E4339" t="str">
        <f t="shared" si="407"/>
        <v>LRKPPS</v>
      </c>
      <c r="F4339" s="39">
        <v>78.468559265136719</v>
      </c>
      <c r="G4339">
        <f t="shared" si="405"/>
        <v>1.0528359551174281E-3</v>
      </c>
      <c r="H4339" s="38">
        <f>G4339*SUMIF('Manual Inputs'!$B$11:$B$22,'Expanded kW'!A4339,'Manual Inputs'!$C$11:$C$22)</f>
        <v>10727.538215671262</v>
      </c>
    </row>
    <row r="4340" spans="1:8" x14ac:dyDescent="0.2">
      <c r="A4340">
        <f t="shared" si="402"/>
        <v>8</v>
      </c>
      <c r="B4340" t="b">
        <f t="shared" si="403"/>
        <v>0</v>
      </c>
      <c r="C4340" t="str">
        <f t="shared" si="404"/>
        <v>OFF</v>
      </c>
      <c r="D4340" s="4">
        <f t="shared" si="406"/>
        <v>42610.749999989479</v>
      </c>
      <c r="E4340" t="str">
        <f t="shared" si="407"/>
        <v>LRKPPS</v>
      </c>
      <c r="F4340" s="39">
        <v>76.53155517578125</v>
      </c>
      <c r="G4340">
        <f t="shared" si="405"/>
        <v>1.0268465961999005E-3</v>
      </c>
      <c r="H4340" s="38">
        <f>G4340*SUMIF('Manual Inputs'!$B$11:$B$22,'Expanded kW'!A4340,'Manual Inputs'!$C$11:$C$22)</f>
        <v>10462.727881607891</v>
      </c>
    </row>
    <row r="4341" spans="1:8" x14ac:dyDescent="0.2">
      <c r="A4341">
        <f t="shared" si="402"/>
        <v>8</v>
      </c>
      <c r="B4341" t="b">
        <f t="shared" si="403"/>
        <v>0</v>
      </c>
      <c r="C4341" t="str">
        <f t="shared" si="404"/>
        <v>OFF</v>
      </c>
      <c r="D4341" s="4">
        <f t="shared" si="406"/>
        <v>42610.791666656143</v>
      </c>
      <c r="E4341" t="str">
        <f t="shared" si="407"/>
        <v>LRKPPS</v>
      </c>
      <c r="F4341" s="39">
        <v>74.083702087402344</v>
      </c>
      <c r="G4341">
        <f t="shared" si="405"/>
        <v>9.9400302460350459E-4</v>
      </c>
      <c r="H4341" s="38">
        <f>G4341*SUMIF('Manual Inputs'!$B$11:$B$22,'Expanded kW'!A4341,'Manual Inputs'!$C$11:$C$22)</f>
        <v>10128.078720238611</v>
      </c>
    </row>
    <row r="4342" spans="1:8" x14ac:dyDescent="0.2">
      <c r="A4342">
        <f t="shared" si="402"/>
        <v>8</v>
      </c>
      <c r="B4342" t="b">
        <f t="shared" si="403"/>
        <v>0</v>
      </c>
      <c r="C4342" t="str">
        <f t="shared" si="404"/>
        <v>OFF</v>
      </c>
      <c r="D4342" s="4">
        <f t="shared" si="406"/>
        <v>42610.833333322807</v>
      </c>
      <c r="E4342" t="str">
        <f t="shared" si="407"/>
        <v>LRKPPS</v>
      </c>
      <c r="F4342" s="39">
        <v>73.414138793945312</v>
      </c>
      <c r="G4342">
        <f t="shared" si="405"/>
        <v>9.8501929511770519E-4</v>
      </c>
      <c r="H4342" s="38">
        <f>G4342*SUMIF('Manual Inputs'!$B$11:$B$22,'Expanded kW'!A4342,'Manual Inputs'!$C$11:$C$22)</f>
        <v>10036.541856485304</v>
      </c>
    </row>
    <row r="4343" spans="1:8" x14ac:dyDescent="0.2">
      <c r="A4343">
        <f t="shared" si="402"/>
        <v>8</v>
      </c>
      <c r="B4343" t="b">
        <f t="shared" si="403"/>
        <v>0</v>
      </c>
      <c r="C4343" t="str">
        <f t="shared" si="404"/>
        <v>OFF</v>
      </c>
      <c r="D4343" s="4">
        <f t="shared" si="406"/>
        <v>42610.874999989472</v>
      </c>
      <c r="E4343" t="str">
        <f t="shared" si="407"/>
        <v>LRKPPS</v>
      </c>
      <c r="F4343" s="39">
        <v>72.250862121582031</v>
      </c>
      <c r="G4343">
        <f t="shared" si="405"/>
        <v>9.694112666553098E-4</v>
      </c>
      <c r="H4343" s="38">
        <f>G4343*SUMIF('Manual Inputs'!$B$11:$B$22,'Expanded kW'!A4343,'Manual Inputs'!$C$11:$C$22)</f>
        <v>9877.5087982127498</v>
      </c>
    </row>
    <row r="4344" spans="1:8" x14ac:dyDescent="0.2">
      <c r="A4344">
        <f t="shared" si="402"/>
        <v>8</v>
      </c>
      <c r="B4344" t="b">
        <f t="shared" si="403"/>
        <v>0</v>
      </c>
      <c r="C4344" t="str">
        <f t="shared" si="404"/>
        <v>OFF</v>
      </c>
      <c r="D4344" s="4">
        <f t="shared" si="406"/>
        <v>42610.916666656136</v>
      </c>
      <c r="E4344" t="str">
        <f t="shared" si="407"/>
        <v>LRKPPS</v>
      </c>
      <c r="F4344" s="39">
        <v>71.736228942871094</v>
      </c>
      <c r="G4344">
        <f t="shared" si="405"/>
        <v>9.6250628051414101E-4</v>
      </c>
      <c r="H4344" s="38">
        <f>G4344*SUMIF('Manual Inputs'!$B$11:$B$22,'Expanded kW'!A4344,'Manual Inputs'!$C$11:$C$22)</f>
        <v>9807.1526308079174</v>
      </c>
    </row>
    <row r="4345" spans="1:8" x14ac:dyDescent="0.2">
      <c r="A4345">
        <f t="shared" si="402"/>
        <v>8</v>
      </c>
      <c r="B4345" t="b">
        <f t="shared" si="403"/>
        <v>0</v>
      </c>
      <c r="C4345" t="str">
        <f t="shared" si="404"/>
        <v>OFF</v>
      </c>
      <c r="D4345" s="4">
        <f t="shared" si="406"/>
        <v>42610.9583333228</v>
      </c>
      <c r="E4345" t="str">
        <f t="shared" si="407"/>
        <v>LRKPPS</v>
      </c>
      <c r="F4345" s="39">
        <v>69.920852661132812</v>
      </c>
      <c r="G4345">
        <f t="shared" si="405"/>
        <v>9.3814883799982901E-4</v>
      </c>
      <c r="H4345" s="38">
        <f>G4345*SUMIF('Manual Inputs'!$B$11:$B$22,'Expanded kW'!A4345,'Manual Inputs'!$C$11:$C$22)</f>
        <v>9558.9701916176109</v>
      </c>
    </row>
    <row r="4346" spans="1:8" x14ac:dyDescent="0.2">
      <c r="A4346">
        <f t="shared" si="402"/>
        <v>8</v>
      </c>
      <c r="B4346" t="b">
        <f t="shared" si="403"/>
        <v>0</v>
      </c>
      <c r="C4346" t="str">
        <f t="shared" si="404"/>
        <v>OFF</v>
      </c>
      <c r="D4346" s="4">
        <f t="shared" si="406"/>
        <v>42610.999999989464</v>
      </c>
      <c r="E4346" t="str">
        <f t="shared" si="407"/>
        <v>LRKPPS</v>
      </c>
      <c r="F4346" s="39">
        <v>67.526100158691406</v>
      </c>
      <c r="G4346">
        <f t="shared" si="405"/>
        <v>9.0601773272926307E-4</v>
      </c>
      <c r="H4346" s="38">
        <f>G4346*SUMIF('Manual Inputs'!$B$11:$B$22,'Expanded kW'!A4346,'Manual Inputs'!$C$11:$C$22)</f>
        <v>9231.580480023551</v>
      </c>
    </row>
    <row r="4347" spans="1:8" x14ac:dyDescent="0.2">
      <c r="A4347">
        <f t="shared" si="402"/>
        <v>8</v>
      </c>
      <c r="B4347" t="b">
        <f t="shared" si="403"/>
        <v>0</v>
      </c>
      <c r="C4347" t="str">
        <f t="shared" si="404"/>
        <v>OFF</v>
      </c>
      <c r="D4347" s="4">
        <f t="shared" si="406"/>
        <v>42611.041666656129</v>
      </c>
      <c r="E4347" t="str">
        <f t="shared" si="407"/>
        <v>LRKPPS</v>
      </c>
      <c r="F4347" s="39">
        <v>65.72003173828125</v>
      </c>
      <c r="G4347">
        <f t="shared" si="405"/>
        <v>8.8178517655367419E-4</v>
      </c>
      <c r="H4347" s="38">
        <f>G4347*SUMIF('Manual Inputs'!$B$11:$B$22,'Expanded kW'!A4347,'Manual Inputs'!$C$11:$C$22)</f>
        <v>8984.6705305926953</v>
      </c>
    </row>
    <row r="4348" spans="1:8" x14ac:dyDescent="0.2">
      <c r="A4348">
        <f t="shared" si="402"/>
        <v>8</v>
      </c>
      <c r="B4348" t="b">
        <f t="shared" si="403"/>
        <v>0</v>
      </c>
      <c r="C4348" t="str">
        <f t="shared" si="404"/>
        <v>OFF</v>
      </c>
      <c r="D4348" s="4">
        <f t="shared" si="406"/>
        <v>42611.083333322793</v>
      </c>
      <c r="E4348" t="str">
        <f t="shared" si="407"/>
        <v>LRKPPS</v>
      </c>
      <c r="F4348" s="39">
        <v>64.271720886230469</v>
      </c>
      <c r="G4348">
        <f t="shared" si="405"/>
        <v>8.6235275988251329E-4</v>
      </c>
      <c r="H4348" s="38">
        <f>G4348*SUMIF('Manual Inputs'!$B$11:$B$22,'Expanded kW'!A4348,'Manual Inputs'!$C$11:$C$22)</f>
        <v>8786.6700809979866</v>
      </c>
    </row>
    <row r="4349" spans="1:8" x14ac:dyDescent="0.2">
      <c r="A4349">
        <f t="shared" si="402"/>
        <v>8</v>
      </c>
      <c r="B4349" t="b">
        <f t="shared" si="403"/>
        <v>0</v>
      </c>
      <c r="C4349" t="str">
        <f t="shared" si="404"/>
        <v>OFF</v>
      </c>
      <c r="D4349" s="4">
        <f t="shared" si="406"/>
        <v>42611.124999989457</v>
      </c>
      <c r="E4349" t="str">
        <f t="shared" si="407"/>
        <v>LRKPPS</v>
      </c>
      <c r="F4349" s="39">
        <v>62.723487854003906</v>
      </c>
      <c r="G4349">
        <f t="shared" si="405"/>
        <v>8.4157965765540481E-4</v>
      </c>
      <c r="H4349" s="38">
        <f>G4349*SUMIF('Manual Inputs'!$B$11:$B$22,'Expanded kW'!A4349,'Manual Inputs'!$C$11:$C$22)</f>
        <v>8575.0091409282704</v>
      </c>
    </row>
    <row r="4350" spans="1:8" x14ac:dyDescent="0.2">
      <c r="A4350">
        <f t="shared" si="402"/>
        <v>8</v>
      </c>
      <c r="B4350" t="b">
        <f t="shared" si="403"/>
        <v>0</v>
      </c>
      <c r="C4350" t="str">
        <f t="shared" si="404"/>
        <v>OFF</v>
      </c>
      <c r="D4350" s="4">
        <f t="shared" si="406"/>
        <v>42611.166666656121</v>
      </c>
      <c r="E4350" t="str">
        <f t="shared" si="407"/>
        <v>LRKPPS</v>
      </c>
      <c r="F4350" s="39">
        <v>67.346138000488281</v>
      </c>
      <c r="G4350">
        <f t="shared" si="405"/>
        <v>9.0360312702614861E-4</v>
      </c>
      <c r="H4350" s="38">
        <f>G4350*SUMIF('Manual Inputs'!$B$11:$B$22,'Expanded kW'!A4350,'Manual Inputs'!$C$11:$C$22)</f>
        <v>9206.9776206416736</v>
      </c>
    </row>
    <row r="4351" spans="1:8" x14ac:dyDescent="0.2">
      <c r="A4351">
        <f t="shared" si="402"/>
        <v>8</v>
      </c>
      <c r="B4351" t="b">
        <f t="shared" si="403"/>
        <v>0</v>
      </c>
      <c r="C4351" t="str">
        <f t="shared" si="404"/>
        <v>OFF</v>
      </c>
      <c r="D4351" s="4">
        <f t="shared" si="406"/>
        <v>42611.208333322786</v>
      </c>
      <c r="E4351" t="str">
        <f t="shared" si="407"/>
        <v>LRKPPS</v>
      </c>
      <c r="F4351" s="39">
        <v>83.447639465332031</v>
      </c>
      <c r="G4351">
        <f t="shared" si="405"/>
        <v>1.1196417523344541E-3</v>
      </c>
      <c r="H4351" s="38">
        <f>G4351*SUMIF('Manual Inputs'!$B$11:$B$22,'Expanded kW'!A4351,'Manual Inputs'!$C$11:$C$22)</f>
        <v>11408.23470897643</v>
      </c>
    </row>
    <row r="4352" spans="1:8" x14ac:dyDescent="0.2">
      <c r="A4352">
        <f t="shared" si="402"/>
        <v>8</v>
      </c>
      <c r="B4352" t="b">
        <f t="shared" si="403"/>
        <v>0</v>
      </c>
      <c r="C4352" t="str">
        <f t="shared" si="404"/>
        <v>OFF</v>
      </c>
      <c r="D4352" s="4">
        <f t="shared" si="406"/>
        <v>42611.24999998945</v>
      </c>
      <c r="E4352" t="str">
        <f t="shared" si="407"/>
        <v>LRKPPS</v>
      </c>
      <c r="F4352" s="39">
        <v>109.56132507324219</v>
      </c>
      <c r="G4352">
        <f t="shared" si="405"/>
        <v>1.4700168246706625E-3</v>
      </c>
      <c r="H4352" s="38">
        <f>G4352*SUMIF('Manual Inputs'!$B$11:$B$22,'Expanded kW'!A4352,'Manual Inputs'!$C$11:$C$22)</f>
        <v>14978.270439648295</v>
      </c>
    </row>
    <row r="4353" spans="1:8" x14ac:dyDescent="0.2">
      <c r="A4353">
        <f t="shared" si="402"/>
        <v>8</v>
      </c>
      <c r="B4353" t="b">
        <f t="shared" si="403"/>
        <v>0</v>
      </c>
      <c r="C4353" t="str">
        <f t="shared" si="404"/>
        <v>ON</v>
      </c>
      <c r="D4353" s="4">
        <f t="shared" si="406"/>
        <v>42611.291666656114</v>
      </c>
      <c r="E4353" t="str">
        <f t="shared" si="407"/>
        <v>LRKPPS</v>
      </c>
      <c r="F4353" s="39">
        <v>134.4190673828125</v>
      </c>
      <c r="G4353">
        <f t="shared" si="405"/>
        <v>1.8035405329132209E-3</v>
      </c>
      <c r="H4353" s="38">
        <f>G4353*SUMIF('Manual Inputs'!$B$11:$B$22,'Expanded kW'!A4353,'Manual Inputs'!$C$11:$C$22)</f>
        <v>18376.60453777033</v>
      </c>
    </row>
    <row r="4354" spans="1:8" x14ac:dyDescent="0.2">
      <c r="A4354">
        <f t="shared" ref="A4354:A4417" si="408">MONTH(D4354)</f>
        <v>8</v>
      </c>
      <c r="B4354" t="b">
        <f t="shared" ref="B4354:B4417" si="409">IF(ISNA(VLOOKUP(DATE(YEAR(D4354),MONTH(D4354),DAY(D4354)),Holidays,1,FALSE)),FALSE,TRUE)</f>
        <v>0</v>
      </c>
      <c r="C4354" t="str">
        <f t="shared" ref="C4354:C4417" si="410">IF(OR(HOUR(D4354)&lt;PkStart,HOUR(D4354)&gt;OPkStart-1,WEEKDAY(D4354,2)&gt;5,B4354)=TRUE,"OFF","ON")</f>
        <v>ON</v>
      </c>
      <c r="D4354" s="4">
        <f t="shared" si="406"/>
        <v>42611.333333322778</v>
      </c>
      <c r="E4354" t="str">
        <f t="shared" si="407"/>
        <v>LRKPPS</v>
      </c>
      <c r="F4354" s="39">
        <v>164.34442138671875</v>
      </c>
      <c r="G4354">
        <f t="shared" ref="G4354:G4417" si="411">IF(SUMIF($A$2:$A$8761,A4354,$F$2:$F$8761)=0,0,F4354/SUMIF($A$2:$A$8761,A4354,$F$2:$F$8761))</f>
        <v>2.2050578917125942E-3</v>
      </c>
      <c r="H4354" s="38">
        <f>G4354*SUMIF('Manual Inputs'!$B$11:$B$22,'Expanded kW'!A4354,'Manual Inputs'!$C$11:$C$22)</f>
        <v>22467.738384253807</v>
      </c>
    </row>
    <row r="4355" spans="1:8" x14ac:dyDescent="0.2">
      <c r="A4355">
        <f t="shared" si="408"/>
        <v>8</v>
      </c>
      <c r="B4355" t="b">
        <f t="shared" si="409"/>
        <v>0</v>
      </c>
      <c r="C4355" t="str">
        <f t="shared" si="410"/>
        <v>ON</v>
      </c>
      <c r="D4355" s="4">
        <f t="shared" si="406"/>
        <v>42611.374999989443</v>
      </c>
      <c r="E4355" t="str">
        <f t="shared" si="407"/>
        <v>LRKPPS</v>
      </c>
      <c r="F4355" s="39">
        <v>170.62271118164062</v>
      </c>
      <c r="G4355">
        <f t="shared" si="411"/>
        <v>2.2892955697666295E-3</v>
      </c>
      <c r="H4355" s="38">
        <f>G4355*SUMIF('Manual Inputs'!$B$11:$B$22,'Expanded kW'!A4355,'Manual Inputs'!$C$11:$C$22)</f>
        <v>23326.051501441456</v>
      </c>
    </row>
    <row r="4356" spans="1:8" x14ac:dyDescent="0.2">
      <c r="A4356">
        <f t="shared" si="408"/>
        <v>8</v>
      </c>
      <c r="B4356" t="b">
        <f t="shared" si="409"/>
        <v>0</v>
      </c>
      <c r="C4356" t="str">
        <f t="shared" si="410"/>
        <v>ON</v>
      </c>
      <c r="D4356" s="4">
        <f t="shared" ref="D4356:D4419" si="412">+D4355+1/24</f>
        <v>42611.416666656107</v>
      </c>
      <c r="E4356" t="str">
        <f t="shared" ref="E4356:E4419" si="413">+E4355</f>
        <v>LRKPPS</v>
      </c>
      <c r="F4356" s="39">
        <v>173.39006042480469</v>
      </c>
      <c r="G4356">
        <f t="shared" si="411"/>
        <v>2.3264259161226205E-3</v>
      </c>
      <c r="H4356" s="38">
        <f>G4356*SUMIF('Manual Inputs'!$B$11:$B$22,'Expanded kW'!A4356,'Manual Inputs'!$C$11:$C$22)</f>
        <v>23704.379395316031</v>
      </c>
    </row>
    <row r="4357" spans="1:8" x14ac:dyDescent="0.2">
      <c r="A4357">
        <f t="shared" si="408"/>
        <v>8</v>
      </c>
      <c r="B4357" t="b">
        <f t="shared" si="409"/>
        <v>0</v>
      </c>
      <c r="C4357" t="str">
        <f t="shared" si="410"/>
        <v>ON</v>
      </c>
      <c r="D4357" s="4">
        <f t="shared" si="412"/>
        <v>42611.458333322771</v>
      </c>
      <c r="E4357" t="str">
        <f t="shared" si="413"/>
        <v>LRKPPS</v>
      </c>
      <c r="F4357" s="39">
        <v>182.04615783691406</v>
      </c>
      <c r="G4357">
        <f t="shared" si="411"/>
        <v>2.4425673448912346E-3</v>
      </c>
      <c r="H4357" s="38">
        <f>G4357*SUMIF('Manual Inputs'!$B$11:$B$22,'Expanded kW'!A4357,'Manual Inputs'!$C$11:$C$22)</f>
        <v>24887.765666920903</v>
      </c>
    </row>
    <row r="4358" spans="1:8" x14ac:dyDescent="0.2">
      <c r="A4358">
        <f t="shared" si="408"/>
        <v>8</v>
      </c>
      <c r="B4358" t="b">
        <f t="shared" si="409"/>
        <v>0</v>
      </c>
      <c r="C4358" t="str">
        <f t="shared" si="410"/>
        <v>ON</v>
      </c>
      <c r="D4358" s="4">
        <f t="shared" si="412"/>
        <v>42611.499999989435</v>
      </c>
      <c r="E4358" t="str">
        <f t="shared" si="413"/>
        <v>LRKPPS</v>
      </c>
      <c r="F4358" s="39">
        <v>178.87702941894531</v>
      </c>
      <c r="G4358">
        <f t="shared" si="411"/>
        <v>2.4000462080681667E-3</v>
      </c>
      <c r="H4358" s="38">
        <f>G4358*SUMIF('Manual Inputs'!$B$11:$B$22,'Expanded kW'!A4358,'Manual Inputs'!$C$11:$C$22)</f>
        <v>24454.510022462626</v>
      </c>
    </row>
    <row r="4359" spans="1:8" x14ac:dyDescent="0.2">
      <c r="A4359">
        <f t="shared" si="408"/>
        <v>8</v>
      </c>
      <c r="B4359" t="b">
        <f t="shared" si="409"/>
        <v>0</v>
      </c>
      <c r="C4359" t="str">
        <f t="shared" si="410"/>
        <v>ON</v>
      </c>
      <c r="D4359" s="4">
        <f t="shared" si="412"/>
        <v>42611.5416666561</v>
      </c>
      <c r="E4359" t="str">
        <f t="shared" si="413"/>
        <v>LRKPPS</v>
      </c>
      <c r="F4359" s="39">
        <v>172.84365844726562</v>
      </c>
      <c r="G4359">
        <f t="shared" si="411"/>
        <v>2.3190946785761708E-3</v>
      </c>
      <c r="H4359" s="38">
        <f>G4359*SUMIF('Manual Inputs'!$B$11:$B$22,'Expanded kW'!A4359,'Manual Inputs'!$C$11:$C$22)</f>
        <v>23629.680074338783</v>
      </c>
    </row>
    <row r="4360" spans="1:8" x14ac:dyDescent="0.2">
      <c r="A4360">
        <f t="shared" si="408"/>
        <v>8</v>
      </c>
      <c r="B4360" t="b">
        <f t="shared" si="409"/>
        <v>0</v>
      </c>
      <c r="C4360" t="str">
        <f t="shared" si="410"/>
        <v>ON</v>
      </c>
      <c r="D4360" s="4">
        <f t="shared" si="412"/>
        <v>42611.583333322764</v>
      </c>
      <c r="E4360" t="str">
        <f t="shared" si="413"/>
        <v>LRKPPS</v>
      </c>
      <c r="F4360" s="39">
        <v>169.56556701660156</v>
      </c>
      <c r="G4360">
        <f t="shared" si="411"/>
        <v>2.2751115526632314E-3</v>
      </c>
      <c r="H4360" s="38">
        <f>G4360*SUMIF('Manual Inputs'!$B$11:$B$22,'Expanded kW'!A4360,'Manual Inputs'!$C$11:$C$22)</f>
        <v>23181.527955499801</v>
      </c>
    </row>
    <row r="4361" spans="1:8" x14ac:dyDescent="0.2">
      <c r="A4361">
        <f t="shared" si="408"/>
        <v>8</v>
      </c>
      <c r="B4361" t="b">
        <f t="shared" si="409"/>
        <v>0</v>
      </c>
      <c r="C4361" t="str">
        <f t="shared" si="410"/>
        <v>ON</v>
      </c>
      <c r="D4361" s="4">
        <f t="shared" si="412"/>
        <v>42611.624999989428</v>
      </c>
      <c r="E4361" t="str">
        <f t="shared" si="413"/>
        <v>LRKPPS</v>
      </c>
      <c r="F4361" s="39">
        <v>152.33299255371094</v>
      </c>
      <c r="G4361">
        <f t="shared" si="411"/>
        <v>2.0438969851513419E-3</v>
      </c>
      <c r="H4361" s="38">
        <f>G4361*SUMIF('Manual Inputs'!$B$11:$B$22,'Expanded kW'!A4361,'Manual Inputs'!$C$11:$C$22)</f>
        <v>20825.640414855305</v>
      </c>
    </row>
    <row r="4362" spans="1:8" x14ac:dyDescent="0.2">
      <c r="A4362">
        <f t="shared" si="408"/>
        <v>8</v>
      </c>
      <c r="B4362" t="b">
        <f t="shared" si="409"/>
        <v>0</v>
      </c>
      <c r="C4362" t="str">
        <f t="shared" si="410"/>
        <v>ON</v>
      </c>
      <c r="D4362" s="4">
        <f t="shared" si="412"/>
        <v>42611.666666656092</v>
      </c>
      <c r="E4362" t="str">
        <f t="shared" si="413"/>
        <v>LRKPPS</v>
      </c>
      <c r="F4362" s="39">
        <v>133.80662536621094</v>
      </c>
      <c r="G4362">
        <f t="shared" si="411"/>
        <v>1.7953232165569457E-3</v>
      </c>
      <c r="H4362" s="38">
        <f>G4362*SUMIF('Manual Inputs'!$B$11:$B$22,'Expanded kW'!A4362,'Manual Inputs'!$C$11:$C$22)</f>
        <v>18292.87679764735</v>
      </c>
    </row>
    <row r="4363" spans="1:8" x14ac:dyDescent="0.2">
      <c r="A4363">
        <f t="shared" si="408"/>
        <v>8</v>
      </c>
      <c r="B4363" t="b">
        <f t="shared" si="409"/>
        <v>0</v>
      </c>
      <c r="C4363" t="str">
        <f t="shared" si="410"/>
        <v>ON</v>
      </c>
      <c r="D4363" s="4">
        <f t="shared" si="412"/>
        <v>42611.708333322757</v>
      </c>
      <c r="E4363" t="str">
        <f t="shared" si="413"/>
        <v>LRKPPS</v>
      </c>
      <c r="F4363" s="39">
        <v>123.80551910400391</v>
      </c>
      <c r="G4363">
        <f t="shared" si="411"/>
        <v>1.6611354047452937E-3</v>
      </c>
      <c r="H4363" s="38">
        <f>G4363*SUMIF('Manual Inputs'!$B$11:$B$22,'Expanded kW'!A4363,'Manual Inputs'!$C$11:$C$22)</f>
        <v>16925.612626728867</v>
      </c>
    </row>
    <row r="4364" spans="1:8" x14ac:dyDescent="0.2">
      <c r="A4364">
        <f t="shared" si="408"/>
        <v>8</v>
      </c>
      <c r="B4364" t="b">
        <f t="shared" si="409"/>
        <v>0</v>
      </c>
      <c r="C4364" t="str">
        <f t="shared" si="410"/>
        <v>ON</v>
      </c>
      <c r="D4364" s="4">
        <f t="shared" si="412"/>
        <v>42611.749999989421</v>
      </c>
      <c r="E4364" t="str">
        <f t="shared" si="413"/>
        <v>LRKPPS</v>
      </c>
      <c r="F4364" s="39">
        <v>120.27194213867187</v>
      </c>
      <c r="G4364">
        <f t="shared" si="411"/>
        <v>1.6137243535661089E-3</v>
      </c>
      <c r="H4364" s="38">
        <f>G4364*SUMIF('Manual Inputs'!$B$11:$B$22,'Expanded kW'!A4364,'Manual Inputs'!$C$11:$C$22)</f>
        <v>16442.532750041784</v>
      </c>
    </row>
    <row r="4365" spans="1:8" x14ac:dyDescent="0.2">
      <c r="A4365">
        <f t="shared" si="408"/>
        <v>8</v>
      </c>
      <c r="B4365" t="b">
        <f t="shared" si="409"/>
        <v>0</v>
      </c>
      <c r="C4365" t="str">
        <f t="shared" si="410"/>
        <v>ON</v>
      </c>
      <c r="D4365" s="4">
        <f t="shared" si="412"/>
        <v>42611.791666656085</v>
      </c>
      <c r="E4365" t="str">
        <f t="shared" si="413"/>
        <v>LRKPPS</v>
      </c>
      <c r="F4365" s="39">
        <v>112.79496765136719</v>
      </c>
      <c r="G4365">
        <f t="shared" si="411"/>
        <v>1.5134035671332735E-3</v>
      </c>
      <c r="H4365" s="38">
        <f>G4365*SUMIF('Manual Inputs'!$B$11:$B$22,'Expanded kW'!A4365,'Manual Inputs'!$C$11:$C$22)</f>
        <v>15420.345898373709</v>
      </c>
    </row>
    <row r="4366" spans="1:8" x14ac:dyDescent="0.2">
      <c r="A4366">
        <f t="shared" si="408"/>
        <v>8</v>
      </c>
      <c r="B4366" t="b">
        <f t="shared" si="409"/>
        <v>0</v>
      </c>
      <c r="C4366" t="str">
        <f t="shared" si="410"/>
        <v>ON</v>
      </c>
      <c r="D4366" s="4">
        <f t="shared" si="412"/>
        <v>42611.833333322749</v>
      </c>
      <c r="E4366" t="str">
        <f t="shared" si="413"/>
        <v>LRKPPS</v>
      </c>
      <c r="F4366" s="39">
        <v>100.86902618408203</v>
      </c>
      <c r="G4366">
        <f t="shared" si="411"/>
        <v>1.3533896699370964E-3</v>
      </c>
      <c r="H4366" s="38">
        <f>G4366*SUMIF('Manual Inputs'!$B$11:$B$22,'Expanded kW'!A4366,'Manual Inputs'!$C$11:$C$22)</f>
        <v>13789.935017298674</v>
      </c>
    </row>
    <row r="4367" spans="1:8" x14ac:dyDescent="0.2">
      <c r="A4367">
        <f t="shared" si="408"/>
        <v>8</v>
      </c>
      <c r="B4367" t="b">
        <f t="shared" si="409"/>
        <v>0</v>
      </c>
      <c r="C4367" t="str">
        <f t="shared" si="410"/>
        <v>OFF</v>
      </c>
      <c r="D4367" s="4">
        <f t="shared" si="412"/>
        <v>42611.874999989413</v>
      </c>
      <c r="E4367" t="str">
        <f t="shared" si="413"/>
        <v>LRKPPS</v>
      </c>
      <c r="F4367" s="39">
        <v>88.972206115722656</v>
      </c>
      <c r="G4367">
        <f t="shared" si="411"/>
        <v>1.1937665031957604E-3</v>
      </c>
      <c r="H4367" s="38">
        <f>G4367*SUMIF('Manual Inputs'!$B$11:$B$22,'Expanded kW'!A4367,'Manual Inputs'!$C$11:$C$22)</f>
        <v>12163.505360331688</v>
      </c>
    </row>
    <row r="4368" spans="1:8" x14ac:dyDescent="0.2">
      <c r="A4368">
        <f t="shared" si="408"/>
        <v>8</v>
      </c>
      <c r="B4368" t="b">
        <f t="shared" si="409"/>
        <v>0</v>
      </c>
      <c r="C4368" t="str">
        <f t="shared" si="410"/>
        <v>OFF</v>
      </c>
      <c r="D4368" s="4">
        <f t="shared" si="412"/>
        <v>42611.916666656078</v>
      </c>
      <c r="E4368" t="str">
        <f t="shared" si="413"/>
        <v>LRKPPS</v>
      </c>
      <c r="F4368" s="39">
        <v>80.071151733398438</v>
      </c>
      <c r="G4368">
        <f t="shared" si="411"/>
        <v>1.0743384140358496E-3</v>
      </c>
      <c r="H4368" s="38">
        <f>G4368*SUMIF('Manual Inputs'!$B$11:$B$22,'Expanded kW'!A4368,'Manual Inputs'!$C$11:$C$22)</f>
        <v>10946.630704541041</v>
      </c>
    </row>
    <row r="4369" spans="1:8" x14ac:dyDescent="0.2">
      <c r="A4369">
        <f t="shared" si="408"/>
        <v>8</v>
      </c>
      <c r="B4369" t="b">
        <f t="shared" si="409"/>
        <v>0</v>
      </c>
      <c r="C4369" t="str">
        <f t="shared" si="410"/>
        <v>OFF</v>
      </c>
      <c r="D4369" s="4">
        <f t="shared" si="412"/>
        <v>42611.958333322742</v>
      </c>
      <c r="E4369" t="str">
        <f t="shared" si="413"/>
        <v>LRKPPS</v>
      </c>
      <c r="F4369" s="39">
        <v>75.38818359375</v>
      </c>
      <c r="G4369">
        <f t="shared" si="411"/>
        <v>1.0115056402438399E-3</v>
      </c>
      <c r="H4369" s="38">
        <f>G4369*SUMIF('Manual Inputs'!$B$11:$B$22,'Expanded kW'!A4369,'Manual Inputs'!$C$11:$C$22)</f>
        <v>10306.41607397665</v>
      </c>
    </row>
    <row r="4370" spans="1:8" x14ac:dyDescent="0.2">
      <c r="A4370">
        <f t="shared" si="408"/>
        <v>8</v>
      </c>
      <c r="B4370" t="b">
        <f t="shared" si="409"/>
        <v>0</v>
      </c>
      <c r="C4370" t="str">
        <f t="shared" si="410"/>
        <v>OFF</v>
      </c>
      <c r="D4370" s="4">
        <f t="shared" si="412"/>
        <v>42611.999999989406</v>
      </c>
      <c r="E4370" t="str">
        <f t="shared" si="413"/>
        <v>LRKPPS</v>
      </c>
      <c r="F4370" s="39">
        <v>70.438560485839844</v>
      </c>
      <c r="G4370">
        <f t="shared" si="411"/>
        <v>9.4509507757911692E-4</v>
      </c>
      <c r="H4370" s="38">
        <f>G4370*SUMIF('Manual Inputs'!$B$11:$B$22,'Expanded kW'!A4370,'Manual Inputs'!$C$11:$C$22)</f>
        <v>9629.7466978528191</v>
      </c>
    </row>
    <row r="4371" spans="1:8" x14ac:dyDescent="0.2">
      <c r="A4371">
        <f t="shared" si="408"/>
        <v>8</v>
      </c>
      <c r="B4371" t="b">
        <f t="shared" si="409"/>
        <v>0</v>
      </c>
      <c r="C4371" t="str">
        <f t="shared" si="410"/>
        <v>OFF</v>
      </c>
      <c r="D4371" s="4">
        <f t="shared" si="412"/>
        <v>42612.04166665607</v>
      </c>
      <c r="E4371" t="str">
        <f t="shared" si="413"/>
        <v>LRKPPS</v>
      </c>
      <c r="F4371" s="39">
        <v>68.568183898925781</v>
      </c>
      <c r="G4371">
        <f t="shared" si="411"/>
        <v>9.1999967964197335E-4</v>
      </c>
      <c r="H4371" s="38">
        <f>G4371*SUMIF('Manual Inputs'!$B$11:$B$22,'Expanded kW'!A4371,'Manual Inputs'!$C$11:$C$22)</f>
        <v>9374.0450958134406</v>
      </c>
    </row>
    <row r="4372" spans="1:8" x14ac:dyDescent="0.2">
      <c r="A4372">
        <f t="shared" si="408"/>
        <v>8</v>
      </c>
      <c r="B4372" t="b">
        <f t="shared" si="409"/>
        <v>0</v>
      </c>
      <c r="C4372" t="str">
        <f t="shared" si="410"/>
        <v>OFF</v>
      </c>
      <c r="D4372" s="4">
        <f t="shared" si="412"/>
        <v>42612.083333322735</v>
      </c>
      <c r="E4372" t="str">
        <f t="shared" si="413"/>
        <v>LRKPPS</v>
      </c>
      <c r="F4372" s="39">
        <v>69.546348571777344</v>
      </c>
      <c r="G4372">
        <f t="shared" si="411"/>
        <v>9.3312400545155091E-4</v>
      </c>
      <c r="H4372" s="38">
        <f>G4372*SUMIF('Manual Inputs'!$B$11:$B$22,'Expanded kW'!A4372,'Manual Inputs'!$C$11:$C$22)</f>
        <v>9507.7712532388505</v>
      </c>
    </row>
    <row r="4373" spans="1:8" x14ac:dyDescent="0.2">
      <c r="A4373">
        <f t="shared" si="408"/>
        <v>8</v>
      </c>
      <c r="B4373" t="b">
        <f t="shared" si="409"/>
        <v>0</v>
      </c>
      <c r="C4373" t="str">
        <f t="shared" si="410"/>
        <v>OFF</v>
      </c>
      <c r="D4373" s="4">
        <f t="shared" si="412"/>
        <v>42612.124999989399</v>
      </c>
      <c r="E4373" t="str">
        <f t="shared" si="413"/>
        <v>LRKPPS</v>
      </c>
      <c r="F4373" s="39">
        <v>64.871200561523438</v>
      </c>
      <c r="G4373">
        <f t="shared" si="411"/>
        <v>8.7039615665723878E-4</v>
      </c>
      <c r="H4373" s="38">
        <f>G4373*SUMIF('Manual Inputs'!$B$11:$B$22,'Expanded kW'!A4373,'Manual Inputs'!$C$11:$C$22)</f>
        <v>8868.6257226772741</v>
      </c>
    </row>
    <row r="4374" spans="1:8" x14ac:dyDescent="0.2">
      <c r="A4374">
        <f t="shared" si="408"/>
        <v>8</v>
      </c>
      <c r="B4374" t="b">
        <f t="shared" si="409"/>
        <v>0</v>
      </c>
      <c r="C4374" t="str">
        <f t="shared" si="410"/>
        <v>OFF</v>
      </c>
      <c r="D4374" s="4">
        <f t="shared" si="412"/>
        <v>42612.166666656063</v>
      </c>
      <c r="E4374" t="str">
        <f t="shared" si="413"/>
        <v>LRKPPS</v>
      </c>
      <c r="F4374" s="39">
        <v>65.775741577148438</v>
      </c>
      <c r="G4374">
        <f t="shared" si="411"/>
        <v>8.8253265200068716E-4</v>
      </c>
      <c r="H4374" s="38">
        <f>G4374*SUMIF('Manual Inputs'!$B$11:$B$22,'Expanded kW'!A4374,'Manual Inputs'!$C$11:$C$22)</f>
        <v>8992.2866947103175</v>
      </c>
    </row>
    <row r="4375" spans="1:8" x14ac:dyDescent="0.2">
      <c r="A4375">
        <f t="shared" si="408"/>
        <v>8</v>
      </c>
      <c r="B4375" t="b">
        <f t="shared" si="409"/>
        <v>0</v>
      </c>
      <c r="C4375" t="str">
        <f t="shared" si="410"/>
        <v>OFF</v>
      </c>
      <c r="D4375" s="4">
        <f t="shared" si="412"/>
        <v>42612.208333322727</v>
      </c>
      <c r="E4375" t="str">
        <f t="shared" si="413"/>
        <v>LRKPPS</v>
      </c>
      <c r="F4375" s="39">
        <v>75.920860290527344</v>
      </c>
      <c r="G4375">
        <f t="shared" si="411"/>
        <v>1.0186527216235989E-3</v>
      </c>
      <c r="H4375" s="38">
        <f>G4375*SUMIF('Manual Inputs'!$B$11:$B$22,'Expanded kW'!A4375,'Manual Inputs'!$C$11:$C$22)</f>
        <v>10379.238994070905</v>
      </c>
    </row>
    <row r="4376" spans="1:8" x14ac:dyDescent="0.2">
      <c r="A4376">
        <f t="shared" si="408"/>
        <v>8</v>
      </c>
      <c r="B4376" t="b">
        <f t="shared" si="409"/>
        <v>0</v>
      </c>
      <c r="C4376" t="str">
        <f t="shared" si="410"/>
        <v>OFF</v>
      </c>
      <c r="D4376" s="4">
        <f t="shared" si="412"/>
        <v>42612.249999989392</v>
      </c>
      <c r="E4376" t="str">
        <f t="shared" si="413"/>
        <v>LRKPPS</v>
      </c>
      <c r="F4376" s="39">
        <v>106.27413940429687</v>
      </c>
      <c r="G4376">
        <f t="shared" si="411"/>
        <v>1.4259116786628394E-3</v>
      </c>
      <c r="H4376" s="38">
        <f>G4376*SUMIF('Manual Inputs'!$B$11:$B$22,'Expanded kW'!A4376,'Manual Inputs'!$C$11:$C$22)</f>
        <v>14528.875035732866</v>
      </c>
    </row>
    <row r="4377" spans="1:8" x14ac:dyDescent="0.2">
      <c r="A4377">
        <f t="shared" si="408"/>
        <v>8</v>
      </c>
      <c r="B4377" t="b">
        <f t="shared" si="409"/>
        <v>0</v>
      </c>
      <c r="C4377" t="str">
        <f t="shared" si="410"/>
        <v>ON</v>
      </c>
      <c r="D4377" s="4">
        <f t="shared" si="412"/>
        <v>42612.291666656056</v>
      </c>
      <c r="E4377" t="str">
        <f t="shared" si="413"/>
        <v>LRKPPS</v>
      </c>
      <c r="F4377" s="39">
        <v>131.85198974609375</v>
      </c>
      <c r="G4377">
        <f t="shared" si="411"/>
        <v>1.769097290156804E-3</v>
      </c>
      <c r="H4377" s="38">
        <f>G4377*SUMIF('Manual Inputs'!$B$11:$B$22,'Expanded kW'!A4377,'Manual Inputs'!$C$11:$C$22)</f>
        <v>18025.656034211774</v>
      </c>
    </row>
    <row r="4378" spans="1:8" x14ac:dyDescent="0.2">
      <c r="A4378">
        <f t="shared" si="408"/>
        <v>8</v>
      </c>
      <c r="B4378" t="b">
        <f t="shared" si="409"/>
        <v>0</v>
      </c>
      <c r="C4378" t="str">
        <f t="shared" si="410"/>
        <v>ON</v>
      </c>
      <c r="D4378" s="4">
        <f t="shared" si="412"/>
        <v>42612.33333332272</v>
      </c>
      <c r="E4378" t="str">
        <f t="shared" si="413"/>
        <v>LRKPPS</v>
      </c>
      <c r="F4378" s="39">
        <v>162.01220703125</v>
      </c>
      <c r="G4378">
        <f t="shared" si="411"/>
        <v>2.1737658793260554E-3</v>
      </c>
      <c r="H4378" s="38">
        <f>G4378*SUMIF('Manual Inputs'!$B$11:$B$22,'Expanded kW'!A4378,'Manual Inputs'!$C$11:$C$22)</f>
        <v>22148.898343609093</v>
      </c>
    </row>
    <row r="4379" spans="1:8" x14ac:dyDescent="0.2">
      <c r="A4379">
        <f t="shared" si="408"/>
        <v>8</v>
      </c>
      <c r="B4379" t="b">
        <f t="shared" si="409"/>
        <v>0</v>
      </c>
      <c r="C4379" t="str">
        <f t="shared" si="410"/>
        <v>ON</v>
      </c>
      <c r="D4379" s="4">
        <f t="shared" si="412"/>
        <v>42612.374999989384</v>
      </c>
      <c r="E4379" t="str">
        <f t="shared" si="413"/>
        <v>LRKPPS</v>
      </c>
      <c r="F4379" s="39">
        <v>165.85307312011719</v>
      </c>
      <c r="G4379">
        <f t="shared" si="411"/>
        <v>2.2252999199025751E-3</v>
      </c>
      <c r="H4379" s="38">
        <f>G4379*SUMIF('Manual Inputs'!$B$11:$B$22,'Expanded kW'!A4379,'Manual Inputs'!$C$11:$C$22)</f>
        <v>22673.988113772681</v>
      </c>
    </row>
    <row r="4380" spans="1:8" x14ac:dyDescent="0.2">
      <c r="A4380">
        <f t="shared" si="408"/>
        <v>8</v>
      </c>
      <c r="B4380" t="b">
        <f t="shared" si="409"/>
        <v>0</v>
      </c>
      <c r="C4380" t="str">
        <f t="shared" si="410"/>
        <v>ON</v>
      </c>
      <c r="D4380" s="4">
        <f t="shared" si="412"/>
        <v>42612.416666656049</v>
      </c>
      <c r="E4380" t="str">
        <f t="shared" si="413"/>
        <v>LRKPPS</v>
      </c>
      <c r="F4380" s="39">
        <v>172.05223083496094</v>
      </c>
      <c r="G4380">
        <f t="shared" si="411"/>
        <v>2.3084758593457616E-3</v>
      </c>
      <c r="H4380" s="38">
        <f>G4380*SUMIF('Manual Inputs'!$B$11:$B$22,'Expanded kW'!A4380,'Manual Inputs'!$C$11:$C$22)</f>
        <v>23521.482981956226</v>
      </c>
    </row>
    <row r="4381" spans="1:8" x14ac:dyDescent="0.2">
      <c r="A4381">
        <f t="shared" si="408"/>
        <v>8</v>
      </c>
      <c r="B4381" t="b">
        <f t="shared" si="409"/>
        <v>0</v>
      </c>
      <c r="C4381" t="str">
        <f t="shared" si="410"/>
        <v>ON</v>
      </c>
      <c r="D4381" s="4">
        <f t="shared" si="412"/>
        <v>42612.458333322713</v>
      </c>
      <c r="E4381" t="str">
        <f t="shared" si="413"/>
        <v>LRKPPS</v>
      </c>
      <c r="F4381" s="39">
        <v>180.90879821777344</v>
      </c>
      <c r="G4381">
        <f t="shared" si="411"/>
        <v>2.4273070532260872E-3</v>
      </c>
      <c r="H4381" s="38">
        <f>G4381*SUMIF('Manual Inputs'!$B$11:$B$22,'Expanded kW'!A4381,'Manual Inputs'!$C$11:$C$22)</f>
        <v>24732.275762511345</v>
      </c>
    </row>
    <row r="4382" spans="1:8" x14ac:dyDescent="0.2">
      <c r="A4382">
        <f t="shared" si="408"/>
        <v>8</v>
      </c>
      <c r="B4382" t="b">
        <f t="shared" si="409"/>
        <v>0</v>
      </c>
      <c r="C4382" t="str">
        <f t="shared" si="410"/>
        <v>ON</v>
      </c>
      <c r="D4382" s="4">
        <f t="shared" si="412"/>
        <v>42612.499999989377</v>
      </c>
      <c r="E4382" t="str">
        <f t="shared" si="413"/>
        <v>LRKPPS</v>
      </c>
      <c r="F4382" s="39">
        <v>177.66445922851563</v>
      </c>
      <c r="G4382">
        <f t="shared" si="411"/>
        <v>2.3837767938397958E-3</v>
      </c>
      <c r="H4382" s="38">
        <f>G4382*SUMIF('Manual Inputs'!$B$11:$B$22,'Expanded kW'!A4382,'Manual Inputs'!$C$11:$C$22)</f>
        <v>24288.737983586951</v>
      </c>
    </row>
    <row r="4383" spans="1:8" x14ac:dyDescent="0.2">
      <c r="A4383">
        <f t="shared" si="408"/>
        <v>8</v>
      </c>
      <c r="B4383" t="b">
        <f t="shared" si="409"/>
        <v>0</v>
      </c>
      <c r="C4383" t="str">
        <f t="shared" si="410"/>
        <v>ON</v>
      </c>
      <c r="D4383" s="4">
        <f t="shared" si="412"/>
        <v>42612.541666656041</v>
      </c>
      <c r="E4383" t="str">
        <f t="shared" si="413"/>
        <v>LRKPPS</v>
      </c>
      <c r="F4383" s="39">
        <v>169.21128845214844</v>
      </c>
      <c r="G4383">
        <f t="shared" si="411"/>
        <v>2.2703580919870474E-3</v>
      </c>
      <c r="H4383" s="38">
        <f>G4383*SUMIF('Manual Inputs'!$B$11:$B$22,'Expanded kW'!A4383,'Manual Inputs'!$C$11:$C$22)</f>
        <v>23133.094074786859</v>
      </c>
    </row>
    <row r="4384" spans="1:8" x14ac:dyDescent="0.2">
      <c r="A4384">
        <f t="shared" si="408"/>
        <v>8</v>
      </c>
      <c r="B4384" t="b">
        <f t="shared" si="409"/>
        <v>0</v>
      </c>
      <c r="C4384" t="str">
        <f t="shared" si="410"/>
        <v>ON</v>
      </c>
      <c r="D4384" s="4">
        <f t="shared" si="412"/>
        <v>42612.583333322706</v>
      </c>
      <c r="E4384" t="str">
        <f t="shared" si="413"/>
        <v>LRKPPS</v>
      </c>
      <c r="F4384" s="39">
        <v>166.67218017578125</v>
      </c>
      <c r="G4384">
        <f t="shared" si="411"/>
        <v>2.2362901224419083E-3</v>
      </c>
      <c r="H4384" s="38">
        <f>G4384*SUMIF('Manual Inputs'!$B$11:$B$22,'Expanded kW'!A4384,'Manual Inputs'!$C$11:$C$22)</f>
        <v>22785.96929865301</v>
      </c>
    </row>
    <row r="4385" spans="1:8" x14ac:dyDescent="0.2">
      <c r="A4385">
        <f t="shared" si="408"/>
        <v>8</v>
      </c>
      <c r="B4385" t="b">
        <f t="shared" si="409"/>
        <v>0</v>
      </c>
      <c r="C4385" t="str">
        <f t="shared" si="410"/>
        <v>ON</v>
      </c>
      <c r="D4385" s="4">
        <f t="shared" si="412"/>
        <v>42612.62499998937</v>
      </c>
      <c r="E4385" t="str">
        <f t="shared" si="413"/>
        <v>LRKPPS</v>
      </c>
      <c r="F4385" s="39">
        <v>150.93888854980469</v>
      </c>
      <c r="G4385">
        <f t="shared" si="411"/>
        <v>2.0251918778544657E-3</v>
      </c>
      <c r="H4385" s="38">
        <f>G4385*SUMIF('Manual Inputs'!$B$11:$B$22,'Expanded kW'!A4385,'Manual Inputs'!$C$11:$C$22)</f>
        <v>20635.050653572798</v>
      </c>
    </row>
    <row r="4386" spans="1:8" x14ac:dyDescent="0.2">
      <c r="A4386">
        <f t="shared" si="408"/>
        <v>8</v>
      </c>
      <c r="B4386" t="b">
        <f t="shared" si="409"/>
        <v>0</v>
      </c>
      <c r="C4386" t="str">
        <f t="shared" si="410"/>
        <v>ON</v>
      </c>
      <c r="D4386" s="4">
        <f t="shared" si="412"/>
        <v>42612.666666656034</v>
      </c>
      <c r="E4386" t="str">
        <f t="shared" si="413"/>
        <v>LRKPPS</v>
      </c>
      <c r="F4386" s="39">
        <v>133.93679809570312</v>
      </c>
      <c r="G4386">
        <f t="shared" si="411"/>
        <v>1.7970697827137433E-3</v>
      </c>
      <c r="H4386" s="38">
        <f>G4386*SUMIF('Manual Inputs'!$B$11:$B$22,'Expanded kW'!A4386,'Manual Inputs'!$C$11:$C$22)</f>
        <v>18310.672879840567</v>
      </c>
    </row>
    <row r="4387" spans="1:8" x14ac:dyDescent="0.2">
      <c r="A4387">
        <f t="shared" si="408"/>
        <v>8</v>
      </c>
      <c r="B4387" t="b">
        <f t="shared" si="409"/>
        <v>0</v>
      </c>
      <c r="C4387" t="str">
        <f t="shared" si="410"/>
        <v>ON</v>
      </c>
      <c r="D4387" s="4">
        <f t="shared" si="412"/>
        <v>42612.708333322698</v>
      </c>
      <c r="E4387" t="str">
        <f t="shared" si="413"/>
        <v>LRKPPS</v>
      </c>
      <c r="F4387" s="39">
        <v>125.16701507568359</v>
      </c>
      <c r="G4387">
        <f t="shared" si="411"/>
        <v>1.6794030003932335E-3</v>
      </c>
      <c r="H4387" s="38">
        <f>G4387*SUMIF('Manual Inputs'!$B$11:$B$22,'Expanded kW'!A4387,'Manual Inputs'!$C$11:$C$22)</f>
        <v>17111.744501755729</v>
      </c>
    </row>
    <row r="4388" spans="1:8" x14ac:dyDescent="0.2">
      <c r="A4388">
        <f t="shared" si="408"/>
        <v>8</v>
      </c>
      <c r="B4388" t="b">
        <f t="shared" si="409"/>
        <v>0</v>
      </c>
      <c r="C4388" t="str">
        <f t="shared" si="410"/>
        <v>ON</v>
      </c>
      <c r="D4388" s="4">
        <f t="shared" si="412"/>
        <v>42612.749999989363</v>
      </c>
      <c r="E4388" t="str">
        <f t="shared" si="413"/>
        <v>LRKPPS</v>
      </c>
      <c r="F4388" s="39">
        <v>119.59382629394531</v>
      </c>
      <c r="G4388">
        <f t="shared" si="411"/>
        <v>1.6046258719608763E-3</v>
      </c>
      <c r="H4388" s="38">
        <f>G4388*SUMIF('Manual Inputs'!$B$11:$B$22,'Expanded kW'!A4388,'Manual Inputs'!$C$11:$C$22)</f>
        <v>16349.826655943936</v>
      </c>
    </row>
    <row r="4389" spans="1:8" x14ac:dyDescent="0.2">
      <c r="A4389">
        <f t="shared" si="408"/>
        <v>8</v>
      </c>
      <c r="B4389" t="b">
        <f t="shared" si="409"/>
        <v>0</v>
      </c>
      <c r="C4389" t="str">
        <f t="shared" si="410"/>
        <v>ON</v>
      </c>
      <c r="D4389" s="4">
        <f t="shared" si="412"/>
        <v>42612.791666656027</v>
      </c>
      <c r="E4389" t="str">
        <f t="shared" si="413"/>
        <v>LRKPPS</v>
      </c>
      <c r="F4389" s="39">
        <v>113.15998840332031</v>
      </c>
      <c r="G4389">
        <f t="shared" si="411"/>
        <v>1.5183011589282459E-3</v>
      </c>
      <c r="H4389" s="38">
        <f>G4389*SUMIF('Manual Inputs'!$B$11:$B$22,'Expanded kW'!A4389,'Manual Inputs'!$C$11:$C$22)</f>
        <v>15470.248357431981</v>
      </c>
    </row>
    <row r="4390" spans="1:8" x14ac:dyDescent="0.2">
      <c r="A4390">
        <f t="shared" si="408"/>
        <v>8</v>
      </c>
      <c r="B4390" t="b">
        <f t="shared" si="409"/>
        <v>0</v>
      </c>
      <c r="C4390" t="str">
        <f t="shared" si="410"/>
        <v>ON</v>
      </c>
      <c r="D4390" s="4">
        <f t="shared" si="412"/>
        <v>42612.833333322691</v>
      </c>
      <c r="E4390" t="str">
        <f t="shared" si="413"/>
        <v>LRKPPS</v>
      </c>
      <c r="F4390" s="39">
        <v>96.195426940917969</v>
      </c>
      <c r="G4390">
        <f t="shared" si="411"/>
        <v>1.290682601410621E-3</v>
      </c>
      <c r="H4390" s="38">
        <f>G4390*SUMIF('Manual Inputs'!$B$11:$B$22,'Expanded kW'!A4390,'Manual Inputs'!$C$11:$C$22)</f>
        <v>13151.001220688875</v>
      </c>
    </row>
    <row r="4391" spans="1:8" x14ac:dyDescent="0.2">
      <c r="A4391">
        <f t="shared" si="408"/>
        <v>8</v>
      </c>
      <c r="B4391" t="b">
        <f t="shared" si="409"/>
        <v>0</v>
      </c>
      <c r="C4391" t="str">
        <f t="shared" si="410"/>
        <v>OFF</v>
      </c>
      <c r="D4391" s="4">
        <f t="shared" si="412"/>
        <v>42612.874999989355</v>
      </c>
      <c r="E4391" t="str">
        <f t="shared" si="413"/>
        <v>LRKPPS</v>
      </c>
      <c r="F4391" s="39">
        <v>86.349861145019531</v>
      </c>
      <c r="G4391">
        <f t="shared" si="411"/>
        <v>1.1585817222117126E-3</v>
      </c>
      <c r="H4391" s="38">
        <f>G4391*SUMIF('Manual Inputs'!$B$11:$B$22,'Expanded kW'!A4391,'Manual Inputs'!$C$11:$C$22)</f>
        <v>11805.001188070304</v>
      </c>
    </row>
    <row r="4392" spans="1:8" x14ac:dyDescent="0.2">
      <c r="A4392">
        <f t="shared" si="408"/>
        <v>8</v>
      </c>
      <c r="B4392" t="b">
        <f t="shared" si="409"/>
        <v>0</v>
      </c>
      <c r="C4392" t="str">
        <f t="shared" si="410"/>
        <v>OFF</v>
      </c>
      <c r="D4392" s="4">
        <f t="shared" si="412"/>
        <v>42612.91666665602</v>
      </c>
      <c r="E4392" t="str">
        <f t="shared" si="413"/>
        <v>LRKPPS</v>
      </c>
      <c r="F4392" s="39">
        <v>79.063148498535156</v>
      </c>
      <c r="G4392">
        <f t="shared" si="411"/>
        <v>1.0608137353813984E-3</v>
      </c>
      <c r="H4392" s="38">
        <f>G4392*SUMIF('Manual Inputs'!$B$11:$B$22,'Expanded kW'!A4392,'Manual Inputs'!$C$11:$C$22)</f>
        <v>10808.825278714643</v>
      </c>
    </row>
    <row r="4393" spans="1:8" x14ac:dyDescent="0.2">
      <c r="A4393">
        <f t="shared" si="408"/>
        <v>8</v>
      </c>
      <c r="B4393" t="b">
        <f t="shared" si="409"/>
        <v>0</v>
      </c>
      <c r="C4393" t="str">
        <f t="shared" si="410"/>
        <v>OFF</v>
      </c>
      <c r="D4393" s="4">
        <f t="shared" si="412"/>
        <v>42612.958333322684</v>
      </c>
      <c r="E4393" t="str">
        <f t="shared" si="413"/>
        <v>LRKPPS</v>
      </c>
      <c r="F4393" s="39">
        <v>72.758987426757812</v>
      </c>
      <c r="G4393">
        <f t="shared" si="411"/>
        <v>9.7622893472522375E-4</v>
      </c>
      <c r="H4393" s="38">
        <f>G4393*SUMIF('Manual Inputs'!$B$11:$B$22,'Expanded kW'!A4393,'Manual Inputs'!$C$11:$C$22)</f>
        <v>9946.9752658103589</v>
      </c>
    </row>
    <row r="4394" spans="1:8" x14ac:dyDescent="0.2">
      <c r="A4394">
        <f t="shared" si="408"/>
        <v>8</v>
      </c>
      <c r="B4394" t="b">
        <f t="shared" si="409"/>
        <v>0</v>
      </c>
      <c r="C4394" t="str">
        <f t="shared" si="410"/>
        <v>OFF</v>
      </c>
      <c r="D4394" s="4">
        <f t="shared" si="412"/>
        <v>42612.999999989348</v>
      </c>
      <c r="E4394" t="str">
        <f t="shared" si="413"/>
        <v>LRKPPS</v>
      </c>
      <c r="F4394" s="39">
        <v>68.006721496582031</v>
      </c>
      <c r="G4394">
        <f t="shared" si="411"/>
        <v>9.1246637190483561E-4</v>
      </c>
      <c r="H4394" s="38">
        <f>G4394*SUMIF('Manual Inputs'!$B$11:$B$22,'Expanded kW'!A4394,'Manual Inputs'!$C$11:$C$22)</f>
        <v>9297.2868446844295</v>
      </c>
    </row>
    <row r="4395" spans="1:8" x14ac:dyDescent="0.2">
      <c r="A4395">
        <f t="shared" si="408"/>
        <v>8</v>
      </c>
      <c r="B4395" t="b">
        <f t="shared" si="409"/>
        <v>0</v>
      </c>
      <c r="C4395" t="str">
        <f t="shared" si="410"/>
        <v>OFF</v>
      </c>
      <c r="D4395" s="4">
        <f t="shared" si="412"/>
        <v>42613.041666656012</v>
      </c>
      <c r="E4395" t="str">
        <f t="shared" si="413"/>
        <v>LRKPPS</v>
      </c>
      <c r="F4395" s="39">
        <v>67.29888916015625</v>
      </c>
      <c r="G4395">
        <f t="shared" si="411"/>
        <v>9.0296917530835192E-4</v>
      </c>
      <c r="H4395" s="38">
        <f>G4395*SUMIF('Manual Inputs'!$B$11:$B$22,'Expanded kW'!A4395,'Manual Inputs'!$C$11:$C$22)</f>
        <v>9200.5181705758787</v>
      </c>
    </row>
    <row r="4396" spans="1:8" x14ac:dyDescent="0.2">
      <c r="A4396">
        <f t="shared" si="408"/>
        <v>8</v>
      </c>
      <c r="B4396" t="b">
        <f t="shared" si="409"/>
        <v>0</v>
      </c>
      <c r="C4396" t="str">
        <f t="shared" si="410"/>
        <v>OFF</v>
      </c>
      <c r="D4396" s="4">
        <f t="shared" si="412"/>
        <v>42613.083333322676</v>
      </c>
      <c r="E4396" t="str">
        <f t="shared" si="413"/>
        <v>LRKPPS</v>
      </c>
      <c r="F4396" s="39">
        <v>64.816337585449219</v>
      </c>
      <c r="G4396">
        <f t="shared" si="411"/>
        <v>8.6966004381973264E-4</v>
      </c>
      <c r="H4396" s="38">
        <f>G4396*SUMIF('Manual Inputs'!$B$11:$B$22,'Expanded kW'!A4396,'Manual Inputs'!$C$11:$C$22)</f>
        <v>8861.1253342672753</v>
      </c>
    </row>
    <row r="4397" spans="1:8" x14ac:dyDescent="0.2">
      <c r="A4397">
        <f t="shared" si="408"/>
        <v>8</v>
      </c>
      <c r="B4397" t="b">
        <f t="shared" si="409"/>
        <v>0</v>
      </c>
      <c r="C4397" t="str">
        <f t="shared" si="410"/>
        <v>OFF</v>
      </c>
      <c r="D4397" s="4">
        <f t="shared" si="412"/>
        <v>42613.124999989341</v>
      </c>
      <c r="E4397" t="str">
        <f t="shared" si="413"/>
        <v>LRKPPS</v>
      </c>
      <c r="F4397" s="39">
        <v>64.898826599121094</v>
      </c>
      <c r="G4397">
        <f t="shared" si="411"/>
        <v>8.7076682340520299E-4</v>
      </c>
      <c r="H4397" s="38">
        <f>G4397*SUMIF('Manual Inputs'!$B$11:$B$22,'Expanded kW'!A4397,'Manual Inputs'!$C$11:$C$22)</f>
        <v>8872.4025140042959</v>
      </c>
    </row>
    <row r="4398" spans="1:8" x14ac:dyDescent="0.2">
      <c r="A4398">
        <f t="shared" si="408"/>
        <v>8</v>
      </c>
      <c r="B4398" t="b">
        <f t="shared" si="409"/>
        <v>0</v>
      </c>
      <c r="C4398" t="str">
        <f t="shared" si="410"/>
        <v>OFF</v>
      </c>
      <c r="D4398" s="4">
        <f t="shared" si="412"/>
        <v>42613.166666656005</v>
      </c>
      <c r="E4398" t="str">
        <f t="shared" si="413"/>
        <v>LRKPPS</v>
      </c>
      <c r="F4398" s="39">
        <v>64.884742736816406</v>
      </c>
      <c r="G4398">
        <f t="shared" si="411"/>
        <v>8.7057785604349573E-4</v>
      </c>
      <c r="H4398" s="38">
        <f>G4398*SUMIF('Manual Inputs'!$B$11:$B$22,'Expanded kW'!A4398,'Manual Inputs'!$C$11:$C$22)</f>
        <v>8870.4770909748331</v>
      </c>
    </row>
    <row r="4399" spans="1:8" x14ac:dyDescent="0.2">
      <c r="A4399">
        <f t="shared" si="408"/>
        <v>8</v>
      </c>
      <c r="B4399" t="b">
        <f t="shared" si="409"/>
        <v>0</v>
      </c>
      <c r="C4399" t="str">
        <f t="shared" si="410"/>
        <v>OFF</v>
      </c>
      <c r="D4399" s="4">
        <f t="shared" si="412"/>
        <v>42613.208333322669</v>
      </c>
      <c r="E4399" t="str">
        <f t="shared" si="413"/>
        <v>LRKPPS</v>
      </c>
      <c r="F4399" s="39">
        <v>75.571815490722656</v>
      </c>
      <c r="G4399">
        <f t="shared" si="411"/>
        <v>1.0139694839214838E-3</v>
      </c>
      <c r="H4399" s="38">
        <f>G4399*SUMIF('Manual Inputs'!$B$11:$B$22,'Expanded kW'!A4399,'Manual Inputs'!$C$11:$C$22)</f>
        <v>10331.520628091555</v>
      </c>
    </row>
    <row r="4400" spans="1:8" x14ac:dyDescent="0.2">
      <c r="A4400">
        <f t="shared" si="408"/>
        <v>8</v>
      </c>
      <c r="B4400" t="b">
        <f t="shared" si="409"/>
        <v>0</v>
      </c>
      <c r="C4400" t="str">
        <f t="shared" si="410"/>
        <v>OFF</v>
      </c>
      <c r="D4400" s="4">
        <f t="shared" si="412"/>
        <v>42613.249999989333</v>
      </c>
      <c r="E4400" t="str">
        <f t="shared" si="413"/>
        <v>LRKPPS</v>
      </c>
      <c r="F4400" s="39">
        <v>104.17108154296875</v>
      </c>
      <c r="G4400">
        <f t="shared" si="411"/>
        <v>1.397694326989322E-3</v>
      </c>
      <c r="H4400" s="38">
        <f>G4400*SUMIF('Manual Inputs'!$B$11:$B$22,'Expanded kW'!A4400,'Manual Inputs'!$C$11:$C$22)</f>
        <v>14241.363275756041</v>
      </c>
    </row>
    <row r="4401" spans="1:8" x14ac:dyDescent="0.2">
      <c r="A4401">
        <f t="shared" si="408"/>
        <v>8</v>
      </c>
      <c r="B4401" t="b">
        <f t="shared" si="409"/>
        <v>0</v>
      </c>
      <c r="C4401" t="str">
        <f t="shared" si="410"/>
        <v>ON</v>
      </c>
      <c r="D4401" s="4">
        <f t="shared" si="412"/>
        <v>42613.291666655998</v>
      </c>
      <c r="E4401" t="str">
        <f t="shared" si="413"/>
        <v>LRKPPS</v>
      </c>
      <c r="F4401" s="39">
        <v>126.21534729003906</v>
      </c>
      <c r="G4401">
        <f t="shared" si="411"/>
        <v>1.6934687849382505E-3</v>
      </c>
      <c r="H4401" s="38">
        <f>G4401*SUMIF('Manual Inputs'!$B$11:$B$22,'Expanded kW'!A4401,'Manual Inputs'!$C$11:$C$22)</f>
        <v>17255.063354523478</v>
      </c>
    </row>
    <row r="4402" spans="1:8" x14ac:dyDescent="0.2">
      <c r="A4402">
        <f t="shared" si="408"/>
        <v>8</v>
      </c>
      <c r="B4402" t="b">
        <f t="shared" si="409"/>
        <v>0</v>
      </c>
      <c r="C4402" t="str">
        <f t="shared" si="410"/>
        <v>ON</v>
      </c>
      <c r="D4402" s="4">
        <f t="shared" si="412"/>
        <v>42613.333333322662</v>
      </c>
      <c r="E4402" t="str">
        <f t="shared" si="413"/>
        <v>LRKPPS</v>
      </c>
      <c r="F4402" s="39">
        <v>159.69639587402344</v>
      </c>
      <c r="G4402">
        <f t="shared" si="411"/>
        <v>2.142693953520053E-3</v>
      </c>
      <c r="H4402" s="38">
        <f>G4402*SUMIF('Manual Inputs'!$B$11:$B$22,'Expanded kW'!A4402,'Manual Inputs'!$C$11:$C$22)</f>
        <v>21832.300805409315</v>
      </c>
    </row>
    <row r="4403" spans="1:8" x14ac:dyDescent="0.2">
      <c r="A4403">
        <f t="shared" si="408"/>
        <v>8</v>
      </c>
      <c r="B4403" t="b">
        <f t="shared" si="409"/>
        <v>0</v>
      </c>
      <c r="C4403" t="str">
        <f t="shared" si="410"/>
        <v>ON</v>
      </c>
      <c r="D4403" s="4">
        <f t="shared" si="412"/>
        <v>42613.374999989326</v>
      </c>
      <c r="E4403" t="str">
        <f t="shared" si="413"/>
        <v>LRKPPS</v>
      </c>
      <c r="F4403" s="39">
        <v>165.08969116210937</v>
      </c>
      <c r="G4403">
        <f t="shared" si="411"/>
        <v>2.2150573975419584E-3</v>
      </c>
      <c r="H4403" s="38">
        <f>G4403*SUMIF('Manual Inputs'!$B$11:$B$22,'Expanded kW'!A4403,'Manual Inputs'!$C$11:$C$22)</f>
        <v>22569.625179058763</v>
      </c>
    </row>
    <row r="4404" spans="1:8" x14ac:dyDescent="0.2">
      <c r="A4404">
        <f t="shared" si="408"/>
        <v>8</v>
      </c>
      <c r="B4404" t="b">
        <f t="shared" si="409"/>
        <v>0</v>
      </c>
      <c r="C4404" t="str">
        <f t="shared" si="410"/>
        <v>ON</v>
      </c>
      <c r="D4404" s="4">
        <f t="shared" si="412"/>
        <v>42613.41666665599</v>
      </c>
      <c r="E4404" t="str">
        <f t="shared" si="413"/>
        <v>LRKPPS</v>
      </c>
      <c r="F4404" s="39">
        <v>169.69902038574219</v>
      </c>
      <c r="G4404">
        <f t="shared" si="411"/>
        <v>2.2769021361361361E-3</v>
      </c>
      <c r="H4404" s="38">
        <f>G4404*SUMIF('Manual Inputs'!$B$11:$B$22,'Expanded kW'!A4404,'Manual Inputs'!$C$11:$C$22)</f>
        <v>23199.772538182006</v>
      </c>
    </row>
    <row r="4405" spans="1:8" x14ac:dyDescent="0.2">
      <c r="A4405">
        <f t="shared" si="408"/>
        <v>8</v>
      </c>
      <c r="B4405" t="b">
        <f t="shared" si="409"/>
        <v>0</v>
      </c>
      <c r="C4405" t="str">
        <f t="shared" si="410"/>
        <v>ON</v>
      </c>
      <c r="D4405" s="4">
        <f t="shared" si="412"/>
        <v>42613.458333322655</v>
      </c>
      <c r="E4405" t="str">
        <f t="shared" si="413"/>
        <v>LRKPPS</v>
      </c>
      <c r="F4405" s="39">
        <v>179.07351684570312</v>
      </c>
      <c r="G4405">
        <f t="shared" si="411"/>
        <v>2.4026825382054405E-3</v>
      </c>
      <c r="H4405" s="38">
        <f>G4405*SUMIF('Manual Inputs'!$B$11:$B$22,'Expanded kW'!A4405,'Manual Inputs'!$C$11:$C$22)</f>
        <v>24481.372072679726</v>
      </c>
    </row>
    <row r="4406" spans="1:8" x14ac:dyDescent="0.2">
      <c r="A4406">
        <f t="shared" si="408"/>
        <v>8</v>
      </c>
      <c r="B4406" t="b">
        <f t="shared" si="409"/>
        <v>0</v>
      </c>
      <c r="C4406" t="str">
        <f t="shared" si="410"/>
        <v>ON</v>
      </c>
      <c r="D4406" s="4">
        <f t="shared" si="412"/>
        <v>42613.499999989319</v>
      </c>
      <c r="E4406" t="str">
        <f t="shared" si="413"/>
        <v>LRKPPS</v>
      </c>
      <c r="F4406" s="39">
        <v>178.51191711425781</v>
      </c>
      <c r="G4406">
        <f t="shared" si="411"/>
        <v>2.3951473878829769E-3</v>
      </c>
      <c r="H4406" s="38">
        <f>G4406*SUMIF('Manual Inputs'!$B$11:$B$22,'Expanded kW'!A4406,'Manual Inputs'!$C$11:$C$22)</f>
        <v>24404.595047111634</v>
      </c>
    </row>
    <row r="4407" spans="1:8" x14ac:dyDescent="0.2">
      <c r="A4407">
        <f t="shared" si="408"/>
        <v>8</v>
      </c>
      <c r="B4407" t="b">
        <f t="shared" si="409"/>
        <v>0</v>
      </c>
      <c r="C4407" t="str">
        <f t="shared" si="410"/>
        <v>ON</v>
      </c>
      <c r="D4407" s="4">
        <f t="shared" si="412"/>
        <v>42613.541666655983</v>
      </c>
      <c r="E4407" t="str">
        <f t="shared" si="413"/>
        <v>LRKPPS</v>
      </c>
      <c r="F4407" s="39">
        <v>170.42947387695312</v>
      </c>
      <c r="G4407">
        <f t="shared" si="411"/>
        <v>2.2867028474820575E-3</v>
      </c>
      <c r="H4407" s="38">
        <f>G4407*SUMIF('Manual Inputs'!$B$11:$B$22,'Expanded kW'!A4407,'Manual Inputs'!$C$11:$C$22)</f>
        <v>23299.633779615771</v>
      </c>
    </row>
    <row r="4408" spans="1:8" x14ac:dyDescent="0.2">
      <c r="A4408">
        <f t="shared" si="408"/>
        <v>8</v>
      </c>
      <c r="B4408" t="b">
        <f t="shared" si="409"/>
        <v>0</v>
      </c>
      <c r="C4408" t="str">
        <f t="shared" si="410"/>
        <v>ON</v>
      </c>
      <c r="D4408" s="4">
        <f t="shared" si="412"/>
        <v>42613.583333322647</v>
      </c>
      <c r="E4408" t="str">
        <f t="shared" si="413"/>
        <v>LRKPPS</v>
      </c>
      <c r="F4408" s="39">
        <v>167.29022216796875</v>
      </c>
      <c r="G4408">
        <f t="shared" si="411"/>
        <v>2.2445825753331199E-3</v>
      </c>
      <c r="H4408" s="38">
        <f>G4408*SUMIF('Manual Inputs'!$B$11:$B$22,'Expanded kW'!A4408,'Manual Inputs'!$C$11:$C$22)</f>
        <v>22870.462618680445</v>
      </c>
    </row>
    <row r="4409" spans="1:8" x14ac:dyDescent="0.2">
      <c r="A4409">
        <f t="shared" si="408"/>
        <v>8</v>
      </c>
      <c r="B4409" t="b">
        <f t="shared" si="409"/>
        <v>0</v>
      </c>
      <c r="C4409" t="str">
        <f t="shared" si="410"/>
        <v>ON</v>
      </c>
      <c r="D4409" s="4">
        <f t="shared" si="412"/>
        <v>42613.624999989312</v>
      </c>
      <c r="E4409" t="str">
        <f t="shared" si="413"/>
        <v>LRKPPS</v>
      </c>
      <c r="F4409" s="39">
        <v>145.95512390136719</v>
      </c>
      <c r="G4409">
        <f t="shared" si="411"/>
        <v>1.9583232280046725E-3</v>
      </c>
      <c r="H4409" s="38">
        <f>G4409*SUMIF('Manual Inputs'!$B$11:$B$22,'Expanded kW'!A4409,'Manual Inputs'!$C$11:$C$22)</f>
        <v>19953.713743290333</v>
      </c>
    </row>
    <row r="4410" spans="1:8" x14ac:dyDescent="0.2">
      <c r="A4410">
        <f t="shared" si="408"/>
        <v>8</v>
      </c>
      <c r="B4410" t="b">
        <f t="shared" si="409"/>
        <v>0</v>
      </c>
      <c r="C4410" t="str">
        <f t="shared" si="410"/>
        <v>ON</v>
      </c>
      <c r="D4410" s="4">
        <f t="shared" si="412"/>
        <v>42613.666666655976</v>
      </c>
      <c r="E4410" t="str">
        <f t="shared" si="413"/>
        <v>LRKPPS</v>
      </c>
      <c r="F4410" s="39">
        <v>128.1925048828125</v>
      </c>
      <c r="G4410">
        <f t="shared" si="411"/>
        <v>1.7199968953317613E-3</v>
      </c>
      <c r="H4410" s="38">
        <f>G4410*SUMIF('Manual Inputs'!$B$11:$B$22,'Expanded kW'!A4410,'Manual Inputs'!$C$11:$C$22)</f>
        <v>17525.36312596716</v>
      </c>
    </row>
    <row r="4411" spans="1:8" x14ac:dyDescent="0.2">
      <c r="A4411">
        <f t="shared" si="408"/>
        <v>8</v>
      </c>
      <c r="B4411" t="b">
        <f t="shared" si="409"/>
        <v>0</v>
      </c>
      <c r="C4411" t="str">
        <f t="shared" si="410"/>
        <v>ON</v>
      </c>
      <c r="D4411" s="4">
        <f t="shared" si="412"/>
        <v>42613.70833332264</v>
      </c>
      <c r="E4411" t="str">
        <f t="shared" si="413"/>
        <v>LRKPPS</v>
      </c>
      <c r="F4411" s="39">
        <v>114.3076171875</v>
      </c>
      <c r="G4411">
        <f t="shared" si="411"/>
        <v>1.5336992350293947E-3</v>
      </c>
      <c r="H4411" s="38">
        <f>G4411*SUMIF('Manual Inputs'!$B$11:$B$22,'Expanded kW'!A4411,'Manual Inputs'!$C$11:$C$22)</f>
        <v>15627.142172674514</v>
      </c>
    </row>
    <row r="4412" spans="1:8" x14ac:dyDescent="0.2">
      <c r="A4412">
        <f t="shared" si="408"/>
        <v>8</v>
      </c>
      <c r="B4412" t="b">
        <f t="shared" si="409"/>
        <v>0</v>
      </c>
      <c r="C4412" t="str">
        <f t="shared" si="410"/>
        <v>ON</v>
      </c>
      <c r="D4412" s="4">
        <f t="shared" si="412"/>
        <v>42613.749999989304</v>
      </c>
      <c r="E4412" t="str">
        <f t="shared" si="413"/>
        <v>LRKPPS</v>
      </c>
      <c r="F4412" s="39">
        <v>105.09346008300781</v>
      </c>
      <c r="G4412">
        <f t="shared" si="411"/>
        <v>1.4100701536933725E-3</v>
      </c>
      <c r="H4412" s="38">
        <f>G4412*SUMIF('Manual Inputs'!$B$11:$B$22,'Expanded kW'!A4412,'Manual Inputs'!$C$11:$C$22)</f>
        <v>14367.462838819898</v>
      </c>
    </row>
    <row r="4413" spans="1:8" x14ac:dyDescent="0.2">
      <c r="A4413">
        <f t="shared" si="408"/>
        <v>8</v>
      </c>
      <c r="B4413" t="b">
        <f t="shared" si="409"/>
        <v>0</v>
      </c>
      <c r="C4413" t="str">
        <f t="shared" si="410"/>
        <v>ON</v>
      </c>
      <c r="D4413" s="4">
        <f t="shared" si="412"/>
        <v>42613.791666655969</v>
      </c>
      <c r="E4413" t="str">
        <f t="shared" si="413"/>
        <v>LRKPPS</v>
      </c>
      <c r="F4413" s="39">
        <v>97.369132995605469</v>
      </c>
      <c r="G4413">
        <f t="shared" si="411"/>
        <v>1.3064305639918972E-3</v>
      </c>
      <c r="H4413" s="38">
        <f>G4413*SUMIF('Manual Inputs'!$B$11:$B$22,'Expanded kW'!A4413,'Manual Inputs'!$C$11:$C$22)</f>
        <v>13311.46009330665</v>
      </c>
    </row>
    <row r="4414" spans="1:8" x14ac:dyDescent="0.2">
      <c r="A4414">
        <f t="shared" si="408"/>
        <v>8</v>
      </c>
      <c r="B4414" t="b">
        <f t="shared" si="409"/>
        <v>0</v>
      </c>
      <c r="C4414" t="str">
        <f t="shared" si="410"/>
        <v>ON</v>
      </c>
      <c r="D4414" s="4">
        <f t="shared" si="412"/>
        <v>42613.833333322633</v>
      </c>
      <c r="E4414" t="str">
        <f t="shared" si="413"/>
        <v>LRKPPS</v>
      </c>
      <c r="F4414" s="39">
        <v>93.367828369140625</v>
      </c>
      <c r="G4414">
        <f t="shared" si="411"/>
        <v>1.2527438719260268E-3</v>
      </c>
      <c r="H4414" s="38">
        <f>G4414*SUMIF('Manual Inputs'!$B$11:$B$22,'Expanded kW'!A4414,'Manual Inputs'!$C$11:$C$22)</f>
        <v>12764.43656318285</v>
      </c>
    </row>
    <row r="4415" spans="1:8" x14ac:dyDescent="0.2">
      <c r="A4415">
        <f t="shared" si="408"/>
        <v>8</v>
      </c>
      <c r="B4415" t="b">
        <f t="shared" si="409"/>
        <v>0</v>
      </c>
      <c r="C4415" t="str">
        <f t="shared" si="410"/>
        <v>OFF</v>
      </c>
      <c r="D4415" s="4">
        <f t="shared" si="412"/>
        <v>42613.874999989297</v>
      </c>
      <c r="E4415" t="str">
        <f t="shared" si="413"/>
        <v>LRKPPS</v>
      </c>
      <c r="F4415" s="39">
        <v>86.173332214355469</v>
      </c>
      <c r="G4415">
        <f t="shared" si="411"/>
        <v>1.1562131811417337E-3</v>
      </c>
      <c r="H4415" s="38">
        <f>G4415*SUMIF('Manual Inputs'!$B$11:$B$22,'Expanded kW'!A4415,'Manual Inputs'!$C$11:$C$22)</f>
        <v>11780.867689665274</v>
      </c>
    </row>
    <row r="4416" spans="1:8" x14ac:dyDescent="0.2">
      <c r="A4416">
        <f t="shared" si="408"/>
        <v>8</v>
      </c>
      <c r="B4416" t="b">
        <f t="shared" si="409"/>
        <v>0</v>
      </c>
      <c r="C4416" t="str">
        <f t="shared" si="410"/>
        <v>OFF</v>
      </c>
      <c r="D4416" s="4">
        <f t="shared" si="412"/>
        <v>42613.916666655961</v>
      </c>
      <c r="E4416" t="str">
        <f t="shared" si="413"/>
        <v>LRKPPS</v>
      </c>
      <c r="F4416" s="39">
        <v>79.734977722167969</v>
      </c>
      <c r="G4416">
        <f t="shared" si="411"/>
        <v>1.0698278675250672E-3</v>
      </c>
      <c r="H4416" s="38">
        <f>G4416*SUMIF('Manual Inputs'!$B$11:$B$22,'Expanded kW'!A4416,'Manual Inputs'!$C$11:$C$22)</f>
        <v>10900.671920712666</v>
      </c>
    </row>
    <row r="4417" spans="1:8" x14ac:dyDescent="0.2">
      <c r="A4417">
        <f t="shared" si="408"/>
        <v>8</v>
      </c>
      <c r="B4417" t="b">
        <f t="shared" si="409"/>
        <v>0</v>
      </c>
      <c r="C4417" t="str">
        <f t="shared" si="410"/>
        <v>OFF</v>
      </c>
      <c r="D4417" s="4">
        <f t="shared" si="412"/>
        <v>42613.958333322626</v>
      </c>
      <c r="E4417" t="str">
        <f t="shared" si="413"/>
        <v>LRKPPS</v>
      </c>
      <c r="F4417" s="39">
        <v>74.010002136230469</v>
      </c>
      <c r="G4417">
        <f t="shared" si="411"/>
        <v>9.9301417047886124E-4</v>
      </c>
      <c r="H4417" s="38">
        <f>G4417*SUMIF('Manual Inputs'!$B$11:$B$22,'Expanded kW'!A4417,'Manual Inputs'!$C$11:$C$22)</f>
        <v>10118.003104602314</v>
      </c>
    </row>
    <row r="4418" spans="1:8" x14ac:dyDescent="0.2">
      <c r="A4418">
        <f t="shared" ref="A4418:A4481" si="414">MONTH(D4418)</f>
        <v>9</v>
      </c>
      <c r="B4418" t="b">
        <f t="shared" ref="B4418:B4481" si="415">IF(ISNA(VLOOKUP(DATE(YEAR(D4418),MONTH(D4418),DAY(D4418)),Holidays,1,FALSE)),FALSE,TRUE)</f>
        <v>0</v>
      </c>
      <c r="C4418" t="str">
        <f t="shared" ref="C4418:C4481" si="416">IF(OR(HOUR(D4418)&lt;PkStart,HOUR(D4418)&gt;OPkStart-1,WEEKDAY(D4418,2)&gt;5,B4418)=TRUE,"OFF","ON")</f>
        <v>OFF</v>
      </c>
      <c r="D4418" s="4">
        <f t="shared" si="412"/>
        <v>42613.99999998929</v>
      </c>
      <c r="E4418" t="str">
        <f t="shared" si="413"/>
        <v>LRKPPS</v>
      </c>
      <c r="F4418" s="39">
        <v>69.513137817382812</v>
      </c>
      <c r="G4418">
        <f t="shared" ref="G4418:G4481" si="417">IF(SUMIF($A$2:$A$8761,A4418,$F$2:$F$8761)=0,0,F4418/SUMIF($A$2:$A$8761,A4418,$F$2:$F$8761))</f>
        <v>1.05586362408116E-3</v>
      </c>
      <c r="H4418" s="38">
        <f>G4418*SUMIF('Manual Inputs'!$B$11:$B$22,'Expanded kW'!A4418,'Manual Inputs'!$C$11:$C$22)</f>
        <v>12375.065885772645</v>
      </c>
    </row>
    <row r="4419" spans="1:8" x14ac:dyDescent="0.2">
      <c r="A4419">
        <f t="shared" si="414"/>
        <v>9</v>
      </c>
      <c r="B4419" t="b">
        <f t="shared" si="415"/>
        <v>0</v>
      </c>
      <c r="C4419" t="str">
        <f t="shared" si="416"/>
        <v>OFF</v>
      </c>
      <c r="D4419" s="4">
        <f t="shared" si="412"/>
        <v>42614.041666655954</v>
      </c>
      <c r="E4419" t="str">
        <f t="shared" si="413"/>
        <v>LRKPPS</v>
      </c>
      <c r="F4419" s="39">
        <v>69.213005065917969</v>
      </c>
      <c r="G4419">
        <f t="shared" si="417"/>
        <v>1.0513047843478762E-3</v>
      </c>
      <c r="H4419" s="38">
        <f>G4419*SUMIF('Manual Inputs'!$B$11:$B$22,'Expanded kW'!A4419,'Manual Inputs'!$C$11:$C$22)</f>
        <v>12321.634797916808</v>
      </c>
    </row>
    <row r="4420" spans="1:8" x14ac:dyDescent="0.2">
      <c r="A4420">
        <f t="shared" si="414"/>
        <v>9</v>
      </c>
      <c r="B4420" t="b">
        <f t="shared" si="415"/>
        <v>0</v>
      </c>
      <c r="C4420" t="str">
        <f t="shared" si="416"/>
        <v>OFF</v>
      </c>
      <c r="D4420" s="4">
        <f t="shared" ref="D4420:D4483" si="418">+D4419+1/24</f>
        <v>42614.083333322618</v>
      </c>
      <c r="E4420" t="str">
        <f t="shared" ref="E4420:E4483" si="419">+E4419</f>
        <v>LRKPPS</v>
      </c>
      <c r="F4420" s="39">
        <v>67.017936706542969</v>
      </c>
      <c r="G4420">
        <f t="shared" si="417"/>
        <v>1.0179629887419239E-3</v>
      </c>
      <c r="H4420" s="38">
        <f>G4420*SUMIF('Manual Inputs'!$B$11:$B$22,'Expanded kW'!A4420,'Manual Inputs'!$C$11:$C$22)</f>
        <v>11930.858083989679</v>
      </c>
    </row>
    <row r="4421" spans="1:8" x14ac:dyDescent="0.2">
      <c r="A4421">
        <f t="shared" si="414"/>
        <v>9</v>
      </c>
      <c r="B4421" t="b">
        <f t="shared" si="415"/>
        <v>0</v>
      </c>
      <c r="C4421" t="str">
        <f t="shared" si="416"/>
        <v>OFF</v>
      </c>
      <c r="D4421" s="4">
        <f t="shared" si="418"/>
        <v>42614.124999989283</v>
      </c>
      <c r="E4421" t="str">
        <f t="shared" si="419"/>
        <v>LRKPPS</v>
      </c>
      <c r="F4421" s="39">
        <v>66.820816040039062</v>
      </c>
      <c r="G4421">
        <f t="shared" si="417"/>
        <v>1.0149688419108184E-3</v>
      </c>
      <c r="H4421" s="38">
        <f>G4421*SUMIF('Manual Inputs'!$B$11:$B$22,'Expanded kW'!A4421,'Manual Inputs'!$C$11:$C$22)</f>
        <v>11895.765707037255</v>
      </c>
    </row>
    <row r="4422" spans="1:8" x14ac:dyDescent="0.2">
      <c r="A4422">
        <f t="shared" si="414"/>
        <v>9</v>
      </c>
      <c r="B4422" t="b">
        <f t="shared" si="415"/>
        <v>0</v>
      </c>
      <c r="C4422" t="str">
        <f t="shared" si="416"/>
        <v>OFF</v>
      </c>
      <c r="D4422" s="4">
        <f t="shared" si="418"/>
        <v>42614.166666655947</v>
      </c>
      <c r="E4422" t="str">
        <f t="shared" si="419"/>
        <v>LRKPPS</v>
      </c>
      <c r="F4422" s="39">
        <v>66.676826477050781</v>
      </c>
      <c r="G4422">
        <f t="shared" si="417"/>
        <v>1.012781725250856E-3</v>
      </c>
      <c r="H4422" s="38">
        <f>G4422*SUMIF('Manual Inputs'!$B$11:$B$22,'Expanded kW'!A4422,'Manual Inputs'!$C$11:$C$22)</f>
        <v>11870.131986782464</v>
      </c>
    </row>
    <row r="4423" spans="1:8" x14ac:dyDescent="0.2">
      <c r="A4423">
        <f t="shared" si="414"/>
        <v>9</v>
      </c>
      <c r="B4423" t="b">
        <f t="shared" si="415"/>
        <v>0</v>
      </c>
      <c r="C4423" t="str">
        <f t="shared" si="416"/>
        <v>OFF</v>
      </c>
      <c r="D4423" s="4">
        <f t="shared" si="418"/>
        <v>42614.208333322611</v>
      </c>
      <c r="E4423" t="str">
        <f t="shared" si="419"/>
        <v>LRKPPS</v>
      </c>
      <c r="F4423" s="39">
        <v>78.024833679199219</v>
      </c>
      <c r="G4423">
        <f t="shared" si="417"/>
        <v>1.1851512713075625E-3</v>
      </c>
      <c r="H4423" s="38">
        <f>G4423*SUMIF('Manual Inputs'!$B$11:$B$22,'Expanded kW'!A4423,'Manual Inputs'!$C$11:$C$22)</f>
        <v>13890.35925903908</v>
      </c>
    </row>
    <row r="4424" spans="1:8" x14ac:dyDescent="0.2">
      <c r="A4424">
        <f t="shared" si="414"/>
        <v>9</v>
      </c>
      <c r="B4424" t="b">
        <f t="shared" si="415"/>
        <v>0</v>
      </c>
      <c r="C4424" t="str">
        <f t="shared" si="416"/>
        <v>OFF</v>
      </c>
      <c r="D4424" s="4">
        <f t="shared" si="418"/>
        <v>42614.249999989275</v>
      </c>
      <c r="E4424" t="str">
        <f t="shared" si="419"/>
        <v>LRKPPS</v>
      </c>
      <c r="F4424" s="39">
        <v>110.74637603759766</v>
      </c>
      <c r="G4424">
        <f t="shared" si="417"/>
        <v>1.6821722285664381E-3</v>
      </c>
      <c r="H4424" s="38">
        <f>G4424*SUMIF('Manual Inputs'!$B$11:$B$22,'Expanded kW'!A4424,'Manual Inputs'!$C$11:$C$22)</f>
        <v>19715.606906945166</v>
      </c>
    </row>
    <row r="4425" spans="1:8" x14ac:dyDescent="0.2">
      <c r="A4425">
        <f t="shared" si="414"/>
        <v>9</v>
      </c>
      <c r="B4425" t="b">
        <f t="shared" si="415"/>
        <v>0</v>
      </c>
      <c r="C4425" t="str">
        <f t="shared" si="416"/>
        <v>ON</v>
      </c>
      <c r="D4425" s="4">
        <f t="shared" si="418"/>
        <v>42614.291666655939</v>
      </c>
      <c r="E4425" t="str">
        <f t="shared" si="419"/>
        <v>LRKPPS</v>
      </c>
      <c r="F4425" s="39">
        <v>134.18716430664062</v>
      </c>
      <c r="G4425">
        <f t="shared" si="417"/>
        <v>2.0382239970550371E-3</v>
      </c>
      <c r="H4425" s="38">
        <f>G4425*SUMIF('Manual Inputs'!$B$11:$B$22,'Expanded kW'!A4425,'Manual Inputs'!$C$11:$C$22)</f>
        <v>23888.649706508073</v>
      </c>
    </row>
    <row r="4426" spans="1:8" x14ac:dyDescent="0.2">
      <c r="A4426">
        <f t="shared" si="414"/>
        <v>9</v>
      </c>
      <c r="B4426" t="b">
        <f t="shared" si="415"/>
        <v>0</v>
      </c>
      <c r="C4426" t="str">
        <f t="shared" si="416"/>
        <v>ON</v>
      </c>
      <c r="D4426" s="4">
        <f t="shared" si="418"/>
        <v>42614.333333322604</v>
      </c>
      <c r="E4426" t="str">
        <f t="shared" si="419"/>
        <v>LRKPPS</v>
      </c>
      <c r="F4426" s="39">
        <v>161.39132690429687</v>
      </c>
      <c r="G4426">
        <f t="shared" si="417"/>
        <v>2.4514392051774884E-3</v>
      </c>
      <c r="H4426" s="38">
        <f>G4426*SUMIF('Manual Inputs'!$B$11:$B$22,'Expanded kW'!A4426,'Manual Inputs'!$C$11:$C$22)</f>
        <v>28731.666653861052</v>
      </c>
    </row>
    <row r="4427" spans="1:8" x14ac:dyDescent="0.2">
      <c r="A4427">
        <f t="shared" si="414"/>
        <v>9</v>
      </c>
      <c r="B4427" t="b">
        <f t="shared" si="415"/>
        <v>0</v>
      </c>
      <c r="C4427" t="str">
        <f t="shared" si="416"/>
        <v>ON</v>
      </c>
      <c r="D4427" s="4">
        <f t="shared" si="418"/>
        <v>42614.374999989268</v>
      </c>
      <c r="E4427" t="str">
        <f t="shared" si="419"/>
        <v>LRKPPS</v>
      </c>
      <c r="F4427" s="39">
        <v>164.996337890625</v>
      </c>
      <c r="G4427">
        <f t="shared" si="417"/>
        <v>2.5061971989092137E-3</v>
      </c>
      <c r="H4427" s="38">
        <f>G4427*SUMIF('Manual Inputs'!$B$11:$B$22,'Expanded kW'!A4427,'Manual Inputs'!$C$11:$C$22)</f>
        <v>29373.44819150283</v>
      </c>
    </row>
    <row r="4428" spans="1:8" x14ac:dyDescent="0.2">
      <c r="A4428">
        <f t="shared" si="414"/>
        <v>9</v>
      </c>
      <c r="B4428" t="b">
        <f t="shared" si="415"/>
        <v>0</v>
      </c>
      <c r="C4428" t="str">
        <f t="shared" si="416"/>
        <v>ON</v>
      </c>
      <c r="D4428" s="4">
        <f t="shared" si="418"/>
        <v>42614.416666655932</v>
      </c>
      <c r="E4428" t="str">
        <f t="shared" si="419"/>
        <v>LRKPPS</v>
      </c>
      <c r="F4428" s="39">
        <v>163.17936706542969</v>
      </c>
      <c r="G4428">
        <f t="shared" si="417"/>
        <v>2.478598482169071E-3</v>
      </c>
      <c r="H4428" s="38">
        <f>G4428*SUMIF('Manual Inputs'!$B$11:$B$22,'Expanded kW'!A4428,'Manual Inputs'!$C$11:$C$22)</f>
        <v>29049.982234126699</v>
      </c>
    </row>
    <row r="4429" spans="1:8" x14ac:dyDescent="0.2">
      <c r="A4429">
        <f t="shared" si="414"/>
        <v>9</v>
      </c>
      <c r="B4429" t="b">
        <f t="shared" si="415"/>
        <v>0</v>
      </c>
      <c r="C4429" t="str">
        <f t="shared" si="416"/>
        <v>ON</v>
      </c>
      <c r="D4429" s="4">
        <f t="shared" si="418"/>
        <v>42614.458333322596</v>
      </c>
      <c r="E4429" t="str">
        <f t="shared" si="419"/>
        <v>LRKPPS</v>
      </c>
      <c r="F4429" s="39">
        <v>166.12237548828125</v>
      </c>
      <c r="G4429">
        <f t="shared" si="417"/>
        <v>2.5233010468442103E-3</v>
      </c>
      <c r="H4429" s="38">
        <f>G4429*SUMIF('Manual Inputs'!$B$11:$B$22,'Expanded kW'!A4429,'Manual Inputs'!$C$11:$C$22)</f>
        <v>29573.910865155416</v>
      </c>
    </row>
    <row r="4430" spans="1:8" x14ac:dyDescent="0.2">
      <c r="A4430">
        <f t="shared" si="414"/>
        <v>9</v>
      </c>
      <c r="B4430" t="b">
        <f t="shared" si="415"/>
        <v>0</v>
      </c>
      <c r="C4430" t="str">
        <f t="shared" si="416"/>
        <v>ON</v>
      </c>
      <c r="D4430" s="4">
        <f t="shared" si="418"/>
        <v>42614.499999989261</v>
      </c>
      <c r="E4430" t="str">
        <f t="shared" si="419"/>
        <v>LRKPPS</v>
      </c>
      <c r="F4430" s="39">
        <v>163.86692810058594</v>
      </c>
      <c r="G4430">
        <f t="shared" si="417"/>
        <v>2.4890421293579557E-3</v>
      </c>
      <c r="H4430" s="38">
        <f>G4430*SUMIF('Manual Inputs'!$B$11:$B$22,'Expanded kW'!A4430,'Manual Inputs'!$C$11:$C$22)</f>
        <v>29172.385183809412</v>
      </c>
    </row>
    <row r="4431" spans="1:8" x14ac:dyDescent="0.2">
      <c r="A4431">
        <f t="shared" si="414"/>
        <v>9</v>
      </c>
      <c r="B4431" t="b">
        <f t="shared" si="415"/>
        <v>0</v>
      </c>
      <c r="C4431" t="str">
        <f t="shared" si="416"/>
        <v>ON</v>
      </c>
      <c r="D4431" s="4">
        <f t="shared" si="418"/>
        <v>42614.541666655925</v>
      </c>
      <c r="E4431" t="str">
        <f t="shared" si="419"/>
        <v>LRKPPS</v>
      </c>
      <c r="F4431" s="39">
        <v>157.49748229980469</v>
      </c>
      <c r="G4431">
        <f t="shared" si="417"/>
        <v>2.3922939988927578E-3</v>
      </c>
      <c r="H4431" s="38">
        <f>G4431*SUMIF('Manual Inputs'!$B$11:$B$22,'Expanded kW'!A4431,'Manual Inputs'!$C$11:$C$22)</f>
        <v>28038.465554866762</v>
      </c>
    </row>
    <row r="4432" spans="1:8" x14ac:dyDescent="0.2">
      <c r="A4432">
        <f t="shared" si="414"/>
        <v>9</v>
      </c>
      <c r="B4432" t="b">
        <f t="shared" si="415"/>
        <v>0</v>
      </c>
      <c r="C4432" t="str">
        <f t="shared" si="416"/>
        <v>ON</v>
      </c>
      <c r="D4432" s="4">
        <f t="shared" si="418"/>
        <v>42614.583333322589</v>
      </c>
      <c r="E4432" t="str">
        <f t="shared" si="419"/>
        <v>LRKPPS</v>
      </c>
      <c r="F4432" s="39">
        <v>151.92170715332031</v>
      </c>
      <c r="G4432">
        <f t="shared" si="417"/>
        <v>2.307601258238538E-3</v>
      </c>
      <c r="H4432" s="38">
        <f>G4432*SUMIF('Manual Inputs'!$B$11:$B$22,'Expanded kW'!A4432,'Manual Inputs'!$C$11:$C$22)</f>
        <v>27045.839024565852</v>
      </c>
    </row>
    <row r="4433" spans="1:8" x14ac:dyDescent="0.2">
      <c r="A4433">
        <f t="shared" si="414"/>
        <v>9</v>
      </c>
      <c r="B4433" t="b">
        <f t="shared" si="415"/>
        <v>0</v>
      </c>
      <c r="C4433" t="str">
        <f t="shared" si="416"/>
        <v>ON</v>
      </c>
      <c r="D4433" s="4">
        <f t="shared" si="418"/>
        <v>42614.624999989253</v>
      </c>
      <c r="E4433" t="str">
        <f t="shared" si="419"/>
        <v>LRKPPS</v>
      </c>
      <c r="F4433" s="39">
        <v>133.73826599121094</v>
      </c>
      <c r="G4433">
        <f t="shared" si="417"/>
        <v>2.0314054960197552E-3</v>
      </c>
      <c r="H4433" s="38">
        <f>G4433*SUMIF('Manual Inputs'!$B$11:$B$22,'Expanded kW'!A4433,'Manual Inputs'!$C$11:$C$22)</f>
        <v>23808.734651543233</v>
      </c>
    </row>
    <row r="4434" spans="1:8" x14ac:dyDescent="0.2">
      <c r="A4434">
        <f t="shared" si="414"/>
        <v>9</v>
      </c>
      <c r="B4434" t="b">
        <f t="shared" si="415"/>
        <v>0</v>
      </c>
      <c r="C4434" t="str">
        <f t="shared" si="416"/>
        <v>ON</v>
      </c>
      <c r="D4434" s="4">
        <f t="shared" si="418"/>
        <v>42614.666666655918</v>
      </c>
      <c r="E4434" t="str">
        <f t="shared" si="419"/>
        <v>LRKPPS</v>
      </c>
      <c r="F4434" s="39">
        <v>115.16893768310547</v>
      </c>
      <c r="G4434">
        <f t="shared" si="417"/>
        <v>1.7493483353193189E-3</v>
      </c>
      <c r="H4434" s="38">
        <f>G4434*SUMIF('Manual Inputs'!$B$11:$B$22,'Expanded kW'!A4434,'Manual Inputs'!$C$11:$C$22)</f>
        <v>20502.932777499733</v>
      </c>
    </row>
    <row r="4435" spans="1:8" x14ac:dyDescent="0.2">
      <c r="A4435">
        <f t="shared" si="414"/>
        <v>9</v>
      </c>
      <c r="B4435" t="b">
        <f t="shared" si="415"/>
        <v>0</v>
      </c>
      <c r="C4435" t="str">
        <f t="shared" si="416"/>
        <v>ON</v>
      </c>
      <c r="D4435" s="4">
        <f t="shared" si="418"/>
        <v>42614.708333322582</v>
      </c>
      <c r="E4435" t="str">
        <f t="shared" si="419"/>
        <v>LRKPPS</v>
      </c>
      <c r="F4435" s="39">
        <v>104.52317810058594</v>
      </c>
      <c r="G4435">
        <f t="shared" si="417"/>
        <v>1.5876455170200569E-3</v>
      </c>
      <c r="H4435" s="38">
        <f>G4435*SUMIF('Manual Inputs'!$B$11:$B$22,'Expanded kW'!A4435,'Manual Inputs'!$C$11:$C$22)</f>
        <v>18607.723031913614</v>
      </c>
    </row>
    <row r="4436" spans="1:8" x14ac:dyDescent="0.2">
      <c r="A4436">
        <f t="shared" si="414"/>
        <v>9</v>
      </c>
      <c r="B4436" t="b">
        <f t="shared" si="415"/>
        <v>0</v>
      </c>
      <c r="C4436" t="str">
        <f t="shared" si="416"/>
        <v>ON</v>
      </c>
      <c r="D4436" s="4">
        <f t="shared" si="418"/>
        <v>42614.749999989246</v>
      </c>
      <c r="E4436" t="str">
        <f t="shared" si="419"/>
        <v>LRKPPS</v>
      </c>
      <c r="F4436" s="39">
        <v>97.56304931640625</v>
      </c>
      <c r="G4436">
        <f t="shared" si="417"/>
        <v>1.4819252599164012E-3</v>
      </c>
      <c r="H4436" s="38">
        <f>G4436*SUMIF('Manual Inputs'!$B$11:$B$22,'Expanded kW'!A4436,'Manual Inputs'!$C$11:$C$22)</f>
        <v>17368.647153854956</v>
      </c>
    </row>
    <row r="4437" spans="1:8" x14ac:dyDescent="0.2">
      <c r="A4437">
        <f t="shared" si="414"/>
        <v>9</v>
      </c>
      <c r="B4437" t="b">
        <f t="shared" si="415"/>
        <v>0</v>
      </c>
      <c r="C4437" t="str">
        <f t="shared" si="416"/>
        <v>ON</v>
      </c>
      <c r="D4437" s="4">
        <f t="shared" si="418"/>
        <v>42614.79166665591</v>
      </c>
      <c r="E4437" t="str">
        <f t="shared" si="419"/>
        <v>LRKPPS</v>
      </c>
      <c r="F4437" s="39">
        <v>91.613594055175781</v>
      </c>
      <c r="G4437">
        <f t="shared" si="417"/>
        <v>1.3915565383959541E-3</v>
      </c>
      <c r="H4437" s="38">
        <f>G4437*SUMIF('Manual Inputs'!$B$11:$B$22,'Expanded kW'!A4437,'Manual Inputs'!$C$11:$C$22)</f>
        <v>16309.496277432099</v>
      </c>
    </row>
    <row r="4438" spans="1:8" x14ac:dyDescent="0.2">
      <c r="A4438">
        <f t="shared" si="414"/>
        <v>9</v>
      </c>
      <c r="B4438" t="b">
        <f t="shared" si="415"/>
        <v>0</v>
      </c>
      <c r="C4438" t="str">
        <f t="shared" si="416"/>
        <v>ON</v>
      </c>
      <c r="D4438" s="4">
        <f t="shared" si="418"/>
        <v>42614.833333322575</v>
      </c>
      <c r="E4438" t="str">
        <f t="shared" si="419"/>
        <v>LRKPPS</v>
      </c>
      <c r="F4438" s="39">
        <v>88.308013916015625</v>
      </c>
      <c r="G4438">
        <f t="shared" si="417"/>
        <v>1.3413467228846256E-3</v>
      </c>
      <c r="H4438" s="38">
        <f>G4438*SUMIF('Manual Inputs'!$B$11:$B$22,'Expanded kW'!A4438,'Manual Inputs'!$C$11:$C$22)</f>
        <v>15721.020871239472</v>
      </c>
    </row>
    <row r="4439" spans="1:8" x14ac:dyDescent="0.2">
      <c r="A4439">
        <f t="shared" si="414"/>
        <v>9</v>
      </c>
      <c r="B4439" t="b">
        <f t="shared" si="415"/>
        <v>0</v>
      </c>
      <c r="C4439" t="str">
        <f t="shared" si="416"/>
        <v>OFF</v>
      </c>
      <c r="D4439" s="4">
        <f t="shared" si="418"/>
        <v>42614.874999989239</v>
      </c>
      <c r="E4439" t="str">
        <f t="shared" si="419"/>
        <v>LRKPPS</v>
      </c>
      <c r="F4439" s="39">
        <v>78.692184448242188</v>
      </c>
      <c r="G4439">
        <f t="shared" si="417"/>
        <v>1.1952879364569072E-3</v>
      </c>
      <c r="H4439" s="38">
        <f>G4439*SUMIF('Manual Inputs'!$B$11:$B$22,'Expanded kW'!A4439,'Manual Inputs'!$C$11:$C$22)</f>
        <v>14009.164279142238</v>
      </c>
    </row>
    <row r="4440" spans="1:8" x14ac:dyDescent="0.2">
      <c r="A4440">
        <f t="shared" si="414"/>
        <v>9</v>
      </c>
      <c r="B4440" t="b">
        <f t="shared" si="415"/>
        <v>0</v>
      </c>
      <c r="C4440" t="str">
        <f t="shared" si="416"/>
        <v>OFF</v>
      </c>
      <c r="D4440" s="4">
        <f t="shared" si="418"/>
        <v>42614.916666655903</v>
      </c>
      <c r="E4440" t="str">
        <f t="shared" si="419"/>
        <v>LRKPPS</v>
      </c>
      <c r="F4440" s="39">
        <v>71.850601196289062</v>
      </c>
      <c r="G4440">
        <f t="shared" si="417"/>
        <v>1.0913683161710599E-3</v>
      </c>
      <c r="H4440" s="38">
        <f>G4440*SUMIF('Manual Inputs'!$B$11:$B$22,'Expanded kW'!A4440,'Manual Inputs'!$C$11:$C$22)</f>
        <v>12791.192451595894</v>
      </c>
    </row>
    <row r="4441" spans="1:8" x14ac:dyDescent="0.2">
      <c r="A4441">
        <f t="shared" si="414"/>
        <v>9</v>
      </c>
      <c r="B4441" t="b">
        <f t="shared" si="415"/>
        <v>0</v>
      </c>
      <c r="C4441" t="str">
        <f t="shared" si="416"/>
        <v>OFF</v>
      </c>
      <c r="D4441" s="4">
        <f t="shared" si="418"/>
        <v>42614.958333322567</v>
      </c>
      <c r="E4441" t="str">
        <f t="shared" si="419"/>
        <v>LRKPPS</v>
      </c>
      <c r="F4441" s="39">
        <v>65.900474548339844</v>
      </c>
      <c r="G4441">
        <f t="shared" si="417"/>
        <v>1.0009893966817643E-3</v>
      </c>
      <c r="H4441" s="38">
        <f>G4441*SUMIF('Manual Inputs'!$B$11:$B$22,'Expanded kW'!A4441,'Manual Inputs'!$C$11:$C$22)</f>
        <v>11731.922051653597</v>
      </c>
    </row>
    <row r="4442" spans="1:8" x14ac:dyDescent="0.2">
      <c r="A4442">
        <f t="shared" si="414"/>
        <v>9</v>
      </c>
      <c r="B4442" t="b">
        <f t="shared" si="415"/>
        <v>0</v>
      </c>
      <c r="C4442" t="str">
        <f t="shared" si="416"/>
        <v>OFF</v>
      </c>
      <c r="D4442" s="4">
        <f t="shared" si="418"/>
        <v>42614.999999989232</v>
      </c>
      <c r="E4442" t="str">
        <f t="shared" si="419"/>
        <v>LRKPPS</v>
      </c>
      <c r="F4442" s="39">
        <v>61.05035400390625</v>
      </c>
      <c r="G4442">
        <f t="shared" si="417"/>
        <v>9.2731892206256877E-4</v>
      </c>
      <c r="H4442" s="38">
        <f>G4442*SUMIF('Manual Inputs'!$B$11:$B$22,'Expanded kW'!A4442,'Manual Inputs'!$C$11:$C$22)</f>
        <v>10868.480072541899</v>
      </c>
    </row>
    <row r="4443" spans="1:8" x14ac:dyDescent="0.2">
      <c r="A4443">
        <f t="shared" si="414"/>
        <v>9</v>
      </c>
      <c r="B4443" t="b">
        <f t="shared" si="415"/>
        <v>0</v>
      </c>
      <c r="C4443" t="str">
        <f t="shared" si="416"/>
        <v>OFF</v>
      </c>
      <c r="D4443" s="4">
        <f t="shared" si="418"/>
        <v>42615.041666655896</v>
      </c>
      <c r="E4443" t="str">
        <f t="shared" si="419"/>
        <v>LRKPPS</v>
      </c>
      <c r="F4443" s="39">
        <v>57.863552093505859</v>
      </c>
      <c r="G4443">
        <f t="shared" si="417"/>
        <v>8.7891327789234265E-4</v>
      </c>
      <c r="H4443" s="38">
        <f>G4443*SUMIF('Manual Inputs'!$B$11:$B$22,'Expanded kW'!A4443,'Manual Inputs'!$C$11:$C$22)</f>
        <v>10301.15014262685</v>
      </c>
    </row>
    <row r="4444" spans="1:8" x14ac:dyDescent="0.2">
      <c r="A4444">
        <f t="shared" si="414"/>
        <v>9</v>
      </c>
      <c r="B4444" t="b">
        <f t="shared" si="415"/>
        <v>0</v>
      </c>
      <c r="C4444" t="str">
        <f t="shared" si="416"/>
        <v>OFF</v>
      </c>
      <c r="D4444" s="4">
        <f t="shared" si="418"/>
        <v>42615.08333332256</v>
      </c>
      <c r="E4444" t="str">
        <f t="shared" si="419"/>
        <v>LRKPPS</v>
      </c>
      <c r="F4444" s="39">
        <v>57.105457305908203</v>
      </c>
      <c r="G4444">
        <f t="shared" si="417"/>
        <v>8.6739826454432288E-4</v>
      </c>
      <c r="H4444" s="38">
        <f>G4444*SUMIF('Manual Inputs'!$B$11:$B$22,'Expanded kW'!A4444,'Manual Inputs'!$C$11:$C$22)</f>
        <v>10166.190432293706</v>
      </c>
    </row>
    <row r="4445" spans="1:8" x14ac:dyDescent="0.2">
      <c r="A4445">
        <f t="shared" si="414"/>
        <v>9</v>
      </c>
      <c r="B4445" t="b">
        <f t="shared" si="415"/>
        <v>0</v>
      </c>
      <c r="C4445" t="str">
        <f t="shared" si="416"/>
        <v>OFF</v>
      </c>
      <c r="D4445" s="4">
        <f t="shared" si="418"/>
        <v>42615.124999989224</v>
      </c>
      <c r="E4445" t="str">
        <f t="shared" si="419"/>
        <v>LRKPPS</v>
      </c>
      <c r="F4445" s="39">
        <v>55.764186859130859</v>
      </c>
      <c r="G4445">
        <f t="shared" si="417"/>
        <v>8.4702515639133223E-4</v>
      </c>
      <c r="H4445" s="38">
        <f>G4445*SUMIF('Manual Inputs'!$B$11:$B$22,'Expanded kW'!A4445,'Manual Inputs'!$C$11:$C$22)</f>
        <v>9927.410963107397</v>
      </c>
    </row>
    <row r="4446" spans="1:8" x14ac:dyDescent="0.2">
      <c r="A4446">
        <f t="shared" si="414"/>
        <v>9</v>
      </c>
      <c r="B4446" t="b">
        <f t="shared" si="415"/>
        <v>0</v>
      </c>
      <c r="C4446" t="str">
        <f t="shared" si="416"/>
        <v>OFF</v>
      </c>
      <c r="D4446" s="4">
        <f t="shared" si="418"/>
        <v>42615.166666655889</v>
      </c>
      <c r="E4446" t="str">
        <f t="shared" si="419"/>
        <v>LRKPPS</v>
      </c>
      <c r="F4446" s="39">
        <v>56.103271484375</v>
      </c>
      <c r="G4446">
        <f t="shared" si="417"/>
        <v>8.5217565214684037E-4</v>
      </c>
      <c r="H4446" s="38">
        <f>G4446*SUMIF('Manual Inputs'!$B$11:$B$22,'Expanded kW'!A4446,'Manual Inputs'!$C$11:$C$22)</f>
        <v>9987.7764524235699</v>
      </c>
    </row>
    <row r="4447" spans="1:8" x14ac:dyDescent="0.2">
      <c r="A4447">
        <f t="shared" si="414"/>
        <v>9</v>
      </c>
      <c r="B4447" t="b">
        <f t="shared" si="415"/>
        <v>0</v>
      </c>
      <c r="C4447" t="str">
        <f t="shared" si="416"/>
        <v>OFF</v>
      </c>
      <c r="D4447" s="4">
        <f t="shared" si="418"/>
        <v>42615.208333322553</v>
      </c>
      <c r="E4447" t="str">
        <f t="shared" si="419"/>
        <v>LRKPPS</v>
      </c>
      <c r="F4447" s="39">
        <v>67.867729187011719</v>
      </c>
      <c r="G4447">
        <f t="shared" si="417"/>
        <v>1.0308708360398239E-3</v>
      </c>
      <c r="H4447" s="38">
        <f>G4447*SUMIF('Manual Inputs'!$B$11:$B$22,'Expanded kW'!A4447,'Manual Inputs'!$C$11:$C$22)</f>
        <v>12082.142262279285</v>
      </c>
    </row>
    <row r="4448" spans="1:8" x14ac:dyDescent="0.2">
      <c r="A4448">
        <f t="shared" si="414"/>
        <v>9</v>
      </c>
      <c r="B4448" t="b">
        <f t="shared" si="415"/>
        <v>0</v>
      </c>
      <c r="C4448" t="str">
        <f t="shared" si="416"/>
        <v>OFF</v>
      </c>
      <c r="D4448" s="4">
        <f t="shared" si="418"/>
        <v>42615.249999989217</v>
      </c>
      <c r="E4448" t="str">
        <f t="shared" si="419"/>
        <v>LRKPPS</v>
      </c>
      <c r="F4448" s="39">
        <v>91.563621520996094</v>
      </c>
      <c r="G4448">
        <f t="shared" si="417"/>
        <v>1.3907974850328028E-3</v>
      </c>
      <c r="H4448" s="38">
        <f>G4448*SUMIF('Manual Inputs'!$B$11:$B$22,'Expanded kW'!A4448,'Manual Inputs'!$C$11:$C$22)</f>
        <v>16300.599924564569</v>
      </c>
    </row>
    <row r="4449" spans="1:8" x14ac:dyDescent="0.2">
      <c r="A4449">
        <f t="shared" si="414"/>
        <v>9</v>
      </c>
      <c r="B4449" t="b">
        <f t="shared" si="415"/>
        <v>0</v>
      </c>
      <c r="C4449" t="str">
        <f t="shared" si="416"/>
        <v>ON</v>
      </c>
      <c r="D4449" s="4">
        <f t="shared" si="418"/>
        <v>42615.291666655881</v>
      </c>
      <c r="E4449" t="str">
        <f t="shared" si="419"/>
        <v>LRKPPS</v>
      </c>
      <c r="F4449" s="39">
        <v>117.34378814697266</v>
      </c>
      <c r="G4449">
        <f t="shared" si="417"/>
        <v>1.7823830329997215E-3</v>
      </c>
      <c r="H4449" s="38">
        <f>G4449*SUMIF('Manual Inputs'!$B$11:$B$22,'Expanded kW'!A4449,'Manual Inputs'!$C$11:$C$22)</f>
        <v>20890.110203625492</v>
      </c>
    </row>
    <row r="4450" spans="1:8" x14ac:dyDescent="0.2">
      <c r="A4450">
        <f t="shared" si="414"/>
        <v>9</v>
      </c>
      <c r="B4450" t="b">
        <f t="shared" si="415"/>
        <v>0</v>
      </c>
      <c r="C4450" t="str">
        <f t="shared" si="416"/>
        <v>ON</v>
      </c>
      <c r="D4450" s="4">
        <f t="shared" si="418"/>
        <v>42615.333333322546</v>
      </c>
      <c r="E4450" t="str">
        <f t="shared" si="419"/>
        <v>LRKPPS</v>
      </c>
      <c r="F4450" s="39">
        <v>143.50407409667969</v>
      </c>
      <c r="G4450">
        <f t="shared" si="417"/>
        <v>2.1797423696250048E-3</v>
      </c>
      <c r="H4450" s="38">
        <f>G4450*SUMIF('Manual Inputs'!$B$11:$B$22,'Expanded kW'!A4450,'Manual Inputs'!$C$11:$C$22)</f>
        <v>25547.291168017553</v>
      </c>
    </row>
    <row r="4451" spans="1:8" x14ac:dyDescent="0.2">
      <c r="A4451">
        <f t="shared" si="414"/>
        <v>9</v>
      </c>
      <c r="B4451" t="b">
        <f t="shared" si="415"/>
        <v>0</v>
      </c>
      <c r="C4451" t="str">
        <f t="shared" si="416"/>
        <v>ON</v>
      </c>
      <c r="D4451" s="4">
        <f t="shared" si="418"/>
        <v>42615.37499998921</v>
      </c>
      <c r="E4451" t="str">
        <f t="shared" si="419"/>
        <v>LRKPPS</v>
      </c>
      <c r="F4451" s="39">
        <v>150.17201232910156</v>
      </c>
      <c r="G4451">
        <f t="shared" si="417"/>
        <v>2.2810244243314133E-3</v>
      </c>
      <c r="H4451" s="38">
        <f>G4451*SUMIF('Manual Inputs'!$B$11:$B$22,'Expanded kW'!A4451,'Manual Inputs'!$C$11:$C$22)</f>
        <v>26734.349867126497</v>
      </c>
    </row>
    <row r="4452" spans="1:8" x14ac:dyDescent="0.2">
      <c r="A4452">
        <f t="shared" si="414"/>
        <v>9</v>
      </c>
      <c r="B4452" t="b">
        <f t="shared" si="415"/>
        <v>0</v>
      </c>
      <c r="C4452" t="str">
        <f t="shared" si="416"/>
        <v>ON</v>
      </c>
      <c r="D4452" s="4">
        <f t="shared" si="418"/>
        <v>42615.416666655874</v>
      </c>
      <c r="E4452" t="str">
        <f t="shared" si="419"/>
        <v>LRKPPS</v>
      </c>
      <c r="F4452" s="39">
        <v>148.68997192382812</v>
      </c>
      <c r="G4452">
        <f t="shared" si="417"/>
        <v>2.2585131034145289E-3</v>
      </c>
      <c r="H4452" s="38">
        <f>G4452*SUMIF('Manual Inputs'!$B$11:$B$22,'Expanded kW'!A4452,'Manual Inputs'!$C$11:$C$22)</f>
        <v>26470.509847289992</v>
      </c>
    </row>
    <row r="4453" spans="1:8" x14ac:dyDescent="0.2">
      <c r="A4453">
        <f t="shared" si="414"/>
        <v>9</v>
      </c>
      <c r="B4453" t="b">
        <f t="shared" si="415"/>
        <v>0</v>
      </c>
      <c r="C4453" t="str">
        <f t="shared" si="416"/>
        <v>ON</v>
      </c>
      <c r="D4453" s="4">
        <f t="shared" si="418"/>
        <v>42615.458333322538</v>
      </c>
      <c r="E4453" t="str">
        <f t="shared" si="419"/>
        <v>LRKPPS</v>
      </c>
      <c r="F4453" s="39">
        <v>155.47467041015625</v>
      </c>
      <c r="G4453">
        <f t="shared" si="417"/>
        <v>2.3615686776124896E-3</v>
      </c>
      <c r="H4453" s="38">
        <f>G4453*SUMIF('Manual Inputs'!$B$11:$B$22,'Expanded kW'!A4453,'Manual Inputs'!$C$11:$C$22)</f>
        <v>27678.354773007279</v>
      </c>
    </row>
    <row r="4454" spans="1:8" x14ac:dyDescent="0.2">
      <c r="A4454">
        <f t="shared" si="414"/>
        <v>9</v>
      </c>
      <c r="B4454" t="b">
        <f t="shared" si="415"/>
        <v>0</v>
      </c>
      <c r="C4454" t="str">
        <f t="shared" si="416"/>
        <v>ON</v>
      </c>
      <c r="D4454" s="4">
        <f t="shared" si="418"/>
        <v>42615.499999989202</v>
      </c>
      <c r="E4454" t="str">
        <f t="shared" si="419"/>
        <v>LRKPPS</v>
      </c>
      <c r="F4454" s="39">
        <v>154.29753112792969</v>
      </c>
      <c r="G4454">
        <f t="shared" si="417"/>
        <v>2.3436886251849147E-3</v>
      </c>
      <c r="H4454" s="38">
        <f>G4454*SUMIF('Manual Inputs'!$B$11:$B$22,'Expanded kW'!A4454,'Manual Inputs'!$C$11:$C$22)</f>
        <v>27468.79472965901</v>
      </c>
    </row>
    <row r="4455" spans="1:8" x14ac:dyDescent="0.2">
      <c r="A4455">
        <f t="shared" si="414"/>
        <v>9</v>
      </c>
      <c r="B4455" t="b">
        <f t="shared" si="415"/>
        <v>0</v>
      </c>
      <c r="C4455" t="str">
        <f t="shared" si="416"/>
        <v>ON</v>
      </c>
      <c r="D4455" s="4">
        <f t="shared" si="418"/>
        <v>42615.541666655867</v>
      </c>
      <c r="E4455" t="str">
        <f t="shared" si="419"/>
        <v>LRKPPS</v>
      </c>
      <c r="F4455" s="39">
        <v>145.19119262695312</v>
      </c>
      <c r="G4455">
        <f t="shared" si="417"/>
        <v>2.2053687064810504E-3</v>
      </c>
      <c r="H4455" s="38">
        <f>G4455*SUMIF('Manual Inputs'!$B$11:$B$22,'Expanded kW'!A4455,'Manual Inputs'!$C$11:$C$22)</f>
        <v>25847.640190156224</v>
      </c>
    </row>
    <row r="4456" spans="1:8" x14ac:dyDescent="0.2">
      <c r="A4456">
        <f t="shared" si="414"/>
        <v>9</v>
      </c>
      <c r="B4456" t="b">
        <f t="shared" si="415"/>
        <v>0</v>
      </c>
      <c r="C4456" t="str">
        <f t="shared" si="416"/>
        <v>ON</v>
      </c>
      <c r="D4456" s="4">
        <f t="shared" si="418"/>
        <v>42615.583333322531</v>
      </c>
      <c r="E4456" t="str">
        <f t="shared" si="419"/>
        <v>LRKPPS</v>
      </c>
      <c r="F4456" s="39">
        <v>138.76683044433594</v>
      </c>
      <c r="G4456">
        <f t="shared" si="417"/>
        <v>2.1077864285184537E-3</v>
      </c>
      <c r="H4456" s="38">
        <f>G4456*SUMIF('Manual Inputs'!$B$11:$B$22,'Expanded kW'!A4456,'Manual Inputs'!$C$11:$C$22)</f>
        <v>24703.944080611975</v>
      </c>
    </row>
    <row r="4457" spans="1:8" x14ac:dyDescent="0.2">
      <c r="A4457">
        <f t="shared" si="414"/>
        <v>9</v>
      </c>
      <c r="B4457" t="b">
        <f t="shared" si="415"/>
        <v>0</v>
      </c>
      <c r="C4457" t="str">
        <f t="shared" si="416"/>
        <v>ON</v>
      </c>
      <c r="D4457" s="4">
        <f t="shared" si="418"/>
        <v>42615.624999989195</v>
      </c>
      <c r="E4457" t="str">
        <f t="shared" si="419"/>
        <v>LRKPPS</v>
      </c>
      <c r="F4457" s="39">
        <v>120.47742462158203</v>
      </c>
      <c r="G4457">
        <f t="shared" si="417"/>
        <v>1.8299811255117614E-3</v>
      </c>
      <c r="H4457" s="38">
        <f>G4457*SUMIF('Manual Inputs'!$B$11:$B$22,'Expanded kW'!A4457,'Manual Inputs'!$C$11:$C$22)</f>
        <v>21447.975364844762</v>
      </c>
    </row>
    <row r="4458" spans="1:8" x14ac:dyDescent="0.2">
      <c r="A4458">
        <f t="shared" si="414"/>
        <v>9</v>
      </c>
      <c r="B4458" t="b">
        <f t="shared" si="415"/>
        <v>0</v>
      </c>
      <c r="C4458" t="str">
        <f t="shared" si="416"/>
        <v>ON</v>
      </c>
      <c r="D4458" s="4">
        <f t="shared" si="418"/>
        <v>42615.666666655859</v>
      </c>
      <c r="E4458" t="str">
        <f t="shared" si="419"/>
        <v>LRKPPS</v>
      </c>
      <c r="F4458" s="39">
        <v>103.676025390625</v>
      </c>
      <c r="G4458">
        <f t="shared" si="417"/>
        <v>1.574777766281493E-3</v>
      </c>
      <c r="H4458" s="38">
        <f>G4458*SUMIF('Manual Inputs'!$B$11:$B$22,'Expanded kW'!A4458,'Manual Inputs'!$C$11:$C$22)</f>
        <v>18456.908798370907</v>
      </c>
    </row>
    <row r="4459" spans="1:8" x14ac:dyDescent="0.2">
      <c r="A4459">
        <f t="shared" si="414"/>
        <v>9</v>
      </c>
      <c r="B4459" t="b">
        <f t="shared" si="415"/>
        <v>0</v>
      </c>
      <c r="C4459" t="str">
        <f t="shared" si="416"/>
        <v>ON</v>
      </c>
      <c r="D4459" s="4">
        <f t="shared" si="418"/>
        <v>42615.708333322524</v>
      </c>
      <c r="E4459" t="str">
        <f t="shared" si="419"/>
        <v>LRKPPS</v>
      </c>
      <c r="F4459" s="39">
        <v>93.619140625</v>
      </c>
      <c r="G4459">
        <f t="shared" si="417"/>
        <v>1.4220196096364039E-3</v>
      </c>
      <c r="H4459" s="38">
        <f>G4459*SUMIF('Manual Inputs'!$B$11:$B$22,'Expanded kW'!A4459,'Manual Inputs'!$C$11:$C$22)</f>
        <v>16666.533403331396</v>
      </c>
    </row>
    <row r="4460" spans="1:8" x14ac:dyDescent="0.2">
      <c r="A4460">
        <f t="shared" si="414"/>
        <v>9</v>
      </c>
      <c r="B4460" t="b">
        <f t="shared" si="415"/>
        <v>0</v>
      </c>
      <c r="C4460" t="str">
        <f t="shared" si="416"/>
        <v>ON</v>
      </c>
      <c r="D4460" s="4">
        <f t="shared" si="418"/>
        <v>42615.749999989188</v>
      </c>
      <c r="E4460" t="str">
        <f t="shared" si="419"/>
        <v>LRKPPS</v>
      </c>
      <c r="F4460" s="39">
        <v>85.995338439941406</v>
      </c>
      <c r="G4460">
        <f t="shared" si="417"/>
        <v>1.3062185444400508E-3</v>
      </c>
      <c r="H4460" s="38">
        <f>G4460*SUMIF('Manual Inputs'!$B$11:$B$22,'Expanded kW'!A4460,'Manual Inputs'!$C$11:$C$22)</f>
        <v>15309.307168082883</v>
      </c>
    </row>
    <row r="4461" spans="1:8" x14ac:dyDescent="0.2">
      <c r="A4461">
        <f t="shared" si="414"/>
        <v>9</v>
      </c>
      <c r="B4461" t="b">
        <f t="shared" si="415"/>
        <v>0</v>
      </c>
      <c r="C4461" t="str">
        <f t="shared" si="416"/>
        <v>ON</v>
      </c>
      <c r="D4461" s="4">
        <f t="shared" si="418"/>
        <v>42615.791666655852</v>
      </c>
      <c r="E4461" t="str">
        <f t="shared" si="419"/>
        <v>LRKPPS</v>
      </c>
      <c r="F4461" s="39">
        <v>79.138870239257813</v>
      </c>
      <c r="G4461">
        <f t="shared" si="417"/>
        <v>1.2020728305493929E-3</v>
      </c>
      <c r="H4461" s="38">
        <f>G4461*SUMIF('Manual Inputs'!$B$11:$B$22,'Expanded kW'!A4461,'Manual Inputs'!$C$11:$C$22)</f>
        <v>14088.685449781644</v>
      </c>
    </row>
    <row r="4462" spans="1:8" x14ac:dyDescent="0.2">
      <c r="A4462">
        <f t="shared" si="414"/>
        <v>9</v>
      </c>
      <c r="B4462" t="b">
        <f t="shared" si="415"/>
        <v>0</v>
      </c>
      <c r="C4462" t="str">
        <f t="shared" si="416"/>
        <v>ON</v>
      </c>
      <c r="D4462" s="4">
        <f t="shared" si="418"/>
        <v>42615.833333322516</v>
      </c>
      <c r="E4462" t="str">
        <f t="shared" si="419"/>
        <v>LRKPPS</v>
      </c>
      <c r="F4462" s="39">
        <v>73.98980712890625</v>
      </c>
      <c r="G4462">
        <f t="shared" si="417"/>
        <v>1.1238615944144177E-3</v>
      </c>
      <c r="H4462" s="38">
        <f>G4462*SUMIF('Manual Inputs'!$B$11:$B$22,'Expanded kW'!A4462,'Manual Inputs'!$C$11:$C$22)</f>
        <v>13172.024265416754</v>
      </c>
    </row>
    <row r="4463" spans="1:8" x14ac:dyDescent="0.2">
      <c r="A4463">
        <f t="shared" si="414"/>
        <v>9</v>
      </c>
      <c r="B4463" t="b">
        <f t="shared" si="415"/>
        <v>0</v>
      </c>
      <c r="C4463" t="str">
        <f t="shared" si="416"/>
        <v>OFF</v>
      </c>
      <c r="D4463" s="4">
        <f t="shared" si="418"/>
        <v>42615.874999989181</v>
      </c>
      <c r="E4463" t="str">
        <f t="shared" si="419"/>
        <v>LRKPPS</v>
      </c>
      <c r="F4463" s="39">
        <v>68.144195556640625</v>
      </c>
      <c r="G4463">
        <f t="shared" si="417"/>
        <v>1.0350701973712E-3</v>
      </c>
      <c r="H4463" s="38">
        <f>G4463*SUMIF('Manual Inputs'!$B$11:$B$22,'Expanded kW'!A4463,'Manual Inputs'!$C$11:$C$22)</f>
        <v>12131.360146074807</v>
      </c>
    </row>
    <row r="4464" spans="1:8" x14ac:dyDescent="0.2">
      <c r="A4464">
        <f t="shared" si="414"/>
        <v>9</v>
      </c>
      <c r="B4464" t="b">
        <f t="shared" si="415"/>
        <v>0</v>
      </c>
      <c r="C4464" t="str">
        <f t="shared" si="416"/>
        <v>OFF</v>
      </c>
      <c r="D4464" s="4">
        <f t="shared" si="418"/>
        <v>42615.916666655845</v>
      </c>
      <c r="E4464" t="str">
        <f t="shared" si="419"/>
        <v>LRKPPS</v>
      </c>
      <c r="F4464" s="39">
        <v>63.7908935546875</v>
      </c>
      <c r="G4464">
        <f t="shared" si="417"/>
        <v>9.6894610381384407E-4</v>
      </c>
      <c r="H4464" s="38">
        <f>G4464*SUMIF('Manual Inputs'!$B$11:$B$22,'Expanded kW'!A4464,'Manual Inputs'!$C$11:$C$22)</f>
        <v>11356.364213128096</v>
      </c>
    </row>
    <row r="4465" spans="1:8" x14ac:dyDescent="0.2">
      <c r="A4465">
        <f t="shared" si="414"/>
        <v>9</v>
      </c>
      <c r="B4465" t="b">
        <f t="shared" si="415"/>
        <v>0</v>
      </c>
      <c r="C4465" t="str">
        <f t="shared" si="416"/>
        <v>OFF</v>
      </c>
      <c r="D4465" s="4">
        <f t="shared" si="418"/>
        <v>42615.958333322509</v>
      </c>
      <c r="E4465" t="str">
        <f t="shared" si="419"/>
        <v>LRKPPS</v>
      </c>
      <c r="F4465" s="39">
        <v>60.060764312744141</v>
      </c>
      <c r="G4465">
        <f t="shared" si="417"/>
        <v>9.1228763746700422E-4</v>
      </c>
      <c r="H4465" s="38">
        <f>G4465*SUMIF('Manual Inputs'!$B$11:$B$22,'Expanded kW'!A4465,'Manual Inputs'!$C$11:$C$22)</f>
        <v>10692.308516883104</v>
      </c>
    </row>
    <row r="4466" spans="1:8" x14ac:dyDescent="0.2">
      <c r="A4466">
        <f t="shared" si="414"/>
        <v>9</v>
      </c>
      <c r="B4466" t="b">
        <f t="shared" si="415"/>
        <v>0</v>
      </c>
      <c r="C4466" t="str">
        <f t="shared" si="416"/>
        <v>OFF</v>
      </c>
      <c r="D4466" s="4">
        <f t="shared" si="418"/>
        <v>42615.999999989173</v>
      </c>
      <c r="E4466" t="str">
        <f t="shared" si="419"/>
        <v>LRKPPS</v>
      </c>
      <c r="F4466" s="39">
        <v>55.780731201171875</v>
      </c>
      <c r="G4466">
        <f t="shared" si="417"/>
        <v>8.4727645520323968E-4</v>
      </c>
      <c r="H4466" s="38">
        <f>G4466*SUMIF('Manual Inputs'!$B$11:$B$22,'Expanded kW'!A4466,'Manual Inputs'!$C$11:$C$22)</f>
        <v>9930.3562671063646</v>
      </c>
    </row>
    <row r="4467" spans="1:8" x14ac:dyDescent="0.2">
      <c r="A4467">
        <f t="shared" si="414"/>
        <v>9</v>
      </c>
      <c r="B4467" t="b">
        <f t="shared" si="415"/>
        <v>0</v>
      </c>
      <c r="C4467" t="str">
        <f t="shared" si="416"/>
        <v>OFF</v>
      </c>
      <c r="D4467" s="4">
        <f t="shared" si="418"/>
        <v>42616.041666655838</v>
      </c>
      <c r="E4467" t="str">
        <f t="shared" si="419"/>
        <v>LRKPPS</v>
      </c>
      <c r="F4467" s="39">
        <v>55.491359710693359</v>
      </c>
      <c r="G4467">
        <f t="shared" si="417"/>
        <v>8.4288107268655509E-4</v>
      </c>
      <c r="H4467" s="38">
        <f>G4467*SUMIF('Manual Inputs'!$B$11:$B$22,'Expanded kW'!A4467,'Manual Inputs'!$C$11:$C$22)</f>
        <v>9878.8409511161208</v>
      </c>
    </row>
    <row r="4468" spans="1:8" x14ac:dyDescent="0.2">
      <c r="A4468">
        <f t="shared" si="414"/>
        <v>9</v>
      </c>
      <c r="B4468" t="b">
        <f t="shared" si="415"/>
        <v>0</v>
      </c>
      <c r="C4468" t="str">
        <f t="shared" si="416"/>
        <v>OFF</v>
      </c>
      <c r="D4468" s="4">
        <f t="shared" si="418"/>
        <v>42616.083333322502</v>
      </c>
      <c r="E4468" t="str">
        <f t="shared" si="419"/>
        <v>LRKPPS</v>
      </c>
      <c r="F4468" s="39">
        <v>54.329257965087891</v>
      </c>
      <c r="G4468">
        <f t="shared" si="417"/>
        <v>8.2522943158398353E-4</v>
      </c>
      <c r="H4468" s="38">
        <f>G4468*SUMIF('Manual Inputs'!$B$11:$B$22,'Expanded kW'!A4468,'Manual Inputs'!$C$11:$C$22)</f>
        <v>9671.9579629589825</v>
      </c>
    </row>
    <row r="4469" spans="1:8" x14ac:dyDescent="0.2">
      <c r="A4469">
        <f t="shared" si="414"/>
        <v>9</v>
      </c>
      <c r="B4469" t="b">
        <f t="shared" si="415"/>
        <v>0</v>
      </c>
      <c r="C4469" t="str">
        <f t="shared" si="416"/>
        <v>OFF</v>
      </c>
      <c r="D4469" s="4">
        <f t="shared" si="418"/>
        <v>42616.124999989166</v>
      </c>
      <c r="E4469" t="str">
        <f t="shared" si="419"/>
        <v>LRKPPS</v>
      </c>
      <c r="F4469" s="39">
        <v>53.568740844726563</v>
      </c>
      <c r="G4469">
        <f t="shared" si="417"/>
        <v>8.1367762442790268E-4</v>
      </c>
      <c r="H4469" s="38">
        <f>G4469*SUMIF('Manual Inputs'!$B$11:$B$22,'Expanded kW'!A4469,'Manual Inputs'!$C$11:$C$22)</f>
        <v>9536.567017200583</v>
      </c>
    </row>
    <row r="4470" spans="1:8" x14ac:dyDescent="0.2">
      <c r="A4470">
        <f t="shared" si="414"/>
        <v>9</v>
      </c>
      <c r="B4470" t="b">
        <f t="shared" si="415"/>
        <v>0</v>
      </c>
      <c r="C4470" t="str">
        <f t="shared" si="416"/>
        <v>OFF</v>
      </c>
      <c r="D4470" s="4">
        <f t="shared" si="418"/>
        <v>42616.16666665583</v>
      </c>
      <c r="E4470" t="str">
        <f t="shared" si="419"/>
        <v>LRKPPS</v>
      </c>
      <c r="F4470" s="39">
        <v>53.243518829345703</v>
      </c>
      <c r="G4470">
        <f t="shared" si="417"/>
        <v>8.0873769355191297E-4</v>
      </c>
      <c r="H4470" s="38">
        <f>G4470*SUMIF('Manual Inputs'!$B$11:$B$22,'Expanded kW'!A4470,'Manual Inputs'!$C$11:$C$22)</f>
        <v>9478.6694169165185</v>
      </c>
    </row>
    <row r="4471" spans="1:8" x14ac:dyDescent="0.2">
      <c r="A4471">
        <f t="shared" si="414"/>
        <v>9</v>
      </c>
      <c r="B4471" t="b">
        <f t="shared" si="415"/>
        <v>0</v>
      </c>
      <c r="C4471" t="str">
        <f t="shared" si="416"/>
        <v>OFF</v>
      </c>
      <c r="D4471" s="4">
        <f t="shared" si="418"/>
        <v>42616.208333322495</v>
      </c>
      <c r="E4471" t="str">
        <f t="shared" si="419"/>
        <v>LRKPPS</v>
      </c>
      <c r="F4471" s="39">
        <v>52.313217163085938</v>
      </c>
      <c r="G4471">
        <f t="shared" si="417"/>
        <v>7.9460695913727199E-4</v>
      </c>
      <c r="H4471" s="38">
        <f>G4471*SUMIF('Manual Inputs'!$B$11:$B$22,'Expanded kW'!A4471,'Manual Inputs'!$C$11:$C$22)</f>
        <v>9313.0526029575067</v>
      </c>
    </row>
    <row r="4472" spans="1:8" x14ac:dyDescent="0.2">
      <c r="A4472">
        <f t="shared" si="414"/>
        <v>9</v>
      </c>
      <c r="B4472" t="b">
        <f t="shared" si="415"/>
        <v>0</v>
      </c>
      <c r="C4472" t="str">
        <f t="shared" si="416"/>
        <v>OFF</v>
      </c>
      <c r="D4472" s="4">
        <f t="shared" si="418"/>
        <v>42616.249999989159</v>
      </c>
      <c r="E4472" t="str">
        <f t="shared" si="419"/>
        <v>LRKPPS</v>
      </c>
      <c r="F4472" s="39">
        <v>52.019233703613281</v>
      </c>
      <c r="G4472">
        <f t="shared" si="417"/>
        <v>7.9014152352775908E-4</v>
      </c>
      <c r="H4472" s="38">
        <f>G4472*SUMIF('Manual Inputs'!$B$11:$B$22,'Expanded kW'!A4472,'Manual Inputs'!$C$11:$C$22)</f>
        <v>9260.7162418820062</v>
      </c>
    </row>
    <row r="4473" spans="1:8" x14ac:dyDescent="0.2">
      <c r="A4473">
        <f t="shared" si="414"/>
        <v>9</v>
      </c>
      <c r="B4473" t="b">
        <f t="shared" si="415"/>
        <v>0</v>
      </c>
      <c r="C4473" t="str">
        <f t="shared" si="416"/>
        <v>OFF</v>
      </c>
      <c r="D4473" s="4">
        <f t="shared" si="418"/>
        <v>42616.291666655823</v>
      </c>
      <c r="E4473" t="str">
        <f t="shared" si="419"/>
        <v>LRKPPS</v>
      </c>
      <c r="F4473" s="39">
        <v>52.76397705078125</v>
      </c>
      <c r="G4473">
        <f t="shared" si="417"/>
        <v>8.014537363589064E-4</v>
      </c>
      <c r="H4473" s="38">
        <f>G4473*SUMIF('Manual Inputs'!$B$11:$B$22,'Expanded kW'!A4473,'Manual Inputs'!$C$11:$C$22)</f>
        <v>9393.2990640444368</v>
      </c>
    </row>
    <row r="4474" spans="1:8" x14ac:dyDescent="0.2">
      <c r="A4474">
        <f t="shared" si="414"/>
        <v>9</v>
      </c>
      <c r="B4474" t="b">
        <f t="shared" si="415"/>
        <v>0</v>
      </c>
      <c r="C4474" t="str">
        <f t="shared" si="416"/>
        <v>OFF</v>
      </c>
      <c r="D4474" s="4">
        <f t="shared" si="418"/>
        <v>42616.333333322487</v>
      </c>
      <c r="E4474" t="str">
        <f t="shared" si="419"/>
        <v>LRKPPS</v>
      </c>
      <c r="F4474" s="39">
        <v>54.322532653808594</v>
      </c>
      <c r="G4474">
        <f t="shared" si="417"/>
        <v>8.251272780664846E-4</v>
      </c>
      <c r="H4474" s="38">
        <f>G4474*SUMIF('Manual Inputs'!$B$11:$B$22,'Expanded kW'!A4474,'Manual Inputs'!$C$11:$C$22)</f>
        <v>9670.7606904318491</v>
      </c>
    </row>
    <row r="4475" spans="1:8" x14ac:dyDescent="0.2">
      <c r="A4475">
        <f t="shared" si="414"/>
        <v>9</v>
      </c>
      <c r="B4475" t="b">
        <f t="shared" si="415"/>
        <v>0</v>
      </c>
      <c r="C4475" t="str">
        <f t="shared" si="416"/>
        <v>OFF</v>
      </c>
      <c r="D4475" s="4">
        <f t="shared" si="418"/>
        <v>42616.374999989152</v>
      </c>
      <c r="E4475" t="str">
        <f t="shared" si="419"/>
        <v>LRKPPS</v>
      </c>
      <c r="F4475" s="39">
        <v>56.802478790283203</v>
      </c>
      <c r="G4475">
        <f t="shared" si="417"/>
        <v>8.627961993294428E-4</v>
      </c>
      <c r="H4475" s="38">
        <f>G4475*SUMIF('Manual Inputs'!$B$11:$B$22,'Expanded kW'!A4475,'Manual Inputs'!$C$11:$C$22)</f>
        <v>10112.252727702051</v>
      </c>
    </row>
    <row r="4476" spans="1:8" x14ac:dyDescent="0.2">
      <c r="A4476">
        <f t="shared" si="414"/>
        <v>9</v>
      </c>
      <c r="B4476" t="b">
        <f t="shared" si="415"/>
        <v>0</v>
      </c>
      <c r="C4476" t="str">
        <f t="shared" si="416"/>
        <v>OFF</v>
      </c>
      <c r="D4476" s="4">
        <f t="shared" si="418"/>
        <v>42616.416666655816</v>
      </c>
      <c r="E4476" t="str">
        <f t="shared" si="419"/>
        <v>LRKPPS</v>
      </c>
      <c r="F4476" s="39">
        <v>58.433612823486328</v>
      </c>
      <c r="G4476">
        <f t="shared" si="417"/>
        <v>8.8757216464673992E-4</v>
      </c>
      <c r="H4476" s="38">
        <f>G4476*SUMIF('Manual Inputs'!$B$11:$B$22,'Expanded kW'!A4476,'Manual Inputs'!$C$11:$C$22)</f>
        <v>10402.635118185466</v>
      </c>
    </row>
    <row r="4477" spans="1:8" x14ac:dyDescent="0.2">
      <c r="A4477">
        <f t="shared" si="414"/>
        <v>9</v>
      </c>
      <c r="B4477" t="b">
        <f t="shared" si="415"/>
        <v>0</v>
      </c>
      <c r="C4477" t="str">
        <f t="shared" si="416"/>
        <v>OFF</v>
      </c>
      <c r="D4477" s="4">
        <f t="shared" si="418"/>
        <v>42616.45833332248</v>
      </c>
      <c r="E4477" t="str">
        <f t="shared" si="419"/>
        <v>LRKPPS</v>
      </c>
      <c r="F4477" s="39">
        <v>61.092254638671875</v>
      </c>
      <c r="G4477">
        <f t="shared" si="417"/>
        <v>9.2795536802751943E-4</v>
      </c>
      <c r="H4477" s="38">
        <f>G4477*SUMIF('Manual Inputs'!$B$11:$B$22,'Expanded kW'!A4477,'Manual Inputs'!$C$11:$C$22)</f>
        <v>10875.939426732504</v>
      </c>
    </row>
    <row r="4478" spans="1:8" x14ac:dyDescent="0.2">
      <c r="A4478">
        <f t="shared" si="414"/>
        <v>9</v>
      </c>
      <c r="B4478" t="b">
        <f t="shared" si="415"/>
        <v>0</v>
      </c>
      <c r="C4478" t="str">
        <f t="shared" si="416"/>
        <v>OFF</v>
      </c>
      <c r="D4478" s="4">
        <f t="shared" si="418"/>
        <v>42616.499999989144</v>
      </c>
      <c r="E4478" t="str">
        <f t="shared" si="419"/>
        <v>LRKPPS</v>
      </c>
      <c r="F4478" s="39">
        <v>62.121978759765625</v>
      </c>
      <c r="G4478">
        <f t="shared" si="417"/>
        <v>9.4359627097680262E-4</v>
      </c>
      <c r="H4478" s="38">
        <f>G4478*SUMIF('Manual Inputs'!$B$11:$B$22,'Expanded kW'!A4478,'Manual Inputs'!$C$11:$C$22)</f>
        <v>11059.255908232466</v>
      </c>
    </row>
    <row r="4479" spans="1:8" x14ac:dyDescent="0.2">
      <c r="A4479">
        <f t="shared" si="414"/>
        <v>9</v>
      </c>
      <c r="B4479" t="b">
        <f t="shared" si="415"/>
        <v>0</v>
      </c>
      <c r="C4479" t="str">
        <f t="shared" si="416"/>
        <v>OFF</v>
      </c>
      <c r="D4479" s="4">
        <f t="shared" si="418"/>
        <v>42616.541666655809</v>
      </c>
      <c r="E4479" t="str">
        <f t="shared" si="419"/>
        <v>LRKPPS</v>
      </c>
      <c r="F4479" s="39">
        <v>64.206077575683594</v>
      </c>
      <c r="G4479">
        <f t="shared" si="417"/>
        <v>9.752525045725205E-4</v>
      </c>
      <c r="H4479" s="38">
        <f>G4479*SUMIF('Manual Inputs'!$B$11:$B$22,'Expanded kW'!A4479,'Manual Inputs'!$C$11:$C$22)</f>
        <v>11430.277285906432</v>
      </c>
    </row>
    <row r="4480" spans="1:8" x14ac:dyDescent="0.2">
      <c r="A4480">
        <f t="shared" si="414"/>
        <v>9</v>
      </c>
      <c r="B4480" t="b">
        <f t="shared" si="415"/>
        <v>0</v>
      </c>
      <c r="C4480" t="str">
        <f t="shared" si="416"/>
        <v>OFF</v>
      </c>
      <c r="D4480" s="4">
        <f t="shared" si="418"/>
        <v>42616.583333322473</v>
      </c>
      <c r="E4480" t="str">
        <f t="shared" si="419"/>
        <v>LRKPPS</v>
      </c>
      <c r="F4480" s="39">
        <v>64.470893859863281</v>
      </c>
      <c r="G4480">
        <f t="shared" si="417"/>
        <v>9.7927490796717413E-4</v>
      </c>
      <c r="H4480" s="38">
        <f>G4480*SUMIF('Manual Inputs'!$B$11:$B$22,'Expanded kW'!A4480,'Manual Inputs'!$C$11:$C$22)</f>
        <v>11477.421164995278</v>
      </c>
    </row>
    <row r="4481" spans="1:8" x14ac:dyDescent="0.2">
      <c r="A4481">
        <f t="shared" si="414"/>
        <v>9</v>
      </c>
      <c r="B4481" t="b">
        <f t="shared" si="415"/>
        <v>0</v>
      </c>
      <c r="C4481" t="str">
        <f t="shared" si="416"/>
        <v>OFF</v>
      </c>
      <c r="D4481" s="4">
        <f t="shared" si="418"/>
        <v>42616.624999989137</v>
      </c>
      <c r="E4481" t="str">
        <f t="shared" si="419"/>
        <v>LRKPPS</v>
      </c>
      <c r="F4481" s="39">
        <v>65.330032348632812</v>
      </c>
      <c r="G4481">
        <f t="shared" si="417"/>
        <v>9.9232471562688495E-4</v>
      </c>
      <c r="H4481" s="38">
        <f>G4481*SUMIF('Manual Inputs'!$B$11:$B$22,'Expanded kW'!A4481,'Manual Inputs'!$C$11:$C$22)</f>
        <v>11630.369165004386</v>
      </c>
    </row>
    <row r="4482" spans="1:8" x14ac:dyDescent="0.2">
      <c r="A4482">
        <f t="shared" ref="A4482:A4545" si="420">MONTH(D4482)</f>
        <v>9</v>
      </c>
      <c r="B4482" t="b">
        <f t="shared" ref="B4482:B4545" si="421">IF(ISNA(VLOOKUP(DATE(YEAR(D4482),MONTH(D4482),DAY(D4482)),Holidays,1,FALSE)),FALSE,TRUE)</f>
        <v>0</v>
      </c>
      <c r="C4482" t="str">
        <f t="shared" ref="C4482:C4545" si="422">IF(OR(HOUR(D4482)&lt;PkStart,HOUR(D4482)&gt;OPkStart-1,WEEKDAY(D4482,2)&gt;5,B4482)=TRUE,"OFF","ON")</f>
        <v>OFF</v>
      </c>
      <c r="D4482" s="4">
        <f t="shared" si="418"/>
        <v>42616.666666655801</v>
      </c>
      <c r="E4482" t="str">
        <f t="shared" si="419"/>
        <v>LRKPPS</v>
      </c>
      <c r="F4482" s="39">
        <v>66.698837280273438</v>
      </c>
      <c r="G4482">
        <f t="shared" ref="G4482:G4545" si="423">IF(SUMIF($A$2:$A$8761,A4482,$F$2:$F$8761)=0,0,F4482/SUMIF($A$2:$A$8761,A4482,$F$2:$F$8761))</f>
        <v>1.0131160563886714E-3</v>
      </c>
      <c r="H4482" s="38">
        <f>G4482*SUMIF('Manual Inputs'!$B$11:$B$22,'Expanded kW'!A4482,'Manual Inputs'!$C$11:$C$22)</f>
        <v>11874.050456709612</v>
      </c>
    </row>
    <row r="4483" spans="1:8" x14ac:dyDescent="0.2">
      <c r="A4483">
        <f t="shared" si="420"/>
        <v>9</v>
      </c>
      <c r="B4483" t="b">
        <f t="shared" si="421"/>
        <v>0</v>
      </c>
      <c r="C4483" t="str">
        <f t="shared" si="422"/>
        <v>OFF</v>
      </c>
      <c r="D4483" s="4">
        <f t="shared" si="418"/>
        <v>42616.708333322465</v>
      </c>
      <c r="E4483" t="str">
        <f t="shared" si="419"/>
        <v>LRKPPS</v>
      </c>
      <c r="F4483" s="39">
        <v>65.869895935058594</v>
      </c>
      <c r="G4483">
        <f t="shared" si="423"/>
        <v>1.0005249255551215E-3</v>
      </c>
      <c r="H4483" s="38">
        <f>G4483*SUMIF('Manual Inputs'!$B$11:$B$22,'Expanded kW'!A4483,'Manual Inputs'!$C$11:$C$22)</f>
        <v>11726.478298631755</v>
      </c>
    </row>
    <row r="4484" spans="1:8" x14ac:dyDescent="0.2">
      <c r="A4484">
        <f t="shared" si="420"/>
        <v>9</v>
      </c>
      <c r="B4484" t="b">
        <f t="shared" si="421"/>
        <v>0</v>
      </c>
      <c r="C4484" t="str">
        <f t="shared" si="422"/>
        <v>OFF</v>
      </c>
      <c r="D4484" s="4">
        <f t="shared" ref="D4484:D4547" si="424">+D4483+1/24</f>
        <v>42616.74999998913</v>
      </c>
      <c r="E4484" t="str">
        <f t="shared" ref="E4484:E4547" si="425">+E4483</f>
        <v>LRKPPS</v>
      </c>
      <c r="F4484" s="39">
        <v>65.666694641113281</v>
      </c>
      <c r="G4484">
        <f t="shared" si="423"/>
        <v>9.974384175743319E-4</v>
      </c>
      <c r="H4484" s="38">
        <f>G4484*SUMIF('Manual Inputs'!$B$11:$B$22,'Expanded kW'!A4484,'Manual Inputs'!$C$11:$C$22)</f>
        <v>11690.303418895299</v>
      </c>
    </row>
    <row r="4485" spans="1:8" x14ac:dyDescent="0.2">
      <c r="A4485">
        <f t="shared" si="420"/>
        <v>9</v>
      </c>
      <c r="B4485" t="b">
        <f t="shared" si="421"/>
        <v>0</v>
      </c>
      <c r="C4485" t="str">
        <f t="shared" si="422"/>
        <v>OFF</v>
      </c>
      <c r="D4485" s="4">
        <f t="shared" si="424"/>
        <v>42616.791666655794</v>
      </c>
      <c r="E4485" t="str">
        <f t="shared" si="425"/>
        <v>LRKPPS</v>
      </c>
      <c r="F4485" s="39">
        <v>64.093452453613281</v>
      </c>
      <c r="G4485">
        <f t="shared" si="423"/>
        <v>9.7354179529819391E-4</v>
      </c>
      <c r="H4485" s="38">
        <f>G4485*SUMIF('Manual Inputs'!$B$11:$B$22,'Expanded kW'!A4485,'Manual Inputs'!$C$11:$C$22)</f>
        <v>11410.227215520099</v>
      </c>
    </row>
    <row r="4486" spans="1:8" x14ac:dyDescent="0.2">
      <c r="A4486">
        <f t="shared" si="420"/>
        <v>9</v>
      </c>
      <c r="B4486" t="b">
        <f t="shared" si="421"/>
        <v>0</v>
      </c>
      <c r="C4486" t="str">
        <f t="shared" si="422"/>
        <v>OFF</v>
      </c>
      <c r="D4486" s="4">
        <f t="shared" si="424"/>
        <v>42616.833333322458</v>
      </c>
      <c r="E4486" t="str">
        <f t="shared" si="425"/>
        <v>LRKPPS</v>
      </c>
      <c r="F4486" s="39">
        <v>62.490097045898437</v>
      </c>
      <c r="G4486">
        <f t="shared" si="423"/>
        <v>9.491877709420012E-4</v>
      </c>
      <c r="H4486" s="38">
        <f>G4486*SUMIF('Manual Inputs'!$B$11:$B$22,'Expanded kW'!A4486,'Manual Inputs'!$C$11:$C$22)</f>
        <v>11124.790110653581</v>
      </c>
    </row>
    <row r="4487" spans="1:8" x14ac:dyDescent="0.2">
      <c r="A4487">
        <f t="shared" si="420"/>
        <v>9</v>
      </c>
      <c r="B4487" t="b">
        <f t="shared" si="421"/>
        <v>0</v>
      </c>
      <c r="C4487" t="str">
        <f t="shared" si="422"/>
        <v>OFF</v>
      </c>
      <c r="D4487" s="4">
        <f t="shared" si="424"/>
        <v>42616.874999989122</v>
      </c>
      <c r="E4487" t="str">
        <f t="shared" si="425"/>
        <v>LRKPPS</v>
      </c>
      <c r="F4487" s="39">
        <v>60.288845062255859</v>
      </c>
      <c r="G4487">
        <f t="shared" si="423"/>
        <v>9.1575204972523449E-4</v>
      </c>
      <c r="H4487" s="38">
        <f>G4487*SUMIF('Manual Inputs'!$B$11:$B$22,'Expanded kW'!A4487,'Manual Inputs'!$C$11:$C$22)</f>
        <v>10732.912557947959</v>
      </c>
    </row>
    <row r="4488" spans="1:8" x14ac:dyDescent="0.2">
      <c r="A4488">
        <f t="shared" si="420"/>
        <v>9</v>
      </c>
      <c r="B4488" t="b">
        <f t="shared" si="421"/>
        <v>0</v>
      </c>
      <c r="C4488" t="str">
        <f t="shared" si="422"/>
        <v>OFF</v>
      </c>
      <c r="D4488" s="4">
        <f t="shared" si="424"/>
        <v>42616.916666655787</v>
      </c>
      <c r="E4488" t="str">
        <f t="shared" si="425"/>
        <v>LRKPPS</v>
      </c>
      <c r="F4488" s="39">
        <v>58.074298858642578</v>
      </c>
      <c r="G4488">
        <f t="shared" si="423"/>
        <v>8.8211439713666755E-4</v>
      </c>
      <c r="H4488" s="38">
        <f>G4488*SUMIF('Manual Inputs'!$B$11:$B$22,'Expanded kW'!A4488,'Manual Inputs'!$C$11:$C$22)</f>
        <v>10338.66830373521</v>
      </c>
    </row>
    <row r="4489" spans="1:8" x14ac:dyDescent="0.2">
      <c r="A4489">
        <f t="shared" si="420"/>
        <v>9</v>
      </c>
      <c r="B4489" t="b">
        <f t="shared" si="421"/>
        <v>0</v>
      </c>
      <c r="C4489" t="str">
        <f t="shared" si="422"/>
        <v>OFF</v>
      </c>
      <c r="D4489" s="4">
        <f t="shared" si="424"/>
        <v>42616.958333322451</v>
      </c>
      <c r="E4489" t="str">
        <f t="shared" si="425"/>
        <v>LRKPPS</v>
      </c>
      <c r="F4489" s="39">
        <v>56.208774566650391</v>
      </c>
      <c r="G4489">
        <f t="shared" si="423"/>
        <v>8.5377818183116679E-4</v>
      </c>
      <c r="H4489" s="38">
        <f>G4489*SUMIF('Manual Inputs'!$B$11:$B$22,'Expanded kW'!A4489,'Manual Inputs'!$C$11:$C$22)</f>
        <v>10006.558622748551</v>
      </c>
    </row>
    <row r="4490" spans="1:8" x14ac:dyDescent="0.2">
      <c r="A4490">
        <f t="shared" si="420"/>
        <v>9</v>
      </c>
      <c r="B4490" t="b">
        <f t="shared" si="421"/>
        <v>0</v>
      </c>
      <c r="C4490" t="str">
        <f t="shared" si="422"/>
        <v>OFF</v>
      </c>
      <c r="D4490" s="4">
        <f t="shared" si="424"/>
        <v>42616.999999989115</v>
      </c>
      <c r="E4490" t="str">
        <f t="shared" si="425"/>
        <v>LRKPPS</v>
      </c>
      <c r="F4490" s="39">
        <v>55.727527618408203</v>
      </c>
      <c r="G4490">
        <f t="shared" si="423"/>
        <v>8.4646832411500519E-4</v>
      </c>
      <c r="H4490" s="38">
        <f>G4490*SUMIF('Manual Inputs'!$B$11:$B$22,'Expanded kW'!A4490,'Manual Inputs'!$C$11:$C$22)</f>
        <v>9920.8847073015222</v>
      </c>
    </row>
    <row r="4491" spans="1:8" x14ac:dyDescent="0.2">
      <c r="A4491">
        <f t="shared" si="420"/>
        <v>9</v>
      </c>
      <c r="B4491" t="b">
        <f t="shared" si="421"/>
        <v>0</v>
      </c>
      <c r="C4491" t="str">
        <f t="shared" si="422"/>
        <v>OFF</v>
      </c>
      <c r="D4491" s="4">
        <f t="shared" si="424"/>
        <v>42617.041666655779</v>
      </c>
      <c r="E4491" t="str">
        <f t="shared" si="425"/>
        <v>LRKPPS</v>
      </c>
      <c r="F4491" s="39">
        <v>54.451404571533203</v>
      </c>
      <c r="G4491">
        <f t="shared" si="423"/>
        <v>8.2708476659834271E-4</v>
      </c>
      <c r="H4491" s="38">
        <f>G4491*SUMIF('Manual Inputs'!$B$11:$B$22,'Expanded kW'!A4491,'Manual Inputs'!$C$11:$C$22)</f>
        <v>9693.7030941664871</v>
      </c>
    </row>
    <row r="4492" spans="1:8" x14ac:dyDescent="0.2">
      <c r="A4492">
        <f t="shared" si="420"/>
        <v>9</v>
      </c>
      <c r="B4492" t="b">
        <f t="shared" si="421"/>
        <v>0</v>
      </c>
      <c r="C4492" t="str">
        <f t="shared" si="422"/>
        <v>OFF</v>
      </c>
      <c r="D4492" s="4">
        <f t="shared" si="424"/>
        <v>42617.083333322444</v>
      </c>
      <c r="E4492" t="str">
        <f t="shared" si="425"/>
        <v>LRKPPS</v>
      </c>
      <c r="F4492" s="39">
        <v>54.145950317382813</v>
      </c>
      <c r="G4492">
        <f t="shared" si="423"/>
        <v>8.22445096373334E-4</v>
      </c>
      <c r="H4492" s="38">
        <f>G4492*SUMIF('Manual Inputs'!$B$11:$B$22,'Expanded kW'!A4492,'Manual Inputs'!$C$11:$C$22)</f>
        <v>9639.3246465968914</v>
      </c>
    </row>
    <row r="4493" spans="1:8" x14ac:dyDescent="0.2">
      <c r="A4493">
        <f t="shared" si="420"/>
        <v>9</v>
      </c>
      <c r="B4493" t="b">
        <f t="shared" si="421"/>
        <v>0</v>
      </c>
      <c r="C4493" t="str">
        <f t="shared" si="422"/>
        <v>OFF</v>
      </c>
      <c r="D4493" s="4">
        <f t="shared" si="424"/>
        <v>42617.124999989108</v>
      </c>
      <c r="E4493" t="str">
        <f t="shared" si="425"/>
        <v>LRKPPS</v>
      </c>
      <c r="F4493" s="39">
        <v>53.627342224121094</v>
      </c>
      <c r="G4493">
        <f t="shared" si="423"/>
        <v>8.1456774486795842E-4</v>
      </c>
      <c r="H4493" s="38">
        <f>G4493*SUMIF('Manual Inputs'!$B$11:$B$22,'Expanded kW'!A4493,'Manual Inputs'!$C$11:$C$22)</f>
        <v>9546.9995189373003</v>
      </c>
    </row>
    <row r="4494" spans="1:8" x14ac:dyDescent="0.2">
      <c r="A4494">
        <f t="shared" si="420"/>
        <v>9</v>
      </c>
      <c r="B4494" t="b">
        <f t="shared" si="421"/>
        <v>0</v>
      </c>
      <c r="C4494" t="str">
        <f t="shared" si="422"/>
        <v>OFF</v>
      </c>
      <c r="D4494" s="4">
        <f t="shared" si="424"/>
        <v>42617.166666655772</v>
      </c>
      <c r="E4494" t="str">
        <f t="shared" si="425"/>
        <v>LRKPPS</v>
      </c>
      <c r="F4494" s="39">
        <v>51.545032501220703</v>
      </c>
      <c r="G4494">
        <f t="shared" si="423"/>
        <v>7.8293868654150144E-4</v>
      </c>
      <c r="H4494" s="38">
        <f>G4494*SUMIF('Manual Inputs'!$B$11:$B$22,'Expanded kW'!A4494,'Manual Inputs'!$C$11:$C$22)</f>
        <v>9176.296644278209</v>
      </c>
    </row>
    <row r="4495" spans="1:8" x14ac:dyDescent="0.2">
      <c r="A4495">
        <f t="shared" si="420"/>
        <v>9</v>
      </c>
      <c r="B4495" t="b">
        <f t="shared" si="421"/>
        <v>0</v>
      </c>
      <c r="C4495" t="str">
        <f t="shared" si="422"/>
        <v>OFF</v>
      </c>
      <c r="D4495" s="4">
        <f t="shared" si="424"/>
        <v>42617.208333322436</v>
      </c>
      <c r="E4495" t="str">
        <f t="shared" si="425"/>
        <v>LRKPPS</v>
      </c>
      <c r="F4495" s="39">
        <v>51.616889953613281</v>
      </c>
      <c r="G4495">
        <f t="shared" si="423"/>
        <v>7.840301589233092E-4</v>
      </c>
      <c r="H4495" s="38">
        <f>G4495*SUMIF('Manual Inputs'!$B$11:$B$22,'Expanded kW'!A4495,'Manual Inputs'!$C$11:$C$22)</f>
        <v>9189.0890564129932</v>
      </c>
    </row>
    <row r="4496" spans="1:8" x14ac:dyDescent="0.2">
      <c r="A4496">
        <f t="shared" si="420"/>
        <v>9</v>
      </c>
      <c r="B4496" t="b">
        <f t="shared" si="421"/>
        <v>0</v>
      </c>
      <c r="C4496" t="str">
        <f t="shared" si="422"/>
        <v>OFF</v>
      </c>
      <c r="D4496" s="4">
        <f t="shared" si="424"/>
        <v>42617.249999989101</v>
      </c>
      <c r="E4496" t="str">
        <f t="shared" si="425"/>
        <v>LRKPPS</v>
      </c>
      <c r="F4496" s="39">
        <v>51.190811157226563</v>
      </c>
      <c r="G4496">
        <f t="shared" si="423"/>
        <v>7.7755827294286473E-4</v>
      </c>
      <c r="H4496" s="38">
        <f>G4496*SUMIF('Manual Inputs'!$B$11:$B$22,'Expanded kW'!A4496,'Manual Inputs'!$C$11:$C$22)</f>
        <v>9113.2364428873534</v>
      </c>
    </row>
    <row r="4497" spans="1:8" x14ac:dyDescent="0.2">
      <c r="A4497">
        <f t="shared" si="420"/>
        <v>9</v>
      </c>
      <c r="B4497" t="b">
        <f t="shared" si="421"/>
        <v>0</v>
      </c>
      <c r="C4497" t="str">
        <f t="shared" si="422"/>
        <v>OFF</v>
      </c>
      <c r="D4497" s="4">
        <f t="shared" si="424"/>
        <v>42617.291666655765</v>
      </c>
      <c r="E4497" t="str">
        <f t="shared" si="425"/>
        <v>LRKPPS</v>
      </c>
      <c r="F4497" s="39">
        <v>50.261215209960937</v>
      </c>
      <c r="G4497">
        <f t="shared" si="423"/>
        <v>7.6343825798411548E-4</v>
      </c>
      <c r="H4497" s="38">
        <f>G4497*SUMIF('Manual Inputs'!$B$11:$B$22,'Expanded kW'!A4497,'Manual Inputs'!$C$11:$C$22)</f>
        <v>8947.7452644459354</v>
      </c>
    </row>
    <row r="4498" spans="1:8" x14ac:dyDescent="0.2">
      <c r="A4498">
        <f t="shared" si="420"/>
        <v>9</v>
      </c>
      <c r="B4498" t="b">
        <f t="shared" si="421"/>
        <v>0</v>
      </c>
      <c r="C4498" t="str">
        <f t="shared" si="422"/>
        <v>OFF</v>
      </c>
      <c r="D4498" s="4">
        <f t="shared" si="424"/>
        <v>42617.333333322429</v>
      </c>
      <c r="E4498" t="str">
        <f t="shared" si="425"/>
        <v>LRKPPS</v>
      </c>
      <c r="F4498" s="39">
        <v>51.237091064453125</v>
      </c>
      <c r="G4498">
        <f t="shared" si="423"/>
        <v>7.7826123747734956E-4</v>
      </c>
      <c r="H4498" s="38">
        <f>G4498*SUMIF('Manual Inputs'!$B$11:$B$22,'Expanded kW'!A4498,'Manual Inputs'!$C$11:$C$22)</f>
        <v>9121.4754163979542</v>
      </c>
    </row>
    <row r="4499" spans="1:8" x14ac:dyDescent="0.2">
      <c r="A4499">
        <f t="shared" si="420"/>
        <v>9</v>
      </c>
      <c r="B4499" t="b">
        <f t="shared" si="421"/>
        <v>0</v>
      </c>
      <c r="C4499" t="str">
        <f t="shared" si="422"/>
        <v>OFF</v>
      </c>
      <c r="D4499" s="4">
        <f t="shared" si="424"/>
        <v>42617.374999989093</v>
      </c>
      <c r="E4499" t="str">
        <f t="shared" si="425"/>
        <v>LRKPPS</v>
      </c>
      <c r="F4499" s="39">
        <v>54.267391204833984</v>
      </c>
      <c r="G4499">
        <f t="shared" si="423"/>
        <v>8.2428971193180124E-4</v>
      </c>
      <c r="H4499" s="38">
        <f>G4499*SUMIF('Manual Inputs'!$B$11:$B$22,'Expanded kW'!A4499,'Manual Inputs'!$C$11:$C$22)</f>
        <v>9660.9441422868003</v>
      </c>
    </row>
    <row r="4500" spans="1:8" x14ac:dyDescent="0.2">
      <c r="A4500">
        <f t="shared" si="420"/>
        <v>9</v>
      </c>
      <c r="B4500" t="b">
        <f t="shared" si="421"/>
        <v>0</v>
      </c>
      <c r="C4500" t="str">
        <f t="shared" si="422"/>
        <v>OFF</v>
      </c>
      <c r="D4500" s="4">
        <f t="shared" si="424"/>
        <v>42617.416666655758</v>
      </c>
      <c r="E4500" t="str">
        <f t="shared" si="425"/>
        <v>LRKPPS</v>
      </c>
      <c r="F4500" s="39">
        <v>58.419029235839844</v>
      </c>
      <c r="G4500">
        <f t="shared" si="423"/>
        <v>8.8735064853931033E-4</v>
      </c>
      <c r="H4500" s="38">
        <f>G4500*SUMIF('Manual Inputs'!$B$11:$B$22,'Expanded kW'!A4500,'Manual Inputs'!$C$11:$C$22)</f>
        <v>10400.038877192141</v>
      </c>
    </row>
    <row r="4501" spans="1:8" x14ac:dyDescent="0.2">
      <c r="A4501">
        <f t="shared" si="420"/>
        <v>9</v>
      </c>
      <c r="B4501" t="b">
        <f t="shared" si="421"/>
        <v>0</v>
      </c>
      <c r="C4501" t="str">
        <f t="shared" si="422"/>
        <v>OFF</v>
      </c>
      <c r="D4501" s="4">
        <f t="shared" si="424"/>
        <v>42617.458333322422</v>
      </c>
      <c r="E4501" t="str">
        <f t="shared" si="425"/>
        <v>LRKPPS</v>
      </c>
      <c r="F4501" s="39">
        <v>60.866783142089844</v>
      </c>
      <c r="G4501">
        <f t="shared" si="423"/>
        <v>9.2453058878458653E-4</v>
      </c>
      <c r="H4501" s="38">
        <f>G4501*SUMIF('Manual Inputs'!$B$11:$B$22,'Expanded kW'!A4501,'Manual Inputs'!$C$11:$C$22)</f>
        <v>10835.799897527299</v>
      </c>
    </row>
    <row r="4502" spans="1:8" x14ac:dyDescent="0.2">
      <c r="A4502">
        <f t="shared" si="420"/>
        <v>9</v>
      </c>
      <c r="B4502" t="b">
        <f t="shared" si="421"/>
        <v>0</v>
      </c>
      <c r="C4502" t="str">
        <f t="shared" si="422"/>
        <v>OFF</v>
      </c>
      <c r="D4502" s="4">
        <f t="shared" si="424"/>
        <v>42617.499999989086</v>
      </c>
      <c r="E4502" t="str">
        <f t="shared" si="425"/>
        <v>LRKPPS</v>
      </c>
      <c r="F4502" s="39">
        <v>63.368202209472656</v>
      </c>
      <c r="G4502">
        <f t="shared" si="423"/>
        <v>9.6252567122168044E-4</v>
      </c>
      <c r="H4502" s="38">
        <f>G4502*SUMIF('Manual Inputs'!$B$11:$B$22,'Expanded kW'!A4502,'Manual Inputs'!$C$11:$C$22)</f>
        <v>11281.114650086913</v>
      </c>
    </row>
    <row r="4503" spans="1:8" x14ac:dyDescent="0.2">
      <c r="A4503">
        <f t="shared" si="420"/>
        <v>9</v>
      </c>
      <c r="B4503" t="b">
        <f t="shared" si="421"/>
        <v>0</v>
      </c>
      <c r="C4503" t="str">
        <f t="shared" si="422"/>
        <v>OFF</v>
      </c>
      <c r="D4503" s="4">
        <f t="shared" si="424"/>
        <v>42617.54166665575</v>
      </c>
      <c r="E4503" t="str">
        <f t="shared" si="425"/>
        <v>LRKPPS</v>
      </c>
      <c r="F4503" s="39">
        <v>65.021408081054688</v>
      </c>
      <c r="G4503">
        <f t="shared" si="423"/>
        <v>9.8763689476487012E-4</v>
      </c>
      <c r="H4503" s="38">
        <f>G4503*SUMIF('Manual Inputs'!$B$11:$B$22,'Expanded kW'!A4503,'Manual Inputs'!$C$11:$C$22)</f>
        <v>11575.426376271971</v>
      </c>
    </row>
    <row r="4504" spans="1:8" x14ac:dyDescent="0.2">
      <c r="A4504">
        <f t="shared" si="420"/>
        <v>9</v>
      </c>
      <c r="B4504" t="b">
        <f t="shared" si="421"/>
        <v>0</v>
      </c>
      <c r="C4504" t="str">
        <f t="shared" si="422"/>
        <v>OFF</v>
      </c>
      <c r="D4504" s="4">
        <f t="shared" si="424"/>
        <v>42617.583333322415</v>
      </c>
      <c r="E4504" t="str">
        <f t="shared" si="425"/>
        <v>LRKPPS</v>
      </c>
      <c r="F4504" s="39">
        <v>65.41607666015625</v>
      </c>
      <c r="G4504">
        <f t="shared" si="423"/>
        <v>9.9363167804362084E-4</v>
      </c>
      <c r="H4504" s="38">
        <f>G4504*SUMIF('Manual Inputs'!$B$11:$B$22,'Expanded kW'!A4504,'Manual Inputs'!$C$11:$C$22)</f>
        <v>11645.687190598279</v>
      </c>
    </row>
    <row r="4505" spans="1:8" x14ac:dyDescent="0.2">
      <c r="A4505">
        <f t="shared" si="420"/>
        <v>9</v>
      </c>
      <c r="B4505" t="b">
        <f t="shared" si="421"/>
        <v>0</v>
      </c>
      <c r="C4505" t="str">
        <f t="shared" si="422"/>
        <v>OFF</v>
      </c>
      <c r="D4505" s="4">
        <f t="shared" si="424"/>
        <v>42617.624999989079</v>
      </c>
      <c r="E4505" t="str">
        <f t="shared" si="425"/>
        <v>LRKPPS</v>
      </c>
      <c r="F4505" s="39">
        <v>67.295783996582031</v>
      </c>
      <c r="G4505">
        <f t="shared" si="423"/>
        <v>1.0221833254410451E-3</v>
      </c>
      <c r="H4505" s="38">
        <f>G4505*SUMIF('Manual Inputs'!$B$11:$B$22,'Expanded kW'!A4505,'Manual Inputs'!$C$11:$C$22)</f>
        <v>11980.321805933141</v>
      </c>
    </row>
    <row r="4506" spans="1:8" x14ac:dyDescent="0.2">
      <c r="A4506">
        <f t="shared" si="420"/>
        <v>9</v>
      </c>
      <c r="B4506" t="b">
        <f t="shared" si="421"/>
        <v>0</v>
      </c>
      <c r="C4506" t="str">
        <f t="shared" si="422"/>
        <v>OFF</v>
      </c>
      <c r="D4506" s="4">
        <f t="shared" si="424"/>
        <v>42617.666666655743</v>
      </c>
      <c r="E4506" t="str">
        <f t="shared" si="425"/>
        <v>LRKPPS</v>
      </c>
      <c r="F4506" s="39">
        <v>68.051536560058594</v>
      </c>
      <c r="G4506">
        <f t="shared" si="423"/>
        <v>1.0336627617841048E-3</v>
      </c>
      <c r="H4506" s="38">
        <f>G4506*SUMIF('Manual Inputs'!$B$11:$B$22,'Expanded kW'!A4506,'Manual Inputs'!$C$11:$C$22)</f>
        <v>12114.864542170051</v>
      </c>
    </row>
    <row r="4507" spans="1:8" x14ac:dyDescent="0.2">
      <c r="A4507">
        <f t="shared" si="420"/>
        <v>9</v>
      </c>
      <c r="B4507" t="b">
        <f t="shared" si="421"/>
        <v>0</v>
      </c>
      <c r="C4507" t="str">
        <f t="shared" si="422"/>
        <v>OFF</v>
      </c>
      <c r="D4507" s="4">
        <f t="shared" si="424"/>
        <v>42617.708333322407</v>
      </c>
      <c r="E4507" t="str">
        <f t="shared" si="425"/>
        <v>LRKPPS</v>
      </c>
      <c r="F4507" s="39">
        <v>69.871322631835938</v>
      </c>
      <c r="G4507">
        <f t="shared" si="423"/>
        <v>1.0613042404618055E-3</v>
      </c>
      <c r="H4507" s="38">
        <f>G4507*SUMIF('Manual Inputs'!$B$11:$B$22,'Expanded kW'!A4507,'Manual Inputs'!$C$11:$C$22)</f>
        <v>12438.831683394752</v>
      </c>
    </row>
    <row r="4508" spans="1:8" x14ac:dyDescent="0.2">
      <c r="A4508">
        <f t="shared" si="420"/>
        <v>9</v>
      </c>
      <c r="B4508" t="b">
        <f t="shared" si="421"/>
        <v>0</v>
      </c>
      <c r="C4508" t="str">
        <f t="shared" si="422"/>
        <v>OFF</v>
      </c>
      <c r="D4508" s="4">
        <f t="shared" si="424"/>
        <v>42617.749999989072</v>
      </c>
      <c r="E4508" t="str">
        <f t="shared" si="425"/>
        <v>LRKPPS</v>
      </c>
      <c r="F4508" s="39">
        <v>67.53936767578125</v>
      </c>
      <c r="G4508">
        <f t="shared" si="423"/>
        <v>1.0258832180708667E-3</v>
      </c>
      <c r="H4508" s="38">
        <f>G4508*SUMIF('Manual Inputs'!$B$11:$B$22,'Expanded kW'!A4508,'Manual Inputs'!$C$11:$C$22)</f>
        <v>12023.685753719648</v>
      </c>
    </row>
    <row r="4509" spans="1:8" x14ac:dyDescent="0.2">
      <c r="A4509">
        <f t="shared" si="420"/>
        <v>9</v>
      </c>
      <c r="B4509" t="b">
        <f t="shared" si="421"/>
        <v>0</v>
      </c>
      <c r="C4509" t="str">
        <f t="shared" si="422"/>
        <v>OFF</v>
      </c>
      <c r="D4509" s="4">
        <f t="shared" si="424"/>
        <v>42617.791666655736</v>
      </c>
      <c r="E4509" t="str">
        <f t="shared" si="425"/>
        <v>LRKPPS</v>
      </c>
      <c r="F4509" s="39">
        <v>65.713417053222656</v>
      </c>
      <c r="G4509">
        <f t="shared" si="423"/>
        <v>9.9814810349737595E-4</v>
      </c>
      <c r="H4509" s="38">
        <f>G4509*SUMIF('Manual Inputs'!$B$11:$B$22,'Expanded kW'!A4509,'Manual Inputs'!$C$11:$C$22)</f>
        <v>11698.621169270986</v>
      </c>
    </row>
    <row r="4510" spans="1:8" x14ac:dyDescent="0.2">
      <c r="A4510">
        <f t="shared" si="420"/>
        <v>9</v>
      </c>
      <c r="B4510" t="b">
        <f t="shared" si="421"/>
        <v>0</v>
      </c>
      <c r="C4510" t="str">
        <f t="shared" si="422"/>
        <v>OFF</v>
      </c>
      <c r="D4510" s="4">
        <f t="shared" si="424"/>
        <v>42617.8333333224</v>
      </c>
      <c r="E4510" t="str">
        <f t="shared" si="425"/>
        <v>LRKPPS</v>
      </c>
      <c r="F4510" s="39">
        <v>66.356613159179688</v>
      </c>
      <c r="G4510">
        <f t="shared" si="423"/>
        <v>1.0079178735401958E-3</v>
      </c>
      <c r="H4510" s="38">
        <f>G4510*SUMIF('Manual Inputs'!$B$11:$B$22,'Expanded kW'!A4510,'Manual Inputs'!$C$11:$C$22)</f>
        <v>11813.126059117869</v>
      </c>
    </row>
    <row r="4511" spans="1:8" x14ac:dyDescent="0.2">
      <c r="A4511">
        <f t="shared" si="420"/>
        <v>9</v>
      </c>
      <c r="B4511" t="b">
        <f t="shared" si="421"/>
        <v>0</v>
      </c>
      <c r="C4511" t="str">
        <f t="shared" si="422"/>
        <v>OFF</v>
      </c>
      <c r="D4511" s="4">
        <f t="shared" si="424"/>
        <v>42617.874999989064</v>
      </c>
      <c r="E4511" t="str">
        <f t="shared" si="425"/>
        <v>LRKPPS</v>
      </c>
      <c r="F4511" s="39">
        <v>64.812004089355469</v>
      </c>
      <c r="G4511">
        <f t="shared" si="423"/>
        <v>9.8445617145824223E-4</v>
      </c>
      <c r="H4511" s="38">
        <f>G4511*SUMIF('Manual Inputs'!$B$11:$B$22,'Expanded kW'!A4511,'Manual Inputs'!$C$11:$C$22)</f>
        <v>11538.147262202494</v>
      </c>
    </row>
    <row r="4512" spans="1:8" x14ac:dyDescent="0.2">
      <c r="A4512">
        <f t="shared" si="420"/>
        <v>9</v>
      </c>
      <c r="B4512" t="b">
        <f t="shared" si="421"/>
        <v>0</v>
      </c>
      <c r="C4512" t="str">
        <f t="shared" si="422"/>
        <v>OFF</v>
      </c>
      <c r="D4512" s="4">
        <f t="shared" si="424"/>
        <v>42617.916666655728</v>
      </c>
      <c r="E4512" t="str">
        <f t="shared" si="425"/>
        <v>LRKPPS</v>
      </c>
      <c r="F4512" s="39">
        <v>63.137363433837891</v>
      </c>
      <c r="G4512">
        <f t="shared" si="423"/>
        <v>9.5901936617096483E-4</v>
      </c>
      <c r="H4512" s="38">
        <f>G4512*SUMIF('Manual Inputs'!$B$11:$B$22,'Expanded kW'!A4512,'Manual Inputs'!$C$11:$C$22)</f>
        <v>11240.01961183708</v>
      </c>
    </row>
    <row r="4513" spans="1:8" x14ac:dyDescent="0.2">
      <c r="A4513">
        <f t="shared" si="420"/>
        <v>9</v>
      </c>
      <c r="B4513" t="b">
        <f t="shared" si="421"/>
        <v>0</v>
      </c>
      <c r="C4513" t="str">
        <f t="shared" si="422"/>
        <v>OFF</v>
      </c>
      <c r="D4513" s="4">
        <f t="shared" si="424"/>
        <v>42617.958333322393</v>
      </c>
      <c r="E4513" t="str">
        <f t="shared" si="425"/>
        <v>LRKPPS</v>
      </c>
      <c r="F4513" s="39">
        <v>60.530620574951172</v>
      </c>
      <c r="G4513">
        <f t="shared" si="423"/>
        <v>9.1942447737077102E-4</v>
      </c>
      <c r="H4513" s="38">
        <f>G4513*SUMIF('Manual Inputs'!$B$11:$B$22,'Expanded kW'!A4513,'Manual Inputs'!$C$11:$C$22)</f>
        <v>10775.954607165058</v>
      </c>
    </row>
    <row r="4514" spans="1:8" x14ac:dyDescent="0.2">
      <c r="A4514">
        <f t="shared" si="420"/>
        <v>9</v>
      </c>
      <c r="B4514" t="b">
        <f t="shared" si="421"/>
        <v>0</v>
      </c>
      <c r="C4514" t="str">
        <f t="shared" si="422"/>
        <v>OFF</v>
      </c>
      <c r="D4514" s="4">
        <f t="shared" si="424"/>
        <v>42617.999999989057</v>
      </c>
      <c r="E4514" t="str">
        <f t="shared" si="425"/>
        <v>LRKPPS</v>
      </c>
      <c r="F4514" s="39">
        <v>56.828891754150391</v>
      </c>
      <c r="G4514">
        <f t="shared" si="423"/>
        <v>8.6319739669482142E-4</v>
      </c>
      <c r="H4514" s="38">
        <f>G4514*SUMIF('Manual Inputs'!$B$11:$B$22,'Expanded kW'!A4514,'Manual Inputs'!$C$11:$C$22)</f>
        <v>10116.95489161463</v>
      </c>
    </row>
    <row r="4515" spans="1:8" x14ac:dyDescent="0.2">
      <c r="A4515">
        <f t="shared" si="420"/>
        <v>9</v>
      </c>
      <c r="B4515" t="b">
        <f t="shared" si="421"/>
        <v>0</v>
      </c>
      <c r="C4515" t="str">
        <f t="shared" si="422"/>
        <v>OFF</v>
      </c>
      <c r="D4515" s="4">
        <f t="shared" si="424"/>
        <v>42618.041666655721</v>
      </c>
      <c r="E4515" t="str">
        <f t="shared" si="425"/>
        <v>LRKPPS</v>
      </c>
      <c r="F4515" s="39">
        <v>55.555152893066406</v>
      </c>
      <c r="G4515">
        <f t="shared" si="423"/>
        <v>8.4385005355617181E-4</v>
      </c>
      <c r="H4515" s="38">
        <f>G4515*SUMIF('Manual Inputs'!$B$11:$B$22,'Expanded kW'!A4515,'Manual Inputs'!$C$11:$C$22)</f>
        <v>9890.1977227957923</v>
      </c>
    </row>
    <row r="4516" spans="1:8" x14ac:dyDescent="0.2">
      <c r="A4516">
        <f t="shared" si="420"/>
        <v>9</v>
      </c>
      <c r="B4516" t="b">
        <f t="shared" si="421"/>
        <v>0</v>
      </c>
      <c r="C4516" t="str">
        <f t="shared" si="422"/>
        <v>OFF</v>
      </c>
      <c r="D4516" s="4">
        <f t="shared" si="424"/>
        <v>42618.083333322385</v>
      </c>
      <c r="E4516" t="str">
        <f t="shared" si="425"/>
        <v>LRKPPS</v>
      </c>
      <c r="F4516" s="39">
        <v>53.819869995117187</v>
      </c>
      <c r="G4516">
        <f t="shared" si="423"/>
        <v>8.1749212832125961E-4</v>
      </c>
      <c r="H4516" s="38">
        <f>G4516*SUMIF('Manual Inputs'!$B$11:$B$22,'Expanded kW'!A4516,'Manual Inputs'!$C$11:$C$22)</f>
        <v>9581.2742463589948</v>
      </c>
    </row>
    <row r="4517" spans="1:8" x14ac:dyDescent="0.2">
      <c r="A4517">
        <f t="shared" si="420"/>
        <v>9</v>
      </c>
      <c r="B4517" t="b">
        <f t="shared" si="421"/>
        <v>0</v>
      </c>
      <c r="C4517" t="str">
        <f t="shared" si="422"/>
        <v>OFF</v>
      </c>
      <c r="D4517" s="4">
        <f t="shared" si="424"/>
        <v>42618.12499998905</v>
      </c>
      <c r="E4517" t="str">
        <f t="shared" si="425"/>
        <v>LRKPPS</v>
      </c>
      <c r="F4517" s="39">
        <v>52.514591217041016</v>
      </c>
      <c r="G4517">
        <f t="shared" si="423"/>
        <v>7.9766571241875238E-4</v>
      </c>
      <c r="H4517" s="38">
        <f>G4517*SUMIF('Manual Inputs'!$B$11:$B$22,'Expanded kW'!A4517,'Manual Inputs'!$C$11:$C$22)</f>
        <v>9348.9021885700258</v>
      </c>
    </row>
    <row r="4518" spans="1:8" x14ac:dyDescent="0.2">
      <c r="A4518">
        <f t="shared" si="420"/>
        <v>9</v>
      </c>
      <c r="B4518" t="b">
        <f t="shared" si="421"/>
        <v>0</v>
      </c>
      <c r="C4518" t="str">
        <f t="shared" si="422"/>
        <v>OFF</v>
      </c>
      <c r="D4518" s="4">
        <f t="shared" si="424"/>
        <v>42618.166666655714</v>
      </c>
      <c r="E4518" t="str">
        <f t="shared" si="425"/>
        <v>LRKPPS</v>
      </c>
      <c r="F4518" s="39">
        <v>52.517562866210938</v>
      </c>
      <c r="G4518">
        <f t="shared" si="423"/>
        <v>7.9771085001950777E-4</v>
      </c>
      <c r="H4518" s="38">
        <f>G4518*SUMIF('Manual Inputs'!$B$11:$B$22,'Expanded kW'!A4518,'Manual Inputs'!$C$11:$C$22)</f>
        <v>9349.4312159657384</v>
      </c>
    </row>
    <row r="4519" spans="1:8" x14ac:dyDescent="0.2">
      <c r="A4519">
        <f t="shared" si="420"/>
        <v>9</v>
      </c>
      <c r="B4519" t="b">
        <f t="shared" si="421"/>
        <v>0</v>
      </c>
      <c r="C4519" t="str">
        <f t="shared" si="422"/>
        <v>OFF</v>
      </c>
      <c r="D4519" s="4">
        <f t="shared" si="424"/>
        <v>42618.208333322378</v>
      </c>
      <c r="E4519" t="str">
        <f t="shared" si="425"/>
        <v>LRKPPS</v>
      </c>
      <c r="F4519" s="39">
        <v>53.527084350585937</v>
      </c>
      <c r="G4519">
        <f t="shared" si="423"/>
        <v>8.1304488681526051E-4</v>
      </c>
      <c r="H4519" s="38">
        <f>G4519*SUMIF('Manual Inputs'!$B$11:$B$22,'Expanded kW'!A4519,'Manual Inputs'!$C$11:$C$22)</f>
        <v>9529.1511261079559</v>
      </c>
    </row>
    <row r="4520" spans="1:8" x14ac:dyDescent="0.2">
      <c r="A4520">
        <f t="shared" si="420"/>
        <v>9</v>
      </c>
      <c r="B4520" t="b">
        <f t="shared" si="421"/>
        <v>0</v>
      </c>
      <c r="C4520" t="str">
        <f t="shared" si="422"/>
        <v>OFF</v>
      </c>
      <c r="D4520" s="4">
        <f t="shared" si="424"/>
        <v>42618.249999989042</v>
      </c>
      <c r="E4520" t="str">
        <f t="shared" si="425"/>
        <v>LRKPPS</v>
      </c>
      <c r="F4520" s="39">
        <v>60.116634368896484</v>
      </c>
      <c r="G4520">
        <f t="shared" si="423"/>
        <v>9.1313627071560829E-4</v>
      </c>
      <c r="H4520" s="38">
        <f>G4520*SUMIF('Manual Inputs'!$B$11:$B$22,'Expanded kW'!A4520,'Manual Inputs'!$C$11:$C$22)</f>
        <v>10702.254775211182</v>
      </c>
    </row>
    <row r="4521" spans="1:8" x14ac:dyDescent="0.2">
      <c r="A4521">
        <f t="shared" si="420"/>
        <v>9</v>
      </c>
      <c r="B4521" t="b">
        <f t="shared" si="421"/>
        <v>0</v>
      </c>
      <c r="C4521" t="str">
        <f t="shared" si="422"/>
        <v>ON</v>
      </c>
      <c r="D4521" s="4">
        <f t="shared" si="424"/>
        <v>42618.291666655707</v>
      </c>
      <c r="E4521" t="str">
        <f t="shared" si="425"/>
        <v>LRKPPS</v>
      </c>
      <c r="F4521" s="39">
        <v>67.660240173339844</v>
      </c>
      <c r="G4521">
        <f t="shared" si="423"/>
        <v>1.0277192001216157E-3</v>
      </c>
      <c r="H4521" s="38">
        <f>G4521*SUMIF('Manual Inputs'!$B$11:$B$22,'Expanded kW'!A4521,'Manual Inputs'!$C$11:$C$22)</f>
        <v>12045.204061884577</v>
      </c>
    </row>
    <row r="4522" spans="1:8" x14ac:dyDescent="0.2">
      <c r="A4522">
        <f t="shared" si="420"/>
        <v>9</v>
      </c>
      <c r="B4522" t="b">
        <f t="shared" si="421"/>
        <v>0</v>
      </c>
      <c r="C4522" t="str">
        <f t="shared" si="422"/>
        <v>ON</v>
      </c>
      <c r="D4522" s="4">
        <f t="shared" si="424"/>
        <v>42618.333333322371</v>
      </c>
      <c r="E4522" t="str">
        <f t="shared" si="425"/>
        <v>LRKPPS</v>
      </c>
      <c r="F4522" s="39">
        <v>69.864219665527344</v>
      </c>
      <c r="G4522">
        <f t="shared" si="423"/>
        <v>1.0611963505868292E-3</v>
      </c>
      <c r="H4522" s="38">
        <f>G4522*SUMIF('Manual Inputs'!$B$11:$B$22,'Expanded kW'!A4522,'Manual Inputs'!$C$11:$C$22)</f>
        <v>12437.56717888793</v>
      </c>
    </row>
    <row r="4523" spans="1:8" x14ac:dyDescent="0.2">
      <c r="A4523">
        <f t="shared" si="420"/>
        <v>9</v>
      </c>
      <c r="B4523" t="b">
        <f t="shared" si="421"/>
        <v>0</v>
      </c>
      <c r="C4523" t="str">
        <f t="shared" si="422"/>
        <v>ON</v>
      </c>
      <c r="D4523" s="4">
        <f t="shared" si="424"/>
        <v>42618.374999989035</v>
      </c>
      <c r="E4523" t="str">
        <f t="shared" si="425"/>
        <v>LRKPPS</v>
      </c>
      <c r="F4523" s="39">
        <v>70.850692749023437</v>
      </c>
      <c r="G4523">
        <f t="shared" si="423"/>
        <v>1.0761802957474553E-3</v>
      </c>
      <c r="H4523" s="38">
        <f>G4523*SUMIF('Manual Inputs'!$B$11:$B$22,'Expanded kW'!A4523,'Manual Inputs'!$C$11:$C$22)</f>
        <v>12613.18390093659</v>
      </c>
    </row>
    <row r="4524" spans="1:8" x14ac:dyDescent="0.2">
      <c r="A4524">
        <f t="shared" si="420"/>
        <v>9</v>
      </c>
      <c r="B4524" t="b">
        <f t="shared" si="421"/>
        <v>0</v>
      </c>
      <c r="C4524" t="str">
        <f t="shared" si="422"/>
        <v>ON</v>
      </c>
      <c r="D4524" s="4">
        <f t="shared" si="424"/>
        <v>42618.416666655699</v>
      </c>
      <c r="E4524" t="str">
        <f t="shared" si="425"/>
        <v>LRKPPS</v>
      </c>
      <c r="F4524" s="39">
        <v>76.317893981933594</v>
      </c>
      <c r="G4524">
        <f t="shared" si="423"/>
        <v>1.1592238625984682E-3</v>
      </c>
      <c r="H4524" s="38">
        <f>G4524*SUMIF('Manual Inputs'!$B$11:$B$22,'Expanded kW'!A4524,'Manual Inputs'!$C$11:$C$22)</f>
        <v>13586.481576633254</v>
      </c>
    </row>
    <row r="4525" spans="1:8" x14ac:dyDescent="0.2">
      <c r="A4525">
        <f t="shared" si="420"/>
        <v>9</v>
      </c>
      <c r="B4525" t="b">
        <f t="shared" si="421"/>
        <v>0</v>
      </c>
      <c r="C4525" t="str">
        <f t="shared" si="422"/>
        <v>ON</v>
      </c>
      <c r="D4525" s="4">
        <f t="shared" si="424"/>
        <v>42618.458333322364</v>
      </c>
      <c r="E4525" t="str">
        <f t="shared" si="425"/>
        <v>LRKPPS</v>
      </c>
      <c r="F4525" s="39">
        <v>80.390716552734375</v>
      </c>
      <c r="G4525">
        <f t="shared" si="423"/>
        <v>1.2210876387833765E-3</v>
      </c>
      <c r="H4525" s="38">
        <f>G4525*SUMIF('Manual Inputs'!$B$11:$B$22,'Expanded kW'!A4525,'Manual Inputs'!$C$11:$C$22)</f>
        <v>14311.545201111416</v>
      </c>
    </row>
    <row r="4526" spans="1:8" x14ac:dyDescent="0.2">
      <c r="A4526">
        <f t="shared" si="420"/>
        <v>9</v>
      </c>
      <c r="B4526" t="b">
        <f t="shared" si="421"/>
        <v>0</v>
      </c>
      <c r="C4526" t="str">
        <f t="shared" si="422"/>
        <v>ON</v>
      </c>
      <c r="D4526" s="4">
        <f t="shared" si="424"/>
        <v>42618.499999989028</v>
      </c>
      <c r="E4526" t="str">
        <f t="shared" si="425"/>
        <v>LRKPPS</v>
      </c>
      <c r="F4526" s="39">
        <v>84.160087585449219</v>
      </c>
      <c r="G4526">
        <f t="shared" si="423"/>
        <v>1.278342164820807E-3</v>
      </c>
      <c r="H4526" s="38">
        <f>G4526*SUMIF('Manual Inputs'!$B$11:$B$22,'Expanded kW'!A4526,'Manual Inputs'!$C$11:$C$22)</f>
        <v>14982.586911245589</v>
      </c>
    </row>
    <row r="4527" spans="1:8" x14ac:dyDescent="0.2">
      <c r="A4527">
        <f t="shared" si="420"/>
        <v>9</v>
      </c>
      <c r="B4527" t="b">
        <f t="shared" si="421"/>
        <v>0</v>
      </c>
      <c r="C4527" t="str">
        <f t="shared" si="422"/>
        <v>ON</v>
      </c>
      <c r="D4527" s="4">
        <f t="shared" si="424"/>
        <v>42618.541666655692</v>
      </c>
      <c r="E4527" t="str">
        <f t="shared" si="425"/>
        <v>LRKPPS</v>
      </c>
      <c r="F4527" s="39">
        <v>87.278541564941406</v>
      </c>
      <c r="G4527">
        <f t="shared" si="423"/>
        <v>1.3257096441736606E-3</v>
      </c>
      <c r="H4527" s="38">
        <f>G4527*SUMIF('Manual Inputs'!$B$11:$B$22,'Expanded kW'!A4527,'Manual Inputs'!$C$11:$C$22)</f>
        <v>15537.749211059303</v>
      </c>
    </row>
    <row r="4528" spans="1:8" x14ac:dyDescent="0.2">
      <c r="A4528">
        <f t="shared" si="420"/>
        <v>9</v>
      </c>
      <c r="B4528" t="b">
        <f t="shared" si="421"/>
        <v>0</v>
      </c>
      <c r="C4528" t="str">
        <f t="shared" si="422"/>
        <v>ON</v>
      </c>
      <c r="D4528" s="4">
        <f t="shared" si="424"/>
        <v>42618.583333322356</v>
      </c>
      <c r="E4528" t="str">
        <f t="shared" si="425"/>
        <v>LRKPPS</v>
      </c>
      <c r="F4528" s="39">
        <v>87.2138671875</v>
      </c>
      <c r="G4528">
        <f t="shared" si="423"/>
        <v>1.3247272784699302E-3</v>
      </c>
      <c r="H4528" s="38">
        <f>G4528*SUMIF('Manual Inputs'!$B$11:$B$22,'Expanded kW'!A4528,'Manual Inputs'!$C$11:$C$22)</f>
        <v>15526.235564760364</v>
      </c>
    </row>
    <row r="4529" spans="1:8" x14ac:dyDescent="0.2">
      <c r="A4529">
        <f t="shared" si="420"/>
        <v>9</v>
      </c>
      <c r="B4529" t="b">
        <f t="shared" si="421"/>
        <v>0</v>
      </c>
      <c r="C4529" t="str">
        <f t="shared" si="422"/>
        <v>ON</v>
      </c>
      <c r="D4529" s="4">
        <f t="shared" si="424"/>
        <v>42618.624999989021</v>
      </c>
      <c r="E4529" t="str">
        <f t="shared" si="425"/>
        <v>LRKPPS</v>
      </c>
      <c r="F4529" s="39">
        <v>82.899375915527344</v>
      </c>
      <c r="G4529">
        <f t="shared" si="423"/>
        <v>1.2591926970436202E-3</v>
      </c>
      <c r="H4529" s="38">
        <f>G4529*SUMIF('Manual Inputs'!$B$11:$B$22,'Expanded kW'!A4529,'Manual Inputs'!$C$11:$C$22)</f>
        <v>14758.148906170465</v>
      </c>
    </row>
    <row r="4530" spans="1:8" x14ac:dyDescent="0.2">
      <c r="A4530">
        <f t="shared" si="420"/>
        <v>9</v>
      </c>
      <c r="B4530" t="b">
        <f t="shared" si="421"/>
        <v>0</v>
      </c>
      <c r="C4530" t="str">
        <f t="shared" si="422"/>
        <v>ON</v>
      </c>
      <c r="D4530" s="4">
        <f t="shared" si="424"/>
        <v>42618.666666655685</v>
      </c>
      <c r="E4530" t="str">
        <f t="shared" si="425"/>
        <v>LRKPPS</v>
      </c>
      <c r="F4530" s="39">
        <v>80.266532897949219</v>
      </c>
      <c r="G4530">
        <f t="shared" si="423"/>
        <v>1.2192013622044431E-3</v>
      </c>
      <c r="H4530" s="38">
        <f>G4530*SUMIF('Manual Inputs'!$B$11:$B$22,'Expanded kW'!A4530,'Manual Inputs'!$C$11:$C$22)</f>
        <v>14289.437424680153</v>
      </c>
    </row>
    <row r="4531" spans="1:8" x14ac:dyDescent="0.2">
      <c r="A4531">
        <f t="shared" si="420"/>
        <v>9</v>
      </c>
      <c r="B4531" t="b">
        <f t="shared" si="421"/>
        <v>0</v>
      </c>
      <c r="C4531" t="str">
        <f t="shared" si="422"/>
        <v>ON</v>
      </c>
      <c r="D4531" s="4">
        <f t="shared" si="424"/>
        <v>42618.708333322349</v>
      </c>
      <c r="E4531" t="str">
        <f t="shared" si="425"/>
        <v>LRKPPS</v>
      </c>
      <c r="F4531" s="39">
        <v>77.125991821289063</v>
      </c>
      <c r="G4531">
        <f t="shared" si="423"/>
        <v>1.1714983928536777E-3</v>
      </c>
      <c r="H4531" s="38">
        <f>G4531*SUMIF('Manual Inputs'!$B$11:$B$22,'Expanded kW'!A4531,'Manual Inputs'!$C$11:$C$22)</f>
        <v>13730.343072721173</v>
      </c>
    </row>
    <row r="4532" spans="1:8" x14ac:dyDescent="0.2">
      <c r="A4532">
        <f t="shared" si="420"/>
        <v>9</v>
      </c>
      <c r="B4532" t="b">
        <f t="shared" si="421"/>
        <v>0</v>
      </c>
      <c r="C4532" t="str">
        <f t="shared" si="422"/>
        <v>ON</v>
      </c>
      <c r="D4532" s="4">
        <f t="shared" si="424"/>
        <v>42618.749999989013</v>
      </c>
      <c r="E4532" t="str">
        <f t="shared" si="425"/>
        <v>LRKPPS</v>
      </c>
      <c r="F4532" s="39">
        <v>75.57769775390625</v>
      </c>
      <c r="G4532">
        <f t="shared" si="423"/>
        <v>1.1479807178290673E-3</v>
      </c>
      <c r="H4532" s="38">
        <f>G4532*SUMIF('Manual Inputs'!$B$11:$B$22,'Expanded kW'!A4532,'Manual Inputs'!$C$11:$C$22)</f>
        <v>13454.708254670681</v>
      </c>
    </row>
    <row r="4533" spans="1:8" x14ac:dyDescent="0.2">
      <c r="A4533">
        <f t="shared" si="420"/>
        <v>9</v>
      </c>
      <c r="B4533" t="b">
        <f t="shared" si="421"/>
        <v>0</v>
      </c>
      <c r="C4533" t="str">
        <f t="shared" si="422"/>
        <v>ON</v>
      </c>
      <c r="D4533" s="4">
        <f t="shared" si="424"/>
        <v>42618.791666655678</v>
      </c>
      <c r="E4533" t="str">
        <f t="shared" si="425"/>
        <v>LRKPPS</v>
      </c>
      <c r="F4533" s="39">
        <v>72.379249572753906</v>
      </c>
      <c r="G4533">
        <f t="shared" si="423"/>
        <v>1.0993981736651234E-3</v>
      </c>
      <c r="H4533" s="38">
        <f>G4533*SUMIF('Manual Inputs'!$B$11:$B$22,'Expanded kW'!A4533,'Manual Inputs'!$C$11:$C$22)</f>
        <v>12885.304999159862</v>
      </c>
    </row>
    <row r="4534" spans="1:8" x14ac:dyDescent="0.2">
      <c r="A4534">
        <f t="shared" si="420"/>
        <v>9</v>
      </c>
      <c r="B4534" t="b">
        <f t="shared" si="421"/>
        <v>0</v>
      </c>
      <c r="C4534" t="str">
        <f t="shared" si="422"/>
        <v>ON</v>
      </c>
      <c r="D4534" s="4">
        <f t="shared" si="424"/>
        <v>42618.833333322342</v>
      </c>
      <c r="E4534" t="str">
        <f t="shared" si="425"/>
        <v>LRKPPS</v>
      </c>
      <c r="F4534" s="39">
        <v>69.736717224121094</v>
      </c>
      <c r="G4534">
        <f t="shared" si="423"/>
        <v>1.0592596635937018E-3</v>
      </c>
      <c r="H4534" s="38">
        <f>G4534*SUMIF('Manual Inputs'!$B$11:$B$22,'Expanded kW'!A4534,'Manual Inputs'!$C$11:$C$22)</f>
        <v>12414.868575968516</v>
      </c>
    </row>
    <row r="4535" spans="1:8" x14ac:dyDescent="0.2">
      <c r="A4535">
        <f t="shared" si="420"/>
        <v>9</v>
      </c>
      <c r="B4535" t="b">
        <f t="shared" si="421"/>
        <v>0</v>
      </c>
      <c r="C4535" t="str">
        <f t="shared" si="422"/>
        <v>OFF</v>
      </c>
      <c r="D4535" s="4">
        <f t="shared" si="424"/>
        <v>42618.874999989006</v>
      </c>
      <c r="E4535" t="str">
        <f t="shared" si="425"/>
        <v>LRKPPS</v>
      </c>
      <c r="F4535" s="39">
        <v>65.95513916015625</v>
      </c>
      <c r="G4535">
        <f t="shared" si="423"/>
        <v>1.0018197199408452E-3</v>
      </c>
      <c r="H4535" s="38">
        <f>G4535*SUMIF('Manual Inputs'!$B$11:$B$22,'Expanded kW'!A4535,'Manual Inputs'!$C$11:$C$22)</f>
        <v>11741.653710935407</v>
      </c>
    </row>
    <row r="4536" spans="1:8" x14ac:dyDescent="0.2">
      <c r="A4536">
        <f t="shared" si="420"/>
        <v>9</v>
      </c>
      <c r="B4536" t="b">
        <f t="shared" si="421"/>
        <v>0</v>
      </c>
      <c r="C4536" t="str">
        <f t="shared" si="422"/>
        <v>OFF</v>
      </c>
      <c r="D4536" s="4">
        <f t="shared" si="424"/>
        <v>42618.91666665567</v>
      </c>
      <c r="E4536" t="str">
        <f t="shared" si="425"/>
        <v>LRKPPS</v>
      </c>
      <c r="F4536" s="39">
        <v>62.897449493408203</v>
      </c>
      <c r="G4536">
        <f t="shared" si="423"/>
        <v>9.5537521471178075E-4</v>
      </c>
      <c r="H4536" s="38">
        <f>G4536*SUMIF('Manual Inputs'!$B$11:$B$22,'Expanded kW'!A4536,'Manual Inputs'!$C$11:$C$22)</f>
        <v>11197.308968742067</v>
      </c>
    </row>
    <row r="4537" spans="1:8" x14ac:dyDescent="0.2">
      <c r="A4537">
        <f t="shared" si="420"/>
        <v>9</v>
      </c>
      <c r="B4537" t="b">
        <f t="shared" si="421"/>
        <v>0</v>
      </c>
      <c r="C4537" t="str">
        <f t="shared" si="422"/>
        <v>OFF</v>
      </c>
      <c r="D4537" s="4">
        <f t="shared" si="424"/>
        <v>42618.958333322335</v>
      </c>
      <c r="E4537" t="str">
        <f t="shared" si="425"/>
        <v>LRKPPS</v>
      </c>
      <c r="F4537" s="39">
        <v>60.271854400634766</v>
      </c>
      <c r="G4537">
        <f t="shared" si="423"/>
        <v>9.1549397158176304E-4</v>
      </c>
      <c r="H4537" s="38">
        <f>G4537*SUMIF('Manual Inputs'!$B$11:$B$22,'Expanded kW'!A4537,'Manual Inputs'!$C$11:$C$22)</f>
        <v>10729.887797972999</v>
      </c>
    </row>
    <row r="4538" spans="1:8" x14ac:dyDescent="0.2">
      <c r="A4538">
        <f t="shared" si="420"/>
        <v>9</v>
      </c>
      <c r="B4538" t="b">
        <f t="shared" si="421"/>
        <v>0</v>
      </c>
      <c r="C4538" t="str">
        <f t="shared" si="422"/>
        <v>OFF</v>
      </c>
      <c r="D4538" s="4">
        <f t="shared" si="424"/>
        <v>42618.999999988999</v>
      </c>
      <c r="E4538" t="str">
        <f t="shared" si="425"/>
        <v>LRKPPS</v>
      </c>
      <c r="F4538" s="39">
        <v>56.766155242919922</v>
      </c>
      <c r="G4538">
        <f t="shared" si="423"/>
        <v>8.6224446603754001E-4</v>
      </c>
      <c r="H4538" s="38">
        <f>G4538*SUMIF('Manual Inputs'!$B$11:$B$22,'Expanded kW'!A4538,'Manual Inputs'!$C$11:$C$22)</f>
        <v>10105.786233655897</v>
      </c>
    </row>
    <row r="4539" spans="1:8" x14ac:dyDescent="0.2">
      <c r="A4539">
        <f t="shared" si="420"/>
        <v>9</v>
      </c>
      <c r="B4539" t="b">
        <f t="shared" si="421"/>
        <v>0</v>
      </c>
      <c r="C4539" t="str">
        <f t="shared" si="422"/>
        <v>OFF</v>
      </c>
      <c r="D4539" s="4">
        <f t="shared" si="424"/>
        <v>42619.041666655663</v>
      </c>
      <c r="E4539" t="str">
        <f t="shared" si="425"/>
        <v>LRKPPS</v>
      </c>
      <c r="F4539" s="39">
        <v>54.755409240722656</v>
      </c>
      <c r="G4539">
        <f t="shared" si="423"/>
        <v>8.3170241848151954E-4</v>
      </c>
      <c r="H4539" s="38">
        <f>G4539*SUMIF('Manual Inputs'!$B$11:$B$22,'Expanded kW'!A4539,'Manual Inputs'!$C$11:$C$22)</f>
        <v>9747.8234795918343</v>
      </c>
    </row>
    <row r="4540" spans="1:8" x14ac:dyDescent="0.2">
      <c r="A4540">
        <f t="shared" si="420"/>
        <v>9</v>
      </c>
      <c r="B4540" t="b">
        <f t="shared" si="421"/>
        <v>0</v>
      </c>
      <c r="C4540" t="str">
        <f t="shared" si="422"/>
        <v>OFF</v>
      </c>
      <c r="D4540" s="4">
        <f t="shared" si="424"/>
        <v>42619.083333322327</v>
      </c>
      <c r="E4540" t="str">
        <f t="shared" si="425"/>
        <v>LRKPPS</v>
      </c>
      <c r="F4540" s="39">
        <v>54.896774291992188</v>
      </c>
      <c r="G4540">
        <f t="shared" si="423"/>
        <v>8.3384967035416541E-4</v>
      </c>
      <c r="H4540" s="38">
        <f>G4540*SUMIF('Manual Inputs'!$B$11:$B$22,'Expanded kW'!A4540,'Manual Inputs'!$C$11:$C$22)</f>
        <v>9772.9899715433548</v>
      </c>
    </row>
    <row r="4541" spans="1:8" x14ac:dyDescent="0.2">
      <c r="A4541">
        <f t="shared" si="420"/>
        <v>9</v>
      </c>
      <c r="B4541" t="b">
        <f t="shared" si="421"/>
        <v>0</v>
      </c>
      <c r="C4541" t="str">
        <f t="shared" si="422"/>
        <v>OFF</v>
      </c>
      <c r="D4541" s="4">
        <f t="shared" si="424"/>
        <v>42619.124999988991</v>
      </c>
      <c r="E4541" t="str">
        <f t="shared" si="425"/>
        <v>LRKPPS</v>
      </c>
      <c r="F4541" s="39">
        <v>53.204078674316406</v>
      </c>
      <c r="G4541">
        <f t="shared" si="423"/>
        <v>8.0813862082507171E-4</v>
      </c>
      <c r="H4541" s="38">
        <f>G4541*SUMIF('Manual Inputs'!$B$11:$B$22,'Expanded kW'!A4541,'Manual Inputs'!$C$11:$C$22)</f>
        <v>9471.6480892602285</v>
      </c>
    </row>
    <row r="4542" spans="1:8" x14ac:dyDescent="0.2">
      <c r="A4542">
        <f t="shared" si="420"/>
        <v>9</v>
      </c>
      <c r="B4542" t="b">
        <f t="shared" si="421"/>
        <v>0</v>
      </c>
      <c r="C4542" t="str">
        <f t="shared" si="422"/>
        <v>OFF</v>
      </c>
      <c r="D4542" s="4">
        <f t="shared" si="424"/>
        <v>42619.166666655656</v>
      </c>
      <c r="E4542" t="str">
        <f t="shared" si="425"/>
        <v>LRKPPS</v>
      </c>
      <c r="F4542" s="39">
        <v>55.964733123779297</v>
      </c>
      <c r="G4542">
        <f t="shared" si="423"/>
        <v>8.500713360407666E-4</v>
      </c>
      <c r="H4542" s="38">
        <f>G4542*SUMIF('Manual Inputs'!$B$11:$B$22,'Expanded kW'!A4542,'Manual Inputs'!$C$11:$C$22)</f>
        <v>9963.1131816533343</v>
      </c>
    </row>
    <row r="4543" spans="1:8" x14ac:dyDescent="0.2">
      <c r="A4543">
        <f t="shared" si="420"/>
        <v>9</v>
      </c>
      <c r="B4543" t="b">
        <f t="shared" si="421"/>
        <v>0</v>
      </c>
      <c r="C4543" t="str">
        <f t="shared" si="422"/>
        <v>OFF</v>
      </c>
      <c r="D4543" s="4">
        <f t="shared" si="424"/>
        <v>42619.20833332232</v>
      </c>
      <c r="E4543" t="str">
        <f t="shared" si="425"/>
        <v>LRKPPS</v>
      </c>
      <c r="F4543" s="39">
        <v>67.95672607421875</v>
      </c>
      <c r="G4543">
        <f t="shared" si="423"/>
        <v>1.0322226463422911E-3</v>
      </c>
      <c r="H4543" s="38">
        <f>G4543*SUMIF('Manual Inputs'!$B$11:$B$22,'Expanded kW'!A4543,'Manual Inputs'!$C$11:$C$22)</f>
        <v>12097.98591971436</v>
      </c>
    </row>
    <row r="4544" spans="1:8" x14ac:dyDescent="0.2">
      <c r="A4544">
        <f t="shared" si="420"/>
        <v>9</v>
      </c>
      <c r="B4544" t="b">
        <f t="shared" si="421"/>
        <v>0</v>
      </c>
      <c r="C4544" t="str">
        <f t="shared" si="422"/>
        <v>OFF</v>
      </c>
      <c r="D4544" s="4">
        <f t="shared" si="424"/>
        <v>42619.249999988984</v>
      </c>
      <c r="E4544" t="str">
        <f t="shared" si="425"/>
        <v>LRKPPS</v>
      </c>
      <c r="F4544" s="39">
        <v>87.383926391601563</v>
      </c>
      <c r="G4544">
        <f t="shared" si="423"/>
        <v>1.3273103776248374E-3</v>
      </c>
      <c r="H4544" s="38">
        <f>G4544*SUMIF('Manual Inputs'!$B$11:$B$22,'Expanded kW'!A4544,'Manual Inputs'!$C$11:$C$22)</f>
        <v>15556.5103289462</v>
      </c>
    </row>
    <row r="4545" spans="1:8" x14ac:dyDescent="0.2">
      <c r="A4545">
        <f t="shared" si="420"/>
        <v>9</v>
      </c>
      <c r="B4545" t="b">
        <f t="shared" si="421"/>
        <v>0</v>
      </c>
      <c r="C4545" t="str">
        <f t="shared" si="422"/>
        <v>ON</v>
      </c>
      <c r="D4545" s="4">
        <f t="shared" si="424"/>
        <v>42619.291666655648</v>
      </c>
      <c r="E4545" t="str">
        <f t="shared" si="425"/>
        <v>LRKPPS</v>
      </c>
      <c r="F4545" s="39">
        <v>120.02839660644531</v>
      </c>
      <c r="G4545">
        <f t="shared" si="423"/>
        <v>1.8231606544143156E-3</v>
      </c>
      <c r="H4545" s="38">
        <f>G4545*SUMIF('Manual Inputs'!$B$11:$B$22,'Expanded kW'!A4545,'Manual Inputs'!$C$11:$C$22)</f>
        <v>21368.03722010912</v>
      </c>
    </row>
    <row r="4546" spans="1:8" x14ac:dyDescent="0.2">
      <c r="A4546">
        <f t="shared" ref="A4546:A4609" si="426">MONTH(D4546)</f>
        <v>9</v>
      </c>
      <c r="B4546" t="b">
        <f t="shared" ref="B4546:B4609" si="427">IF(ISNA(VLOOKUP(DATE(YEAR(D4546),MONTH(D4546),DAY(D4546)),Holidays,1,FALSE)),FALSE,TRUE)</f>
        <v>0</v>
      </c>
      <c r="C4546" t="str">
        <f t="shared" ref="C4546:C4609" si="428">IF(OR(HOUR(D4546)&lt;PkStart,HOUR(D4546)&gt;OPkStart-1,WEEKDAY(D4546,2)&gt;5,B4546)=TRUE,"OFF","ON")</f>
        <v>ON</v>
      </c>
      <c r="D4546" s="4">
        <f t="shared" si="424"/>
        <v>42619.333333322313</v>
      </c>
      <c r="E4546" t="str">
        <f t="shared" si="425"/>
        <v>LRKPPS</v>
      </c>
      <c r="F4546" s="39">
        <v>150.00621032714844</v>
      </c>
      <c r="G4546">
        <f t="shared" ref="G4546:G4609" si="429">IF(SUMIF($A$2:$A$8761,A4546,$F$2:$F$8761)=0,0,F4546/SUMIF($A$2:$A$8761,A4546,$F$2:$F$8761))</f>
        <v>2.2785059895698858E-3</v>
      </c>
      <c r="H4546" s="38">
        <f>G4546*SUMIF('Manual Inputs'!$B$11:$B$22,'Expanded kW'!A4546,'Manual Inputs'!$C$11:$C$22)</f>
        <v>26704.83299071166</v>
      </c>
    </row>
    <row r="4547" spans="1:8" x14ac:dyDescent="0.2">
      <c r="A4547">
        <f t="shared" si="426"/>
        <v>9</v>
      </c>
      <c r="B4547" t="b">
        <f t="shared" si="427"/>
        <v>0</v>
      </c>
      <c r="C4547" t="str">
        <f t="shared" si="428"/>
        <v>ON</v>
      </c>
      <c r="D4547" s="4">
        <f t="shared" si="424"/>
        <v>42619.374999988977</v>
      </c>
      <c r="E4547" t="str">
        <f t="shared" si="425"/>
        <v>LRKPPS</v>
      </c>
      <c r="F4547" s="39">
        <v>158.0814208984375</v>
      </c>
      <c r="G4547">
        <f t="shared" si="429"/>
        <v>2.4011636822986928E-3</v>
      </c>
      <c r="H4547" s="38">
        <f>G4547*SUMIF('Manual Inputs'!$B$11:$B$22,'Expanded kW'!A4547,'Manual Inputs'!$C$11:$C$22)</f>
        <v>28142.42113590111</v>
      </c>
    </row>
    <row r="4548" spans="1:8" x14ac:dyDescent="0.2">
      <c r="A4548">
        <f t="shared" si="426"/>
        <v>9</v>
      </c>
      <c r="B4548" t="b">
        <f t="shared" si="427"/>
        <v>0</v>
      </c>
      <c r="C4548" t="str">
        <f t="shared" si="428"/>
        <v>ON</v>
      </c>
      <c r="D4548" s="4">
        <f t="shared" ref="D4548:D4611" si="430">+D4547+1/24</f>
        <v>42619.416666655641</v>
      </c>
      <c r="E4548" t="str">
        <f t="shared" ref="E4548:E4611" si="431">+E4547</f>
        <v>LRKPPS</v>
      </c>
      <c r="F4548" s="39">
        <v>163.25067138671875</v>
      </c>
      <c r="G4548">
        <f t="shared" si="429"/>
        <v>2.4796815528151796E-3</v>
      </c>
      <c r="H4548" s="38">
        <f>G4548*SUMIF('Manual Inputs'!$B$11:$B$22,'Expanded kW'!A4548,'Manual Inputs'!$C$11:$C$22)</f>
        <v>29062.67617518012</v>
      </c>
    </row>
    <row r="4549" spans="1:8" x14ac:dyDescent="0.2">
      <c r="A4549">
        <f t="shared" si="426"/>
        <v>9</v>
      </c>
      <c r="B4549" t="b">
        <f t="shared" si="427"/>
        <v>0</v>
      </c>
      <c r="C4549" t="str">
        <f t="shared" si="428"/>
        <v>ON</v>
      </c>
      <c r="D4549" s="4">
        <f t="shared" si="430"/>
        <v>42619.458333322305</v>
      </c>
      <c r="E4549" t="str">
        <f t="shared" si="431"/>
        <v>LRKPPS</v>
      </c>
      <c r="F4549" s="39">
        <v>173.71054077148437</v>
      </c>
      <c r="G4549">
        <f t="shared" si="429"/>
        <v>2.6385608084895282E-3</v>
      </c>
      <c r="H4549" s="38">
        <f>G4549*SUMIF('Manual Inputs'!$B$11:$B$22,'Expanded kW'!A4549,'Manual Inputs'!$C$11:$C$22)</f>
        <v>30924.792846320837</v>
      </c>
    </row>
    <row r="4550" spans="1:8" x14ac:dyDescent="0.2">
      <c r="A4550">
        <f t="shared" si="426"/>
        <v>9</v>
      </c>
      <c r="B4550" t="b">
        <f t="shared" si="427"/>
        <v>0</v>
      </c>
      <c r="C4550" t="str">
        <f t="shared" si="428"/>
        <v>ON</v>
      </c>
      <c r="D4550" s="4">
        <f t="shared" si="430"/>
        <v>42619.49999998897</v>
      </c>
      <c r="E4550" t="str">
        <f t="shared" si="431"/>
        <v>LRKPPS</v>
      </c>
      <c r="F4550" s="39">
        <v>172.77566528320312</v>
      </c>
      <c r="G4550">
        <f t="shared" si="429"/>
        <v>2.6243606004121072E-3</v>
      </c>
      <c r="H4550" s="38">
        <f>G4550*SUMIF('Manual Inputs'!$B$11:$B$22,'Expanded kW'!A4550,'Manual Inputs'!$C$11:$C$22)</f>
        <v>30758.361778385632</v>
      </c>
    </row>
    <row r="4551" spans="1:8" x14ac:dyDescent="0.2">
      <c r="A4551">
        <f t="shared" si="426"/>
        <v>9</v>
      </c>
      <c r="B4551" t="b">
        <f t="shared" si="427"/>
        <v>0</v>
      </c>
      <c r="C4551" t="str">
        <f t="shared" si="428"/>
        <v>ON</v>
      </c>
      <c r="D4551" s="4">
        <f t="shared" si="430"/>
        <v>42619.541666655634</v>
      </c>
      <c r="E4551" t="str">
        <f t="shared" si="431"/>
        <v>LRKPPS</v>
      </c>
      <c r="F4551" s="39">
        <v>165.74269104003906</v>
      </c>
      <c r="G4551">
        <f t="shared" si="429"/>
        <v>2.5175338636883953E-3</v>
      </c>
      <c r="H4551" s="38">
        <f>G4551*SUMIF('Manual Inputs'!$B$11:$B$22,'Expanded kW'!A4551,'Manual Inputs'!$C$11:$C$22)</f>
        <v>29506.317598467554</v>
      </c>
    </row>
    <row r="4552" spans="1:8" x14ac:dyDescent="0.2">
      <c r="A4552">
        <f t="shared" si="426"/>
        <v>9</v>
      </c>
      <c r="B4552" t="b">
        <f t="shared" si="427"/>
        <v>0</v>
      </c>
      <c r="C4552" t="str">
        <f t="shared" si="428"/>
        <v>ON</v>
      </c>
      <c r="D4552" s="4">
        <f t="shared" si="430"/>
        <v>42619.583333322298</v>
      </c>
      <c r="E4552" t="str">
        <f t="shared" si="431"/>
        <v>LRKPPS</v>
      </c>
      <c r="F4552" s="39">
        <v>161.44613647460937</v>
      </c>
      <c r="G4552">
        <f t="shared" si="429"/>
        <v>2.4522717302707521E-3</v>
      </c>
      <c r="H4552" s="38">
        <f>G4552*SUMIF('Manual Inputs'!$B$11:$B$22,'Expanded kW'!A4552,'Manual Inputs'!$C$11:$C$22)</f>
        <v>28741.424119357282</v>
      </c>
    </row>
    <row r="4553" spans="1:8" x14ac:dyDescent="0.2">
      <c r="A4553">
        <f t="shared" si="426"/>
        <v>9</v>
      </c>
      <c r="B4553" t="b">
        <f t="shared" si="427"/>
        <v>0</v>
      </c>
      <c r="C4553" t="str">
        <f t="shared" si="428"/>
        <v>ON</v>
      </c>
      <c r="D4553" s="4">
        <f t="shared" si="430"/>
        <v>42619.624999988962</v>
      </c>
      <c r="E4553" t="str">
        <f t="shared" si="431"/>
        <v>LRKPPS</v>
      </c>
      <c r="F4553" s="39">
        <v>143.37884521484375</v>
      </c>
      <c r="G4553">
        <f t="shared" si="429"/>
        <v>2.1778402166627506E-3</v>
      </c>
      <c r="H4553" s="38">
        <f>G4553*SUMIF('Manual Inputs'!$B$11:$B$22,'Expanded kW'!A4553,'Manual Inputs'!$C$11:$C$22)</f>
        <v>25524.99731519807</v>
      </c>
    </row>
    <row r="4554" spans="1:8" x14ac:dyDescent="0.2">
      <c r="A4554">
        <f t="shared" si="426"/>
        <v>9</v>
      </c>
      <c r="B4554" t="b">
        <f t="shared" si="427"/>
        <v>0</v>
      </c>
      <c r="C4554" t="str">
        <f t="shared" si="428"/>
        <v>ON</v>
      </c>
      <c r="D4554" s="4">
        <f t="shared" si="430"/>
        <v>42619.666666655627</v>
      </c>
      <c r="E4554" t="str">
        <f t="shared" si="431"/>
        <v>LRKPPS</v>
      </c>
      <c r="F4554" s="39">
        <v>124.58493041992187</v>
      </c>
      <c r="G4554">
        <f t="shared" si="429"/>
        <v>1.8923717194964996E-3</v>
      </c>
      <c r="H4554" s="38">
        <f>G4554*SUMIF('Manual Inputs'!$B$11:$B$22,'Expanded kW'!A4554,'Manual Inputs'!$C$11:$C$22)</f>
        <v>22179.213465679532</v>
      </c>
    </row>
    <row r="4555" spans="1:8" x14ac:dyDescent="0.2">
      <c r="A4555">
        <f t="shared" si="426"/>
        <v>9</v>
      </c>
      <c r="B4555" t="b">
        <f t="shared" si="427"/>
        <v>0</v>
      </c>
      <c r="C4555" t="str">
        <f t="shared" si="428"/>
        <v>ON</v>
      </c>
      <c r="D4555" s="4">
        <f t="shared" si="430"/>
        <v>42619.708333322291</v>
      </c>
      <c r="E4555" t="str">
        <f t="shared" si="431"/>
        <v>LRKPPS</v>
      </c>
      <c r="F4555" s="39">
        <v>111.97374725341797</v>
      </c>
      <c r="G4555">
        <f t="shared" si="429"/>
        <v>1.7008152744814921E-3</v>
      </c>
      <c r="H4555" s="38">
        <f>G4555*SUMIF('Manual Inputs'!$B$11:$B$22,'Expanded kW'!A4555,'Manual Inputs'!$C$11:$C$22)</f>
        <v>19934.109482702566</v>
      </c>
    </row>
    <row r="4556" spans="1:8" x14ac:dyDescent="0.2">
      <c r="A4556">
        <f t="shared" si="426"/>
        <v>9</v>
      </c>
      <c r="B4556" t="b">
        <f t="shared" si="427"/>
        <v>0</v>
      </c>
      <c r="C4556" t="str">
        <f t="shared" si="428"/>
        <v>ON</v>
      </c>
      <c r="D4556" s="4">
        <f t="shared" si="430"/>
        <v>42619.749999988955</v>
      </c>
      <c r="E4556" t="str">
        <f t="shared" si="431"/>
        <v>LRKPPS</v>
      </c>
      <c r="F4556" s="39">
        <v>104.62826538085937</v>
      </c>
      <c r="G4556">
        <f t="shared" si="429"/>
        <v>1.5892417309168578E-3</v>
      </c>
      <c r="H4556" s="38">
        <f>G4556*SUMIF('Manual Inputs'!$B$11:$B$22,'Expanded kW'!A4556,'Manual Inputs'!$C$11:$C$22)</f>
        <v>18626.431179149851</v>
      </c>
    </row>
    <row r="4557" spans="1:8" x14ac:dyDescent="0.2">
      <c r="A4557">
        <f t="shared" si="426"/>
        <v>9</v>
      </c>
      <c r="B4557" t="b">
        <f t="shared" si="427"/>
        <v>0</v>
      </c>
      <c r="C4557" t="str">
        <f t="shared" si="428"/>
        <v>ON</v>
      </c>
      <c r="D4557" s="4">
        <f t="shared" si="430"/>
        <v>42619.791666655619</v>
      </c>
      <c r="E4557" t="str">
        <f t="shared" si="431"/>
        <v>LRKPPS</v>
      </c>
      <c r="F4557" s="39">
        <v>98.358207702636719</v>
      </c>
      <c r="G4557">
        <f t="shared" si="429"/>
        <v>1.494003247499259E-3</v>
      </c>
      <c r="H4557" s="38">
        <f>G4557*SUMIF('Manual Inputs'!$B$11:$B$22,'Expanded kW'!A4557,'Manual Inputs'!$C$11:$C$22)</f>
        <v>17510.205105749999</v>
      </c>
    </row>
    <row r="4558" spans="1:8" x14ac:dyDescent="0.2">
      <c r="A4558">
        <f t="shared" si="426"/>
        <v>9</v>
      </c>
      <c r="B4558" t="b">
        <f t="shared" si="427"/>
        <v>0</v>
      </c>
      <c r="C4558" t="str">
        <f t="shared" si="428"/>
        <v>ON</v>
      </c>
      <c r="D4558" s="4">
        <f t="shared" si="430"/>
        <v>42619.833333322284</v>
      </c>
      <c r="E4558" t="str">
        <f t="shared" si="431"/>
        <v>LRKPPS</v>
      </c>
      <c r="F4558" s="39">
        <v>91.567848205566406</v>
      </c>
      <c r="G4558">
        <f t="shared" si="429"/>
        <v>1.3908616858821442E-3</v>
      </c>
      <c r="H4558" s="38">
        <f>G4558*SUMIF('Manual Inputs'!$B$11:$B$22,'Expanded kW'!A4558,'Manual Inputs'!$C$11:$C$22)</f>
        <v>16301.352379448328</v>
      </c>
    </row>
    <row r="4559" spans="1:8" x14ac:dyDescent="0.2">
      <c r="A4559">
        <f t="shared" si="426"/>
        <v>9</v>
      </c>
      <c r="B4559" t="b">
        <f t="shared" si="427"/>
        <v>0</v>
      </c>
      <c r="C4559" t="str">
        <f t="shared" si="428"/>
        <v>OFF</v>
      </c>
      <c r="D4559" s="4">
        <f t="shared" si="430"/>
        <v>42619.874999988948</v>
      </c>
      <c r="E4559" t="str">
        <f t="shared" si="431"/>
        <v>LRKPPS</v>
      </c>
      <c r="F4559" s="39">
        <v>84.291763305664062</v>
      </c>
      <c r="G4559">
        <f t="shared" si="429"/>
        <v>1.2803422414612083E-3</v>
      </c>
      <c r="H4559" s="38">
        <f>G4559*SUMIF('Manual Inputs'!$B$11:$B$22,'Expanded kW'!A4559,'Manual Inputs'!$C$11:$C$22)</f>
        <v>15006.028461496078</v>
      </c>
    </row>
    <row r="4560" spans="1:8" x14ac:dyDescent="0.2">
      <c r="A4560">
        <f t="shared" si="426"/>
        <v>9</v>
      </c>
      <c r="B4560" t="b">
        <f t="shared" si="427"/>
        <v>0</v>
      </c>
      <c r="C4560" t="str">
        <f t="shared" si="428"/>
        <v>OFF</v>
      </c>
      <c r="D4560" s="4">
        <f t="shared" si="430"/>
        <v>42619.916666655612</v>
      </c>
      <c r="E4560" t="str">
        <f t="shared" si="431"/>
        <v>LRKPPS</v>
      </c>
      <c r="F4560" s="39">
        <v>76.666282653808594</v>
      </c>
      <c r="G4560">
        <f t="shared" si="429"/>
        <v>1.164515681342734E-3</v>
      </c>
      <c r="H4560" s="38">
        <f>G4560*SUMIF('Manual Inputs'!$B$11:$B$22,'Expanded kW'!A4560,'Manual Inputs'!$C$11:$C$22)</f>
        <v>13648.503417448961</v>
      </c>
    </row>
    <row r="4561" spans="1:8" x14ac:dyDescent="0.2">
      <c r="A4561">
        <f t="shared" si="426"/>
        <v>9</v>
      </c>
      <c r="B4561" t="b">
        <f t="shared" si="427"/>
        <v>0</v>
      </c>
      <c r="C4561" t="str">
        <f t="shared" si="428"/>
        <v>OFF</v>
      </c>
      <c r="D4561" s="4">
        <f t="shared" si="430"/>
        <v>42619.958333322276</v>
      </c>
      <c r="E4561" t="str">
        <f t="shared" si="431"/>
        <v>LRKPPS</v>
      </c>
      <c r="F4561" s="39">
        <v>70.5538330078125</v>
      </c>
      <c r="G4561">
        <f t="shared" si="429"/>
        <v>1.0716711711123077E-3</v>
      </c>
      <c r="H4561" s="38">
        <f>G4561*SUMIF('Manual Inputs'!$B$11:$B$22,'Expanded kW'!A4561,'Manual Inputs'!$C$11:$C$22)</f>
        <v>12560.335490238029</v>
      </c>
    </row>
    <row r="4562" spans="1:8" x14ac:dyDescent="0.2">
      <c r="A4562">
        <f t="shared" si="426"/>
        <v>9</v>
      </c>
      <c r="B4562" t="b">
        <f t="shared" si="427"/>
        <v>0</v>
      </c>
      <c r="C4562" t="str">
        <f t="shared" si="428"/>
        <v>OFF</v>
      </c>
      <c r="D4562" s="4">
        <f t="shared" si="430"/>
        <v>42619.999999988941</v>
      </c>
      <c r="E4562" t="str">
        <f t="shared" si="431"/>
        <v>LRKPPS</v>
      </c>
      <c r="F4562" s="39">
        <v>64.715835571289063</v>
      </c>
      <c r="G4562">
        <f t="shared" si="429"/>
        <v>9.8299542830671211E-4</v>
      </c>
      <c r="H4562" s="38">
        <f>G4562*SUMIF('Manual Inputs'!$B$11:$B$22,'Expanded kW'!A4562,'Manual Inputs'!$C$11:$C$22)</f>
        <v>11521.026876264294</v>
      </c>
    </row>
    <row r="4563" spans="1:8" x14ac:dyDescent="0.2">
      <c r="A4563">
        <f t="shared" si="426"/>
        <v>9</v>
      </c>
      <c r="B4563" t="b">
        <f t="shared" si="427"/>
        <v>0</v>
      </c>
      <c r="C4563" t="str">
        <f t="shared" si="428"/>
        <v>OFF</v>
      </c>
      <c r="D4563" s="4">
        <f t="shared" si="430"/>
        <v>42620.041666655605</v>
      </c>
      <c r="E4563" t="str">
        <f t="shared" si="431"/>
        <v>LRKPPS</v>
      </c>
      <c r="F4563" s="39">
        <v>63.080654144287109</v>
      </c>
      <c r="G4563">
        <f t="shared" si="429"/>
        <v>9.5815798546130008E-4</v>
      </c>
      <c r="H4563" s="38">
        <f>G4563*SUMIF('Manual Inputs'!$B$11:$B$22,'Expanded kW'!A4563,'Manual Inputs'!$C$11:$C$22)</f>
        <v>11229.923949109698</v>
      </c>
    </row>
    <row r="4564" spans="1:8" x14ac:dyDescent="0.2">
      <c r="A4564">
        <f t="shared" si="426"/>
        <v>9</v>
      </c>
      <c r="B4564" t="b">
        <f t="shared" si="427"/>
        <v>0</v>
      </c>
      <c r="C4564" t="str">
        <f t="shared" si="428"/>
        <v>OFF</v>
      </c>
      <c r="D4564" s="4">
        <f t="shared" si="430"/>
        <v>42620.083333322269</v>
      </c>
      <c r="E4564" t="str">
        <f t="shared" si="431"/>
        <v>LRKPPS</v>
      </c>
      <c r="F4564" s="39">
        <v>63.140480041503906</v>
      </c>
      <c r="G4564">
        <f t="shared" si="429"/>
        <v>9.5906670560590331E-4</v>
      </c>
      <c r="H4564" s="38">
        <f>G4564*SUMIF('Manual Inputs'!$B$11:$B$22,'Expanded kW'!A4564,'Manual Inputs'!$C$11:$C$22)</f>
        <v>11240.574445447215</v>
      </c>
    </row>
    <row r="4565" spans="1:8" x14ac:dyDescent="0.2">
      <c r="A4565">
        <f t="shared" si="426"/>
        <v>9</v>
      </c>
      <c r="B4565" t="b">
        <f t="shared" si="427"/>
        <v>0</v>
      </c>
      <c r="C4565" t="str">
        <f t="shared" si="428"/>
        <v>OFF</v>
      </c>
      <c r="D4565" s="4">
        <f t="shared" si="430"/>
        <v>42620.124999988933</v>
      </c>
      <c r="E4565" t="str">
        <f t="shared" si="431"/>
        <v>LRKPPS</v>
      </c>
      <c r="F4565" s="39">
        <v>60.666061401367188</v>
      </c>
      <c r="G4565">
        <f t="shared" si="429"/>
        <v>9.2148174375693043E-4</v>
      </c>
      <c r="H4565" s="38">
        <f>G4565*SUMIF('Manual Inputs'!$B$11:$B$22,'Expanded kW'!A4565,'Manual Inputs'!$C$11:$C$22)</f>
        <v>10800.066439879689</v>
      </c>
    </row>
    <row r="4566" spans="1:8" x14ac:dyDescent="0.2">
      <c r="A4566">
        <f t="shared" si="426"/>
        <v>9</v>
      </c>
      <c r="B4566" t="b">
        <f t="shared" si="427"/>
        <v>0</v>
      </c>
      <c r="C4566" t="str">
        <f t="shared" si="428"/>
        <v>OFF</v>
      </c>
      <c r="D4566" s="4">
        <f t="shared" si="430"/>
        <v>42620.166666655598</v>
      </c>
      <c r="E4566" t="str">
        <f t="shared" si="431"/>
        <v>LRKPPS</v>
      </c>
      <c r="F4566" s="39">
        <v>60.990032196044922</v>
      </c>
      <c r="G4566">
        <f t="shared" si="429"/>
        <v>9.2640266932733889E-4</v>
      </c>
      <c r="H4566" s="38">
        <f>G4566*SUMIF('Manual Inputs'!$B$11:$B$22,'Expanded kW'!A4566,'Manual Inputs'!$C$11:$C$22)</f>
        <v>10857.741291786613</v>
      </c>
    </row>
    <row r="4567" spans="1:8" x14ac:dyDescent="0.2">
      <c r="A4567">
        <f t="shared" si="426"/>
        <v>9</v>
      </c>
      <c r="B4567" t="b">
        <f t="shared" si="427"/>
        <v>0</v>
      </c>
      <c r="C4567" t="str">
        <f t="shared" si="428"/>
        <v>OFF</v>
      </c>
      <c r="D4567" s="4">
        <f t="shared" si="430"/>
        <v>42620.208333322262</v>
      </c>
      <c r="E4567" t="str">
        <f t="shared" si="431"/>
        <v>LRKPPS</v>
      </c>
      <c r="F4567" s="39">
        <v>70.880912780761719</v>
      </c>
      <c r="G4567">
        <f t="shared" si="429"/>
        <v>1.0766393202316449E-3</v>
      </c>
      <c r="H4567" s="38">
        <f>G4567*SUMIF('Manual Inputs'!$B$11:$B$22,'Expanded kW'!A4567,'Manual Inputs'!$C$11:$C$22)</f>
        <v>12618.563817533273</v>
      </c>
    </row>
    <row r="4568" spans="1:8" x14ac:dyDescent="0.2">
      <c r="A4568">
        <f t="shared" si="426"/>
        <v>9</v>
      </c>
      <c r="B4568" t="b">
        <f t="shared" si="427"/>
        <v>0</v>
      </c>
      <c r="C4568" t="str">
        <f t="shared" si="428"/>
        <v>OFF</v>
      </c>
      <c r="D4568" s="4">
        <f t="shared" si="430"/>
        <v>42620.249999988926</v>
      </c>
      <c r="E4568" t="str">
        <f t="shared" si="431"/>
        <v>LRKPPS</v>
      </c>
      <c r="F4568" s="39">
        <v>97.280288696289063</v>
      </c>
      <c r="G4568">
        <f t="shared" si="429"/>
        <v>1.477630292627071E-3</v>
      </c>
      <c r="H4568" s="38">
        <f>G4568*SUMIF('Manual Inputs'!$B$11:$B$22,'Expanded kW'!A4568,'Manual Inputs'!$C$11:$C$22)</f>
        <v>17318.308737064668</v>
      </c>
    </row>
    <row r="4569" spans="1:8" x14ac:dyDescent="0.2">
      <c r="A4569">
        <f t="shared" si="426"/>
        <v>9</v>
      </c>
      <c r="B4569" t="b">
        <f t="shared" si="427"/>
        <v>0</v>
      </c>
      <c r="C4569" t="str">
        <f t="shared" si="428"/>
        <v>ON</v>
      </c>
      <c r="D4569" s="4">
        <f t="shared" si="430"/>
        <v>42620.29166665559</v>
      </c>
      <c r="E4569" t="str">
        <f t="shared" si="431"/>
        <v>LRKPPS</v>
      </c>
      <c r="F4569" s="39">
        <v>122.66941070556641</v>
      </c>
      <c r="G4569">
        <f t="shared" si="429"/>
        <v>1.8632761031698185E-3</v>
      </c>
      <c r="H4569" s="38">
        <f>G4569*SUMIF('Manual Inputs'!$B$11:$B$22,'Expanded kW'!A4569,'Manual Inputs'!$C$11:$C$22)</f>
        <v>21838.203357159906</v>
      </c>
    </row>
    <row r="4570" spans="1:8" x14ac:dyDescent="0.2">
      <c r="A4570">
        <f t="shared" si="426"/>
        <v>9</v>
      </c>
      <c r="B4570" t="b">
        <f t="shared" si="427"/>
        <v>0</v>
      </c>
      <c r="C4570" t="str">
        <f t="shared" si="428"/>
        <v>ON</v>
      </c>
      <c r="D4570" s="4">
        <f t="shared" si="430"/>
        <v>42620.333333322254</v>
      </c>
      <c r="E4570" t="str">
        <f t="shared" si="431"/>
        <v>LRKPPS</v>
      </c>
      <c r="F4570" s="39">
        <v>153.78439331054687</v>
      </c>
      <c r="G4570">
        <f t="shared" si="429"/>
        <v>2.3358943639484524E-3</v>
      </c>
      <c r="H4570" s="38">
        <f>G4570*SUMIF('Manual Inputs'!$B$11:$B$22,'Expanded kW'!A4570,'Manual Inputs'!$C$11:$C$22)</f>
        <v>27377.443447038509</v>
      </c>
    </row>
    <row r="4571" spans="1:8" x14ac:dyDescent="0.2">
      <c r="A4571">
        <f t="shared" si="426"/>
        <v>9</v>
      </c>
      <c r="B4571" t="b">
        <f t="shared" si="427"/>
        <v>0</v>
      </c>
      <c r="C4571" t="str">
        <f t="shared" si="428"/>
        <v>ON</v>
      </c>
      <c r="D4571" s="4">
        <f t="shared" si="430"/>
        <v>42620.374999988919</v>
      </c>
      <c r="E4571" t="str">
        <f t="shared" si="431"/>
        <v>LRKPPS</v>
      </c>
      <c r="F4571" s="39">
        <v>163.20785522460937</v>
      </c>
      <c r="G4571">
        <f t="shared" si="429"/>
        <v>2.4790312005290717E-3</v>
      </c>
      <c r="H4571" s="38">
        <f>G4571*SUMIF('Manual Inputs'!$B$11:$B$22,'Expanded kW'!A4571,'Manual Inputs'!$C$11:$C$22)</f>
        <v>29055.053834372091</v>
      </c>
    </row>
    <row r="4572" spans="1:8" x14ac:dyDescent="0.2">
      <c r="A4572">
        <f t="shared" si="426"/>
        <v>9</v>
      </c>
      <c r="B4572" t="b">
        <f t="shared" si="427"/>
        <v>0</v>
      </c>
      <c r="C4572" t="str">
        <f t="shared" si="428"/>
        <v>ON</v>
      </c>
      <c r="D4572" s="4">
        <f t="shared" si="430"/>
        <v>42620.416666655583</v>
      </c>
      <c r="E4572" t="str">
        <f t="shared" si="431"/>
        <v>LRKPPS</v>
      </c>
      <c r="F4572" s="39">
        <v>165.96453857421875</v>
      </c>
      <c r="G4572">
        <f t="shared" si="429"/>
        <v>2.5209035970767484E-3</v>
      </c>
      <c r="H4572" s="38">
        <f>G4572*SUMIF('Manual Inputs'!$B$11:$B$22,'Expanded kW'!A4572,'Manual Inputs'!$C$11:$C$22)</f>
        <v>29545.811972312138</v>
      </c>
    </row>
    <row r="4573" spans="1:8" x14ac:dyDescent="0.2">
      <c r="A4573">
        <f t="shared" si="426"/>
        <v>9</v>
      </c>
      <c r="B4573" t="b">
        <f t="shared" si="427"/>
        <v>0</v>
      </c>
      <c r="C4573" t="str">
        <f t="shared" si="428"/>
        <v>ON</v>
      </c>
      <c r="D4573" s="4">
        <f t="shared" si="430"/>
        <v>42620.458333322247</v>
      </c>
      <c r="E4573" t="str">
        <f t="shared" si="431"/>
        <v>LRKPPS</v>
      </c>
      <c r="F4573" s="39">
        <v>176.88177490234375</v>
      </c>
      <c r="G4573">
        <f t="shared" si="429"/>
        <v>2.6867299872570809E-3</v>
      </c>
      <c r="H4573" s="38">
        <f>G4573*SUMIF('Manual Inputs'!$B$11:$B$22,'Expanded kW'!A4573,'Manual Inputs'!$C$11:$C$22)</f>
        <v>31489.351324628835</v>
      </c>
    </row>
    <row r="4574" spans="1:8" x14ac:dyDescent="0.2">
      <c r="A4574">
        <f t="shared" si="426"/>
        <v>9</v>
      </c>
      <c r="B4574" t="b">
        <f t="shared" si="427"/>
        <v>0</v>
      </c>
      <c r="C4574" t="str">
        <f t="shared" si="428"/>
        <v>ON</v>
      </c>
      <c r="D4574" s="4">
        <f t="shared" si="430"/>
        <v>42620.499999988911</v>
      </c>
      <c r="E4574" t="str">
        <f t="shared" si="431"/>
        <v>LRKPPS</v>
      </c>
      <c r="F4574" s="39">
        <v>176.89057922363281</v>
      </c>
      <c r="G4574">
        <f t="shared" si="429"/>
        <v>2.6868637197122072E-3</v>
      </c>
      <c r="H4574" s="38">
        <f>G4574*SUMIF('Manual Inputs'!$B$11:$B$22,'Expanded kW'!A4574,'Manual Inputs'!$C$11:$C$22)</f>
        <v>31490.918712599694</v>
      </c>
    </row>
    <row r="4575" spans="1:8" x14ac:dyDescent="0.2">
      <c r="A4575">
        <f t="shared" si="426"/>
        <v>9</v>
      </c>
      <c r="B4575" t="b">
        <f t="shared" si="427"/>
        <v>0</v>
      </c>
      <c r="C4575" t="str">
        <f t="shared" si="428"/>
        <v>ON</v>
      </c>
      <c r="D4575" s="4">
        <f t="shared" si="430"/>
        <v>42620.541666655576</v>
      </c>
      <c r="E4575" t="str">
        <f t="shared" si="431"/>
        <v>LRKPPS</v>
      </c>
      <c r="F4575" s="39">
        <v>170.45233154296875</v>
      </c>
      <c r="G4575">
        <f t="shared" si="429"/>
        <v>2.5890705292120632E-3</v>
      </c>
      <c r="H4575" s="38">
        <f>G4575*SUMIF('Manual Inputs'!$B$11:$B$22,'Expanded kW'!A4575,'Manual Inputs'!$C$11:$C$22)</f>
        <v>30344.750639357906</v>
      </c>
    </row>
    <row r="4576" spans="1:8" x14ac:dyDescent="0.2">
      <c r="A4576">
        <f t="shared" si="426"/>
        <v>9</v>
      </c>
      <c r="B4576" t="b">
        <f t="shared" si="427"/>
        <v>0</v>
      </c>
      <c r="C4576" t="str">
        <f t="shared" si="428"/>
        <v>ON</v>
      </c>
      <c r="D4576" s="4">
        <f t="shared" si="430"/>
        <v>42620.58333332224</v>
      </c>
      <c r="E4576" t="str">
        <f t="shared" si="431"/>
        <v>LRKPPS</v>
      </c>
      <c r="F4576" s="39">
        <v>165.50210571289062</v>
      </c>
      <c r="G4576">
        <f t="shared" si="429"/>
        <v>2.5138795142603627E-3</v>
      </c>
      <c r="H4576" s="38">
        <f>G4576*SUMIF('Manual Inputs'!$B$11:$B$22,'Expanded kW'!A4576,'Manual Inputs'!$C$11:$C$22)</f>
        <v>29463.4874318531</v>
      </c>
    </row>
    <row r="4577" spans="1:8" x14ac:dyDescent="0.2">
      <c r="A4577">
        <f t="shared" si="426"/>
        <v>9</v>
      </c>
      <c r="B4577" t="b">
        <f t="shared" si="427"/>
        <v>0</v>
      </c>
      <c r="C4577" t="str">
        <f t="shared" si="428"/>
        <v>ON</v>
      </c>
      <c r="D4577" s="4">
        <f t="shared" si="430"/>
        <v>42620.624999988904</v>
      </c>
      <c r="E4577" t="str">
        <f t="shared" si="431"/>
        <v>LRKPPS</v>
      </c>
      <c r="F4577" s="39">
        <v>145.70039367675781</v>
      </c>
      <c r="G4577">
        <f t="shared" si="429"/>
        <v>2.2131031705365381E-3</v>
      </c>
      <c r="H4577" s="38">
        <f>G4577*SUMIF('Manual Inputs'!$B$11:$B$22,'Expanded kW'!A4577,'Manual Inputs'!$C$11:$C$22)</f>
        <v>25938.290630321822</v>
      </c>
    </row>
    <row r="4578" spans="1:8" x14ac:dyDescent="0.2">
      <c r="A4578">
        <f t="shared" si="426"/>
        <v>9</v>
      </c>
      <c r="B4578" t="b">
        <f t="shared" si="427"/>
        <v>0</v>
      </c>
      <c r="C4578" t="str">
        <f t="shared" si="428"/>
        <v>ON</v>
      </c>
      <c r="D4578" s="4">
        <f t="shared" si="430"/>
        <v>42620.666666655568</v>
      </c>
      <c r="E4578" t="str">
        <f t="shared" si="431"/>
        <v>LRKPPS</v>
      </c>
      <c r="F4578" s="39">
        <v>126.03398132324219</v>
      </c>
      <c r="G4578">
        <f t="shared" si="429"/>
        <v>1.9143819493076947E-3</v>
      </c>
      <c r="H4578" s="38">
        <f>G4578*SUMIF('Manual Inputs'!$B$11:$B$22,'Expanded kW'!A4578,'Manual Inputs'!$C$11:$C$22)</f>
        <v>22437.180534401657</v>
      </c>
    </row>
    <row r="4579" spans="1:8" x14ac:dyDescent="0.2">
      <c r="A4579">
        <f t="shared" si="426"/>
        <v>9</v>
      </c>
      <c r="B4579" t="b">
        <f t="shared" si="427"/>
        <v>0</v>
      </c>
      <c r="C4579" t="str">
        <f t="shared" si="428"/>
        <v>ON</v>
      </c>
      <c r="D4579" s="4">
        <f t="shared" si="430"/>
        <v>42620.708333322233</v>
      </c>
      <c r="E4579" t="str">
        <f t="shared" si="431"/>
        <v>LRKPPS</v>
      </c>
      <c r="F4579" s="39">
        <v>116.29819488525391</v>
      </c>
      <c r="G4579">
        <f t="shared" si="429"/>
        <v>1.7665010871503841E-3</v>
      </c>
      <c r="H4579" s="38">
        <f>G4579*SUMIF('Manual Inputs'!$B$11:$B$22,'Expanded kW'!A4579,'Manual Inputs'!$C$11:$C$22)</f>
        <v>20703.968620756914</v>
      </c>
    </row>
    <row r="4580" spans="1:8" x14ac:dyDescent="0.2">
      <c r="A4580">
        <f t="shared" si="426"/>
        <v>9</v>
      </c>
      <c r="B4580" t="b">
        <f t="shared" si="427"/>
        <v>0</v>
      </c>
      <c r="C4580" t="str">
        <f t="shared" si="428"/>
        <v>ON</v>
      </c>
      <c r="D4580" s="4">
        <f t="shared" si="430"/>
        <v>42620.749999988897</v>
      </c>
      <c r="E4580" t="str">
        <f t="shared" si="431"/>
        <v>LRKPPS</v>
      </c>
      <c r="F4580" s="39">
        <v>106.62242889404297</v>
      </c>
      <c r="G4580">
        <f t="shared" si="429"/>
        <v>1.6195319002309226E-3</v>
      </c>
      <c r="H4580" s="38">
        <f>G4580*SUMIF('Manual Inputs'!$B$11:$B$22,'Expanded kW'!A4580,'Manual Inputs'!$C$11:$C$22)</f>
        <v>18981.441838105889</v>
      </c>
    </row>
    <row r="4581" spans="1:8" x14ac:dyDescent="0.2">
      <c r="A4581">
        <f t="shared" si="426"/>
        <v>9</v>
      </c>
      <c r="B4581" t="b">
        <f t="shared" si="427"/>
        <v>0</v>
      </c>
      <c r="C4581" t="str">
        <f t="shared" si="428"/>
        <v>ON</v>
      </c>
      <c r="D4581" s="4">
        <f t="shared" si="430"/>
        <v>42620.791666655561</v>
      </c>
      <c r="E4581" t="str">
        <f t="shared" si="431"/>
        <v>LRKPPS</v>
      </c>
      <c r="F4581" s="39">
        <v>100.32318115234375</v>
      </c>
      <c r="G4581">
        <f t="shared" si="429"/>
        <v>1.5238500369404357E-3</v>
      </c>
      <c r="H4581" s="38">
        <f>G4581*SUMIF('Manual Inputs'!$B$11:$B$22,'Expanded kW'!A4581,'Manual Inputs'!$C$11:$C$22)</f>
        <v>17860.019208053949</v>
      </c>
    </row>
    <row r="4582" spans="1:8" x14ac:dyDescent="0.2">
      <c r="A4582">
        <f t="shared" si="426"/>
        <v>9</v>
      </c>
      <c r="B4582" t="b">
        <f t="shared" si="427"/>
        <v>0</v>
      </c>
      <c r="C4582" t="str">
        <f t="shared" si="428"/>
        <v>ON</v>
      </c>
      <c r="D4582" s="4">
        <f t="shared" si="430"/>
        <v>42620.833333322225</v>
      </c>
      <c r="E4582" t="str">
        <f t="shared" si="431"/>
        <v>LRKPPS</v>
      </c>
      <c r="F4582" s="39">
        <v>94.188873291015625</v>
      </c>
      <c r="G4582">
        <f t="shared" si="429"/>
        <v>1.4306735132923866E-3</v>
      </c>
      <c r="H4582" s="38">
        <f>G4582*SUMIF('Manual Inputs'!$B$11:$B$22,'Expanded kW'!A4582,'Manual Inputs'!$C$11:$C$22)</f>
        <v>16767.959975352103</v>
      </c>
    </row>
    <row r="4583" spans="1:8" x14ac:dyDescent="0.2">
      <c r="A4583">
        <f t="shared" si="426"/>
        <v>9</v>
      </c>
      <c r="B4583" t="b">
        <f t="shared" si="427"/>
        <v>0</v>
      </c>
      <c r="C4583" t="str">
        <f t="shared" si="428"/>
        <v>OFF</v>
      </c>
      <c r="D4583" s="4">
        <f t="shared" si="430"/>
        <v>42620.87499998889</v>
      </c>
      <c r="E4583" t="str">
        <f t="shared" si="431"/>
        <v>LRKPPS</v>
      </c>
      <c r="F4583" s="39">
        <v>84.253120422363281</v>
      </c>
      <c r="G4583">
        <f t="shared" si="429"/>
        <v>1.2797552788223745E-3</v>
      </c>
      <c r="H4583" s="38">
        <f>G4583*SUMIF('Manual Inputs'!$B$11:$B$22,'Expanded kW'!A4583,'Manual Inputs'!$C$11:$C$22)</f>
        <v>14999.149068019125</v>
      </c>
    </row>
    <row r="4584" spans="1:8" x14ac:dyDescent="0.2">
      <c r="A4584">
        <f t="shared" si="426"/>
        <v>9</v>
      </c>
      <c r="B4584" t="b">
        <f t="shared" si="427"/>
        <v>0</v>
      </c>
      <c r="C4584" t="str">
        <f t="shared" si="428"/>
        <v>OFF</v>
      </c>
      <c r="D4584" s="4">
        <f t="shared" si="430"/>
        <v>42620.916666655554</v>
      </c>
      <c r="E4584" t="str">
        <f t="shared" si="431"/>
        <v>LRKPPS</v>
      </c>
      <c r="F4584" s="39">
        <v>78.111801147460938</v>
      </c>
      <c r="G4584">
        <f t="shared" si="429"/>
        <v>1.1864722559314651E-3</v>
      </c>
      <c r="H4584" s="38">
        <f>G4584*SUMIF('Manual Inputs'!$B$11:$B$22,'Expanded kW'!A4584,'Manual Inputs'!$C$11:$C$22)</f>
        <v>13905.841629472205</v>
      </c>
    </row>
    <row r="4585" spans="1:8" x14ac:dyDescent="0.2">
      <c r="A4585">
        <f t="shared" si="426"/>
        <v>9</v>
      </c>
      <c r="B4585" t="b">
        <f t="shared" si="427"/>
        <v>0</v>
      </c>
      <c r="C4585" t="str">
        <f t="shared" si="428"/>
        <v>OFF</v>
      </c>
      <c r="D4585" s="4">
        <f t="shared" si="430"/>
        <v>42620.958333322218</v>
      </c>
      <c r="E4585" t="str">
        <f t="shared" si="431"/>
        <v>LRKPPS</v>
      </c>
      <c r="F4585" s="39">
        <v>73.210693359375</v>
      </c>
      <c r="G4585">
        <f t="shared" si="429"/>
        <v>1.1120273151098358E-3</v>
      </c>
      <c r="H4585" s="38">
        <f>G4585*SUMIF('Manual Inputs'!$B$11:$B$22,'Expanded kW'!A4585,'Manual Inputs'!$C$11:$C$22)</f>
        <v>13033.322653992002</v>
      </c>
    </row>
    <row r="4586" spans="1:8" x14ac:dyDescent="0.2">
      <c r="A4586">
        <f t="shared" si="426"/>
        <v>9</v>
      </c>
      <c r="B4586" t="b">
        <f t="shared" si="427"/>
        <v>0</v>
      </c>
      <c r="C4586" t="str">
        <f t="shared" si="428"/>
        <v>OFF</v>
      </c>
      <c r="D4586" s="4">
        <f t="shared" si="430"/>
        <v>42620.999999988882</v>
      </c>
      <c r="E4586" t="str">
        <f t="shared" si="431"/>
        <v>LRKPPS</v>
      </c>
      <c r="F4586" s="39">
        <v>67.323944091796875</v>
      </c>
      <c r="G4586">
        <f t="shared" si="429"/>
        <v>1.0226110607026316E-3</v>
      </c>
      <c r="H4586" s="38">
        <f>G4586*SUMIF('Manual Inputs'!$B$11:$B$22,'Expanded kW'!A4586,'Manual Inputs'!$C$11:$C$22)</f>
        <v>11985.335002640632</v>
      </c>
    </row>
    <row r="4587" spans="1:8" x14ac:dyDescent="0.2">
      <c r="A4587">
        <f t="shared" si="426"/>
        <v>9</v>
      </c>
      <c r="B4587" t="b">
        <f t="shared" si="427"/>
        <v>0</v>
      </c>
      <c r="C4587" t="str">
        <f t="shared" si="428"/>
        <v>OFF</v>
      </c>
      <c r="D4587" s="4">
        <f t="shared" si="430"/>
        <v>42621.041666655547</v>
      </c>
      <c r="E4587" t="str">
        <f t="shared" si="431"/>
        <v>LRKPPS</v>
      </c>
      <c r="F4587" s="39">
        <v>65.948036193847656</v>
      </c>
      <c r="G4587">
        <f t="shared" si="429"/>
        <v>1.0017118300658689E-3</v>
      </c>
      <c r="H4587" s="38">
        <f>G4587*SUMIF('Manual Inputs'!$B$11:$B$22,'Expanded kW'!A4587,'Manual Inputs'!$C$11:$C$22)</f>
        <v>11740.389206428585</v>
      </c>
    </row>
    <row r="4588" spans="1:8" x14ac:dyDescent="0.2">
      <c r="A4588">
        <f t="shared" si="426"/>
        <v>9</v>
      </c>
      <c r="B4588" t="b">
        <f t="shared" si="427"/>
        <v>0</v>
      </c>
      <c r="C4588" t="str">
        <f t="shared" si="428"/>
        <v>OFF</v>
      </c>
      <c r="D4588" s="4">
        <f t="shared" si="430"/>
        <v>42621.083333322211</v>
      </c>
      <c r="E4588" t="str">
        <f t="shared" si="431"/>
        <v>LRKPPS</v>
      </c>
      <c r="F4588" s="39">
        <v>64.669639587402344</v>
      </c>
      <c r="G4588">
        <f t="shared" si="429"/>
        <v>9.8229373851833326E-4</v>
      </c>
      <c r="H4588" s="38">
        <f>G4588*SUMIF('Manual Inputs'!$B$11:$B$22,'Expanded kW'!A4588,'Manual Inputs'!$C$11:$C$22)</f>
        <v>11512.802843193624</v>
      </c>
    </row>
    <row r="4589" spans="1:8" x14ac:dyDescent="0.2">
      <c r="A4589">
        <f t="shared" si="426"/>
        <v>9</v>
      </c>
      <c r="B4589" t="b">
        <f t="shared" si="427"/>
        <v>0</v>
      </c>
      <c r="C4589" t="str">
        <f t="shared" si="428"/>
        <v>OFF</v>
      </c>
      <c r="D4589" s="4">
        <f t="shared" si="430"/>
        <v>42621.124999988875</v>
      </c>
      <c r="E4589" t="str">
        <f t="shared" si="431"/>
        <v>LRKPPS</v>
      </c>
      <c r="F4589" s="39">
        <v>65.594276428222656</v>
      </c>
      <c r="G4589">
        <f t="shared" si="429"/>
        <v>9.963384275708156E-4</v>
      </c>
      <c r="H4589" s="38">
        <f>G4589*SUMIF('Manual Inputs'!$B$11:$B$22,'Expanded kW'!A4589,'Manual Inputs'!$C$11:$C$22)</f>
        <v>11677.411177457347</v>
      </c>
    </row>
    <row r="4590" spans="1:8" x14ac:dyDescent="0.2">
      <c r="A4590">
        <f t="shared" si="426"/>
        <v>9</v>
      </c>
      <c r="B4590" t="b">
        <f t="shared" si="427"/>
        <v>0</v>
      </c>
      <c r="C4590" t="str">
        <f t="shared" si="428"/>
        <v>OFF</v>
      </c>
      <c r="D4590" s="4">
        <f t="shared" si="430"/>
        <v>42621.166666655539</v>
      </c>
      <c r="E4590" t="str">
        <f t="shared" si="431"/>
        <v>LRKPPS</v>
      </c>
      <c r="F4590" s="39">
        <v>65.180938720703125</v>
      </c>
      <c r="G4590">
        <f t="shared" si="429"/>
        <v>9.9006007122647227E-4</v>
      </c>
      <c r="H4590" s="38">
        <f>G4590*SUMIF('Manual Inputs'!$B$11:$B$22,'Expanded kW'!A4590,'Manual Inputs'!$C$11:$C$22)</f>
        <v>11603.826794357476</v>
      </c>
    </row>
    <row r="4591" spans="1:8" x14ac:dyDescent="0.2">
      <c r="A4591">
        <f t="shared" si="426"/>
        <v>9</v>
      </c>
      <c r="B4591" t="b">
        <f t="shared" si="427"/>
        <v>0</v>
      </c>
      <c r="C4591" t="str">
        <f t="shared" si="428"/>
        <v>OFF</v>
      </c>
      <c r="D4591" s="4">
        <f t="shared" si="430"/>
        <v>42621.208333322204</v>
      </c>
      <c r="E4591" t="str">
        <f t="shared" si="431"/>
        <v>LRKPPS</v>
      </c>
      <c r="F4591" s="39">
        <v>75.267219543457031</v>
      </c>
      <c r="G4591">
        <f t="shared" si="429"/>
        <v>1.1432647366667096E-3</v>
      </c>
      <c r="H4591" s="38">
        <f>G4591*SUMIF('Manual Inputs'!$B$11:$B$22,'Expanded kW'!A4591,'Manual Inputs'!$C$11:$C$22)</f>
        <v>13399.435418037989</v>
      </c>
    </row>
    <row r="4592" spans="1:8" x14ac:dyDescent="0.2">
      <c r="A4592">
        <f t="shared" si="426"/>
        <v>9</v>
      </c>
      <c r="B4592" t="b">
        <f t="shared" si="427"/>
        <v>0</v>
      </c>
      <c r="C4592" t="str">
        <f t="shared" si="428"/>
        <v>OFF</v>
      </c>
      <c r="D4592" s="4">
        <f t="shared" si="430"/>
        <v>42621.249999988868</v>
      </c>
      <c r="E4592" t="str">
        <f t="shared" si="431"/>
        <v>LRKPPS</v>
      </c>
      <c r="F4592" s="39">
        <v>104.02596282958984</v>
      </c>
      <c r="G4592">
        <f t="shared" si="429"/>
        <v>1.5800931098857158E-3</v>
      </c>
      <c r="H4592" s="38">
        <f>G4592*SUMIF('Manual Inputs'!$B$11:$B$22,'Expanded kW'!A4592,'Manual Inputs'!$C$11:$C$22)</f>
        <v>18519.206358214411</v>
      </c>
    </row>
    <row r="4593" spans="1:8" x14ac:dyDescent="0.2">
      <c r="A4593">
        <f t="shared" si="426"/>
        <v>9</v>
      </c>
      <c r="B4593" t="b">
        <f t="shared" si="427"/>
        <v>0</v>
      </c>
      <c r="C4593" t="str">
        <f t="shared" si="428"/>
        <v>ON</v>
      </c>
      <c r="D4593" s="4">
        <f t="shared" si="430"/>
        <v>42621.291666655532</v>
      </c>
      <c r="E4593" t="str">
        <f t="shared" si="431"/>
        <v>LRKPPS</v>
      </c>
      <c r="F4593" s="39">
        <v>127.97018432617187</v>
      </c>
      <c r="G4593">
        <f t="shared" si="429"/>
        <v>1.9437917326065135E-3</v>
      </c>
      <c r="H4593" s="38">
        <f>G4593*SUMIF('Manual Inputs'!$B$11:$B$22,'Expanded kW'!A4593,'Manual Inputs'!$C$11:$C$22)</f>
        <v>22781.872782253169</v>
      </c>
    </row>
    <row r="4594" spans="1:8" x14ac:dyDescent="0.2">
      <c r="A4594">
        <f t="shared" si="426"/>
        <v>9</v>
      </c>
      <c r="B4594" t="b">
        <f t="shared" si="427"/>
        <v>0</v>
      </c>
      <c r="C4594" t="str">
        <f t="shared" si="428"/>
        <v>ON</v>
      </c>
      <c r="D4594" s="4">
        <f t="shared" si="430"/>
        <v>42621.333333322196</v>
      </c>
      <c r="E4594" t="str">
        <f t="shared" si="431"/>
        <v>LRKPPS</v>
      </c>
      <c r="F4594" s="39">
        <v>159.66336059570312</v>
      </c>
      <c r="G4594">
        <f t="shared" si="429"/>
        <v>2.425192414625822E-3</v>
      </c>
      <c r="H4594" s="38">
        <f>G4594*SUMIF('Manual Inputs'!$B$11:$B$22,'Expanded kW'!A4594,'Manual Inputs'!$C$11:$C$22)</f>
        <v>28424.0457121418</v>
      </c>
    </row>
    <row r="4595" spans="1:8" x14ac:dyDescent="0.2">
      <c r="A4595">
        <f t="shared" si="426"/>
        <v>9</v>
      </c>
      <c r="B4595" t="b">
        <f t="shared" si="427"/>
        <v>0</v>
      </c>
      <c r="C4595" t="str">
        <f t="shared" si="428"/>
        <v>ON</v>
      </c>
      <c r="D4595" s="4">
        <f t="shared" si="430"/>
        <v>42621.374999988861</v>
      </c>
      <c r="E4595" t="str">
        <f t="shared" si="431"/>
        <v>LRKPPS</v>
      </c>
      <c r="F4595" s="39">
        <v>165.78712463378906</v>
      </c>
      <c r="G4595">
        <f t="shared" si="429"/>
        <v>2.5182087838085468E-3</v>
      </c>
      <c r="H4595" s="38">
        <f>G4595*SUMIF('Manual Inputs'!$B$11:$B$22,'Expanded kW'!A4595,'Manual Inputs'!$C$11:$C$22)</f>
        <v>29514.227882299689</v>
      </c>
    </row>
    <row r="4596" spans="1:8" x14ac:dyDescent="0.2">
      <c r="A4596">
        <f t="shared" si="426"/>
        <v>9</v>
      </c>
      <c r="B4596" t="b">
        <f t="shared" si="427"/>
        <v>0</v>
      </c>
      <c r="C4596" t="str">
        <f t="shared" si="428"/>
        <v>ON</v>
      </c>
      <c r="D4596" s="4">
        <f t="shared" si="430"/>
        <v>42621.416666655525</v>
      </c>
      <c r="E4596" t="str">
        <f t="shared" si="431"/>
        <v>LRKPPS</v>
      </c>
      <c r="F4596" s="39">
        <v>173.65193176269531</v>
      </c>
      <c r="G4596">
        <f t="shared" si="429"/>
        <v>2.6376705721634628E-3</v>
      </c>
      <c r="H4596" s="38">
        <f>G4596*SUMIF('Manual Inputs'!$B$11:$B$22,'Expanded kW'!A4596,'Manual Inputs'!$C$11:$C$22)</f>
        <v>30914.358986362309</v>
      </c>
    </row>
    <row r="4597" spans="1:8" x14ac:dyDescent="0.2">
      <c r="A4597">
        <f t="shared" si="426"/>
        <v>9</v>
      </c>
      <c r="B4597" t="b">
        <f t="shared" si="427"/>
        <v>0</v>
      </c>
      <c r="C4597" t="str">
        <f t="shared" si="428"/>
        <v>ON</v>
      </c>
      <c r="D4597" s="4">
        <f t="shared" si="430"/>
        <v>42621.458333322189</v>
      </c>
      <c r="E4597" t="str">
        <f t="shared" si="431"/>
        <v>LRKPPS</v>
      </c>
      <c r="F4597" s="39">
        <v>182.51498413085937</v>
      </c>
      <c r="G4597">
        <f t="shared" si="429"/>
        <v>2.7722951177918819E-3</v>
      </c>
      <c r="H4597" s="38">
        <f>G4597*SUMIF('Manual Inputs'!$B$11:$B$22,'Expanded kW'!A4597,'Manual Inputs'!$C$11:$C$22)</f>
        <v>32492.202548729256</v>
      </c>
    </row>
    <row r="4598" spans="1:8" x14ac:dyDescent="0.2">
      <c r="A4598">
        <f t="shared" si="426"/>
        <v>9</v>
      </c>
      <c r="B4598" t="b">
        <f t="shared" si="427"/>
        <v>0</v>
      </c>
      <c r="C4598" t="str">
        <f t="shared" si="428"/>
        <v>ON</v>
      </c>
      <c r="D4598" s="4">
        <f t="shared" si="430"/>
        <v>42621.499999988853</v>
      </c>
      <c r="E4598" t="str">
        <f t="shared" si="431"/>
        <v>LRKPPS</v>
      </c>
      <c r="F4598" s="39">
        <v>180.51573181152344</v>
      </c>
      <c r="G4598">
        <f t="shared" si="429"/>
        <v>2.7419276525093858E-3</v>
      </c>
      <c r="H4598" s="38">
        <f>G4598*SUMIF('Manual Inputs'!$B$11:$B$22,'Expanded kW'!A4598,'Manual Inputs'!$C$11:$C$22)</f>
        <v>32136.285955824722</v>
      </c>
    </row>
    <row r="4599" spans="1:8" x14ac:dyDescent="0.2">
      <c r="A4599">
        <f t="shared" si="426"/>
        <v>9</v>
      </c>
      <c r="B4599" t="b">
        <f t="shared" si="427"/>
        <v>0</v>
      </c>
      <c r="C4599" t="str">
        <f t="shared" si="428"/>
        <v>ON</v>
      </c>
      <c r="D4599" s="4">
        <f t="shared" si="430"/>
        <v>42621.541666655517</v>
      </c>
      <c r="E4599" t="str">
        <f t="shared" si="431"/>
        <v>LRKPPS</v>
      </c>
      <c r="F4599" s="39">
        <v>172.65554809570312</v>
      </c>
      <c r="G4599">
        <f t="shared" si="429"/>
        <v>2.6225360910763127E-3</v>
      </c>
      <c r="H4599" s="38">
        <f>G4599*SUMIF('Manual Inputs'!$B$11:$B$22,'Expanded kW'!A4599,'Manual Inputs'!$C$11:$C$22)</f>
        <v>30736.977934180075</v>
      </c>
    </row>
    <row r="4600" spans="1:8" x14ac:dyDescent="0.2">
      <c r="A4600">
        <f t="shared" si="426"/>
        <v>9</v>
      </c>
      <c r="B4600" t="b">
        <f t="shared" si="427"/>
        <v>0</v>
      </c>
      <c r="C4600" t="str">
        <f t="shared" si="428"/>
        <v>ON</v>
      </c>
      <c r="D4600" s="4">
        <f t="shared" si="430"/>
        <v>42621.583333322182</v>
      </c>
      <c r="E4600" t="str">
        <f t="shared" si="431"/>
        <v>LRKPPS</v>
      </c>
      <c r="F4600" s="39">
        <v>170.72496032714844</v>
      </c>
      <c r="G4600">
        <f t="shared" si="429"/>
        <v>2.5932115998805899E-3</v>
      </c>
      <c r="H4600" s="38">
        <f>G4600*SUMIF('Manual Inputs'!$B$11:$B$22,'Expanded kW'!A4600,'Manual Inputs'!$C$11:$C$22)</f>
        <v>30393.285337582074</v>
      </c>
    </row>
    <row r="4601" spans="1:8" x14ac:dyDescent="0.2">
      <c r="A4601">
        <f t="shared" si="426"/>
        <v>9</v>
      </c>
      <c r="B4601" t="b">
        <f t="shared" si="427"/>
        <v>0</v>
      </c>
      <c r="C4601" t="str">
        <f t="shared" si="428"/>
        <v>ON</v>
      </c>
      <c r="D4601" s="4">
        <f t="shared" si="430"/>
        <v>42621.624999988846</v>
      </c>
      <c r="E4601" t="str">
        <f t="shared" si="431"/>
        <v>LRKPPS</v>
      </c>
      <c r="F4601" s="39">
        <v>154.24911499023437</v>
      </c>
      <c r="G4601">
        <f t="shared" si="429"/>
        <v>2.3429532125677304E-3</v>
      </c>
      <c r="H4601" s="38">
        <f>G4601*SUMIF('Manual Inputs'!$B$11:$B$22,'Expanded kW'!A4601,'Manual Inputs'!$C$11:$C$22)</f>
        <v>27460.175454041098</v>
      </c>
    </row>
    <row r="4602" spans="1:8" x14ac:dyDescent="0.2">
      <c r="A4602">
        <f t="shared" si="426"/>
        <v>9</v>
      </c>
      <c r="B4602" t="b">
        <f t="shared" si="427"/>
        <v>0</v>
      </c>
      <c r="C4602" t="str">
        <f t="shared" si="428"/>
        <v>ON</v>
      </c>
      <c r="D4602" s="4">
        <f t="shared" si="430"/>
        <v>42621.66666665551</v>
      </c>
      <c r="E4602" t="str">
        <f t="shared" si="431"/>
        <v>LRKPPS</v>
      </c>
      <c r="F4602" s="39">
        <v>133.3536376953125</v>
      </c>
      <c r="G4602">
        <f t="shared" si="429"/>
        <v>2.0255632187296925E-3</v>
      </c>
      <c r="H4602" s="38">
        <f>G4602*SUMIF('Manual Inputs'!$B$11:$B$22,'Expanded kW'!A4602,'Manual Inputs'!$C$11:$C$22)</f>
        <v>23740.261257121303</v>
      </c>
    </row>
    <row r="4603" spans="1:8" x14ac:dyDescent="0.2">
      <c r="A4603">
        <f t="shared" si="426"/>
        <v>9</v>
      </c>
      <c r="B4603" t="b">
        <f t="shared" si="427"/>
        <v>0</v>
      </c>
      <c r="C4603" t="str">
        <f t="shared" si="428"/>
        <v>ON</v>
      </c>
      <c r="D4603" s="4">
        <f t="shared" si="430"/>
        <v>42621.708333322174</v>
      </c>
      <c r="E4603" t="str">
        <f t="shared" si="431"/>
        <v>LRKPPS</v>
      </c>
      <c r="F4603" s="39">
        <v>122.52774810791016</v>
      </c>
      <c r="G4603">
        <f t="shared" si="429"/>
        <v>1.8611243317427967E-3</v>
      </c>
      <c r="H4603" s="38">
        <f>G4603*SUMIF('Manual Inputs'!$B$11:$B$22,'Expanded kW'!A4603,'Manual Inputs'!$C$11:$C$22)</f>
        <v>21812.983894557725</v>
      </c>
    </row>
    <row r="4604" spans="1:8" x14ac:dyDescent="0.2">
      <c r="A4604">
        <f t="shared" si="426"/>
        <v>9</v>
      </c>
      <c r="B4604" t="b">
        <f t="shared" si="427"/>
        <v>0</v>
      </c>
      <c r="C4604" t="str">
        <f t="shared" si="428"/>
        <v>ON</v>
      </c>
      <c r="D4604" s="4">
        <f t="shared" si="430"/>
        <v>42621.749999988839</v>
      </c>
      <c r="E4604" t="str">
        <f t="shared" si="431"/>
        <v>LRKPPS</v>
      </c>
      <c r="F4604" s="39">
        <v>113.72576141357422</v>
      </c>
      <c r="G4604">
        <f t="shared" si="429"/>
        <v>1.7274273377355478E-3</v>
      </c>
      <c r="H4604" s="38">
        <f>G4604*SUMIF('Manual Inputs'!$B$11:$B$22,'Expanded kW'!A4604,'Manual Inputs'!$C$11:$C$22)</f>
        <v>20246.011539572723</v>
      </c>
    </row>
    <row r="4605" spans="1:8" x14ac:dyDescent="0.2">
      <c r="A4605">
        <f t="shared" si="426"/>
        <v>9</v>
      </c>
      <c r="B4605" t="b">
        <f t="shared" si="427"/>
        <v>0</v>
      </c>
      <c r="C4605" t="str">
        <f t="shared" si="428"/>
        <v>ON</v>
      </c>
      <c r="D4605" s="4">
        <f t="shared" si="430"/>
        <v>42621.791666655503</v>
      </c>
      <c r="E4605" t="str">
        <f t="shared" si="431"/>
        <v>LRKPPS</v>
      </c>
      <c r="F4605" s="39">
        <v>110.38541412353516</v>
      </c>
      <c r="G4605">
        <f t="shared" si="429"/>
        <v>1.6766894296782833E-3</v>
      </c>
      <c r="H4605" s="38">
        <f>G4605*SUMIF('Manual Inputs'!$B$11:$B$22,'Expanded kW'!A4605,'Manual Inputs'!$C$11:$C$22)</f>
        <v>19651.346716583554</v>
      </c>
    </row>
    <row r="4606" spans="1:8" x14ac:dyDescent="0.2">
      <c r="A4606">
        <f t="shared" si="426"/>
        <v>9</v>
      </c>
      <c r="B4606" t="b">
        <f t="shared" si="427"/>
        <v>0</v>
      </c>
      <c r="C4606" t="str">
        <f t="shared" si="428"/>
        <v>ON</v>
      </c>
      <c r="D4606" s="4">
        <f t="shared" si="430"/>
        <v>42621.833333322167</v>
      </c>
      <c r="E4606" t="str">
        <f t="shared" si="431"/>
        <v>LRKPPS</v>
      </c>
      <c r="F4606" s="39">
        <v>101.78593444824219</v>
      </c>
      <c r="G4606">
        <f t="shared" si="429"/>
        <v>1.5460683980249466E-3</v>
      </c>
      <c r="H4606" s="38">
        <f>G4606*SUMIF('Manual Inputs'!$B$11:$B$22,'Expanded kW'!A4606,'Manual Inputs'!$C$11:$C$22)</f>
        <v>18120.425643150131</v>
      </c>
    </row>
    <row r="4607" spans="1:8" x14ac:dyDescent="0.2">
      <c r="A4607">
        <f t="shared" si="426"/>
        <v>9</v>
      </c>
      <c r="B4607" t="b">
        <f t="shared" si="427"/>
        <v>0</v>
      </c>
      <c r="C4607" t="str">
        <f t="shared" si="428"/>
        <v>OFF</v>
      </c>
      <c r="D4607" s="4">
        <f t="shared" si="430"/>
        <v>42621.874999988831</v>
      </c>
      <c r="E4607" t="str">
        <f t="shared" si="431"/>
        <v>LRKPPS</v>
      </c>
      <c r="F4607" s="39">
        <v>92.147529602050781</v>
      </c>
      <c r="G4607">
        <f t="shared" si="429"/>
        <v>1.3996667048946994E-3</v>
      </c>
      <c r="H4607" s="38">
        <f>G4607*SUMIF('Manual Inputs'!$B$11:$B$22,'Expanded kW'!A4607,'Manual Inputs'!$C$11:$C$22)</f>
        <v>16404.550072711674</v>
      </c>
    </row>
    <row r="4608" spans="1:8" x14ac:dyDescent="0.2">
      <c r="A4608">
        <f t="shared" si="426"/>
        <v>9</v>
      </c>
      <c r="B4608" t="b">
        <f t="shared" si="427"/>
        <v>0</v>
      </c>
      <c r="C4608" t="str">
        <f t="shared" si="428"/>
        <v>OFF</v>
      </c>
      <c r="D4608" s="4">
        <f t="shared" si="430"/>
        <v>42621.916666655496</v>
      </c>
      <c r="E4608" t="str">
        <f t="shared" si="431"/>
        <v>LRKPPS</v>
      </c>
      <c r="F4608" s="39">
        <v>80.909072875976562</v>
      </c>
      <c r="G4608">
        <f t="shared" si="429"/>
        <v>1.228961166050434E-3</v>
      </c>
      <c r="H4608" s="38">
        <f>G4608*SUMIF('Manual Inputs'!$B$11:$B$22,'Expanded kW'!A4608,'Manual Inputs'!$C$11:$C$22)</f>
        <v>14403.82550745122</v>
      </c>
    </row>
    <row r="4609" spans="1:8" x14ac:dyDescent="0.2">
      <c r="A4609">
        <f t="shared" si="426"/>
        <v>9</v>
      </c>
      <c r="B4609" t="b">
        <f t="shared" si="427"/>
        <v>0</v>
      </c>
      <c r="C4609" t="str">
        <f t="shared" si="428"/>
        <v>OFF</v>
      </c>
      <c r="D4609" s="4">
        <f t="shared" si="430"/>
        <v>42621.95833332216</v>
      </c>
      <c r="E4609" t="str">
        <f t="shared" si="431"/>
        <v>LRKPPS</v>
      </c>
      <c r="F4609" s="39">
        <v>76.292320251464844</v>
      </c>
      <c r="G4609">
        <f t="shared" si="429"/>
        <v>1.1588354126941501E-3</v>
      </c>
      <c r="H4609" s="38">
        <f>G4609*SUMIF('Manual Inputs'!$B$11:$B$22,'Expanded kW'!A4609,'Manual Inputs'!$C$11:$C$22)</f>
        <v>13581.928817119977</v>
      </c>
    </row>
    <row r="4610" spans="1:8" x14ac:dyDescent="0.2">
      <c r="A4610">
        <f t="shared" ref="A4610:A4673" si="432">MONTH(D4610)</f>
        <v>9</v>
      </c>
      <c r="B4610" t="b">
        <f t="shared" ref="B4610:B4673" si="433">IF(ISNA(VLOOKUP(DATE(YEAR(D4610),MONTH(D4610),DAY(D4610)),Holidays,1,FALSE)),FALSE,TRUE)</f>
        <v>0</v>
      </c>
      <c r="C4610" t="str">
        <f t="shared" ref="C4610:C4673" si="434">IF(OR(HOUR(D4610)&lt;PkStart,HOUR(D4610)&gt;OPkStart-1,WEEKDAY(D4610,2)&gt;5,B4610)=TRUE,"OFF","ON")</f>
        <v>OFF</v>
      </c>
      <c r="D4610" s="4">
        <f t="shared" si="430"/>
        <v>42621.999999988824</v>
      </c>
      <c r="E4610" t="str">
        <f t="shared" si="431"/>
        <v>LRKPPS</v>
      </c>
      <c r="F4610" s="39">
        <v>69.913780212402344</v>
      </c>
      <c r="G4610">
        <f t="shared" ref="G4610:G4673" si="435">IF(SUMIF($A$2:$A$8761,A4610,$F$2:$F$8761)=0,0,F4610/SUMIF($A$2:$A$8761,A4610,$F$2:$F$8761))</f>
        <v>1.0619491461054599E-3</v>
      </c>
      <c r="H4610" s="38">
        <f>G4610*SUMIF('Manual Inputs'!$B$11:$B$22,'Expanded kW'!A4610,'Manual Inputs'!$C$11:$C$22)</f>
        <v>12446.390187777621</v>
      </c>
    </row>
    <row r="4611" spans="1:8" x14ac:dyDescent="0.2">
      <c r="A4611">
        <f t="shared" si="432"/>
        <v>9</v>
      </c>
      <c r="B4611" t="b">
        <f t="shared" si="433"/>
        <v>0</v>
      </c>
      <c r="C4611" t="str">
        <f t="shared" si="434"/>
        <v>OFF</v>
      </c>
      <c r="D4611" s="4">
        <f t="shared" si="430"/>
        <v>42622.041666655488</v>
      </c>
      <c r="E4611" t="str">
        <f t="shared" si="431"/>
        <v>LRKPPS</v>
      </c>
      <c r="F4611" s="39">
        <v>67.770729064941406</v>
      </c>
      <c r="G4611">
        <f t="shared" si="435"/>
        <v>1.0293974613132429E-3</v>
      </c>
      <c r="H4611" s="38">
        <f>G4611*SUMIF('Manual Inputs'!$B$11:$B$22,'Expanded kW'!A4611,'Manual Inputs'!$C$11:$C$22)</f>
        <v>12064.873830163595</v>
      </c>
    </row>
    <row r="4612" spans="1:8" x14ac:dyDescent="0.2">
      <c r="A4612">
        <f t="shared" si="432"/>
        <v>9</v>
      </c>
      <c r="B4612" t="b">
        <f t="shared" si="433"/>
        <v>0</v>
      </c>
      <c r="C4612" t="str">
        <f t="shared" si="434"/>
        <v>OFF</v>
      </c>
      <c r="D4612" s="4">
        <f t="shared" ref="D4612:D4675" si="436">+D4611+1/24</f>
        <v>42622.083333322153</v>
      </c>
      <c r="E4612" t="str">
        <f t="shared" ref="E4612:E4675" si="437">+E4611</f>
        <v>LRKPPS</v>
      </c>
      <c r="F4612" s="39">
        <v>66.26800537109375</v>
      </c>
      <c r="G4612">
        <f t="shared" si="435"/>
        <v>1.0065719734242205E-3</v>
      </c>
      <c r="H4612" s="38">
        <f>G4612*SUMIF('Manual Inputs'!$B$11:$B$22,'Expanded kW'!A4612,'Manual Inputs'!$C$11:$C$22)</f>
        <v>11797.3516709952</v>
      </c>
    </row>
    <row r="4613" spans="1:8" x14ac:dyDescent="0.2">
      <c r="A4613">
        <f t="shared" si="432"/>
        <v>9</v>
      </c>
      <c r="B4613" t="b">
        <f t="shared" si="433"/>
        <v>0</v>
      </c>
      <c r="C4613" t="str">
        <f t="shared" si="434"/>
        <v>OFF</v>
      </c>
      <c r="D4613" s="4">
        <f t="shared" si="436"/>
        <v>42622.124999988817</v>
      </c>
      <c r="E4613" t="str">
        <f t="shared" si="437"/>
        <v>LRKPPS</v>
      </c>
      <c r="F4613" s="39">
        <v>66.029594421386719</v>
      </c>
      <c r="G4613">
        <f t="shared" si="435"/>
        <v>1.0029506515089356E-3</v>
      </c>
      <c r="H4613" s="38">
        <f>G4613*SUMIF('Manual Inputs'!$B$11:$B$22,'Expanded kW'!A4613,'Manual Inputs'!$C$11:$C$22)</f>
        <v>11754.908597597117</v>
      </c>
    </row>
    <row r="4614" spans="1:8" x14ac:dyDescent="0.2">
      <c r="A4614">
        <f t="shared" si="432"/>
        <v>9</v>
      </c>
      <c r="B4614" t="b">
        <f t="shared" si="433"/>
        <v>0</v>
      </c>
      <c r="C4614" t="str">
        <f t="shared" si="434"/>
        <v>OFF</v>
      </c>
      <c r="D4614" s="4">
        <f t="shared" si="436"/>
        <v>42622.166666655481</v>
      </c>
      <c r="E4614" t="str">
        <f t="shared" si="437"/>
        <v>LRKPPS</v>
      </c>
      <c r="F4614" s="39">
        <v>65.823265075683594</v>
      </c>
      <c r="G4614">
        <f t="shared" si="435"/>
        <v>9.9981663026419321E-4</v>
      </c>
      <c r="H4614" s="38">
        <f>G4614*SUMIF('Manual Inputs'!$B$11:$B$22,'Expanded kW'!A4614,'Manual Inputs'!$C$11:$C$22)</f>
        <v>11718.176846917811</v>
      </c>
    </row>
    <row r="4615" spans="1:8" x14ac:dyDescent="0.2">
      <c r="A4615">
        <f t="shared" si="432"/>
        <v>9</v>
      </c>
      <c r="B4615" t="b">
        <f t="shared" si="433"/>
        <v>0</v>
      </c>
      <c r="C4615" t="str">
        <f t="shared" si="434"/>
        <v>OFF</v>
      </c>
      <c r="D4615" s="4">
        <f t="shared" si="436"/>
        <v>42622.208333322145</v>
      </c>
      <c r="E4615" t="str">
        <f t="shared" si="437"/>
        <v>LRKPPS</v>
      </c>
      <c r="F4615" s="39">
        <v>76.74908447265625</v>
      </c>
      <c r="G4615">
        <f t="shared" si="435"/>
        <v>1.1657733922053723E-3</v>
      </c>
      <c r="H4615" s="38">
        <f>G4615*SUMIF('Manual Inputs'!$B$11:$B$22,'Expanded kW'!A4615,'Manual Inputs'!$C$11:$C$22)</f>
        <v>13663.244198772822</v>
      </c>
    </row>
    <row r="4616" spans="1:8" x14ac:dyDescent="0.2">
      <c r="A4616">
        <f t="shared" si="432"/>
        <v>9</v>
      </c>
      <c r="B4616" t="b">
        <f t="shared" si="433"/>
        <v>0</v>
      </c>
      <c r="C4616" t="str">
        <f t="shared" si="434"/>
        <v>OFF</v>
      </c>
      <c r="D4616" s="4">
        <f t="shared" si="436"/>
        <v>42622.24999998881</v>
      </c>
      <c r="E4616" t="str">
        <f t="shared" si="437"/>
        <v>LRKPPS</v>
      </c>
      <c r="F4616" s="39">
        <v>104.98690032958984</v>
      </c>
      <c r="G4616">
        <f t="shared" si="435"/>
        <v>1.5946891845720721E-3</v>
      </c>
      <c r="H4616" s="38">
        <f>G4616*SUMIF('Manual Inputs'!$B$11:$B$22,'Expanded kW'!A4616,'Manual Inputs'!$C$11:$C$22)</f>
        <v>18690.277111858857</v>
      </c>
    </row>
    <row r="4617" spans="1:8" x14ac:dyDescent="0.2">
      <c r="A4617">
        <f t="shared" si="432"/>
        <v>9</v>
      </c>
      <c r="B4617" t="b">
        <f t="shared" si="433"/>
        <v>0</v>
      </c>
      <c r="C4617" t="str">
        <f t="shared" si="434"/>
        <v>ON</v>
      </c>
      <c r="D4617" s="4">
        <f t="shared" si="436"/>
        <v>42622.291666655474</v>
      </c>
      <c r="E4617" t="str">
        <f t="shared" si="437"/>
        <v>LRKPPS</v>
      </c>
      <c r="F4617" s="39">
        <v>129.38702392578125</v>
      </c>
      <c r="G4617">
        <f t="shared" si="435"/>
        <v>1.9653126916850026E-3</v>
      </c>
      <c r="H4617" s="38">
        <f>G4617*SUMIF('Manual Inputs'!$B$11:$B$22,'Expanded kW'!A4617,'Manual Inputs'!$C$11:$C$22)</f>
        <v>23034.10543848572</v>
      </c>
    </row>
    <row r="4618" spans="1:8" x14ac:dyDescent="0.2">
      <c r="A4618">
        <f t="shared" si="432"/>
        <v>9</v>
      </c>
      <c r="B4618" t="b">
        <f t="shared" si="433"/>
        <v>0</v>
      </c>
      <c r="C4618" t="str">
        <f t="shared" si="434"/>
        <v>ON</v>
      </c>
      <c r="D4618" s="4">
        <f t="shared" si="436"/>
        <v>42622.333333322138</v>
      </c>
      <c r="E4618" t="str">
        <f t="shared" si="437"/>
        <v>LRKPPS</v>
      </c>
      <c r="F4618" s="39">
        <v>155.54313659667969</v>
      </c>
      <c r="G4618">
        <f t="shared" si="435"/>
        <v>2.3626086386630118E-3</v>
      </c>
      <c r="H4618" s="38">
        <f>G4618*SUMIF('Manual Inputs'!$B$11:$B$22,'Expanded kW'!A4618,'Manual Inputs'!$C$11:$C$22)</f>
        <v>27690.543455546704</v>
      </c>
    </row>
    <row r="4619" spans="1:8" x14ac:dyDescent="0.2">
      <c r="A4619">
        <f t="shared" si="432"/>
        <v>9</v>
      </c>
      <c r="B4619" t="b">
        <f t="shared" si="433"/>
        <v>0</v>
      </c>
      <c r="C4619" t="str">
        <f t="shared" si="434"/>
        <v>ON</v>
      </c>
      <c r="D4619" s="4">
        <f t="shared" si="436"/>
        <v>42622.374999988802</v>
      </c>
      <c r="E4619" t="str">
        <f t="shared" si="437"/>
        <v>LRKPPS</v>
      </c>
      <c r="F4619" s="39">
        <v>162.78303527832031</v>
      </c>
      <c r="G4619">
        <f t="shared" si="435"/>
        <v>2.4725784357402182E-3</v>
      </c>
      <c r="H4619" s="38">
        <f>G4619*SUMIF('Manual Inputs'!$B$11:$B$22,'Expanded kW'!A4619,'Manual Inputs'!$C$11:$C$22)</f>
        <v>28979.425327445409</v>
      </c>
    </row>
    <row r="4620" spans="1:8" x14ac:dyDescent="0.2">
      <c r="A4620">
        <f t="shared" si="432"/>
        <v>9</v>
      </c>
      <c r="B4620" t="b">
        <f t="shared" si="433"/>
        <v>0</v>
      </c>
      <c r="C4620" t="str">
        <f t="shared" si="434"/>
        <v>ON</v>
      </c>
      <c r="D4620" s="4">
        <f t="shared" si="436"/>
        <v>42622.416666655467</v>
      </c>
      <c r="E4620" t="str">
        <f t="shared" si="437"/>
        <v>LRKPPS</v>
      </c>
      <c r="F4620" s="39">
        <v>165.53135681152344</v>
      </c>
      <c r="G4620">
        <f t="shared" si="435"/>
        <v>2.5143238212213281E-3</v>
      </c>
      <c r="H4620" s="38">
        <f>G4620*SUMIF('Manual Inputs'!$B$11:$B$22,'Expanded kW'!A4620,'Manual Inputs'!$C$11:$C$22)</f>
        <v>29468.694854279682</v>
      </c>
    </row>
    <row r="4621" spans="1:8" x14ac:dyDescent="0.2">
      <c r="A4621">
        <f t="shared" si="432"/>
        <v>9</v>
      </c>
      <c r="B4621" t="b">
        <f t="shared" si="433"/>
        <v>0</v>
      </c>
      <c r="C4621" t="str">
        <f t="shared" si="434"/>
        <v>ON</v>
      </c>
      <c r="D4621" s="4">
        <f t="shared" si="436"/>
        <v>42622.458333322131</v>
      </c>
      <c r="E4621" t="str">
        <f t="shared" si="437"/>
        <v>LRKPPS</v>
      </c>
      <c r="F4621" s="39">
        <v>172.41448974609375</v>
      </c>
      <c r="G4621">
        <f t="shared" si="435"/>
        <v>2.6188745567156824E-3</v>
      </c>
      <c r="H4621" s="38">
        <f>G4621*SUMIF('Manual Inputs'!$B$11:$B$22,'Expanded kW'!A4621,'Manual Inputs'!$C$11:$C$22)</f>
        <v>30694.063557813286</v>
      </c>
    </row>
    <row r="4622" spans="1:8" x14ac:dyDescent="0.2">
      <c r="A4622">
        <f t="shared" si="432"/>
        <v>9</v>
      </c>
      <c r="B4622" t="b">
        <f t="shared" si="433"/>
        <v>0</v>
      </c>
      <c r="C4622" t="str">
        <f t="shared" si="434"/>
        <v>ON</v>
      </c>
      <c r="D4622" s="4">
        <f t="shared" si="436"/>
        <v>42622.499999988795</v>
      </c>
      <c r="E4622" t="str">
        <f t="shared" si="437"/>
        <v>LRKPPS</v>
      </c>
      <c r="F4622" s="39">
        <v>167.64863586425781</v>
      </c>
      <c r="G4622">
        <f t="shared" si="435"/>
        <v>2.5464840430729765E-3</v>
      </c>
      <c r="H4622" s="38">
        <f>G4622*SUMIF('Manual Inputs'!$B$11:$B$22,'Expanded kW'!A4622,'Manual Inputs'!$C$11:$C$22)</f>
        <v>29845.623138613326</v>
      </c>
    </row>
    <row r="4623" spans="1:8" x14ac:dyDescent="0.2">
      <c r="A4623">
        <f t="shared" si="432"/>
        <v>9</v>
      </c>
      <c r="B4623" t="b">
        <f t="shared" si="433"/>
        <v>0</v>
      </c>
      <c r="C4623" t="str">
        <f t="shared" si="434"/>
        <v>ON</v>
      </c>
      <c r="D4623" s="4">
        <f t="shared" si="436"/>
        <v>42622.541666655459</v>
      </c>
      <c r="E4623" t="str">
        <f t="shared" si="437"/>
        <v>LRKPPS</v>
      </c>
      <c r="F4623" s="39">
        <v>162.78739929199219</v>
      </c>
      <c r="G4623">
        <f t="shared" si="435"/>
        <v>2.4726447225377332E-3</v>
      </c>
      <c r="H4623" s="38">
        <f>G4623*SUMIF('Manual Inputs'!$B$11:$B$22,'Expanded kW'!A4623,'Manual Inputs'!$C$11:$C$22)</f>
        <v>28980.202230321782</v>
      </c>
    </row>
    <row r="4624" spans="1:8" x14ac:dyDescent="0.2">
      <c r="A4624">
        <f t="shared" si="432"/>
        <v>9</v>
      </c>
      <c r="B4624" t="b">
        <f t="shared" si="433"/>
        <v>0</v>
      </c>
      <c r="C4624" t="str">
        <f t="shared" si="434"/>
        <v>ON</v>
      </c>
      <c r="D4624" s="4">
        <f t="shared" si="436"/>
        <v>42622.583333322124</v>
      </c>
      <c r="E4624" t="str">
        <f t="shared" si="437"/>
        <v>LRKPPS</v>
      </c>
      <c r="F4624" s="39">
        <v>160.02046203613281</v>
      </c>
      <c r="G4624">
        <f t="shared" si="435"/>
        <v>2.4306165751930985E-3</v>
      </c>
      <c r="H4624" s="38">
        <f>G4624*SUMIF('Manual Inputs'!$B$11:$B$22,'Expanded kW'!A4624,'Manual Inputs'!$C$11:$C$22)</f>
        <v>28487.618642266629</v>
      </c>
    </row>
    <row r="4625" spans="1:8" x14ac:dyDescent="0.2">
      <c r="A4625">
        <f t="shared" si="432"/>
        <v>9</v>
      </c>
      <c r="B4625" t="b">
        <f t="shared" si="433"/>
        <v>0</v>
      </c>
      <c r="C4625" t="str">
        <f t="shared" si="434"/>
        <v>ON</v>
      </c>
      <c r="D4625" s="4">
        <f t="shared" si="436"/>
        <v>42622.624999988788</v>
      </c>
      <c r="E4625" t="str">
        <f t="shared" si="437"/>
        <v>LRKPPS</v>
      </c>
      <c r="F4625" s="39">
        <v>141.87127685546875</v>
      </c>
      <c r="G4625">
        <f t="shared" si="435"/>
        <v>2.1549411411576056E-3</v>
      </c>
      <c r="H4625" s="38">
        <f>G4625*SUMIF('Manual Inputs'!$B$11:$B$22,'Expanded kW'!A4625,'Manual Inputs'!$C$11:$C$22)</f>
        <v>25256.612685179156</v>
      </c>
    </row>
    <row r="4626" spans="1:8" x14ac:dyDescent="0.2">
      <c r="A4626">
        <f t="shared" si="432"/>
        <v>9</v>
      </c>
      <c r="B4626" t="b">
        <f t="shared" si="433"/>
        <v>0</v>
      </c>
      <c r="C4626" t="str">
        <f t="shared" si="434"/>
        <v>ON</v>
      </c>
      <c r="D4626" s="4">
        <f t="shared" si="436"/>
        <v>42622.666666655452</v>
      </c>
      <c r="E4626" t="str">
        <f t="shared" si="437"/>
        <v>LRKPPS</v>
      </c>
      <c r="F4626" s="39">
        <v>118.07659149169922</v>
      </c>
      <c r="G4626">
        <f t="shared" si="435"/>
        <v>1.7935138842257799E-3</v>
      </c>
      <c r="H4626" s="38">
        <f>G4626*SUMIF('Manual Inputs'!$B$11:$B$22,'Expanded kW'!A4626,'Manual Inputs'!$C$11:$C$22)</f>
        <v>21020.567408652398</v>
      </c>
    </row>
    <row r="4627" spans="1:8" x14ac:dyDescent="0.2">
      <c r="A4627">
        <f t="shared" si="432"/>
        <v>9</v>
      </c>
      <c r="B4627" t="b">
        <f t="shared" si="433"/>
        <v>0</v>
      </c>
      <c r="C4627" t="str">
        <f t="shared" si="434"/>
        <v>ON</v>
      </c>
      <c r="D4627" s="4">
        <f t="shared" si="436"/>
        <v>42622.708333322116</v>
      </c>
      <c r="E4627" t="str">
        <f t="shared" si="437"/>
        <v>LRKPPS</v>
      </c>
      <c r="F4627" s="39">
        <v>105.15045928955078</v>
      </c>
      <c r="G4627">
        <f t="shared" si="435"/>
        <v>1.5971735488467648E-3</v>
      </c>
      <c r="H4627" s="38">
        <f>G4627*SUMIF('Manual Inputs'!$B$11:$B$22,'Expanded kW'!A4627,'Manual Inputs'!$C$11:$C$22)</f>
        <v>18719.394671061007</v>
      </c>
    </row>
    <row r="4628" spans="1:8" x14ac:dyDescent="0.2">
      <c r="A4628">
        <f t="shared" si="432"/>
        <v>9</v>
      </c>
      <c r="B4628" t="b">
        <f t="shared" si="433"/>
        <v>0</v>
      </c>
      <c r="C4628" t="str">
        <f t="shared" si="434"/>
        <v>ON</v>
      </c>
      <c r="D4628" s="4">
        <f t="shared" si="436"/>
        <v>42622.74999998878</v>
      </c>
      <c r="E4628" t="str">
        <f t="shared" si="437"/>
        <v>LRKPPS</v>
      </c>
      <c r="F4628" s="39">
        <v>96.023941040039063</v>
      </c>
      <c r="G4628">
        <f t="shared" si="435"/>
        <v>1.4585471116473989E-3</v>
      </c>
      <c r="H4628" s="38">
        <f>G4628*SUMIF('Manual Inputs'!$B$11:$B$22,'Expanded kW'!A4628,'Manual Inputs'!$C$11:$C$22)</f>
        <v>17094.647634865913</v>
      </c>
    </row>
    <row r="4629" spans="1:8" x14ac:dyDescent="0.2">
      <c r="A4629">
        <f t="shared" si="432"/>
        <v>9</v>
      </c>
      <c r="B4629" t="b">
        <f t="shared" si="433"/>
        <v>0</v>
      </c>
      <c r="C4629" t="str">
        <f t="shared" si="434"/>
        <v>ON</v>
      </c>
      <c r="D4629" s="4">
        <f t="shared" si="436"/>
        <v>42622.791666655445</v>
      </c>
      <c r="E4629" t="str">
        <f t="shared" si="437"/>
        <v>LRKPPS</v>
      </c>
      <c r="F4629" s="39">
        <v>90.384567260742188</v>
      </c>
      <c r="G4629">
        <f t="shared" si="435"/>
        <v>1.3728883452168081E-3</v>
      </c>
      <c r="H4629" s="38">
        <f>G4629*SUMIF('Manual Inputs'!$B$11:$B$22,'Expanded kW'!A4629,'Manual Inputs'!$C$11:$C$22)</f>
        <v>16090.698967541532</v>
      </c>
    </row>
    <row r="4630" spans="1:8" x14ac:dyDescent="0.2">
      <c r="A4630">
        <f t="shared" si="432"/>
        <v>9</v>
      </c>
      <c r="B4630" t="b">
        <f t="shared" si="433"/>
        <v>0</v>
      </c>
      <c r="C4630" t="str">
        <f t="shared" si="434"/>
        <v>ON</v>
      </c>
      <c r="D4630" s="4">
        <f t="shared" si="436"/>
        <v>42622.833333322109</v>
      </c>
      <c r="E4630" t="str">
        <f t="shared" si="437"/>
        <v>LRKPPS</v>
      </c>
      <c r="F4630" s="39">
        <v>86.057205200195313</v>
      </c>
      <c r="G4630">
        <f t="shared" si="435"/>
        <v>1.307158264092233E-3</v>
      </c>
      <c r="H4630" s="38">
        <f>G4630*SUMIF('Manual Inputs'!$B$11:$B$22,'Expanded kW'!A4630,'Manual Inputs'!$C$11:$C$22)</f>
        <v>15320.320988755066</v>
      </c>
    </row>
    <row r="4631" spans="1:8" x14ac:dyDescent="0.2">
      <c r="A4631">
        <f t="shared" si="432"/>
        <v>9</v>
      </c>
      <c r="B4631" t="b">
        <f t="shared" si="433"/>
        <v>0</v>
      </c>
      <c r="C4631" t="str">
        <f t="shared" si="434"/>
        <v>OFF</v>
      </c>
      <c r="D4631" s="4">
        <f t="shared" si="436"/>
        <v>42622.874999988773</v>
      </c>
      <c r="E4631" t="str">
        <f t="shared" si="437"/>
        <v>LRKPPS</v>
      </c>
      <c r="F4631" s="39">
        <v>80.124504089355469</v>
      </c>
      <c r="G4631">
        <f t="shared" si="435"/>
        <v>1.2170440282489585E-3</v>
      </c>
      <c r="H4631" s="38">
        <f>G4631*SUMIF('Manual Inputs'!$B$11:$B$22,'Expanded kW'!A4631,'Manual Inputs'!$C$11:$C$22)</f>
        <v>14264.152767431004</v>
      </c>
    </row>
    <row r="4632" spans="1:8" x14ac:dyDescent="0.2">
      <c r="A4632">
        <f t="shared" si="432"/>
        <v>9</v>
      </c>
      <c r="B4632" t="b">
        <f t="shared" si="433"/>
        <v>0</v>
      </c>
      <c r="C4632" t="str">
        <f t="shared" si="434"/>
        <v>OFF</v>
      </c>
      <c r="D4632" s="4">
        <f t="shared" si="436"/>
        <v>42622.916666655437</v>
      </c>
      <c r="E4632" t="str">
        <f t="shared" si="437"/>
        <v>LRKPPS</v>
      </c>
      <c r="F4632" s="39">
        <v>75.054191589355469</v>
      </c>
      <c r="G4632">
        <f t="shared" si="435"/>
        <v>1.1400289675055019E-3</v>
      </c>
      <c r="H4632" s="38">
        <f>G4632*SUMIF('Manual Inputs'!$B$11:$B$22,'Expanded kW'!A4632,'Manual Inputs'!$C$11:$C$22)</f>
        <v>13361.511148607889</v>
      </c>
    </row>
    <row r="4633" spans="1:8" x14ac:dyDescent="0.2">
      <c r="A4633">
        <f t="shared" si="432"/>
        <v>9</v>
      </c>
      <c r="B4633" t="b">
        <f t="shared" si="433"/>
        <v>0</v>
      </c>
      <c r="C4633" t="str">
        <f t="shared" si="434"/>
        <v>OFF</v>
      </c>
      <c r="D4633" s="4">
        <f t="shared" si="436"/>
        <v>42622.958333322102</v>
      </c>
      <c r="E4633" t="str">
        <f t="shared" si="437"/>
        <v>LRKPPS</v>
      </c>
      <c r="F4633" s="39">
        <v>70.991256713867187</v>
      </c>
      <c r="G4633">
        <f t="shared" si="435"/>
        <v>1.0783153795890887E-3</v>
      </c>
      <c r="H4633" s="38">
        <f>G4633*SUMIF('Manual Inputs'!$B$11:$B$22,'Expanded kW'!A4633,'Manual Inputs'!$C$11:$C$22)</f>
        <v>12638.207779597866</v>
      </c>
    </row>
    <row r="4634" spans="1:8" x14ac:dyDescent="0.2">
      <c r="A4634">
        <f t="shared" si="432"/>
        <v>9</v>
      </c>
      <c r="B4634" t="b">
        <f t="shared" si="433"/>
        <v>0</v>
      </c>
      <c r="C4634" t="str">
        <f t="shared" si="434"/>
        <v>OFF</v>
      </c>
      <c r="D4634" s="4">
        <f t="shared" si="436"/>
        <v>42622.999999988766</v>
      </c>
      <c r="E4634" t="str">
        <f t="shared" si="437"/>
        <v>LRKPPS</v>
      </c>
      <c r="F4634" s="39">
        <v>67.293838500976562</v>
      </c>
      <c r="G4634">
        <f t="shared" si="435"/>
        <v>1.0221537745085864E-3</v>
      </c>
      <c r="H4634" s="38">
        <f>G4634*SUMIF('Manual Inputs'!$B$11:$B$22,'Expanded kW'!A4634,'Manual Inputs'!$C$11:$C$22)</f>
        <v>11979.975459371122</v>
      </c>
    </row>
    <row r="4635" spans="1:8" x14ac:dyDescent="0.2">
      <c r="A4635">
        <f t="shared" si="432"/>
        <v>9</v>
      </c>
      <c r="B4635" t="b">
        <f t="shared" si="433"/>
        <v>0</v>
      </c>
      <c r="C4635" t="str">
        <f t="shared" si="434"/>
        <v>OFF</v>
      </c>
      <c r="D4635" s="4">
        <f t="shared" si="436"/>
        <v>42623.04166665543</v>
      </c>
      <c r="E4635" t="str">
        <f t="shared" si="437"/>
        <v>LRKPPS</v>
      </c>
      <c r="F4635" s="39">
        <v>65.530593872070312</v>
      </c>
      <c r="G4635">
        <f t="shared" si="435"/>
        <v>9.9537112704833853E-4</v>
      </c>
      <c r="H4635" s="38">
        <f>G4635*SUMIF('Manual Inputs'!$B$11:$B$22,'Expanded kW'!A4635,'Manual Inputs'!$C$11:$C$22)</f>
        <v>11666.074099993946</v>
      </c>
    </row>
    <row r="4636" spans="1:8" x14ac:dyDescent="0.2">
      <c r="A4636">
        <f t="shared" si="432"/>
        <v>9</v>
      </c>
      <c r="B4636" t="b">
        <f t="shared" si="433"/>
        <v>0</v>
      </c>
      <c r="C4636" t="str">
        <f t="shared" si="434"/>
        <v>OFF</v>
      </c>
      <c r="D4636" s="4">
        <f t="shared" si="436"/>
        <v>42623.083333322094</v>
      </c>
      <c r="E4636" t="str">
        <f t="shared" si="437"/>
        <v>LRKPPS</v>
      </c>
      <c r="F4636" s="39">
        <v>64.829475402832031</v>
      </c>
      <c r="G4636">
        <f t="shared" si="435"/>
        <v>9.847215504203209E-4</v>
      </c>
      <c r="H4636" s="38">
        <f>G4636*SUMIF('Manual Inputs'!$B$11:$B$22,'Expanded kW'!A4636,'Manual Inputs'!$C$11:$C$22)</f>
        <v>11541.257590151597</v>
      </c>
    </row>
    <row r="4637" spans="1:8" x14ac:dyDescent="0.2">
      <c r="A4637">
        <f t="shared" si="432"/>
        <v>9</v>
      </c>
      <c r="B4637" t="b">
        <f t="shared" si="433"/>
        <v>0</v>
      </c>
      <c r="C4637" t="str">
        <f t="shared" si="434"/>
        <v>OFF</v>
      </c>
      <c r="D4637" s="4">
        <f t="shared" si="436"/>
        <v>42623.124999988759</v>
      </c>
      <c r="E4637" t="str">
        <f t="shared" si="437"/>
        <v>LRKPPS</v>
      </c>
      <c r="F4637" s="39">
        <v>64.146766662597656</v>
      </c>
      <c r="G4637">
        <f t="shared" si="435"/>
        <v>9.7435160673356815E-4</v>
      </c>
      <c r="H4637" s="38">
        <f>G4637*SUMIF('Manual Inputs'!$B$11:$B$22,'Expanded kW'!A4637,'Manual Inputs'!$C$11:$C$22)</f>
        <v>11419.718469541214</v>
      </c>
    </row>
    <row r="4638" spans="1:8" x14ac:dyDescent="0.2">
      <c r="A4638">
        <f t="shared" si="432"/>
        <v>9</v>
      </c>
      <c r="B4638" t="b">
        <f t="shared" si="433"/>
        <v>0</v>
      </c>
      <c r="C4638" t="str">
        <f t="shared" si="434"/>
        <v>OFF</v>
      </c>
      <c r="D4638" s="4">
        <f t="shared" si="436"/>
        <v>42623.166666655423</v>
      </c>
      <c r="E4638" t="str">
        <f t="shared" si="437"/>
        <v>LRKPPS</v>
      </c>
      <c r="F4638" s="39">
        <v>62.634006500244141</v>
      </c>
      <c r="G4638">
        <f t="shared" si="435"/>
        <v>9.5137367079886246E-4</v>
      </c>
      <c r="H4638" s="38">
        <f>G4638*SUMIF('Manual Inputs'!$B$11:$B$22,'Expanded kW'!A4638,'Manual Inputs'!$C$11:$C$22)</f>
        <v>11150.409569579348</v>
      </c>
    </row>
    <row r="4639" spans="1:8" x14ac:dyDescent="0.2">
      <c r="A4639">
        <f t="shared" si="432"/>
        <v>9</v>
      </c>
      <c r="B4639" t="b">
        <f t="shared" si="433"/>
        <v>0</v>
      </c>
      <c r="C4639" t="str">
        <f t="shared" si="434"/>
        <v>OFF</v>
      </c>
      <c r="D4639" s="4">
        <f t="shared" si="436"/>
        <v>42623.208333322087</v>
      </c>
      <c r="E4639" t="str">
        <f t="shared" si="437"/>
        <v>LRKPPS</v>
      </c>
      <c r="F4639" s="39">
        <v>63.971290588378906</v>
      </c>
      <c r="G4639">
        <f t="shared" si="435"/>
        <v>9.7168622851181541E-4</v>
      </c>
      <c r="H4639" s="38">
        <f>G4639*SUMIF('Manual Inputs'!$B$11:$B$22,'Expanded kW'!A4639,'Manual Inputs'!$C$11:$C$22)</f>
        <v>11388.479367868971</v>
      </c>
    </row>
    <row r="4640" spans="1:8" x14ac:dyDescent="0.2">
      <c r="A4640">
        <f t="shared" si="432"/>
        <v>9</v>
      </c>
      <c r="B4640" t="b">
        <f t="shared" si="433"/>
        <v>0</v>
      </c>
      <c r="C4640" t="str">
        <f t="shared" si="434"/>
        <v>OFF</v>
      </c>
      <c r="D4640" s="4">
        <f t="shared" si="436"/>
        <v>42623.249999988751</v>
      </c>
      <c r="E4640" t="str">
        <f t="shared" si="437"/>
        <v>LRKPPS</v>
      </c>
      <c r="F4640" s="39">
        <v>62.824226379394531</v>
      </c>
      <c r="G4640">
        <f t="shared" si="435"/>
        <v>9.5426299873424721E-4</v>
      </c>
      <c r="H4640" s="38">
        <f>G4640*SUMIF('Manual Inputs'!$B$11:$B$22,'Expanded kW'!A4640,'Manual Inputs'!$C$11:$C$22)</f>
        <v>11184.273434902965</v>
      </c>
    </row>
    <row r="4641" spans="1:8" x14ac:dyDescent="0.2">
      <c r="A4641">
        <f t="shared" si="432"/>
        <v>9</v>
      </c>
      <c r="B4641" t="b">
        <f t="shared" si="433"/>
        <v>0</v>
      </c>
      <c r="C4641" t="str">
        <f t="shared" si="434"/>
        <v>OFF</v>
      </c>
      <c r="D4641" s="4">
        <f t="shared" si="436"/>
        <v>42623.291666655416</v>
      </c>
      <c r="E4641" t="str">
        <f t="shared" si="437"/>
        <v>LRKPPS</v>
      </c>
      <c r="F4641" s="39">
        <v>65.734542846679688</v>
      </c>
      <c r="G4641">
        <f t="shared" si="435"/>
        <v>9.9846899185807307E-4</v>
      </c>
      <c r="H4641" s="38">
        <f>G4641*SUMIF('Manual Inputs'!$B$11:$B$22,'Expanded kW'!A4641,'Manual Inputs'!$C$11:$C$22)</f>
        <v>11702.382085467962</v>
      </c>
    </row>
    <row r="4642" spans="1:8" x14ac:dyDescent="0.2">
      <c r="A4642">
        <f t="shared" si="432"/>
        <v>9</v>
      </c>
      <c r="B4642" t="b">
        <f t="shared" si="433"/>
        <v>0</v>
      </c>
      <c r="C4642" t="str">
        <f t="shared" si="434"/>
        <v>OFF</v>
      </c>
      <c r="D4642" s="4">
        <f t="shared" si="436"/>
        <v>42623.33333332208</v>
      </c>
      <c r="E4642" t="str">
        <f t="shared" si="437"/>
        <v>LRKPPS</v>
      </c>
      <c r="F4642" s="39">
        <v>66.440750122070313</v>
      </c>
      <c r="G4642">
        <f t="shared" si="435"/>
        <v>1.0091958644545215E-3</v>
      </c>
      <c r="H4642" s="38">
        <f>G4642*SUMIF('Manual Inputs'!$B$11:$B$22,'Expanded kW'!A4642,'Manual Inputs'!$C$11:$C$22)</f>
        <v>11828.104529258804</v>
      </c>
    </row>
    <row r="4643" spans="1:8" x14ac:dyDescent="0.2">
      <c r="A4643">
        <f t="shared" si="432"/>
        <v>9</v>
      </c>
      <c r="B4643" t="b">
        <f t="shared" si="433"/>
        <v>0</v>
      </c>
      <c r="C4643" t="str">
        <f t="shared" si="434"/>
        <v>OFF</v>
      </c>
      <c r="D4643" s="4">
        <f t="shared" si="436"/>
        <v>42623.374999988744</v>
      </c>
      <c r="E4643" t="str">
        <f t="shared" si="437"/>
        <v>LRKPPS</v>
      </c>
      <c r="F4643" s="39">
        <v>71.275581359863281</v>
      </c>
      <c r="G4643">
        <f t="shared" si="435"/>
        <v>1.0826341035103956E-3</v>
      </c>
      <c r="H4643" s="38">
        <f>G4643*SUMIF('Manual Inputs'!$B$11:$B$22,'Expanded kW'!A4643,'Manual Inputs'!$C$11:$C$22)</f>
        <v>12688.824631859581</v>
      </c>
    </row>
    <row r="4644" spans="1:8" x14ac:dyDescent="0.2">
      <c r="A4644">
        <f t="shared" si="432"/>
        <v>9</v>
      </c>
      <c r="B4644" t="b">
        <f t="shared" si="433"/>
        <v>0</v>
      </c>
      <c r="C4644" t="str">
        <f t="shared" si="434"/>
        <v>OFF</v>
      </c>
      <c r="D4644" s="4">
        <f t="shared" si="436"/>
        <v>42623.416666655408</v>
      </c>
      <c r="E4644" t="str">
        <f t="shared" si="437"/>
        <v>LRKPPS</v>
      </c>
      <c r="F4644" s="39">
        <v>74.907211303710937</v>
      </c>
      <c r="G4644">
        <f t="shared" si="435"/>
        <v>1.1377964235297598E-3</v>
      </c>
      <c r="H4644" s="38">
        <f>G4644*SUMIF('Manual Inputs'!$B$11:$B$22,'Expanded kW'!A4644,'Manual Inputs'!$C$11:$C$22)</f>
        <v>13335.345005402856</v>
      </c>
    </row>
    <row r="4645" spans="1:8" x14ac:dyDescent="0.2">
      <c r="A4645">
        <f t="shared" si="432"/>
        <v>9</v>
      </c>
      <c r="B4645" t="b">
        <f t="shared" si="433"/>
        <v>0</v>
      </c>
      <c r="C4645" t="str">
        <f t="shared" si="434"/>
        <v>OFF</v>
      </c>
      <c r="D4645" s="4">
        <f t="shared" si="436"/>
        <v>42623.458333322073</v>
      </c>
      <c r="E4645" t="str">
        <f t="shared" si="437"/>
        <v>LRKPPS</v>
      </c>
      <c r="F4645" s="39">
        <v>77.74078369140625</v>
      </c>
      <c r="G4645">
        <f t="shared" si="435"/>
        <v>1.1808367192826027E-3</v>
      </c>
      <c r="H4645" s="38">
        <f>G4645*SUMIF('Manual Inputs'!$B$11:$B$22,'Expanded kW'!A4645,'Manual Inputs'!$C$11:$C$22)</f>
        <v>13839.791302762589</v>
      </c>
    </row>
    <row r="4646" spans="1:8" x14ac:dyDescent="0.2">
      <c r="A4646">
        <f t="shared" si="432"/>
        <v>9</v>
      </c>
      <c r="B4646" t="b">
        <f t="shared" si="433"/>
        <v>0</v>
      </c>
      <c r="C4646" t="str">
        <f t="shared" si="434"/>
        <v>OFF</v>
      </c>
      <c r="D4646" s="4">
        <f t="shared" si="436"/>
        <v>42623.499999988737</v>
      </c>
      <c r="E4646" t="str">
        <f t="shared" si="437"/>
        <v>LRKPPS</v>
      </c>
      <c r="F4646" s="39">
        <v>78.273971557617187</v>
      </c>
      <c r="G4646">
        <f t="shared" si="435"/>
        <v>1.1889355289524031E-3</v>
      </c>
      <c r="H4646" s="38">
        <f>G4646*SUMIF('Manual Inputs'!$B$11:$B$22,'Expanded kW'!A4646,'Manual Inputs'!$C$11:$C$22)</f>
        <v>13934.711992304603</v>
      </c>
    </row>
    <row r="4647" spans="1:8" x14ac:dyDescent="0.2">
      <c r="A4647">
        <f t="shared" si="432"/>
        <v>9</v>
      </c>
      <c r="B4647" t="b">
        <f t="shared" si="433"/>
        <v>0</v>
      </c>
      <c r="C4647" t="str">
        <f t="shared" si="434"/>
        <v>OFF</v>
      </c>
      <c r="D4647" s="4">
        <f t="shared" si="436"/>
        <v>42623.541666655401</v>
      </c>
      <c r="E4647" t="str">
        <f t="shared" si="437"/>
        <v>LRKPPS</v>
      </c>
      <c r="F4647" s="39">
        <v>79.53387451171875</v>
      </c>
      <c r="G4647">
        <f t="shared" si="435"/>
        <v>1.208072712812568E-3</v>
      </c>
      <c r="H4647" s="38">
        <f>G4647*SUMIF('Manual Inputs'!$B$11:$B$22,'Expanded kW'!A4647,'Manual Inputs'!$C$11:$C$22)</f>
        <v>14159.006025867673</v>
      </c>
    </row>
    <row r="4648" spans="1:8" x14ac:dyDescent="0.2">
      <c r="A4648">
        <f t="shared" si="432"/>
        <v>9</v>
      </c>
      <c r="B4648" t="b">
        <f t="shared" si="433"/>
        <v>0</v>
      </c>
      <c r="C4648" t="str">
        <f t="shared" si="434"/>
        <v>OFF</v>
      </c>
      <c r="D4648" s="4">
        <f t="shared" si="436"/>
        <v>42623.583333322065</v>
      </c>
      <c r="E4648" t="str">
        <f t="shared" si="437"/>
        <v>LRKPPS</v>
      </c>
      <c r="F4648" s="39">
        <v>79.888374328613281</v>
      </c>
      <c r="G4648">
        <f t="shared" si="435"/>
        <v>1.2134573562505564E-3</v>
      </c>
      <c r="H4648" s="38">
        <f>G4648*SUMIF('Manual Inputs'!$B$11:$B$22,'Expanded kW'!A4648,'Manual Inputs'!$C$11:$C$22)</f>
        <v>14222.11580235466</v>
      </c>
    </row>
    <row r="4649" spans="1:8" x14ac:dyDescent="0.2">
      <c r="A4649">
        <f t="shared" si="432"/>
        <v>9</v>
      </c>
      <c r="B4649" t="b">
        <f t="shared" si="433"/>
        <v>0</v>
      </c>
      <c r="C4649" t="str">
        <f t="shared" si="434"/>
        <v>OFF</v>
      </c>
      <c r="D4649" s="4">
        <f t="shared" si="436"/>
        <v>42623.62499998873</v>
      </c>
      <c r="E4649" t="str">
        <f t="shared" si="437"/>
        <v>LRKPPS</v>
      </c>
      <c r="F4649" s="39">
        <v>80.25927734375</v>
      </c>
      <c r="G4649">
        <f t="shared" si="435"/>
        <v>1.2190911546092742E-3</v>
      </c>
      <c r="H4649" s="38">
        <f>G4649*SUMIF('Manual Inputs'!$B$11:$B$22,'Expanded kW'!A4649,'Manual Inputs'!$C$11:$C$22)</f>
        <v>14288.145755737096</v>
      </c>
    </row>
    <row r="4650" spans="1:8" x14ac:dyDescent="0.2">
      <c r="A4650">
        <f t="shared" si="432"/>
        <v>9</v>
      </c>
      <c r="B4650" t="b">
        <f t="shared" si="433"/>
        <v>0</v>
      </c>
      <c r="C4650" t="str">
        <f t="shared" si="434"/>
        <v>OFF</v>
      </c>
      <c r="D4650" s="4">
        <f t="shared" si="436"/>
        <v>42623.666666655394</v>
      </c>
      <c r="E4650" t="str">
        <f t="shared" si="437"/>
        <v>LRKPPS</v>
      </c>
      <c r="F4650" s="39">
        <v>81.938133239746094</v>
      </c>
      <c r="G4650">
        <f t="shared" si="435"/>
        <v>1.2445919869168783E-3</v>
      </c>
      <c r="H4650" s="38">
        <f>G4650*SUMIF('Manual Inputs'!$B$11:$B$22,'Expanded kW'!A4650,'Manual Inputs'!$C$11:$C$22)</f>
        <v>14587.023823653548</v>
      </c>
    </row>
    <row r="4651" spans="1:8" x14ac:dyDescent="0.2">
      <c r="A4651">
        <f t="shared" si="432"/>
        <v>9</v>
      </c>
      <c r="B4651" t="b">
        <f t="shared" si="433"/>
        <v>0</v>
      </c>
      <c r="C4651" t="str">
        <f t="shared" si="434"/>
        <v>OFF</v>
      </c>
      <c r="D4651" s="4">
        <f t="shared" si="436"/>
        <v>42623.708333322058</v>
      </c>
      <c r="E4651" t="str">
        <f t="shared" si="437"/>
        <v>LRKPPS</v>
      </c>
      <c r="F4651" s="39">
        <v>81.248542785644531</v>
      </c>
      <c r="G4651">
        <f t="shared" si="435"/>
        <v>1.234117514049429E-3</v>
      </c>
      <c r="H4651" s="38">
        <f>G4651*SUMIF('Manual Inputs'!$B$11:$B$22,'Expanded kW'!A4651,'Manual Inputs'!$C$11:$C$22)</f>
        <v>14464.259586968887</v>
      </c>
    </row>
    <row r="4652" spans="1:8" x14ac:dyDescent="0.2">
      <c r="A4652">
        <f t="shared" si="432"/>
        <v>9</v>
      </c>
      <c r="B4652" t="b">
        <f t="shared" si="433"/>
        <v>0</v>
      </c>
      <c r="C4652" t="str">
        <f t="shared" si="434"/>
        <v>OFF</v>
      </c>
      <c r="D4652" s="4">
        <f t="shared" si="436"/>
        <v>42623.749999988722</v>
      </c>
      <c r="E4652" t="str">
        <f t="shared" si="437"/>
        <v>LRKPPS</v>
      </c>
      <c r="F4652" s="39">
        <v>79.639030456542969</v>
      </c>
      <c r="G4652">
        <f t="shared" si="435"/>
        <v>1.2096699696834555E-3</v>
      </c>
      <c r="H4652" s="38">
        <f>G4652*SUMIF('Manual Inputs'!$B$11:$B$22,'Expanded kW'!A4652,'Manual Inputs'!$C$11:$C$22)</f>
        <v>14177.726397100216</v>
      </c>
    </row>
    <row r="4653" spans="1:8" x14ac:dyDescent="0.2">
      <c r="A4653">
        <f t="shared" si="432"/>
        <v>9</v>
      </c>
      <c r="B4653" t="b">
        <f t="shared" si="433"/>
        <v>0</v>
      </c>
      <c r="C4653" t="str">
        <f t="shared" si="434"/>
        <v>OFF</v>
      </c>
      <c r="D4653" s="4">
        <f t="shared" si="436"/>
        <v>42623.791666655387</v>
      </c>
      <c r="E4653" t="str">
        <f t="shared" si="437"/>
        <v>LRKPPS</v>
      </c>
      <c r="F4653" s="39">
        <v>76.418251037597656</v>
      </c>
      <c r="G4653">
        <f t="shared" si="435"/>
        <v>1.1607482271692915E-3</v>
      </c>
      <c r="H4653" s="38">
        <f>G4653*SUMIF('Manual Inputs'!$B$11:$B$22,'Expanded kW'!A4653,'Manual Inputs'!$C$11:$C$22)</f>
        <v>13604.347626346153</v>
      </c>
    </row>
    <row r="4654" spans="1:8" x14ac:dyDescent="0.2">
      <c r="A4654">
        <f t="shared" si="432"/>
        <v>9</v>
      </c>
      <c r="B4654" t="b">
        <f t="shared" si="433"/>
        <v>0</v>
      </c>
      <c r="C4654" t="str">
        <f t="shared" si="434"/>
        <v>OFF</v>
      </c>
      <c r="D4654" s="4">
        <f t="shared" si="436"/>
        <v>42623.833333322051</v>
      </c>
      <c r="E4654" t="str">
        <f t="shared" si="437"/>
        <v>LRKPPS</v>
      </c>
      <c r="F4654" s="39">
        <v>73.24298095703125</v>
      </c>
      <c r="G4654">
        <f t="shared" si="435"/>
        <v>1.1125177447026382E-3</v>
      </c>
      <c r="H4654" s="38">
        <f>G4654*SUMIF('Manual Inputs'!$B$11:$B$22,'Expanded kW'!A4654,'Manual Inputs'!$C$11:$C$22)</f>
        <v>13039.070648699693</v>
      </c>
    </row>
    <row r="4655" spans="1:8" x14ac:dyDescent="0.2">
      <c r="A4655">
        <f t="shared" si="432"/>
        <v>9</v>
      </c>
      <c r="B4655" t="b">
        <f t="shared" si="433"/>
        <v>0</v>
      </c>
      <c r="C4655" t="str">
        <f t="shared" si="434"/>
        <v>OFF</v>
      </c>
      <c r="D4655" s="4">
        <f t="shared" si="436"/>
        <v>42623.874999988715</v>
      </c>
      <c r="E4655" t="str">
        <f t="shared" si="437"/>
        <v>LRKPPS</v>
      </c>
      <c r="F4655" s="39">
        <v>70.630790710449219</v>
      </c>
      <c r="G4655">
        <f t="shared" si="435"/>
        <v>1.0728401132915606E-3</v>
      </c>
      <c r="H4655" s="38">
        <f>G4655*SUMIF('Manual Inputs'!$B$11:$B$22,'Expanded kW'!A4655,'Manual Inputs'!$C$11:$C$22)</f>
        <v>12574.035873654024</v>
      </c>
    </row>
    <row r="4656" spans="1:8" x14ac:dyDescent="0.2">
      <c r="A4656">
        <f t="shared" si="432"/>
        <v>9</v>
      </c>
      <c r="B4656" t="b">
        <f t="shared" si="433"/>
        <v>0</v>
      </c>
      <c r="C4656" t="str">
        <f t="shared" si="434"/>
        <v>OFF</v>
      </c>
      <c r="D4656" s="4">
        <f t="shared" si="436"/>
        <v>42623.916666655379</v>
      </c>
      <c r="E4656" t="str">
        <f t="shared" si="437"/>
        <v>LRKPPS</v>
      </c>
      <c r="F4656" s="39">
        <v>70.382072448730469</v>
      </c>
      <c r="G4656">
        <f t="shared" si="435"/>
        <v>1.0690622293772502E-3</v>
      </c>
      <c r="H4656" s="38">
        <f>G4656*SUMIF('Manual Inputs'!$B$11:$B$22,'Expanded kW'!A4656,'Manual Inputs'!$C$11:$C$22)</f>
        <v>12529.757842588149</v>
      </c>
    </row>
    <row r="4657" spans="1:8" x14ac:dyDescent="0.2">
      <c r="A4657">
        <f t="shared" si="432"/>
        <v>9</v>
      </c>
      <c r="B4657" t="b">
        <f t="shared" si="433"/>
        <v>0</v>
      </c>
      <c r="C4657" t="str">
        <f t="shared" si="434"/>
        <v>OFF</v>
      </c>
      <c r="D4657" s="4">
        <f t="shared" si="436"/>
        <v>42623.958333322043</v>
      </c>
      <c r="E4657" t="str">
        <f t="shared" si="437"/>
        <v>LRKPPS</v>
      </c>
      <c r="F4657" s="39">
        <v>67.644981384277344</v>
      </c>
      <c r="G4657">
        <f t="shared" si="435"/>
        <v>1.027487428102333E-3</v>
      </c>
      <c r="H4657" s="38">
        <f>G4657*SUMIF('Manual Inputs'!$B$11:$B$22,'Expanded kW'!A4657,'Manual Inputs'!$C$11:$C$22)</f>
        <v>12042.487618260904</v>
      </c>
    </row>
    <row r="4658" spans="1:8" x14ac:dyDescent="0.2">
      <c r="A4658">
        <f t="shared" si="432"/>
        <v>9</v>
      </c>
      <c r="B4658" t="b">
        <f t="shared" si="433"/>
        <v>0</v>
      </c>
      <c r="C4658" t="str">
        <f t="shared" si="434"/>
        <v>OFF</v>
      </c>
      <c r="D4658" s="4">
        <f t="shared" si="436"/>
        <v>42623.999999988708</v>
      </c>
      <c r="E4658" t="str">
        <f t="shared" si="437"/>
        <v>LRKPPS</v>
      </c>
      <c r="F4658" s="39">
        <v>65.292404174804688</v>
      </c>
      <c r="G4658">
        <f t="shared" si="435"/>
        <v>9.9175316582733337E-4</v>
      </c>
      <c r="H4658" s="38">
        <f>G4658*SUMIF('Manual Inputs'!$B$11:$B$22,'Expanded kW'!A4658,'Manual Inputs'!$C$11:$C$22)</f>
        <v>11623.670415028408</v>
      </c>
    </row>
    <row r="4659" spans="1:8" x14ac:dyDescent="0.2">
      <c r="A4659">
        <f t="shared" si="432"/>
        <v>9</v>
      </c>
      <c r="B4659" t="b">
        <f t="shared" si="433"/>
        <v>0</v>
      </c>
      <c r="C4659" t="str">
        <f t="shared" si="434"/>
        <v>OFF</v>
      </c>
      <c r="D4659" s="4">
        <f t="shared" si="436"/>
        <v>42624.041666655372</v>
      </c>
      <c r="E4659" t="str">
        <f t="shared" si="437"/>
        <v>LRKPPS</v>
      </c>
      <c r="F4659" s="39">
        <v>64.849288940429687</v>
      </c>
      <c r="G4659">
        <f t="shared" si="435"/>
        <v>9.8502250638735967E-4</v>
      </c>
      <c r="H4659" s="38">
        <f>G4659*SUMIF('Manual Inputs'!$B$11:$B$22,'Expanded kW'!A4659,'Manual Inputs'!$C$11:$C$22)</f>
        <v>11544.784892196938</v>
      </c>
    </row>
    <row r="4660" spans="1:8" x14ac:dyDescent="0.2">
      <c r="A4660">
        <f t="shared" si="432"/>
        <v>9</v>
      </c>
      <c r="B4660" t="b">
        <f t="shared" si="433"/>
        <v>0</v>
      </c>
      <c r="C4660" t="str">
        <f t="shared" si="434"/>
        <v>OFF</v>
      </c>
      <c r="D4660" s="4">
        <f t="shared" si="436"/>
        <v>42624.083333322036</v>
      </c>
      <c r="E4660" t="str">
        <f t="shared" si="437"/>
        <v>LRKPPS</v>
      </c>
      <c r="F4660" s="39">
        <v>63.971328735351563</v>
      </c>
      <c r="G4660">
        <f t="shared" si="435"/>
        <v>9.7168680794186362E-4</v>
      </c>
      <c r="H4660" s="38">
        <f>G4660*SUMIF('Manual Inputs'!$B$11:$B$22,'Expanded kW'!A4660,'Manual Inputs'!$C$11:$C$22)</f>
        <v>11388.48615897803</v>
      </c>
    </row>
    <row r="4661" spans="1:8" x14ac:dyDescent="0.2">
      <c r="A4661">
        <f t="shared" si="432"/>
        <v>9</v>
      </c>
      <c r="B4661" t="b">
        <f t="shared" si="433"/>
        <v>0</v>
      </c>
      <c r="C4661" t="str">
        <f t="shared" si="434"/>
        <v>OFF</v>
      </c>
      <c r="D4661" s="4">
        <f t="shared" si="436"/>
        <v>42624.1249999887</v>
      </c>
      <c r="E4661" t="str">
        <f t="shared" si="437"/>
        <v>LRKPPS</v>
      </c>
      <c r="F4661" s="39">
        <v>63.194412231445313</v>
      </c>
      <c r="G4661">
        <f t="shared" si="435"/>
        <v>9.5988590380805851E-4</v>
      </c>
      <c r="H4661" s="38">
        <f>G4661*SUMIF('Manual Inputs'!$B$11:$B$22,'Expanded kW'!A4661,'Manual Inputs'!$C$11:$C$22)</f>
        <v>11250.175715435087</v>
      </c>
    </row>
    <row r="4662" spans="1:8" x14ac:dyDescent="0.2">
      <c r="A4662">
        <f t="shared" si="432"/>
        <v>9</v>
      </c>
      <c r="B4662" t="b">
        <f t="shared" si="433"/>
        <v>0</v>
      </c>
      <c r="C4662" t="str">
        <f t="shared" si="434"/>
        <v>OFF</v>
      </c>
      <c r="D4662" s="4">
        <f t="shared" si="436"/>
        <v>42624.166666655365</v>
      </c>
      <c r="E4662" t="str">
        <f t="shared" si="437"/>
        <v>LRKPPS</v>
      </c>
      <c r="F4662" s="39">
        <v>62.123317718505859</v>
      </c>
      <c r="G4662">
        <f t="shared" si="435"/>
        <v>9.4361660897149474E-4</v>
      </c>
      <c r="H4662" s="38">
        <f>G4662*SUMIF('Manual Inputs'!$B$11:$B$22,'Expanded kW'!A4662,'Manual Inputs'!$C$11:$C$22)</f>
        <v>11059.494276160443</v>
      </c>
    </row>
    <row r="4663" spans="1:8" x14ac:dyDescent="0.2">
      <c r="A4663">
        <f t="shared" si="432"/>
        <v>9</v>
      </c>
      <c r="B4663" t="b">
        <f t="shared" si="433"/>
        <v>0</v>
      </c>
      <c r="C4663" t="str">
        <f t="shared" si="434"/>
        <v>OFF</v>
      </c>
      <c r="D4663" s="4">
        <f t="shared" si="436"/>
        <v>42624.208333322029</v>
      </c>
      <c r="E4663" t="str">
        <f t="shared" si="437"/>
        <v>LRKPPS</v>
      </c>
      <c r="F4663" s="39">
        <v>60.23553466796875</v>
      </c>
      <c r="G4663">
        <f t="shared" si="435"/>
        <v>9.1494229623286503E-4</v>
      </c>
      <c r="H4663" s="38">
        <f>G4663*SUMIF('Manual Inputs'!$B$11:$B$22,'Expanded kW'!A4663,'Manual Inputs'!$C$11:$C$22)</f>
        <v>10723.42198303775</v>
      </c>
    </row>
    <row r="4664" spans="1:8" x14ac:dyDescent="0.2">
      <c r="A4664">
        <f t="shared" si="432"/>
        <v>9</v>
      </c>
      <c r="B4664" t="b">
        <f t="shared" si="433"/>
        <v>0</v>
      </c>
      <c r="C4664" t="str">
        <f t="shared" si="434"/>
        <v>OFF</v>
      </c>
      <c r="D4664" s="4">
        <f t="shared" si="436"/>
        <v>42624.249999988693</v>
      </c>
      <c r="E4664" t="str">
        <f t="shared" si="437"/>
        <v>LRKPPS</v>
      </c>
      <c r="F4664" s="39">
        <v>59.802589416503906</v>
      </c>
      <c r="G4664">
        <f t="shared" si="435"/>
        <v>9.0836611284374333E-4</v>
      </c>
      <c r="H4664" s="38">
        <f>G4664*SUMIF('Manual Inputs'!$B$11:$B$22,'Expanded kW'!A4664,'Manual Inputs'!$C$11:$C$22)</f>
        <v>10646.346969881459</v>
      </c>
    </row>
    <row r="4665" spans="1:8" x14ac:dyDescent="0.2">
      <c r="A4665">
        <f t="shared" si="432"/>
        <v>9</v>
      </c>
      <c r="B4665" t="b">
        <f t="shared" si="433"/>
        <v>0</v>
      </c>
      <c r="C4665" t="str">
        <f t="shared" si="434"/>
        <v>OFF</v>
      </c>
      <c r="D4665" s="4">
        <f t="shared" si="436"/>
        <v>42624.291666655357</v>
      </c>
      <c r="E4665" t="str">
        <f t="shared" si="437"/>
        <v>LRKPPS</v>
      </c>
      <c r="F4665" s="39">
        <v>59.907669067382813</v>
      </c>
      <c r="G4665">
        <f t="shared" si="435"/>
        <v>9.0996221085453462E-4</v>
      </c>
      <c r="H4665" s="38">
        <f>G4665*SUMIF('Manual Inputs'!$B$11:$B$22,'Expanded kW'!A4665,'Manual Inputs'!$C$11:$C$22)</f>
        <v>10665.053758895885</v>
      </c>
    </row>
    <row r="4666" spans="1:8" x14ac:dyDescent="0.2">
      <c r="A4666">
        <f t="shared" si="432"/>
        <v>9</v>
      </c>
      <c r="B4666" t="b">
        <f t="shared" si="433"/>
        <v>0</v>
      </c>
      <c r="C4666" t="str">
        <f t="shared" si="434"/>
        <v>OFF</v>
      </c>
      <c r="D4666" s="4">
        <f t="shared" si="436"/>
        <v>42624.333333322022</v>
      </c>
      <c r="E4666" t="str">
        <f t="shared" si="437"/>
        <v>LRKPPS</v>
      </c>
      <c r="F4666" s="39">
        <v>58.799007415771484</v>
      </c>
      <c r="G4666">
        <f t="shared" si="435"/>
        <v>8.9312229330649649E-4</v>
      </c>
      <c r="H4666" s="38">
        <f>G4666*SUMIF('Manual Inputs'!$B$11:$B$22,'Expanded kW'!A4666,'Manual Inputs'!$C$11:$C$22)</f>
        <v>10467.684435419756</v>
      </c>
    </row>
    <row r="4667" spans="1:8" x14ac:dyDescent="0.2">
      <c r="A4667">
        <f t="shared" si="432"/>
        <v>9</v>
      </c>
      <c r="B4667" t="b">
        <f t="shared" si="433"/>
        <v>0</v>
      </c>
      <c r="C4667" t="str">
        <f t="shared" si="434"/>
        <v>OFF</v>
      </c>
      <c r="D4667" s="4">
        <f t="shared" si="436"/>
        <v>42624.374999988686</v>
      </c>
      <c r="E4667" t="str">
        <f t="shared" si="437"/>
        <v>LRKPPS</v>
      </c>
      <c r="F4667" s="39">
        <v>59.8961181640625</v>
      </c>
      <c r="G4667">
        <f t="shared" si="435"/>
        <v>9.0978675943593752E-4</v>
      </c>
      <c r="H4667" s="38">
        <f>G4667*SUMIF('Manual Inputs'!$B$11:$B$22,'Expanded kW'!A4667,'Manual Inputs'!$C$11:$C$22)</f>
        <v>10662.997411072763</v>
      </c>
    </row>
    <row r="4668" spans="1:8" x14ac:dyDescent="0.2">
      <c r="A4668">
        <f t="shared" si="432"/>
        <v>9</v>
      </c>
      <c r="B4668" t="b">
        <f t="shared" si="433"/>
        <v>0</v>
      </c>
      <c r="C4668" t="str">
        <f t="shared" si="434"/>
        <v>OFF</v>
      </c>
      <c r="D4668" s="4">
        <f t="shared" si="436"/>
        <v>42624.41666665535</v>
      </c>
      <c r="E4668" t="str">
        <f t="shared" si="437"/>
        <v>LRKPPS</v>
      </c>
      <c r="F4668" s="39">
        <v>62.824485778808594</v>
      </c>
      <c r="G4668">
        <f t="shared" si="435"/>
        <v>9.5426693885857503E-4</v>
      </c>
      <c r="H4668" s="38">
        <f>G4668*SUMIF('Manual Inputs'!$B$11:$B$22,'Expanded kW'!A4668,'Manual Inputs'!$C$11:$C$22)</f>
        <v>11184.319614444566</v>
      </c>
    </row>
    <row r="4669" spans="1:8" x14ac:dyDescent="0.2">
      <c r="A4669">
        <f t="shared" si="432"/>
        <v>9</v>
      </c>
      <c r="B4669" t="b">
        <f t="shared" si="433"/>
        <v>0</v>
      </c>
      <c r="C4669" t="str">
        <f t="shared" si="434"/>
        <v>OFF</v>
      </c>
      <c r="D4669" s="4">
        <f t="shared" si="436"/>
        <v>42624.458333322014</v>
      </c>
      <c r="E4669" t="str">
        <f t="shared" si="437"/>
        <v>LRKPPS</v>
      </c>
      <c r="F4669" s="39">
        <v>63.552528381347656</v>
      </c>
      <c r="G4669">
        <f t="shared" si="435"/>
        <v>9.6532547721461717E-4</v>
      </c>
      <c r="H4669" s="38">
        <f>G4669*SUMIF('Manual Inputs'!$B$11:$B$22,'Expanded kW'!A4669,'Manual Inputs'!$C$11:$C$22)</f>
        <v>11313.929289060885</v>
      </c>
    </row>
    <row r="4670" spans="1:8" x14ac:dyDescent="0.2">
      <c r="A4670">
        <f t="shared" si="432"/>
        <v>9</v>
      </c>
      <c r="B4670" t="b">
        <f t="shared" si="433"/>
        <v>0</v>
      </c>
      <c r="C4670" t="str">
        <f t="shared" si="434"/>
        <v>OFF</v>
      </c>
      <c r="D4670" s="4">
        <f t="shared" si="436"/>
        <v>42624.499999988679</v>
      </c>
      <c r="E4670" t="str">
        <f t="shared" si="437"/>
        <v>LRKPPS</v>
      </c>
      <c r="F4670" s="39">
        <v>64.766510009765625</v>
      </c>
      <c r="G4670">
        <f t="shared" si="435"/>
        <v>9.8376514318275032E-4</v>
      </c>
      <c r="H4670" s="38">
        <f>G4670*SUMIF('Manual Inputs'!$B$11:$B$22,'Expanded kW'!A4670,'Manual Inputs'!$C$11:$C$22)</f>
        <v>11530.048185538511</v>
      </c>
    </row>
    <row r="4671" spans="1:8" x14ac:dyDescent="0.2">
      <c r="A4671">
        <f t="shared" si="432"/>
        <v>9</v>
      </c>
      <c r="B4671" t="b">
        <f t="shared" si="433"/>
        <v>0</v>
      </c>
      <c r="C4671" t="str">
        <f t="shared" si="434"/>
        <v>OFF</v>
      </c>
      <c r="D4671" s="4">
        <f t="shared" si="436"/>
        <v>42624.541666655343</v>
      </c>
      <c r="E4671" t="str">
        <f t="shared" si="437"/>
        <v>LRKPPS</v>
      </c>
      <c r="F4671" s="39">
        <v>66.1075439453125</v>
      </c>
      <c r="G4671">
        <f t="shared" si="435"/>
        <v>1.0041346588694421E-3</v>
      </c>
      <c r="H4671" s="38">
        <f>G4671*SUMIF('Manual Inputs'!$B$11:$B$22,'Expanded kW'!A4671,'Manual Inputs'!$C$11:$C$22)</f>
        <v>11768.785549848653</v>
      </c>
    </row>
    <row r="4672" spans="1:8" x14ac:dyDescent="0.2">
      <c r="A4672">
        <f t="shared" si="432"/>
        <v>9</v>
      </c>
      <c r="B4672" t="b">
        <f t="shared" si="433"/>
        <v>0</v>
      </c>
      <c r="C4672" t="str">
        <f t="shared" si="434"/>
        <v>OFF</v>
      </c>
      <c r="D4672" s="4">
        <f t="shared" si="436"/>
        <v>42624.583333322007</v>
      </c>
      <c r="E4672" t="str">
        <f t="shared" si="437"/>
        <v>LRKPPS</v>
      </c>
      <c r="F4672" s="39">
        <v>65.647079467773438</v>
      </c>
      <c r="G4672">
        <f t="shared" si="435"/>
        <v>9.9714047464354374E-4</v>
      </c>
      <c r="H4672" s="38">
        <f>G4672*SUMIF('Manual Inputs'!$B$11:$B$22,'Expanded kW'!A4672,'Manual Inputs'!$C$11:$C$22)</f>
        <v>11686.811430617066</v>
      </c>
    </row>
    <row r="4673" spans="1:8" x14ac:dyDescent="0.2">
      <c r="A4673">
        <f t="shared" si="432"/>
        <v>9</v>
      </c>
      <c r="B4673" t="b">
        <f t="shared" si="433"/>
        <v>0</v>
      </c>
      <c r="C4673" t="str">
        <f t="shared" si="434"/>
        <v>OFF</v>
      </c>
      <c r="D4673" s="4">
        <f t="shared" si="436"/>
        <v>42624.624999988671</v>
      </c>
      <c r="E4673" t="str">
        <f t="shared" si="437"/>
        <v>LRKPPS</v>
      </c>
      <c r="F4673" s="39">
        <v>69.30059814453125</v>
      </c>
      <c r="G4673">
        <f t="shared" si="435"/>
        <v>1.0526352716245693E-3</v>
      </c>
      <c r="H4673" s="38">
        <f>G4673*SUMIF('Manual Inputs'!$B$11:$B$22,'Expanded kW'!A4673,'Manual Inputs'!$C$11:$C$22)</f>
        <v>12337.228542538502</v>
      </c>
    </row>
    <row r="4674" spans="1:8" x14ac:dyDescent="0.2">
      <c r="A4674">
        <f t="shared" ref="A4674:A4737" si="438">MONTH(D4674)</f>
        <v>9</v>
      </c>
      <c r="B4674" t="b">
        <f t="shared" ref="B4674:B4737" si="439">IF(ISNA(VLOOKUP(DATE(YEAR(D4674),MONTH(D4674),DAY(D4674)),Holidays,1,FALSE)),FALSE,TRUE)</f>
        <v>0</v>
      </c>
      <c r="C4674" t="str">
        <f t="shared" ref="C4674:C4737" si="440">IF(OR(HOUR(D4674)&lt;PkStart,HOUR(D4674)&gt;OPkStart-1,WEEKDAY(D4674,2)&gt;5,B4674)=TRUE,"OFF","ON")</f>
        <v>OFF</v>
      </c>
      <c r="D4674" s="4">
        <f t="shared" si="436"/>
        <v>42624.666666655336</v>
      </c>
      <c r="E4674" t="str">
        <f t="shared" si="437"/>
        <v>LRKPPS</v>
      </c>
      <c r="F4674" s="39">
        <v>71.032470703125</v>
      </c>
      <c r="G4674">
        <f t="shared" ref="G4674:G4737" si="441">IF(SUMIF($A$2:$A$8761,A4674,$F$2:$F$8761)=0,0,F4674/SUMIF($A$2:$A$8761,A4674,$F$2:$F$8761))</f>
        <v>1.0789413958131717E-3</v>
      </c>
      <c r="H4674" s="38">
        <f>G4674*SUMIF('Manual Inputs'!$B$11:$B$22,'Expanded kW'!A4674,'Manual Inputs'!$C$11:$C$22)</f>
        <v>12645.544893825407</v>
      </c>
    </row>
    <row r="4675" spans="1:8" x14ac:dyDescent="0.2">
      <c r="A4675">
        <f t="shared" si="438"/>
        <v>9</v>
      </c>
      <c r="B4675" t="b">
        <f t="shared" si="439"/>
        <v>0</v>
      </c>
      <c r="C4675" t="str">
        <f t="shared" si="440"/>
        <v>OFF</v>
      </c>
      <c r="D4675" s="4">
        <f t="shared" si="436"/>
        <v>42624.708333322</v>
      </c>
      <c r="E4675" t="str">
        <f t="shared" si="437"/>
        <v>LRKPPS</v>
      </c>
      <c r="F4675" s="39">
        <v>70.666633605957031</v>
      </c>
      <c r="G4675">
        <f t="shared" si="441"/>
        <v>1.073384545764856E-3</v>
      </c>
      <c r="H4675" s="38">
        <f>G4675*SUMIF('Manual Inputs'!$B$11:$B$22,'Expanded kW'!A4675,'Manual Inputs'!$C$11:$C$22)</f>
        <v>12580.416799726032</v>
      </c>
    </row>
    <row r="4676" spans="1:8" x14ac:dyDescent="0.2">
      <c r="A4676">
        <f t="shared" si="438"/>
        <v>9</v>
      </c>
      <c r="B4676" t="b">
        <f t="shared" si="439"/>
        <v>0</v>
      </c>
      <c r="C4676" t="str">
        <f t="shared" si="440"/>
        <v>OFF</v>
      </c>
      <c r="D4676" s="4">
        <f t="shared" ref="D4676:D4739" si="442">+D4675+1/24</f>
        <v>42624.749999988664</v>
      </c>
      <c r="E4676" t="str">
        <f t="shared" ref="E4676:E4739" si="443">+E4675</f>
        <v>LRKPPS</v>
      </c>
      <c r="F4676" s="39">
        <v>67.802581787109375</v>
      </c>
      <c r="G4676">
        <f t="shared" si="441"/>
        <v>1.0298812854034956E-3</v>
      </c>
      <c r="H4676" s="38">
        <f>G4676*SUMIF('Manual Inputs'!$B$11:$B$22,'Expanded kW'!A4676,'Manual Inputs'!$C$11:$C$22)</f>
        <v>12070.544406228009</v>
      </c>
    </row>
    <row r="4677" spans="1:8" x14ac:dyDescent="0.2">
      <c r="A4677">
        <f t="shared" si="438"/>
        <v>9</v>
      </c>
      <c r="B4677" t="b">
        <f t="shared" si="439"/>
        <v>0</v>
      </c>
      <c r="C4677" t="str">
        <f t="shared" si="440"/>
        <v>OFF</v>
      </c>
      <c r="D4677" s="4">
        <f t="shared" si="442"/>
        <v>42624.791666655328</v>
      </c>
      <c r="E4677" t="str">
        <f t="shared" si="443"/>
        <v>LRKPPS</v>
      </c>
      <c r="F4677" s="39">
        <v>66.153297424316406</v>
      </c>
      <c r="G4677">
        <f t="shared" si="441"/>
        <v>1.0048296272692618E-3</v>
      </c>
      <c r="H4677" s="38">
        <f>G4677*SUMIF('Manual Inputs'!$B$11:$B$22,'Expanded kW'!A4677,'Manual Inputs'!$C$11:$C$22)</f>
        <v>11776.930806054237</v>
      </c>
    </row>
    <row r="4678" spans="1:8" x14ac:dyDescent="0.2">
      <c r="A4678">
        <f t="shared" si="438"/>
        <v>9</v>
      </c>
      <c r="B4678" t="b">
        <f t="shared" si="439"/>
        <v>0</v>
      </c>
      <c r="C4678" t="str">
        <f t="shared" si="440"/>
        <v>OFF</v>
      </c>
      <c r="D4678" s="4">
        <f t="shared" si="442"/>
        <v>42624.833333321993</v>
      </c>
      <c r="E4678" t="str">
        <f t="shared" si="443"/>
        <v>LRKPPS</v>
      </c>
      <c r="F4678" s="39">
        <v>64.458885192871094</v>
      </c>
      <c r="G4678">
        <f t="shared" si="441"/>
        <v>9.7909250338799859E-4</v>
      </c>
      <c r="H4678" s="38">
        <f>G4678*SUMIF('Manual Inputs'!$B$11:$B$22,'Expanded kW'!A4678,'Manual Inputs'!$C$11:$C$22)</f>
        <v>11475.283323863448</v>
      </c>
    </row>
    <row r="4679" spans="1:8" x14ac:dyDescent="0.2">
      <c r="A4679">
        <f t="shared" si="438"/>
        <v>9</v>
      </c>
      <c r="B4679" t="b">
        <f t="shared" si="439"/>
        <v>0</v>
      </c>
      <c r="C4679" t="str">
        <f t="shared" si="440"/>
        <v>OFF</v>
      </c>
      <c r="D4679" s="4">
        <f t="shared" si="442"/>
        <v>42624.874999988657</v>
      </c>
      <c r="E4679" t="str">
        <f t="shared" si="443"/>
        <v>LRKPPS</v>
      </c>
      <c r="F4679" s="39">
        <v>62.987895965576172</v>
      </c>
      <c r="G4679">
        <f t="shared" si="441"/>
        <v>9.567490433560797E-4</v>
      </c>
      <c r="H4679" s="38">
        <f>G4679*SUMIF('Manual Inputs'!$B$11:$B$22,'Expanded kW'!A4679,'Manual Inputs'!$C$11:$C$22)</f>
        <v>11213.410688321388</v>
      </c>
    </row>
    <row r="4680" spans="1:8" x14ac:dyDescent="0.2">
      <c r="A4680">
        <f t="shared" si="438"/>
        <v>9</v>
      </c>
      <c r="B4680" t="b">
        <f t="shared" si="439"/>
        <v>0</v>
      </c>
      <c r="C4680" t="str">
        <f t="shared" si="440"/>
        <v>OFF</v>
      </c>
      <c r="D4680" s="4">
        <f t="shared" si="442"/>
        <v>42624.916666655321</v>
      </c>
      <c r="E4680" t="str">
        <f t="shared" si="443"/>
        <v>LRKPPS</v>
      </c>
      <c r="F4680" s="39">
        <v>62.4632568359375</v>
      </c>
      <c r="G4680">
        <f t="shared" si="441"/>
        <v>9.4878008396008268E-4</v>
      </c>
      <c r="H4680" s="38">
        <f>G4680*SUMIF('Manual Inputs'!$B$11:$B$22,'Expanded kW'!A4680,'Manual Inputs'!$C$11:$C$22)</f>
        <v>11120.01188631954</v>
      </c>
    </row>
    <row r="4681" spans="1:8" x14ac:dyDescent="0.2">
      <c r="A4681">
        <f t="shared" si="438"/>
        <v>9</v>
      </c>
      <c r="B4681" t="b">
        <f t="shared" si="439"/>
        <v>0</v>
      </c>
      <c r="C4681" t="str">
        <f t="shared" si="440"/>
        <v>OFF</v>
      </c>
      <c r="D4681" s="4">
        <f t="shared" si="442"/>
        <v>42624.958333321985</v>
      </c>
      <c r="E4681" t="str">
        <f t="shared" si="443"/>
        <v>LRKPPS</v>
      </c>
      <c r="F4681" s="39">
        <v>59.063930511474609</v>
      </c>
      <c r="G4681">
        <f t="shared" si="441"/>
        <v>8.9714631910528509E-4</v>
      </c>
      <c r="H4681" s="38">
        <f>G4681*SUMIF('Manual Inputs'!$B$11:$B$22,'Expanded kW'!A4681,'Manual Inputs'!$C$11:$C$22)</f>
        <v>10514.847329613969</v>
      </c>
    </row>
    <row r="4682" spans="1:8" x14ac:dyDescent="0.2">
      <c r="A4682">
        <f t="shared" si="438"/>
        <v>9</v>
      </c>
      <c r="B4682" t="b">
        <f t="shared" si="439"/>
        <v>0</v>
      </c>
      <c r="C4682" t="str">
        <f t="shared" si="440"/>
        <v>OFF</v>
      </c>
      <c r="D4682" s="4">
        <f t="shared" si="442"/>
        <v>42624.99999998865</v>
      </c>
      <c r="E4682" t="str">
        <f t="shared" si="443"/>
        <v>LRKPPS</v>
      </c>
      <c r="F4682" s="39">
        <v>56.653106689453125</v>
      </c>
      <c r="G4682">
        <f t="shared" si="441"/>
        <v>8.605273250896782E-4</v>
      </c>
      <c r="H4682" s="38">
        <f>G4682*SUMIF('Manual Inputs'!$B$11:$B$22,'Expanded kW'!A4682,'Manual Inputs'!$C$11:$C$22)</f>
        <v>10085.660781959008</v>
      </c>
    </row>
    <row r="4683" spans="1:8" x14ac:dyDescent="0.2">
      <c r="A4683">
        <f t="shared" si="438"/>
        <v>9</v>
      </c>
      <c r="B4683" t="b">
        <f t="shared" si="439"/>
        <v>0</v>
      </c>
      <c r="C4683" t="str">
        <f t="shared" si="440"/>
        <v>OFF</v>
      </c>
      <c r="D4683" s="4">
        <f t="shared" si="442"/>
        <v>42625.041666655314</v>
      </c>
      <c r="E4683" t="str">
        <f t="shared" si="443"/>
        <v>LRKPPS</v>
      </c>
      <c r="F4683" s="39">
        <v>54.916492462158203</v>
      </c>
      <c r="G4683">
        <f t="shared" si="441"/>
        <v>8.3414917774608365E-4</v>
      </c>
      <c r="H4683" s="38">
        <f>G4683*SUMIF('Manual Inputs'!$B$11:$B$22,'Expanded kW'!A4683,'Manual Inputs'!$C$11:$C$22)</f>
        <v>9776.5002958160458</v>
      </c>
    </row>
    <row r="4684" spans="1:8" x14ac:dyDescent="0.2">
      <c r="A4684">
        <f t="shared" si="438"/>
        <v>9</v>
      </c>
      <c r="B4684" t="b">
        <f t="shared" si="439"/>
        <v>0</v>
      </c>
      <c r="C4684" t="str">
        <f t="shared" si="440"/>
        <v>OFF</v>
      </c>
      <c r="D4684" s="4">
        <f t="shared" si="442"/>
        <v>42625.083333321978</v>
      </c>
      <c r="E4684" t="str">
        <f t="shared" si="443"/>
        <v>LRKPPS</v>
      </c>
      <c r="F4684" s="39">
        <v>54.431362152099609</v>
      </c>
      <c r="G4684">
        <f t="shared" si="441"/>
        <v>8.2678033405101466E-4</v>
      </c>
      <c r="H4684" s="38">
        <f>G4684*SUMIF('Manual Inputs'!$B$11:$B$22,'Expanded kW'!A4684,'Manual Inputs'!$C$11:$C$22)</f>
        <v>9690.1350454667918</v>
      </c>
    </row>
    <row r="4685" spans="1:8" x14ac:dyDescent="0.2">
      <c r="A4685">
        <f t="shared" si="438"/>
        <v>9</v>
      </c>
      <c r="B4685" t="b">
        <f t="shared" si="439"/>
        <v>0</v>
      </c>
      <c r="C4685" t="str">
        <f t="shared" si="440"/>
        <v>OFF</v>
      </c>
      <c r="D4685" s="4">
        <f t="shared" si="442"/>
        <v>42625.124999988642</v>
      </c>
      <c r="E4685" t="str">
        <f t="shared" si="443"/>
        <v>LRKPPS</v>
      </c>
      <c r="F4685" s="39">
        <v>53.330268859863281</v>
      </c>
      <c r="G4685">
        <f t="shared" si="441"/>
        <v>8.100553754245408E-4</v>
      </c>
      <c r="H4685" s="38">
        <f>G4685*SUMIF('Manual Inputs'!$B$11:$B$22,'Expanded kW'!A4685,'Manual Inputs'!$C$11:$C$22)</f>
        <v>9494.1130780280073</v>
      </c>
    </row>
    <row r="4686" spans="1:8" x14ac:dyDescent="0.2">
      <c r="A4686">
        <f t="shared" si="438"/>
        <v>9</v>
      </c>
      <c r="B4686" t="b">
        <f t="shared" si="439"/>
        <v>0</v>
      </c>
      <c r="C4686" t="str">
        <f t="shared" si="440"/>
        <v>OFF</v>
      </c>
      <c r="D4686" s="4">
        <f t="shared" si="442"/>
        <v>42625.166666655306</v>
      </c>
      <c r="E4686" t="str">
        <f t="shared" si="443"/>
        <v>LRKPPS</v>
      </c>
      <c r="F4686" s="39">
        <v>55.077838897705078</v>
      </c>
      <c r="G4686">
        <f t="shared" si="441"/>
        <v>8.3659993507798048E-4</v>
      </c>
      <c r="H4686" s="38">
        <f>G4686*SUMIF('Manual Inputs'!$B$11:$B$22,'Expanded kW'!A4686,'Manual Inputs'!$C$11:$C$22)</f>
        <v>9805.2239706927667</v>
      </c>
    </row>
    <row r="4687" spans="1:8" x14ac:dyDescent="0.2">
      <c r="A4687">
        <f t="shared" si="438"/>
        <v>9</v>
      </c>
      <c r="B4687" t="b">
        <f t="shared" si="439"/>
        <v>0</v>
      </c>
      <c r="C4687" t="str">
        <f t="shared" si="440"/>
        <v>OFF</v>
      </c>
      <c r="D4687" s="4">
        <f t="shared" si="442"/>
        <v>42625.208333321971</v>
      </c>
      <c r="E4687" t="str">
        <f t="shared" si="443"/>
        <v>LRKPPS</v>
      </c>
      <c r="F4687" s="39">
        <v>65.819717407226563</v>
      </c>
      <c r="G4687">
        <f t="shared" si="441"/>
        <v>9.9976274326970985E-4</v>
      </c>
      <c r="H4687" s="38">
        <f>G4687*SUMIF('Manual Inputs'!$B$11:$B$22,'Expanded kW'!A4687,'Manual Inputs'!$C$11:$C$22)</f>
        <v>11717.545273775306</v>
      </c>
    </row>
    <row r="4688" spans="1:8" x14ac:dyDescent="0.2">
      <c r="A4688">
        <f t="shared" si="438"/>
        <v>9</v>
      </c>
      <c r="B4688" t="b">
        <f t="shared" si="439"/>
        <v>0</v>
      </c>
      <c r="C4688" t="str">
        <f t="shared" si="440"/>
        <v>OFF</v>
      </c>
      <c r="D4688" s="4">
        <f t="shared" si="442"/>
        <v>42625.249999988635</v>
      </c>
      <c r="E4688" t="str">
        <f t="shared" si="443"/>
        <v>LRKPPS</v>
      </c>
      <c r="F4688" s="39">
        <v>88.411514282226563</v>
      </c>
      <c r="G4688">
        <f t="shared" si="441"/>
        <v>1.3429188324914211E-3</v>
      </c>
      <c r="H4688" s="38">
        <f>G4688*SUMIF('Manual Inputs'!$B$11:$B$22,'Expanded kW'!A4688,'Manual Inputs'!$C$11:$C$22)</f>
        <v>15739.446508338848</v>
      </c>
    </row>
    <row r="4689" spans="1:8" x14ac:dyDescent="0.2">
      <c r="A4689">
        <f t="shared" si="438"/>
        <v>9</v>
      </c>
      <c r="B4689" t="b">
        <f t="shared" si="439"/>
        <v>0</v>
      </c>
      <c r="C4689" t="str">
        <f t="shared" si="440"/>
        <v>ON</v>
      </c>
      <c r="D4689" s="4">
        <f t="shared" si="442"/>
        <v>42625.291666655299</v>
      </c>
      <c r="E4689" t="str">
        <f t="shared" si="443"/>
        <v>LRKPPS</v>
      </c>
      <c r="F4689" s="39">
        <v>108.12641143798828</v>
      </c>
      <c r="G4689">
        <f t="shared" si="441"/>
        <v>1.6423765093115359E-3</v>
      </c>
      <c r="H4689" s="38">
        <f>G4689*SUMIF('Manual Inputs'!$B$11:$B$22,'Expanded kW'!A4689,'Manual Inputs'!$C$11:$C$22)</f>
        <v>19249.188103873235</v>
      </c>
    </row>
    <row r="4690" spans="1:8" x14ac:dyDescent="0.2">
      <c r="A4690">
        <f t="shared" si="438"/>
        <v>9</v>
      </c>
      <c r="B4690" t="b">
        <f t="shared" si="439"/>
        <v>0</v>
      </c>
      <c r="C4690" t="str">
        <f t="shared" si="440"/>
        <v>ON</v>
      </c>
      <c r="D4690" s="4">
        <f t="shared" si="442"/>
        <v>42625.333333321963</v>
      </c>
      <c r="E4690" t="str">
        <f t="shared" si="443"/>
        <v>LRKPPS</v>
      </c>
      <c r="F4690" s="39">
        <v>138.05953979492187</v>
      </c>
      <c r="G4690">
        <f t="shared" si="441"/>
        <v>2.0970431001086365E-3</v>
      </c>
      <c r="H4690" s="38">
        <f>G4690*SUMIF('Manual Inputs'!$B$11:$B$22,'Expanded kW'!A4690,'Manual Inputs'!$C$11:$C$22)</f>
        <v>24578.028769323853</v>
      </c>
    </row>
    <row r="4691" spans="1:8" x14ac:dyDescent="0.2">
      <c r="A4691">
        <f t="shared" si="438"/>
        <v>9</v>
      </c>
      <c r="B4691" t="b">
        <f t="shared" si="439"/>
        <v>0</v>
      </c>
      <c r="C4691" t="str">
        <f t="shared" si="440"/>
        <v>ON</v>
      </c>
      <c r="D4691" s="4">
        <f t="shared" si="442"/>
        <v>42625.374999988628</v>
      </c>
      <c r="E4691" t="str">
        <f t="shared" si="443"/>
        <v>LRKPPS</v>
      </c>
      <c r="F4691" s="39">
        <v>146.74818420410156</v>
      </c>
      <c r="G4691">
        <f t="shared" si="441"/>
        <v>2.2290184915566523E-3</v>
      </c>
      <c r="H4691" s="38">
        <f>G4691*SUMIF('Manual Inputs'!$B$11:$B$22,'Expanded kW'!A4691,'Manual Inputs'!$C$11:$C$22)</f>
        <v>26124.823381072212</v>
      </c>
    </row>
    <row r="4692" spans="1:8" x14ac:dyDescent="0.2">
      <c r="A4692">
        <f t="shared" si="438"/>
        <v>9</v>
      </c>
      <c r="B4692" t="b">
        <f t="shared" si="439"/>
        <v>0</v>
      </c>
      <c r="C4692" t="str">
        <f t="shared" si="440"/>
        <v>ON</v>
      </c>
      <c r="D4692" s="4">
        <f t="shared" si="442"/>
        <v>42625.416666655292</v>
      </c>
      <c r="E4692" t="str">
        <f t="shared" si="443"/>
        <v>LRKPPS</v>
      </c>
      <c r="F4692" s="39">
        <v>151.56916809082031</v>
      </c>
      <c r="G4692">
        <f t="shared" si="441"/>
        <v>2.3022463975050271E-3</v>
      </c>
      <c r="H4692" s="38">
        <f>G4692*SUMIF('Manual Inputs'!$B$11:$B$22,'Expanded kW'!A4692,'Manual Inputs'!$C$11:$C$22)</f>
        <v>26983.078311084504</v>
      </c>
    </row>
    <row r="4693" spans="1:8" x14ac:dyDescent="0.2">
      <c r="A4693">
        <f t="shared" si="438"/>
        <v>9</v>
      </c>
      <c r="B4693" t="b">
        <f t="shared" si="439"/>
        <v>0</v>
      </c>
      <c r="C4693" t="str">
        <f t="shared" si="440"/>
        <v>ON</v>
      </c>
      <c r="D4693" s="4">
        <f t="shared" si="442"/>
        <v>42625.458333321956</v>
      </c>
      <c r="E4693" t="str">
        <f t="shared" si="443"/>
        <v>LRKPPS</v>
      </c>
      <c r="F4693" s="39">
        <v>162.12692260742187</v>
      </c>
      <c r="G4693">
        <f t="shared" si="441"/>
        <v>2.4626124706830753E-3</v>
      </c>
      <c r="H4693" s="38">
        <f>G4693*SUMIF('Manual Inputs'!$B$11:$B$22,'Expanded kW'!A4693,'Manual Inputs'!$C$11:$C$22)</f>
        <v>28862.620968071085</v>
      </c>
    </row>
    <row r="4694" spans="1:8" x14ac:dyDescent="0.2">
      <c r="A4694">
        <f t="shared" si="438"/>
        <v>9</v>
      </c>
      <c r="B4694" t="b">
        <f t="shared" si="439"/>
        <v>0</v>
      </c>
      <c r="C4694" t="str">
        <f t="shared" si="440"/>
        <v>ON</v>
      </c>
      <c r="D4694" s="4">
        <f t="shared" si="442"/>
        <v>42625.49999998862</v>
      </c>
      <c r="E4694" t="str">
        <f t="shared" si="443"/>
        <v>LRKPPS</v>
      </c>
      <c r="F4694" s="39">
        <v>158.65704345703125</v>
      </c>
      <c r="G4694">
        <f t="shared" si="441"/>
        <v>2.4099070499541187E-3</v>
      </c>
      <c r="H4694" s="38">
        <f>G4694*SUMIF('Manual Inputs'!$B$11:$B$22,'Expanded kW'!A4694,'Manual Inputs'!$C$11:$C$22)</f>
        <v>28244.896255160558</v>
      </c>
    </row>
    <row r="4695" spans="1:8" x14ac:dyDescent="0.2">
      <c r="A4695">
        <f t="shared" si="438"/>
        <v>9</v>
      </c>
      <c r="B4695" t="b">
        <f t="shared" si="439"/>
        <v>0</v>
      </c>
      <c r="C4695" t="str">
        <f t="shared" si="440"/>
        <v>ON</v>
      </c>
      <c r="D4695" s="4">
        <f t="shared" si="442"/>
        <v>42625.541666655285</v>
      </c>
      <c r="E4695" t="str">
        <f t="shared" si="443"/>
        <v>LRKPPS</v>
      </c>
      <c r="F4695" s="39">
        <v>150.55168151855469</v>
      </c>
      <c r="G4695">
        <f t="shared" si="441"/>
        <v>2.2867913757152088E-3</v>
      </c>
      <c r="H4695" s="38">
        <f>G4695*SUMIF('Manual Inputs'!$B$11:$B$22,'Expanded kW'!A4695,'Manual Inputs'!$C$11:$C$22)</f>
        <v>26801.94041737073</v>
      </c>
    </row>
    <row r="4696" spans="1:8" x14ac:dyDescent="0.2">
      <c r="A4696">
        <f t="shared" si="438"/>
        <v>9</v>
      </c>
      <c r="B4696" t="b">
        <f t="shared" si="439"/>
        <v>0</v>
      </c>
      <c r="C4696" t="str">
        <f t="shared" si="440"/>
        <v>ON</v>
      </c>
      <c r="D4696" s="4">
        <f t="shared" si="442"/>
        <v>42625.583333321949</v>
      </c>
      <c r="E4696" t="str">
        <f t="shared" si="443"/>
        <v>LRKPPS</v>
      </c>
      <c r="F4696" s="39">
        <v>147.77418518066406</v>
      </c>
      <c r="G4696">
        <f t="shared" si="441"/>
        <v>2.2446028421332304E-3</v>
      </c>
      <c r="H4696" s="38">
        <f>G4696*SUMIF('Manual Inputs'!$B$11:$B$22,'Expanded kW'!A4696,'Manual Inputs'!$C$11:$C$22)</f>
        <v>26307.477050327994</v>
      </c>
    </row>
    <row r="4697" spans="1:8" x14ac:dyDescent="0.2">
      <c r="A4697">
        <f t="shared" si="438"/>
        <v>9</v>
      </c>
      <c r="B4697" t="b">
        <f t="shared" si="439"/>
        <v>0</v>
      </c>
      <c r="C4697" t="str">
        <f t="shared" si="440"/>
        <v>ON</v>
      </c>
      <c r="D4697" s="4">
        <f t="shared" si="442"/>
        <v>42625.624999988613</v>
      </c>
      <c r="E4697" t="str">
        <f t="shared" si="443"/>
        <v>LRKPPS</v>
      </c>
      <c r="F4697" s="39">
        <v>133.32412719726562</v>
      </c>
      <c r="G4697">
        <f t="shared" si="441"/>
        <v>2.0251149716443997E-3</v>
      </c>
      <c r="H4697" s="38">
        <f>G4697*SUMIF('Manual Inputs'!$B$11:$B$22,'Expanded kW'!A4697,'Manual Inputs'!$C$11:$C$22)</f>
        <v>23735.00765515312</v>
      </c>
    </row>
    <row r="4698" spans="1:8" x14ac:dyDescent="0.2">
      <c r="A4698">
        <f t="shared" si="438"/>
        <v>9</v>
      </c>
      <c r="B4698" t="b">
        <f t="shared" si="439"/>
        <v>0</v>
      </c>
      <c r="C4698" t="str">
        <f t="shared" si="440"/>
        <v>ON</v>
      </c>
      <c r="D4698" s="4">
        <f t="shared" si="442"/>
        <v>42625.666666655277</v>
      </c>
      <c r="E4698" t="str">
        <f t="shared" si="443"/>
        <v>LRKPPS</v>
      </c>
      <c r="F4698" s="39">
        <v>117.07670593261719</v>
      </c>
      <c r="G4698">
        <f t="shared" si="441"/>
        <v>1.7783262114602044E-3</v>
      </c>
      <c r="H4698" s="38">
        <f>G4698*SUMIF('Manual Inputs'!$B$11:$B$22,'Expanded kW'!A4698,'Manual Inputs'!$C$11:$C$22)</f>
        <v>20842.562932658533</v>
      </c>
    </row>
    <row r="4699" spans="1:8" x14ac:dyDescent="0.2">
      <c r="A4699">
        <f t="shared" si="438"/>
        <v>9</v>
      </c>
      <c r="B4699" t="b">
        <f t="shared" si="439"/>
        <v>0</v>
      </c>
      <c r="C4699" t="str">
        <f t="shared" si="440"/>
        <v>ON</v>
      </c>
      <c r="D4699" s="4">
        <f t="shared" si="442"/>
        <v>42625.708333321942</v>
      </c>
      <c r="E4699" t="str">
        <f t="shared" si="443"/>
        <v>LRKPPS</v>
      </c>
      <c r="F4699" s="39">
        <v>106.30745697021484</v>
      </c>
      <c r="G4699">
        <f t="shared" si="441"/>
        <v>1.6147476622088862E-3</v>
      </c>
      <c r="H4699" s="38">
        <f>G4699*SUMIF('Manual Inputs'!$B$11:$B$22,'Expanded kW'!A4699,'Manual Inputs'!$C$11:$C$22)</f>
        <v>18925.369008826026</v>
      </c>
    </row>
    <row r="4700" spans="1:8" x14ac:dyDescent="0.2">
      <c r="A4700">
        <f t="shared" si="438"/>
        <v>9</v>
      </c>
      <c r="B4700" t="b">
        <f t="shared" si="439"/>
        <v>0</v>
      </c>
      <c r="C4700" t="str">
        <f t="shared" si="440"/>
        <v>ON</v>
      </c>
      <c r="D4700" s="4">
        <f t="shared" si="442"/>
        <v>42625.749999988606</v>
      </c>
      <c r="E4700" t="str">
        <f t="shared" si="443"/>
        <v>LRKPPS</v>
      </c>
      <c r="F4700" s="39">
        <v>101.94915771484375</v>
      </c>
      <c r="G4700">
        <f t="shared" si="441"/>
        <v>1.5485476633152152E-3</v>
      </c>
      <c r="H4700" s="38">
        <f>G4700*SUMIF('Manual Inputs'!$B$11:$B$22,'Expanded kW'!A4700,'Manual Inputs'!$C$11:$C$22)</f>
        <v>18149.483440592561</v>
      </c>
    </row>
    <row r="4701" spans="1:8" x14ac:dyDescent="0.2">
      <c r="A4701">
        <f t="shared" si="438"/>
        <v>9</v>
      </c>
      <c r="B4701" t="b">
        <f t="shared" si="439"/>
        <v>0</v>
      </c>
      <c r="C4701" t="str">
        <f t="shared" si="440"/>
        <v>ON</v>
      </c>
      <c r="D4701" s="4">
        <f t="shared" si="442"/>
        <v>42625.79166665527</v>
      </c>
      <c r="E4701" t="str">
        <f t="shared" si="443"/>
        <v>LRKPPS</v>
      </c>
      <c r="F4701" s="39">
        <v>98.011329650878906</v>
      </c>
      <c r="G4701">
        <f t="shared" si="441"/>
        <v>1.4887343741849023E-3</v>
      </c>
      <c r="H4701" s="38">
        <f>G4701*SUMIF('Manual Inputs'!$B$11:$B$22,'Expanded kW'!A4701,'Manual Inputs'!$C$11:$C$22)</f>
        <v>17448.452192853038</v>
      </c>
    </row>
    <row r="4702" spans="1:8" x14ac:dyDescent="0.2">
      <c r="A4702">
        <f t="shared" si="438"/>
        <v>9</v>
      </c>
      <c r="B4702" t="b">
        <f t="shared" si="439"/>
        <v>0</v>
      </c>
      <c r="C4702" t="str">
        <f t="shared" si="440"/>
        <v>ON</v>
      </c>
      <c r="D4702" s="4">
        <f t="shared" si="442"/>
        <v>42625.833333321934</v>
      </c>
      <c r="E4702" t="str">
        <f t="shared" si="443"/>
        <v>LRKPPS</v>
      </c>
      <c r="F4702" s="39">
        <v>88.648033142089844</v>
      </c>
      <c r="G4702">
        <f t="shared" si="441"/>
        <v>1.3465114146763147E-3</v>
      </c>
      <c r="H4702" s="38">
        <f>G4702*SUMIF('Manual Inputs'!$B$11:$B$22,'Expanded kW'!A4702,'Manual Inputs'!$C$11:$C$22)</f>
        <v>15781.552742727592</v>
      </c>
    </row>
    <row r="4703" spans="1:8" x14ac:dyDescent="0.2">
      <c r="A4703">
        <f t="shared" si="438"/>
        <v>9</v>
      </c>
      <c r="B4703" t="b">
        <f t="shared" si="439"/>
        <v>0</v>
      </c>
      <c r="C4703" t="str">
        <f t="shared" si="440"/>
        <v>OFF</v>
      </c>
      <c r="D4703" s="4">
        <f t="shared" si="442"/>
        <v>42625.874999988599</v>
      </c>
      <c r="E4703" t="str">
        <f t="shared" si="443"/>
        <v>LRKPPS</v>
      </c>
      <c r="F4703" s="39">
        <v>75.756507873535156</v>
      </c>
      <c r="G4703">
        <f t="shared" si="441"/>
        <v>1.1506967382370332E-3</v>
      </c>
      <c r="H4703" s="38">
        <f>G4703*SUMIF('Manual Inputs'!$B$11:$B$22,'Expanded kW'!A4703,'Manual Inputs'!$C$11:$C$22)</f>
        <v>13486.540899274694</v>
      </c>
    </row>
    <row r="4704" spans="1:8" x14ac:dyDescent="0.2">
      <c r="A4704">
        <f t="shared" si="438"/>
        <v>9</v>
      </c>
      <c r="B4704" t="b">
        <f t="shared" si="439"/>
        <v>0</v>
      </c>
      <c r="C4704" t="str">
        <f t="shared" si="440"/>
        <v>OFF</v>
      </c>
      <c r="D4704" s="4">
        <f t="shared" si="442"/>
        <v>42625.916666655263</v>
      </c>
      <c r="E4704" t="str">
        <f t="shared" si="443"/>
        <v>LRKPPS</v>
      </c>
      <c r="F4704" s="39">
        <v>68.765617370605469</v>
      </c>
      <c r="G4704">
        <f t="shared" si="441"/>
        <v>1.0445092287425033E-3</v>
      </c>
      <c r="H4704" s="38">
        <f>G4704*SUMIF('Manual Inputs'!$B$11:$B$22,'Expanded kW'!A4704,'Manual Inputs'!$C$11:$C$22)</f>
        <v>12241.988670870709</v>
      </c>
    </row>
    <row r="4705" spans="1:8" x14ac:dyDescent="0.2">
      <c r="A4705">
        <f t="shared" si="438"/>
        <v>9</v>
      </c>
      <c r="B4705" t="b">
        <f t="shared" si="439"/>
        <v>0</v>
      </c>
      <c r="C4705" t="str">
        <f t="shared" si="440"/>
        <v>OFF</v>
      </c>
      <c r="D4705" s="4">
        <f t="shared" si="442"/>
        <v>42625.958333321927</v>
      </c>
      <c r="E4705" t="str">
        <f t="shared" si="443"/>
        <v>LRKPPS</v>
      </c>
      <c r="F4705" s="39">
        <v>63.556133270263672</v>
      </c>
      <c r="G4705">
        <f t="shared" si="441"/>
        <v>9.6538023335417274E-4</v>
      </c>
      <c r="H4705" s="38">
        <f>G4705*SUMIF('Manual Inputs'!$B$11:$B$22,'Expanded kW'!A4705,'Manual Inputs'!$C$11:$C$22)</f>
        <v>11314.571048866977</v>
      </c>
    </row>
    <row r="4706" spans="1:8" x14ac:dyDescent="0.2">
      <c r="A4706">
        <f t="shared" si="438"/>
        <v>9</v>
      </c>
      <c r="B4706" t="b">
        <f t="shared" si="439"/>
        <v>0</v>
      </c>
      <c r="C4706" t="str">
        <f t="shared" si="440"/>
        <v>OFF</v>
      </c>
      <c r="D4706" s="4">
        <f t="shared" si="442"/>
        <v>42625.999999988591</v>
      </c>
      <c r="E4706" t="str">
        <f t="shared" si="443"/>
        <v>LRKPPS</v>
      </c>
      <c r="F4706" s="39">
        <v>59.180973052978516</v>
      </c>
      <c r="G4706">
        <f t="shared" si="441"/>
        <v>8.9892412637919417E-4</v>
      </c>
      <c r="H4706" s="38">
        <f>G4706*SUMIF('Manual Inputs'!$B$11:$B$22,'Expanded kW'!A4706,'Manual Inputs'!$C$11:$C$22)</f>
        <v>10535.683810429355</v>
      </c>
    </row>
    <row r="4707" spans="1:8" x14ac:dyDescent="0.2">
      <c r="A4707">
        <f t="shared" si="438"/>
        <v>9</v>
      </c>
      <c r="B4707" t="b">
        <f t="shared" si="439"/>
        <v>0</v>
      </c>
      <c r="C4707" t="str">
        <f t="shared" si="440"/>
        <v>OFF</v>
      </c>
      <c r="D4707" s="4">
        <f t="shared" si="442"/>
        <v>42626.041666655256</v>
      </c>
      <c r="E4707" t="str">
        <f t="shared" si="443"/>
        <v>LRKPPS</v>
      </c>
      <c r="F4707" s="39">
        <v>57.742202758789063</v>
      </c>
      <c r="G4707">
        <f t="shared" si="441"/>
        <v>8.7707005296599105E-4</v>
      </c>
      <c r="H4707" s="38">
        <f>G4707*SUMIF('Manual Inputs'!$B$11:$B$22,'Expanded kW'!A4707,'Manual Inputs'!$C$11:$C$22)</f>
        <v>10279.546945598682</v>
      </c>
    </row>
    <row r="4708" spans="1:8" x14ac:dyDescent="0.2">
      <c r="A4708">
        <f t="shared" si="438"/>
        <v>9</v>
      </c>
      <c r="B4708" t="b">
        <f t="shared" si="439"/>
        <v>0</v>
      </c>
      <c r="C4708" t="str">
        <f t="shared" si="440"/>
        <v>OFF</v>
      </c>
      <c r="D4708" s="4">
        <f t="shared" si="442"/>
        <v>42626.08333332192</v>
      </c>
      <c r="E4708" t="str">
        <f t="shared" si="443"/>
        <v>LRKPPS</v>
      </c>
      <c r="F4708" s="39">
        <v>56.736175537109375</v>
      </c>
      <c r="G4708">
        <f t="shared" si="441"/>
        <v>8.6178909196265403E-4</v>
      </c>
      <c r="H4708" s="38">
        <f>G4708*SUMIF('Manual Inputs'!$B$11:$B$22,'Expanded kW'!A4708,'Manual Inputs'!$C$11:$C$22)</f>
        <v>10100.449101046284</v>
      </c>
    </row>
    <row r="4709" spans="1:8" x14ac:dyDescent="0.2">
      <c r="A4709">
        <f t="shared" si="438"/>
        <v>9</v>
      </c>
      <c r="B4709" t="b">
        <f t="shared" si="439"/>
        <v>0</v>
      </c>
      <c r="C4709" t="str">
        <f t="shared" si="440"/>
        <v>OFF</v>
      </c>
      <c r="D4709" s="4">
        <f t="shared" si="442"/>
        <v>42626.124999988584</v>
      </c>
      <c r="E4709" t="str">
        <f t="shared" si="443"/>
        <v>LRKPPS</v>
      </c>
      <c r="F4709" s="39">
        <v>55.970314025878906</v>
      </c>
      <c r="G4709">
        <f t="shared" si="441"/>
        <v>8.5015610665681936E-4</v>
      </c>
      <c r="H4709" s="38">
        <f>G4709*SUMIF('Manual Inputs'!$B$11:$B$22,'Expanded kW'!A4709,'Manual Inputs'!$C$11:$C$22)</f>
        <v>9964.1067209086923</v>
      </c>
    </row>
    <row r="4710" spans="1:8" x14ac:dyDescent="0.2">
      <c r="A4710">
        <f t="shared" si="438"/>
        <v>9</v>
      </c>
      <c r="B4710" t="b">
        <f t="shared" si="439"/>
        <v>0</v>
      </c>
      <c r="C4710" t="str">
        <f t="shared" si="440"/>
        <v>OFF</v>
      </c>
      <c r="D4710" s="4">
        <f t="shared" si="442"/>
        <v>42626.166666655248</v>
      </c>
      <c r="E4710" t="str">
        <f t="shared" si="443"/>
        <v>LRKPPS</v>
      </c>
      <c r="F4710" s="39">
        <v>56.077930450439453</v>
      </c>
      <c r="G4710">
        <f t="shared" si="441"/>
        <v>8.5179073676581638E-4</v>
      </c>
      <c r="H4710" s="38">
        <f>G4710*SUMIF('Manual Inputs'!$B$11:$B$22,'Expanded kW'!A4710,'Manual Inputs'!$C$11:$C$22)</f>
        <v>9983.2651186755538</v>
      </c>
    </row>
    <row r="4711" spans="1:8" x14ac:dyDescent="0.2">
      <c r="A4711">
        <f t="shared" si="438"/>
        <v>9</v>
      </c>
      <c r="B4711" t="b">
        <f t="shared" si="439"/>
        <v>0</v>
      </c>
      <c r="C4711" t="str">
        <f t="shared" si="440"/>
        <v>OFF</v>
      </c>
      <c r="D4711" s="4">
        <f t="shared" si="442"/>
        <v>42626.208333321913</v>
      </c>
      <c r="E4711" t="str">
        <f t="shared" si="443"/>
        <v>LRKPPS</v>
      </c>
      <c r="F4711" s="39">
        <v>68.646453857421875</v>
      </c>
      <c r="G4711">
        <f t="shared" si="441"/>
        <v>1.0426992051579139E-3</v>
      </c>
      <c r="H4711" s="38">
        <f>G4711*SUMIF('Manual Inputs'!$B$11:$B$22,'Expanded kW'!A4711,'Manual Inputs'!$C$11:$C$22)</f>
        <v>12220.774604391632</v>
      </c>
    </row>
    <row r="4712" spans="1:8" x14ac:dyDescent="0.2">
      <c r="A4712">
        <f t="shared" si="438"/>
        <v>9</v>
      </c>
      <c r="B4712" t="b">
        <f t="shared" si="439"/>
        <v>0</v>
      </c>
      <c r="C4712" t="str">
        <f t="shared" si="440"/>
        <v>OFF</v>
      </c>
      <c r="D4712" s="4">
        <f t="shared" si="442"/>
        <v>42626.249999988577</v>
      </c>
      <c r="E4712" t="str">
        <f t="shared" si="443"/>
        <v>LRKPPS</v>
      </c>
      <c r="F4712" s="39">
        <v>88.259834289550781</v>
      </c>
      <c r="G4712">
        <f t="shared" si="441"/>
        <v>1.3406149027337399E-3</v>
      </c>
      <c r="H4712" s="38">
        <f>G4712*SUMIF('Manual Inputs'!$B$11:$B$22,'Expanded kW'!A4712,'Manual Inputs'!$C$11:$C$22)</f>
        <v>15712.443700497723</v>
      </c>
    </row>
    <row r="4713" spans="1:8" x14ac:dyDescent="0.2">
      <c r="A4713">
        <f t="shared" si="438"/>
        <v>9</v>
      </c>
      <c r="B4713" t="b">
        <f t="shared" si="439"/>
        <v>0</v>
      </c>
      <c r="C4713" t="str">
        <f t="shared" si="440"/>
        <v>ON</v>
      </c>
      <c r="D4713" s="4">
        <f t="shared" si="442"/>
        <v>42626.291666655241</v>
      </c>
      <c r="E4713" t="str">
        <f t="shared" si="443"/>
        <v>LRKPPS</v>
      </c>
      <c r="F4713" s="39">
        <v>113.94432067871094</v>
      </c>
      <c r="G4713">
        <f t="shared" si="441"/>
        <v>1.7307471242537457E-3</v>
      </c>
      <c r="H4713" s="38">
        <f>G4713*SUMIF('Manual Inputs'!$B$11:$B$22,'Expanded kW'!A4713,'Manual Inputs'!$C$11:$C$22)</f>
        <v>20284.920519816405</v>
      </c>
    </row>
    <row r="4714" spans="1:8" x14ac:dyDescent="0.2">
      <c r="A4714">
        <f t="shared" si="438"/>
        <v>9</v>
      </c>
      <c r="B4714" t="b">
        <f t="shared" si="439"/>
        <v>0</v>
      </c>
      <c r="C4714" t="str">
        <f t="shared" si="440"/>
        <v>ON</v>
      </c>
      <c r="D4714" s="4">
        <f t="shared" si="442"/>
        <v>42626.333333321905</v>
      </c>
      <c r="E4714" t="str">
        <f t="shared" si="443"/>
        <v>LRKPPS</v>
      </c>
      <c r="F4714" s="39">
        <v>144.48503112792969</v>
      </c>
      <c r="G4714">
        <f t="shared" si="441"/>
        <v>2.19464252920066E-3</v>
      </c>
      <c r="H4714" s="38">
        <f>G4714*SUMIF('Manual Inputs'!$B$11:$B$22,'Expanded kW'!A4714,'Manual Inputs'!$C$11:$C$22)</f>
        <v>25721.925895696255</v>
      </c>
    </row>
    <row r="4715" spans="1:8" x14ac:dyDescent="0.2">
      <c r="A4715">
        <f t="shared" si="438"/>
        <v>9</v>
      </c>
      <c r="B4715" t="b">
        <f t="shared" si="439"/>
        <v>0</v>
      </c>
      <c r="C4715" t="str">
        <f t="shared" si="440"/>
        <v>ON</v>
      </c>
      <c r="D4715" s="4">
        <f t="shared" si="442"/>
        <v>42626.374999988569</v>
      </c>
      <c r="E4715" t="str">
        <f t="shared" si="443"/>
        <v>LRKPPS</v>
      </c>
      <c r="F4715" s="39">
        <v>152.43299865722656</v>
      </c>
      <c r="G4715">
        <f t="shared" si="441"/>
        <v>2.3153674750606675E-3</v>
      </c>
      <c r="H4715" s="38">
        <f>G4715*SUMIF('Manual Inputs'!$B$11:$B$22,'Expanded kW'!A4715,'Manual Inputs'!$C$11:$C$22)</f>
        <v>27136.861617507893</v>
      </c>
    </row>
    <row r="4716" spans="1:8" x14ac:dyDescent="0.2">
      <c r="A4716">
        <f t="shared" si="438"/>
        <v>9</v>
      </c>
      <c r="B4716" t="b">
        <f t="shared" si="439"/>
        <v>0</v>
      </c>
      <c r="C4716" t="str">
        <f t="shared" si="440"/>
        <v>ON</v>
      </c>
      <c r="D4716" s="4">
        <f t="shared" si="442"/>
        <v>42626.416666655234</v>
      </c>
      <c r="E4716" t="str">
        <f t="shared" si="443"/>
        <v>LRKPPS</v>
      </c>
      <c r="F4716" s="39">
        <v>157.28421020507812</v>
      </c>
      <c r="G4716">
        <f t="shared" si="441"/>
        <v>2.3890545213792417E-3</v>
      </c>
      <c r="H4716" s="38">
        <f>G4716*SUMIF('Manual Inputs'!$B$11:$B$22,'Expanded kW'!A4716,'Manual Inputs'!$C$11:$C$22)</f>
        <v>28000.497822338682</v>
      </c>
    </row>
    <row r="4717" spans="1:8" x14ac:dyDescent="0.2">
      <c r="A4717">
        <f t="shared" si="438"/>
        <v>9</v>
      </c>
      <c r="B4717" t="b">
        <f t="shared" si="439"/>
        <v>0</v>
      </c>
      <c r="C4717" t="str">
        <f t="shared" si="440"/>
        <v>ON</v>
      </c>
      <c r="D4717" s="4">
        <f t="shared" si="442"/>
        <v>42626.458333321898</v>
      </c>
      <c r="E4717" t="str">
        <f t="shared" si="443"/>
        <v>LRKPPS</v>
      </c>
      <c r="F4717" s="39">
        <v>166.98088073730469</v>
      </c>
      <c r="G4717">
        <f t="shared" si="441"/>
        <v>2.5363412359651208E-3</v>
      </c>
      <c r="H4717" s="38">
        <f>G4717*SUMIF('Manual Inputs'!$B$11:$B$22,'Expanded kW'!A4717,'Manual Inputs'!$C$11:$C$22)</f>
        <v>29726.746132754142</v>
      </c>
    </row>
    <row r="4718" spans="1:8" x14ac:dyDescent="0.2">
      <c r="A4718">
        <f t="shared" si="438"/>
        <v>9</v>
      </c>
      <c r="B4718" t="b">
        <f t="shared" si="439"/>
        <v>0</v>
      </c>
      <c r="C4718" t="str">
        <f t="shared" si="440"/>
        <v>ON</v>
      </c>
      <c r="D4718" s="4">
        <f t="shared" si="442"/>
        <v>42626.499999988562</v>
      </c>
      <c r="E4718" t="str">
        <f t="shared" si="443"/>
        <v>LRKPPS</v>
      </c>
      <c r="F4718" s="39">
        <v>167.8961181640625</v>
      </c>
      <c r="G4718">
        <f t="shared" si="441"/>
        <v>2.5502431534537248E-3</v>
      </c>
      <c r="H4718" s="38">
        <f>G4718*SUMIF('Manual Inputs'!$B$11:$B$22,'Expanded kW'!A4718,'Manual Inputs'!$C$11:$C$22)</f>
        <v>29889.68113774568</v>
      </c>
    </row>
    <row r="4719" spans="1:8" x14ac:dyDescent="0.2">
      <c r="A4719">
        <f t="shared" si="438"/>
        <v>9</v>
      </c>
      <c r="B4719" t="b">
        <f t="shared" si="439"/>
        <v>0</v>
      </c>
      <c r="C4719" t="str">
        <f t="shared" si="440"/>
        <v>ON</v>
      </c>
      <c r="D4719" s="4">
        <f t="shared" si="442"/>
        <v>42626.541666655226</v>
      </c>
      <c r="E4719" t="str">
        <f t="shared" si="443"/>
        <v>LRKPPS</v>
      </c>
      <c r="F4719" s="39">
        <v>160.9874267578125</v>
      </c>
      <c r="G4719">
        <f t="shared" si="441"/>
        <v>2.4453041998270713E-3</v>
      </c>
      <c r="H4719" s="38">
        <f>G4719*SUMIF('Manual Inputs'!$B$11:$B$22,'Expanded kW'!A4719,'Manual Inputs'!$C$11:$C$22)</f>
        <v>28659.76239114242</v>
      </c>
    </row>
    <row r="4720" spans="1:8" x14ac:dyDescent="0.2">
      <c r="A4720">
        <f t="shared" si="438"/>
        <v>9</v>
      </c>
      <c r="B4720" t="b">
        <f t="shared" si="439"/>
        <v>0</v>
      </c>
      <c r="C4720" t="str">
        <f t="shared" si="440"/>
        <v>ON</v>
      </c>
      <c r="D4720" s="4">
        <f t="shared" si="442"/>
        <v>42626.583333321891</v>
      </c>
      <c r="E4720" t="str">
        <f t="shared" si="443"/>
        <v>LRKPPS</v>
      </c>
      <c r="F4720" s="39">
        <v>160.16154479980469</v>
      </c>
      <c r="G4720">
        <f t="shared" si="441"/>
        <v>2.4327595392833875E-3</v>
      </c>
      <c r="H4720" s="38">
        <f>G4720*SUMIF('Manual Inputs'!$B$11:$B$22,'Expanded kW'!A4720,'Manual Inputs'!$C$11:$C$22)</f>
        <v>28512.734880011107</v>
      </c>
    </row>
    <row r="4721" spans="1:8" x14ac:dyDescent="0.2">
      <c r="A4721">
        <f t="shared" si="438"/>
        <v>9</v>
      </c>
      <c r="B4721" t="b">
        <f t="shared" si="439"/>
        <v>0</v>
      </c>
      <c r="C4721" t="str">
        <f t="shared" si="440"/>
        <v>ON</v>
      </c>
      <c r="D4721" s="4">
        <f t="shared" si="442"/>
        <v>42626.624999988555</v>
      </c>
      <c r="E4721" t="str">
        <f t="shared" si="443"/>
        <v>LRKPPS</v>
      </c>
      <c r="F4721" s="39">
        <v>144.73580932617187</v>
      </c>
      <c r="G4721">
        <f t="shared" si="441"/>
        <v>2.1984517023375732E-3</v>
      </c>
      <c r="H4721" s="38">
        <f>G4721*SUMIF('Manual Inputs'!$B$11:$B$22,'Expanded kW'!A4721,'Manual Inputs'!$C$11:$C$22)</f>
        <v>25766.570646651318</v>
      </c>
    </row>
    <row r="4722" spans="1:8" x14ac:dyDescent="0.2">
      <c r="A4722">
        <f t="shared" si="438"/>
        <v>9</v>
      </c>
      <c r="B4722" t="b">
        <f t="shared" si="439"/>
        <v>0</v>
      </c>
      <c r="C4722" t="str">
        <f t="shared" si="440"/>
        <v>ON</v>
      </c>
      <c r="D4722" s="4">
        <f t="shared" si="442"/>
        <v>42626.666666655219</v>
      </c>
      <c r="E4722" t="str">
        <f t="shared" si="443"/>
        <v>LRKPPS</v>
      </c>
      <c r="F4722" s="39">
        <v>125.10580444335937</v>
      </c>
      <c r="G4722">
        <f t="shared" si="441"/>
        <v>1.9002834891467387E-3</v>
      </c>
      <c r="H4722" s="38">
        <f>G4722*SUMIF('Manual Inputs'!$B$11:$B$22,'Expanded kW'!A4722,'Manual Inputs'!$C$11:$C$22)</f>
        <v>22271.94198521724</v>
      </c>
    </row>
    <row r="4723" spans="1:8" x14ac:dyDescent="0.2">
      <c r="A4723">
        <f t="shared" si="438"/>
        <v>9</v>
      </c>
      <c r="B4723" t="b">
        <f t="shared" si="439"/>
        <v>0</v>
      </c>
      <c r="C4723" t="str">
        <f t="shared" si="440"/>
        <v>ON</v>
      </c>
      <c r="D4723" s="4">
        <f t="shared" si="442"/>
        <v>42626.708333321883</v>
      </c>
      <c r="E4723" t="str">
        <f t="shared" si="443"/>
        <v>LRKPPS</v>
      </c>
      <c r="F4723" s="39">
        <v>111.74510192871094</v>
      </c>
      <c r="G4723">
        <f t="shared" si="441"/>
        <v>1.6973422866585484E-3</v>
      </c>
      <c r="H4723" s="38">
        <f>G4723*SUMIF('Manual Inputs'!$B$11:$B$22,'Expanded kW'!A4723,'Manual Inputs'!$C$11:$C$22)</f>
        <v>19893.404933223639</v>
      </c>
    </row>
    <row r="4724" spans="1:8" x14ac:dyDescent="0.2">
      <c r="A4724">
        <f t="shared" si="438"/>
        <v>9</v>
      </c>
      <c r="B4724" t="b">
        <f t="shared" si="439"/>
        <v>0</v>
      </c>
      <c r="C4724" t="str">
        <f t="shared" si="440"/>
        <v>ON</v>
      </c>
      <c r="D4724" s="4">
        <f t="shared" si="442"/>
        <v>42626.749999988548</v>
      </c>
      <c r="E4724" t="str">
        <f t="shared" si="443"/>
        <v>LRKPPS</v>
      </c>
      <c r="F4724" s="39">
        <v>104.28559112548828</v>
      </c>
      <c r="G4724">
        <f t="shared" si="441"/>
        <v>1.5840367107938134E-3</v>
      </c>
      <c r="H4724" s="38">
        <f>G4724*SUMIF('Manual Inputs'!$B$11:$B$22,'Expanded kW'!A4724,'Manual Inputs'!$C$11:$C$22)</f>
        <v>18565.426646471213</v>
      </c>
    </row>
    <row r="4725" spans="1:8" x14ac:dyDescent="0.2">
      <c r="A4725">
        <f t="shared" si="438"/>
        <v>9</v>
      </c>
      <c r="B4725" t="b">
        <f t="shared" si="439"/>
        <v>0</v>
      </c>
      <c r="C4725" t="str">
        <f t="shared" si="440"/>
        <v>ON</v>
      </c>
      <c r="D4725" s="4">
        <f t="shared" si="442"/>
        <v>42626.791666655212</v>
      </c>
      <c r="E4725" t="str">
        <f t="shared" si="443"/>
        <v>LRKPPS</v>
      </c>
      <c r="F4725" s="39">
        <v>97.497314453125</v>
      </c>
      <c r="G4725">
        <f t="shared" si="441"/>
        <v>1.4809267860573308E-3</v>
      </c>
      <c r="H4725" s="38">
        <f>G4725*SUMIF('Manual Inputs'!$B$11:$B$22,'Expanded kW'!A4725,'Manual Inputs'!$C$11:$C$22)</f>
        <v>17356.94471472417</v>
      </c>
    </row>
    <row r="4726" spans="1:8" x14ac:dyDescent="0.2">
      <c r="A4726">
        <f t="shared" si="438"/>
        <v>9</v>
      </c>
      <c r="B4726" t="b">
        <f t="shared" si="439"/>
        <v>0</v>
      </c>
      <c r="C4726" t="str">
        <f t="shared" si="440"/>
        <v>ON</v>
      </c>
      <c r="D4726" s="4">
        <f t="shared" si="442"/>
        <v>42626.833333321876</v>
      </c>
      <c r="E4726" t="str">
        <f t="shared" si="443"/>
        <v>LRKPPS</v>
      </c>
      <c r="F4726" s="39">
        <v>91.427162170410156</v>
      </c>
      <c r="G4726">
        <f t="shared" si="441"/>
        <v>1.3887247478643564E-3</v>
      </c>
      <c r="H4726" s="38">
        <f>G4726*SUMIF('Manual Inputs'!$B$11:$B$22,'Expanded kW'!A4726,'Manual Inputs'!$C$11:$C$22)</f>
        <v>16276.306769238061</v>
      </c>
    </row>
    <row r="4727" spans="1:8" x14ac:dyDescent="0.2">
      <c r="A4727">
        <f t="shared" si="438"/>
        <v>9</v>
      </c>
      <c r="B4727" t="b">
        <f t="shared" si="439"/>
        <v>0</v>
      </c>
      <c r="C4727" t="str">
        <f t="shared" si="440"/>
        <v>OFF</v>
      </c>
      <c r="D4727" s="4">
        <f t="shared" si="442"/>
        <v>42626.87499998854</v>
      </c>
      <c r="E4727" t="str">
        <f t="shared" si="443"/>
        <v>LRKPPS</v>
      </c>
      <c r="F4727" s="39">
        <v>77.168357849121094</v>
      </c>
      <c r="G4727">
        <f t="shared" si="441"/>
        <v>1.1721419078652166E-3</v>
      </c>
      <c r="H4727" s="38">
        <f>G4727*SUMIF('Manual Inputs'!$B$11:$B$22,'Expanded kW'!A4727,'Manual Inputs'!$C$11:$C$22)</f>
        <v>13737.885278442303</v>
      </c>
    </row>
    <row r="4728" spans="1:8" x14ac:dyDescent="0.2">
      <c r="A4728">
        <f t="shared" si="438"/>
        <v>9</v>
      </c>
      <c r="B4728" t="b">
        <f t="shared" si="439"/>
        <v>0</v>
      </c>
      <c r="C4728" t="str">
        <f t="shared" si="440"/>
        <v>OFF</v>
      </c>
      <c r="D4728" s="4">
        <f t="shared" si="442"/>
        <v>42626.916666655205</v>
      </c>
      <c r="E4728" t="str">
        <f t="shared" si="443"/>
        <v>LRKPPS</v>
      </c>
      <c r="F4728" s="39">
        <v>70.117965698242187</v>
      </c>
      <c r="G4728">
        <f t="shared" si="441"/>
        <v>1.0650506033814933E-3</v>
      </c>
      <c r="H4728" s="38">
        <f>G4728*SUMIF('Manual Inputs'!$B$11:$B$22,'Expanded kW'!A4728,'Manual Inputs'!$C$11:$C$22)</f>
        <v>12482.740278127803</v>
      </c>
    </row>
    <row r="4729" spans="1:8" x14ac:dyDescent="0.2">
      <c r="A4729">
        <f t="shared" si="438"/>
        <v>9</v>
      </c>
      <c r="B4729" t="b">
        <f t="shared" si="439"/>
        <v>0</v>
      </c>
      <c r="C4729" t="str">
        <f t="shared" si="440"/>
        <v>OFF</v>
      </c>
      <c r="D4729" s="4">
        <f t="shared" si="442"/>
        <v>42626.958333321869</v>
      </c>
      <c r="E4729" t="str">
        <f t="shared" si="443"/>
        <v>LRKPPS</v>
      </c>
      <c r="F4729" s="39">
        <v>66.574234008789063</v>
      </c>
      <c r="G4729">
        <f t="shared" si="441"/>
        <v>1.0112234060792077E-3</v>
      </c>
      <c r="H4729" s="38">
        <f>G4729*SUMIF('Manual Inputs'!$B$11:$B$22,'Expanded kW'!A4729,'Manual Inputs'!$C$11:$C$22)</f>
        <v>11851.867978078695</v>
      </c>
    </row>
    <row r="4730" spans="1:8" x14ac:dyDescent="0.2">
      <c r="A4730">
        <f t="shared" si="438"/>
        <v>9</v>
      </c>
      <c r="B4730" t="b">
        <f t="shared" si="439"/>
        <v>0</v>
      </c>
      <c r="C4730" t="str">
        <f t="shared" si="440"/>
        <v>OFF</v>
      </c>
      <c r="D4730" s="4">
        <f t="shared" si="442"/>
        <v>42626.999999988533</v>
      </c>
      <c r="E4730" t="str">
        <f t="shared" si="443"/>
        <v>LRKPPS</v>
      </c>
      <c r="F4730" s="39">
        <v>62.778942108154297</v>
      </c>
      <c r="G4730">
        <f t="shared" si="441"/>
        <v>9.5357515732402047E-4</v>
      </c>
      <c r="H4730" s="38">
        <f>G4730*SUMIF('Manual Inputs'!$B$11:$B$22,'Expanded kW'!A4730,'Manual Inputs'!$C$11:$C$22)</f>
        <v>11176.211709338808</v>
      </c>
    </row>
    <row r="4731" spans="1:8" x14ac:dyDescent="0.2">
      <c r="A4731">
        <f t="shared" si="438"/>
        <v>9</v>
      </c>
      <c r="B4731" t="b">
        <f t="shared" si="439"/>
        <v>0</v>
      </c>
      <c r="C4731" t="str">
        <f t="shared" si="440"/>
        <v>OFF</v>
      </c>
      <c r="D4731" s="4">
        <f t="shared" si="442"/>
        <v>42627.041666655197</v>
      </c>
      <c r="E4731" t="str">
        <f t="shared" si="443"/>
        <v>LRKPPS</v>
      </c>
      <c r="F4731" s="39">
        <v>61.751899719238281</v>
      </c>
      <c r="G4731">
        <f t="shared" si="441"/>
        <v>9.379749883071263E-4</v>
      </c>
      <c r="H4731" s="38">
        <f>G4731*SUMIF('Manual Inputs'!$B$11:$B$22,'Expanded kW'!A4731,'Manual Inputs'!$C$11:$C$22)</f>
        <v>10993.372642805709</v>
      </c>
    </row>
    <row r="4732" spans="1:8" x14ac:dyDescent="0.2">
      <c r="A4732">
        <f t="shared" si="438"/>
        <v>9</v>
      </c>
      <c r="B4732" t="b">
        <f t="shared" si="439"/>
        <v>0</v>
      </c>
      <c r="C4732" t="str">
        <f t="shared" si="440"/>
        <v>OFF</v>
      </c>
      <c r="D4732" s="4">
        <f t="shared" si="442"/>
        <v>42627.083333321862</v>
      </c>
      <c r="E4732" t="str">
        <f t="shared" si="443"/>
        <v>LRKPPS</v>
      </c>
      <c r="F4732" s="39">
        <v>62.001590728759766</v>
      </c>
      <c r="G4732">
        <f t="shared" si="441"/>
        <v>9.417676476876658E-4</v>
      </c>
      <c r="H4732" s="38">
        <f>G4732*SUMIF('Manual Inputs'!$B$11:$B$22,'Expanded kW'!A4732,'Manual Inputs'!$C$11:$C$22)</f>
        <v>11037.823847152589</v>
      </c>
    </row>
    <row r="4733" spans="1:8" x14ac:dyDescent="0.2">
      <c r="A4733">
        <f t="shared" si="438"/>
        <v>9</v>
      </c>
      <c r="B4733" t="b">
        <f t="shared" si="439"/>
        <v>0</v>
      </c>
      <c r="C4733" t="str">
        <f t="shared" si="440"/>
        <v>OFF</v>
      </c>
      <c r="D4733" s="4">
        <f t="shared" si="442"/>
        <v>42627.124999988526</v>
      </c>
      <c r="E4733" t="str">
        <f t="shared" si="443"/>
        <v>LRKPPS</v>
      </c>
      <c r="F4733" s="39">
        <v>59.505245208740234</v>
      </c>
      <c r="G4733">
        <f t="shared" si="441"/>
        <v>9.0384962944698344E-4</v>
      </c>
      <c r="H4733" s="38">
        <f>G4733*SUMIF('Manual Inputs'!$B$11:$B$22,'Expanded kW'!A4733,'Manual Inputs'!$C$11:$C$22)</f>
        <v>10593.412312097846</v>
      </c>
    </row>
    <row r="4734" spans="1:8" x14ac:dyDescent="0.2">
      <c r="A4734">
        <f t="shared" si="438"/>
        <v>9</v>
      </c>
      <c r="B4734" t="b">
        <f t="shared" si="439"/>
        <v>0</v>
      </c>
      <c r="C4734" t="str">
        <f t="shared" si="440"/>
        <v>OFF</v>
      </c>
      <c r="D4734" s="4">
        <f t="shared" si="442"/>
        <v>42627.16666665519</v>
      </c>
      <c r="E4734" t="str">
        <f t="shared" si="443"/>
        <v>LRKPPS</v>
      </c>
      <c r="F4734" s="39">
        <v>59.419193267822266</v>
      </c>
      <c r="G4734">
        <f t="shared" si="441"/>
        <v>9.0254255114423788E-4</v>
      </c>
      <c r="H4734" s="38">
        <f>G4734*SUMIF('Manual Inputs'!$B$11:$B$22,'Expanded kW'!A4734,'Manual Inputs'!$C$11:$C$22)</f>
        <v>10578.092928282142</v>
      </c>
    </row>
    <row r="4735" spans="1:8" x14ac:dyDescent="0.2">
      <c r="A4735">
        <f t="shared" si="438"/>
        <v>9</v>
      </c>
      <c r="B4735" t="b">
        <f t="shared" si="439"/>
        <v>0</v>
      </c>
      <c r="C4735" t="str">
        <f t="shared" si="440"/>
        <v>OFF</v>
      </c>
      <c r="D4735" s="4">
        <f t="shared" si="442"/>
        <v>42627.208333321854</v>
      </c>
      <c r="E4735" t="str">
        <f t="shared" si="443"/>
        <v>LRKPPS</v>
      </c>
      <c r="F4735" s="39">
        <v>70.0582275390625</v>
      </c>
      <c r="G4735">
        <f t="shared" si="441"/>
        <v>1.0641432159260009E-3</v>
      </c>
      <c r="H4735" s="38">
        <f>G4735*SUMIF('Manual Inputs'!$B$11:$B$22,'Expanded kW'!A4735,'Manual Inputs'!$C$11:$C$22)</f>
        <v>12472.105401341121</v>
      </c>
    </row>
    <row r="4736" spans="1:8" x14ac:dyDescent="0.2">
      <c r="A4736">
        <f t="shared" si="438"/>
        <v>9</v>
      </c>
      <c r="B4736" t="b">
        <f t="shared" si="439"/>
        <v>0</v>
      </c>
      <c r="C4736" t="str">
        <f t="shared" si="440"/>
        <v>OFF</v>
      </c>
      <c r="D4736" s="4">
        <f t="shared" si="442"/>
        <v>42627.249999988519</v>
      </c>
      <c r="E4736" t="str">
        <f t="shared" si="443"/>
        <v>LRKPPS</v>
      </c>
      <c r="F4736" s="39">
        <v>95.120185852050781</v>
      </c>
      <c r="G4736">
        <f t="shared" si="441"/>
        <v>1.4448196026033051E-3</v>
      </c>
      <c r="H4736" s="38">
        <f>G4736*SUMIF('Manual Inputs'!$B$11:$B$22,'Expanded kW'!A4736,'Manual Inputs'!$C$11:$C$22)</f>
        <v>16933.756753701186</v>
      </c>
    </row>
    <row r="4737" spans="1:8" x14ac:dyDescent="0.2">
      <c r="A4737">
        <f t="shared" si="438"/>
        <v>9</v>
      </c>
      <c r="B4737" t="b">
        <f t="shared" si="439"/>
        <v>0</v>
      </c>
      <c r="C4737" t="str">
        <f t="shared" si="440"/>
        <v>ON</v>
      </c>
      <c r="D4737" s="4">
        <f t="shared" si="442"/>
        <v>42627.291666655183</v>
      </c>
      <c r="E4737" t="str">
        <f t="shared" si="443"/>
        <v>LRKPPS</v>
      </c>
      <c r="F4737" s="39">
        <v>120.78313446044922</v>
      </c>
      <c r="G4737">
        <f t="shared" si="441"/>
        <v>1.8346246779180932E-3</v>
      </c>
      <c r="H4737" s="38">
        <f>G4737*SUMIF('Manual Inputs'!$B$11:$B$22,'Expanded kW'!A4737,'Manual Inputs'!$C$11:$C$22)</f>
        <v>21502.399312845053</v>
      </c>
    </row>
    <row r="4738" spans="1:8" x14ac:dyDescent="0.2">
      <c r="A4738">
        <f t="shared" ref="A4738:A4801" si="444">MONTH(D4738)</f>
        <v>9</v>
      </c>
      <c r="B4738" t="b">
        <f t="shared" ref="B4738:B4801" si="445">IF(ISNA(VLOOKUP(DATE(YEAR(D4738),MONTH(D4738),DAY(D4738)),Holidays,1,FALSE)),FALSE,TRUE)</f>
        <v>0</v>
      </c>
      <c r="C4738" t="str">
        <f t="shared" ref="C4738:C4801" si="446">IF(OR(HOUR(D4738)&lt;PkStart,HOUR(D4738)&gt;OPkStart-1,WEEKDAY(D4738,2)&gt;5,B4738)=TRUE,"OFF","ON")</f>
        <v>ON</v>
      </c>
      <c r="D4738" s="4">
        <f t="shared" si="442"/>
        <v>42627.333333321847</v>
      </c>
      <c r="E4738" t="str">
        <f t="shared" si="443"/>
        <v>LRKPPS</v>
      </c>
      <c r="F4738" s="39">
        <v>151.52082824707031</v>
      </c>
      <c r="G4738">
        <f t="shared" ref="G4738:G4801" si="447">IF(SUMIF($A$2:$A$8761,A4738,$F$2:$F$8761)=0,0,F4738/SUMIF($A$2:$A$8761,A4738,$F$2:$F$8761))</f>
        <v>2.3015121437479392E-3</v>
      </c>
      <c r="H4738" s="38">
        <f>G4738*SUMIF('Manual Inputs'!$B$11:$B$22,'Expanded kW'!A4738,'Manual Inputs'!$C$11:$C$22)</f>
        <v>26974.472617684711</v>
      </c>
    </row>
    <row r="4739" spans="1:8" x14ac:dyDescent="0.2">
      <c r="A4739">
        <f t="shared" si="444"/>
        <v>9</v>
      </c>
      <c r="B4739" t="b">
        <f t="shared" si="445"/>
        <v>0</v>
      </c>
      <c r="C4739" t="str">
        <f t="shared" si="446"/>
        <v>ON</v>
      </c>
      <c r="D4739" s="4">
        <f t="shared" si="442"/>
        <v>42627.374999988511</v>
      </c>
      <c r="E4739" t="str">
        <f t="shared" si="443"/>
        <v>LRKPPS</v>
      </c>
      <c r="F4739" s="39">
        <v>158.16436767578125</v>
      </c>
      <c r="G4739">
        <f t="shared" si="447"/>
        <v>2.4024235949955145E-3</v>
      </c>
      <c r="H4739" s="38">
        <f>G4739*SUMIF('Manual Inputs'!$B$11:$B$22,'Expanded kW'!A4739,'Manual Inputs'!$C$11:$C$22)</f>
        <v>28157.187723439398</v>
      </c>
    </row>
    <row r="4740" spans="1:8" x14ac:dyDescent="0.2">
      <c r="A4740">
        <f t="shared" si="444"/>
        <v>9</v>
      </c>
      <c r="B4740" t="b">
        <f t="shared" si="445"/>
        <v>0</v>
      </c>
      <c r="C4740" t="str">
        <f t="shared" si="446"/>
        <v>ON</v>
      </c>
      <c r="D4740" s="4">
        <f t="shared" ref="D4740:D4803" si="448">+D4739+1/24</f>
        <v>42627.416666655176</v>
      </c>
      <c r="E4740" t="str">
        <f t="shared" ref="E4740:E4803" si="449">+E4739</f>
        <v>LRKPPS</v>
      </c>
      <c r="F4740" s="39">
        <v>161.17442321777344</v>
      </c>
      <c r="G4740">
        <f t="shared" si="447"/>
        <v>2.4481445659233826E-3</v>
      </c>
      <c r="H4740" s="38">
        <f>G4740*SUMIF('Manual Inputs'!$B$11:$B$22,'Expanded kW'!A4740,'Manual Inputs'!$C$11:$C$22)</f>
        <v>28693.052407750536</v>
      </c>
    </row>
    <row r="4741" spans="1:8" x14ac:dyDescent="0.2">
      <c r="A4741">
        <f t="shared" si="444"/>
        <v>9</v>
      </c>
      <c r="B4741" t="b">
        <f t="shared" si="445"/>
        <v>0</v>
      </c>
      <c r="C4741" t="str">
        <f t="shared" si="446"/>
        <v>ON</v>
      </c>
      <c r="D4741" s="4">
        <f t="shared" si="448"/>
        <v>42627.45833332184</v>
      </c>
      <c r="E4741" t="str">
        <f t="shared" si="449"/>
        <v>LRKPPS</v>
      </c>
      <c r="F4741" s="39">
        <v>170.66555786132812</v>
      </c>
      <c r="G4741">
        <f t="shared" si="447"/>
        <v>2.5923093114095215E-3</v>
      </c>
      <c r="H4741" s="38">
        <f>G4741*SUMIF('Manual Inputs'!$B$11:$B$22,'Expanded kW'!A4741,'Manual Inputs'!$C$11:$C$22)</f>
        <v>30382.710222555113</v>
      </c>
    </row>
    <row r="4742" spans="1:8" x14ac:dyDescent="0.2">
      <c r="A4742">
        <f t="shared" si="444"/>
        <v>9</v>
      </c>
      <c r="B4742" t="b">
        <f t="shared" si="445"/>
        <v>0</v>
      </c>
      <c r="C4742" t="str">
        <f t="shared" si="446"/>
        <v>ON</v>
      </c>
      <c r="D4742" s="4">
        <f t="shared" si="448"/>
        <v>42627.499999988504</v>
      </c>
      <c r="E4742" t="str">
        <f t="shared" si="449"/>
        <v>LRKPPS</v>
      </c>
      <c r="F4742" s="39">
        <v>165.60514831542969</v>
      </c>
      <c r="G4742">
        <f t="shared" si="447"/>
        <v>2.5154446707065796E-3</v>
      </c>
      <c r="H4742" s="38">
        <f>G4742*SUMIF('Manual Inputs'!$B$11:$B$22,'Expanded kW'!A4742,'Manual Inputs'!$C$11:$C$22)</f>
        <v>29481.831575643762</v>
      </c>
    </row>
    <row r="4743" spans="1:8" x14ac:dyDescent="0.2">
      <c r="A4743">
        <f t="shared" si="444"/>
        <v>9</v>
      </c>
      <c r="B4743" t="b">
        <f t="shared" si="445"/>
        <v>0</v>
      </c>
      <c r="C4743" t="str">
        <f t="shared" si="446"/>
        <v>ON</v>
      </c>
      <c r="D4743" s="4">
        <f t="shared" si="448"/>
        <v>42627.541666655168</v>
      </c>
      <c r="E4743" t="str">
        <f t="shared" si="449"/>
        <v>LRKPPS</v>
      </c>
      <c r="F4743" s="39">
        <v>156.07981872558594</v>
      </c>
      <c r="G4743">
        <f t="shared" si="447"/>
        <v>2.370760524125228E-3</v>
      </c>
      <c r="H4743" s="38">
        <f>G4743*SUMIF('Manual Inputs'!$B$11:$B$22,'Expanded kW'!A4743,'Manual Inputs'!$C$11:$C$22)</f>
        <v>27786.086210678535</v>
      </c>
    </row>
    <row r="4744" spans="1:8" x14ac:dyDescent="0.2">
      <c r="A4744">
        <f t="shared" si="444"/>
        <v>9</v>
      </c>
      <c r="B4744" t="b">
        <f t="shared" si="445"/>
        <v>0</v>
      </c>
      <c r="C4744" t="str">
        <f t="shared" si="446"/>
        <v>ON</v>
      </c>
      <c r="D4744" s="4">
        <f t="shared" si="448"/>
        <v>42627.583333321832</v>
      </c>
      <c r="E4744" t="str">
        <f t="shared" si="449"/>
        <v>LRKPPS</v>
      </c>
      <c r="F4744" s="39">
        <v>151.84596252441406</v>
      </c>
      <c r="G4744">
        <f t="shared" si="447"/>
        <v>2.3064507419348181E-3</v>
      </c>
      <c r="H4744" s="38">
        <f>G4744*SUMIF('Manual Inputs'!$B$11:$B$22,'Expanded kW'!A4744,'Manual Inputs'!$C$11:$C$22)</f>
        <v>27032.35459841794</v>
      </c>
    </row>
    <row r="4745" spans="1:8" x14ac:dyDescent="0.2">
      <c r="A4745">
        <f t="shared" si="444"/>
        <v>9</v>
      </c>
      <c r="B4745" t="b">
        <f t="shared" si="445"/>
        <v>0</v>
      </c>
      <c r="C4745" t="str">
        <f t="shared" si="446"/>
        <v>ON</v>
      </c>
      <c r="D4745" s="4">
        <f t="shared" si="448"/>
        <v>42627.624999988497</v>
      </c>
      <c r="E4745" t="str">
        <f t="shared" si="449"/>
        <v>LRKPPS</v>
      </c>
      <c r="F4745" s="39">
        <v>138.98248291015625</v>
      </c>
      <c r="G4745">
        <f t="shared" si="447"/>
        <v>2.1110620624669781E-3</v>
      </c>
      <c r="H4745" s="38">
        <f>G4745*SUMIF('Manual Inputs'!$B$11:$B$22,'Expanded kW'!A4745,'Manual Inputs'!$C$11:$C$22)</f>
        <v>24742.335578345348</v>
      </c>
    </row>
    <row r="4746" spans="1:8" x14ac:dyDescent="0.2">
      <c r="A4746">
        <f t="shared" si="444"/>
        <v>9</v>
      </c>
      <c r="B4746" t="b">
        <f t="shared" si="445"/>
        <v>0</v>
      </c>
      <c r="C4746" t="str">
        <f t="shared" si="446"/>
        <v>ON</v>
      </c>
      <c r="D4746" s="4">
        <f t="shared" si="448"/>
        <v>42627.666666655161</v>
      </c>
      <c r="E4746" t="str">
        <f t="shared" si="449"/>
        <v>LRKPPS</v>
      </c>
      <c r="F4746" s="39">
        <v>121.28540802001953</v>
      </c>
      <c r="G4746">
        <f t="shared" si="447"/>
        <v>1.8422539174768264E-3</v>
      </c>
      <c r="H4746" s="38">
        <f>G4746*SUMIF('Manual Inputs'!$B$11:$B$22,'Expanded kW'!A4746,'Manual Inputs'!$C$11:$C$22)</f>
        <v>21591.816487605502</v>
      </c>
    </row>
    <row r="4747" spans="1:8" x14ac:dyDescent="0.2">
      <c r="A4747">
        <f t="shared" si="444"/>
        <v>9</v>
      </c>
      <c r="B4747" t="b">
        <f t="shared" si="445"/>
        <v>0</v>
      </c>
      <c r="C4747" t="str">
        <f t="shared" si="446"/>
        <v>ON</v>
      </c>
      <c r="D4747" s="4">
        <f t="shared" si="448"/>
        <v>42627.708333321825</v>
      </c>
      <c r="E4747" t="str">
        <f t="shared" si="449"/>
        <v>LRKPPS</v>
      </c>
      <c r="F4747" s="39">
        <v>110.26626586914062</v>
      </c>
      <c r="G4747">
        <f t="shared" si="447"/>
        <v>1.6748796378657132E-3</v>
      </c>
      <c r="H4747" s="38">
        <f>G4747*SUMIF('Manual Inputs'!$B$11:$B$22,'Expanded kW'!A4747,'Manual Inputs'!$C$11:$C$22)</f>
        <v>19630.135366548104</v>
      </c>
    </row>
    <row r="4748" spans="1:8" x14ac:dyDescent="0.2">
      <c r="A4748">
        <f t="shared" si="444"/>
        <v>9</v>
      </c>
      <c r="B4748" t="b">
        <f t="shared" si="445"/>
        <v>0</v>
      </c>
      <c r="C4748" t="str">
        <f t="shared" si="446"/>
        <v>ON</v>
      </c>
      <c r="D4748" s="4">
        <f t="shared" si="448"/>
        <v>42627.749999988489</v>
      </c>
      <c r="E4748" t="str">
        <f t="shared" si="449"/>
        <v>LRKPPS</v>
      </c>
      <c r="F4748" s="39">
        <v>101.48516845703125</v>
      </c>
      <c r="G4748">
        <f t="shared" si="447"/>
        <v>1.5414999397528625E-3</v>
      </c>
      <c r="H4748" s="38">
        <f>G4748*SUMIF('Manual Inputs'!$B$11:$B$22,'Expanded kW'!A4748,'Manual Inputs'!$C$11:$C$22)</f>
        <v>18066.881822883908</v>
      </c>
    </row>
    <row r="4749" spans="1:8" x14ac:dyDescent="0.2">
      <c r="A4749">
        <f t="shared" si="444"/>
        <v>9</v>
      </c>
      <c r="B4749" t="b">
        <f t="shared" si="445"/>
        <v>0</v>
      </c>
      <c r="C4749" t="str">
        <f t="shared" si="446"/>
        <v>ON</v>
      </c>
      <c r="D4749" s="4">
        <f t="shared" si="448"/>
        <v>42627.791666655154</v>
      </c>
      <c r="E4749" t="str">
        <f t="shared" si="449"/>
        <v>LRKPPS</v>
      </c>
      <c r="F4749" s="39">
        <v>93.775474548339844</v>
      </c>
      <c r="G4749">
        <f t="shared" si="447"/>
        <v>1.4243942298599664E-3</v>
      </c>
      <c r="H4749" s="38">
        <f>G4749*SUMIF('Manual Inputs'!$B$11:$B$22,'Expanded kW'!A4749,'Manual Inputs'!$C$11:$C$22)</f>
        <v>16694.364726477739</v>
      </c>
    </row>
    <row r="4750" spans="1:8" x14ac:dyDescent="0.2">
      <c r="A4750">
        <f t="shared" si="444"/>
        <v>9</v>
      </c>
      <c r="B4750" t="b">
        <f t="shared" si="445"/>
        <v>0</v>
      </c>
      <c r="C4750" t="str">
        <f t="shared" si="446"/>
        <v>ON</v>
      </c>
      <c r="D4750" s="4">
        <f t="shared" si="448"/>
        <v>42627.833333321818</v>
      </c>
      <c r="E4750" t="str">
        <f t="shared" si="449"/>
        <v>LRKPPS</v>
      </c>
      <c r="F4750" s="39">
        <v>90.294609069824219</v>
      </c>
      <c r="G4750">
        <f t="shared" si="447"/>
        <v>1.371521933277126E-3</v>
      </c>
      <c r="H4750" s="38">
        <f>G4750*SUMIF('Manual Inputs'!$B$11:$B$22,'Expanded kW'!A4750,'Manual Inputs'!$C$11:$C$22)</f>
        <v>16074.684174158165</v>
      </c>
    </row>
    <row r="4751" spans="1:8" x14ac:dyDescent="0.2">
      <c r="A4751">
        <f t="shared" si="444"/>
        <v>9</v>
      </c>
      <c r="B4751" t="b">
        <f t="shared" si="445"/>
        <v>0</v>
      </c>
      <c r="C4751" t="str">
        <f t="shared" si="446"/>
        <v>OFF</v>
      </c>
      <c r="D4751" s="4">
        <f t="shared" si="448"/>
        <v>42627.874999988482</v>
      </c>
      <c r="E4751" t="str">
        <f t="shared" si="449"/>
        <v>LRKPPS</v>
      </c>
      <c r="F4751" s="39">
        <v>82.031410217285156</v>
      </c>
      <c r="G4751">
        <f t="shared" si="447"/>
        <v>1.2460088092707544E-3</v>
      </c>
      <c r="H4751" s="38">
        <f>G4751*SUMIF('Manual Inputs'!$B$11:$B$22,'Expanded kW'!A4751,'Manual Inputs'!$C$11:$C$22)</f>
        <v>14603.629443525064</v>
      </c>
    </row>
    <row r="4752" spans="1:8" x14ac:dyDescent="0.2">
      <c r="A4752">
        <f t="shared" si="444"/>
        <v>9</v>
      </c>
      <c r="B4752" t="b">
        <f t="shared" si="445"/>
        <v>0</v>
      </c>
      <c r="C4752" t="str">
        <f t="shared" si="446"/>
        <v>OFF</v>
      </c>
      <c r="D4752" s="4">
        <f t="shared" si="448"/>
        <v>42627.916666655146</v>
      </c>
      <c r="E4752" t="str">
        <f t="shared" si="449"/>
        <v>LRKPPS</v>
      </c>
      <c r="F4752" s="39">
        <v>74.217414855957031</v>
      </c>
      <c r="G4752">
        <f t="shared" si="447"/>
        <v>1.1273188217400501E-3</v>
      </c>
      <c r="H4752" s="38">
        <f>G4752*SUMIF('Manual Inputs'!$B$11:$B$22,'Expanded kW'!A4752,'Manual Inputs'!$C$11:$C$22)</f>
        <v>13212.544096729274</v>
      </c>
    </row>
    <row r="4753" spans="1:8" x14ac:dyDescent="0.2">
      <c r="A4753">
        <f t="shared" si="444"/>
        <v>9</v>
      </c>
      <c r="B4753" t="b">
        <f t="shared" si="445"/>
        <v>0</v>
      </c>
      <c r="C4753" t="str">
        <f t="shared" si="446"/>
        <v>OFF</v>
      </c>
      <c r="D4753" s="4">
        <f t="shared" si="448"/>
        <v>42627.958333321811</v>
      </c>
      <c r="E4753" t="str">
        <f t="shared" si="449"/>
        <v>LRKPPS</v>
      </c>
      <c r="F4753" s="39">
        <v>68.673332214355469</v>
      </c>
      <c r="G4753">
        <f t="shared" si="447"/>
        <v>1.0431074715698807E-3</v>
      </c>
      <c r="H4753" s="38">
        <f>G4753*SUMIF('Manual Inputs'!$B$11:$B$22,'Expanded kW'!A4753,'Manual Inputs'!$C$11:$C$22)</f>
        <v>12225.559619834734</v>
      </c>
    </row>
    <row r="4754" spans="1:8" x14ac:dyDescent="0.2">
      <c r="A4754">
        <f t="shared" si="444"/>
        <v>9</v>
      </c>
      <c r="B4754" t="b">
        <f t="shared" si="445"/>
        <v>0</v>
      </c>
      <c r="C4754" t="str">
        <f t="shared" si="446"/>
        <v>OFF</v>
      </c>
      <c r="D4754" s="4">
        <f t="shared" si="448"/>
        <v>42627.999999988475</v>
      </c>
      <c r="E4754" t="str">
        <f t="shared" si="449"/>
        <v>LRKPPS</v>
      </c>
      <c r="F4754" s="39">
        <v>63.230545043945313</v>
      </c>
      <c r="G4754">
        <f t="shared" si="447"/>
        <v>9.6043473994972034E-4</v>
      </c>
      <c r="H4754" s="38">
        <f>G4754*SUMIF('Manual Inputs'!$B$11:$B$22,'Expanded kW'!A4754,'Manual Inputs'!$C$11:$C$22)</f>
        <v>11256.608253935947</v>
      </c>
    </row>
    <row r="4755" spans="1:8" x14ac:dyDescent="0.2">
      <c r="A4755">
        <f t="shared" si="444"/>
        <v>9</v>
      </c>
      <c r="B4755" t="b">
        <f t="shared" si="445"/>
        <v>0</v>
      </c>
      <c r="C4755" t="str">
        <f t="shared" si="446"/>
        <v>OFF</v>
      </c>
      <c r="D4755" s="4">
        <f t="shared" si="448"/>
        <v>42628.041666655139</v>
      </c>
      <c r="E4755" t="str">
        <f t="shared" si="449"/>
        <v>LRKPPS</v>
      </c>
      <c r="F4755" s="39">
        <v>62.625068664550781</v>
      </c>
      <c r="G4755">
        <f t="shared" si="447"/>
        <v>9.5123791033856751E-4</v>
      </c>
      <c r="H4755" s="38">
        <f>G4755*SUMIF('Manual Inputs'!$B$11:$B$22,'Expanded kW'!A4755,'Manual Inputs'!$C$11:$C$22)</f>
        <v>11148.818412726781</v>
      </c>
    </row>
    <row r="4756" spans="1:8" x14ac:dyDescent="0.2">
      <c r="A4756">
        <f t="shared" si="444"/>
        <v>9</v>
      </c>
      <c r="B4756" t="b">
        <f t="shared" si="445"/>
        <v>0</v>
      </c>
      <c r="C4756" t="str">
        <f t="shared" si="446"/>
        <v>OFF</v>
      </c>
      <c r="D4756" s="4">
        <f t="shared" si="448"/>
        <v>42628.083333321803</v>
      </c>
      <c r="E4756" t="str">
        <f t="shared" si="449"/>
        <v>LRKPPS</v>
      </c>
      <c r="F4756" s="39">
        <v>63.730876922607422</v>
      </c>
      <c r="G4756">
        <f t="shared" si="447"/>
        <v>9.6803448651899978E-4</v>
      </c>
      <c r="H4756" s="38">
        <f>G4756*SUMIF('Manual Inputs'!$B$11:$B$22,'Expanded kW'!A4756,'Manual Inputs'!$C$11:$C$22)</f>
        <v>11345.679761245283</v>
      </c>
    </row>
    <row r="4757" spans="1:8" x14ac:dyDescent="0.2">
      <c r="A4757">
        <f t="shared" si="444"/>
        <v>9</v>
      </c>
      <c r="B4757" t="b">
        <f t="shared" si="445"/>
        <v>0</v>
      </c>
      <c r="C4757" t="str">
        <f t="shared" si="446"/>
        <v>OFF</v>
      </c>
      <c r="D4757" s="4">
        <f t="shared" si="448"/>
        <v>42628.124999988468</v>
      </c>
      <c r="E4757" t="str">
        <f t="shared" si="449"/>
        <v>LRKPPS</v>
      </c>
      <c r="F4757" s="39">
        <v>61.879966735839844</v>
      </c>
      <c r="G4757">
        <f t="shared" si="447"/>
        <v>9.3992025086496716E-4</v>
      </c>
      <c r="H4757" s="38">
        <f>G4757*SUMIF('Manual Inputs'!$B$11:$B$22,'Expanded kW'!A4757,'Manual Inputs'!$C$11:$C$22)</f>
        <v>11016.171754139197</v>
      </c>
    </row>
    <row r="4758" spans="1:8" x14ac:dyDescent="0.2">
      <c r="A4758">
        <f t="shared" si="444"/>
        <v>9</v>
      </c>
      <c r="B4758" t="b">
        <f t="shared" si="445"/>
        <v>0</v>
      </c>
      <c r="C4758" t="str">
        <f t="shared" si="446"/>
        <v>OFF</v>
      </c>
      <c r="D4758" s="4">
        <f t="shared" si="448"/>
        <v>42628.166666655132</v>
      </c>
      <c r="E4758" t="str">
        <f t="shared" si="449"/>
        <v>LRKPPS</v>
      </c>
      <c r="F4758" s="39">
        <v>61.705574035644531</v>
      </c>
      <c r="G4758">
        <f t="shared" si="447"/>
        <v>9.3727132845658359E-4</v>
      </c>
      <c r="H4758" s="38">
        <f>G4758*SUMIF('Manual Inputs'!$B$11:$B$22,'Expanded kW'!A4758,'Manual Inputs'!$C$11:$C$22)</f>
        <v>10985.125519964236</v>
      </c>
    </row>
    <row r="4759" spans="1:8" x14ac:dyDescent="0.2">
      <c r="A4759">
        <f t="shared" si="444"/>
        <v>9</v>
      </c>
      <c r="B4759" t="b">
        <f t="shared" si="445"/>
        <v>0</v>
      </c>
      <c r="C4759" t="str">
        <f t="shared" si="446"/>
        <v>OFF</v>
      </c>
      <c r="D4759" s="4">
        <f t="shared" si="448"/>
        <v>42628.208333321796</v>
      </c>
      <c r="E4759" t="str">
        <f t="shared" si="449"/>
        <v>LRKPPS</v>
      </c>
      <c r="F4759" s="39">
        <v>70.842239379882813</v>
      </c>
      <c r="G4759">
        <f t="shared" si="447"/>
        <v>1.0760518940487725E-3</v>
      </c>
      <c r="H4759" s="38">
        <f>G4759*SUMIF('Manual Inputs'!$B$11:$B$22,'Expanded kW'!A4759,'Manual Inputs'!$C$11:$C$22)</f>
        <v>12611.678991169074</v>
      </c>
    </row>
    <row r="4760" spans="1:8" x14ac:dyDescent="0.2">
      <c r="A4760">
        <f t="shared" si="444"/>
        <v>9</v>
      </c>
      <c r="B4760" t="b">
        <f t="shared" si="445"/>
        <v>0</v>
      </c>
      <c r="C4760" t="str">
        <f t="shared" si="446"/>
        <v>OFF</v>
      </c>
      <c r="D4760" s="4">
        <f t="shared" si="448"/>
        <v>42628.24999998846</v>
      </c>
      <c r="E4760" t="str">
        <f t="shared" si="449"/>
        <v>LRKPPS</v>
      </c>
      <c r="F4760" s="39">
        <v>95.552558898925781</v>
      </c>
      <c r="G4760">
        <f t="shared" si="447"/>
        <v>1.4513870945417038E-3</v>
      </c>
      <c r="H4760" s="38">
        <f>G4760*SUMIF('Manual Inputs'!$B$11:$B$22,'Expanded kW'!A4760,'Manual Inputs'!$C$11:$C$22)</f>
        <v>17010.729900221591</v>
      </c>
    </row>
    <row r="4761" spans="1:8" x14ac:dyDescent="0.2">
      <c r="A4761">
        <f t="shared" si="444"/>
        <v>9</v>
      </c>
      <c r="B4761" t="b">
        <f t="shared" si="445"/>
        <v>0</v>
      </c>
      <c r="C4761" t="str">
        <f t="shared" si="446"/>
        <v>ON</v>
      </c>
      <c r="D4761" s="4">
        <f t="shared" si="448"/>
        <v>42628.291666655125</v>
      </c>
      <c r="E4761" t="str">
        <f t="shared" si="449"/>
        <v>LRKPPS</v>
      </c>
      <c r="F4761" s="39">
        <v>123.67745208740234</v>
      </c>
      <c r="G4761">
        <f t="shared" si="447"/>
        <v>1.8785876580797009E-3</v>
      </c>
      <c r="H4761" s="38">
        <f>G4761*SUMIF('Manual Inputs'!$B$11:$B$22,'Expanded kW'!A4761,'Manual Inputs'!$C$11:$C$22)</f>
        <v>22017.659772270628</v>
      </c>
    </row>
    <row r="4762" spans="1:8" x14ac:dyDescent="0.2">
      <c r="A4762">
        <f t="shared" si="444"/>
        <v>9</v>
      </c>
      <c r="B4762" t="b">
        <f t="shared" si="445"/>
        <v>0</v>
      </c>
      <c r="C4762" t="str">
        <f t="shared" si="446"/>
        <v>ON</v>
      </c>
      <c r="D4762" s="4">
        <f t="shared" si="448"/>
        <v>42628.333333321789</v>
      </c>
      <c r="E4762" t="str">
        <f t="shared" si="449"/>
        <v>LRKPPS</v>
      </c>
      <c r="F4762" s="39">
        <v>152.51077270507812</v>
      </c>
      <c r="G4762">
        <f t="shared" si="447"/>
        <v>2.3165488170429523E-3</v>
      </c>
      <c r="H4762" s="38">
        <f>G4762*SUMIF('Manual Inputs'!$B$11:$B$22,'Expanded kW'!A4762,'Manual Inputs'!$C$11:$C$22)</f>
        <v>27150.707330657755</v>
      </c>
    </row>
    <row r="4763" spans="1:8" x14ac:dyDescent="0.2">
      <c r="A4763">
        <f t="shared" si="444"/>
        <v>9</v>
      </c>
      <c r="B4763" t="b">
        <f t="shared" si="445"/>
        <v>0</v>
      </c>
      <c r="C4763" t="str">
        <f t="shared" si="446"/>
        <v>ON</v>
      </c>
      <c r="D4763" s="4">
        <f t="shared" si="448"/>
        <v>42628.374999988453</v>
      </c>
      <c r="E4763" t="str">
        <f t="shared" si="449"/>
        <v>LRKPPS</v>
      </c>
      <c r="F4763" s="39">
        <v>155.31733703613281</v>
      </c>
      <c r="G4763">
        <f t="shared" si="447"/>
        <v>2.3591788763216641E-3</v>
      </c>
      <c r="H4763" s="38">
        <f>G4763*SUMIF('Manual Inputs'!$B$11:$B$22,'Expanded kW'!A4763,'Manual Inputs'!$C$11:$C$22)</f>
        <v>27650.345522803585</v>
      </c>
    </row>
    <row r="4764" spans="1:8" x14ac:dyDescent="0.2">
      <c r="A4764">
        <f t="shared" si="444"/>
        <v>9</v>
      </c>
      <c r="B4764" t="b">
        <f t="shared" si="445"/>
        <v>0</v>
      </c>
      <c r="C4764" t="str">
        <f t="shared" si="446"/>
        <v>ON</v>
      </c>
      <c r="D4764" s="4">
        <f t="shared" si="448"/>
        <v>42628.416666655117</v>
      </c>
      <c r="E4764" t="str">
        <f t="shared" si="449"/>
        <v>LRKPPS</v>
      </c>
      <c r="F4764" s="39">
        <v>153.07177734375</v>
      </c>
      <c r="G4764">
        <f t="shared" si="447"/>
        <v>2.3250701471039048E-3</v>
      </c>
      <c r="H4764" s="38">
        <f>G4764*SUMIF('Manual Inputs'!$B$11:$B$22,'Expanded kW'!A4764,'Manual Inputs'!$C$11:$C$22)</f>
        <v>27250.580096925722</v>
      </c>
    </row>
    <row r="4765" spans="1:8" x14ac:dyDescent="0.2">
      <c r="A4765">
        <f t="shared" si="444"/>
        <v>9</v>
      </c>
      <c r="B4765" t="b">
        <f t="shared" si="445"/>
        <v>0</v>
      </c>
      <c r="C4765" t="str">
        <f t="shared" si="446"/>
        <v>ON</v>
      </c>
      <c r="D4765" s="4">
        <f t="shared" si="448"/>
        <v>42628.458333321782</v>
      </c>
      <c r="E4765" t="str">
        <f t="shared" si="449"/>
        <v>LRKPPS</v>
      </c>
      <c r="F4765" s="39">
        <v>159.94955444335937</v>
      </c>
      <c r="G4765">
        <f t="shared" si="447"/>
        <v>2.4295395306194911E-3</v>
      </c>
      <c r="H4765" s="38">
        <f>G4765*SUMIF('Manual Inputs'!$B$11:$B$22,'Expanded kW'!A4765,'Manual Inputs'!$C$11:$C$22)</f>
        <v>28474.99532874742</v>
      </c>
    </row>
    <row r="4766" spans="1:8" x14ac:dyDescent="0.2">
      <c r="A4766">
        <f t="shared" si="444"/>
        <v>9</v>
      </c>
      <c r="B4766" t="b">
        <f t="shared" si="445"/>
        <v>0</v>
      </c>
      <c r="C4766" t="str">
        <f t="shared" si="446"/>
        <v>ON</v>
      </c>
      <c r="D4766" s="4">
        <f t="shared" si="448"/>
        <v>42628.499999988446</v>
      </c>
      <c r="E4766" t="str">
        <f t="shared" si="449"/>
        <v>LRKPPS</v>
      </c>
      <c r="F4766" s="39">
        <v>156.84733581542969</v>
      </c>
      <c r="G4766">
        <f t="shared" si="447"/>
        <v>2.3824186566951547E-3</v>
      </c>
      <c r="H4766" s="38">
        <f>G4766*SUMIF('Manual Inputs'!$B$11:$B$22,'Expanded kW'!A4766,'Manual Inputs'!$C$11:$C$22)</f>
        <v>27922.723324949297</v>
      </c>
    </row>
    <row r="4767" spans="1:8" x14ac:dyDescent="0.2">
      <c r="A4767">
        <f t="shared" si="444"/>
        <v>9</v>
      </c>
      <c r="B4767" t="b">
        <f t="shared" si="445"/>
        <v>0</v>
      </c>
      <c r="C4767" t="str">
        <f t="shared" si="446"/>
        <v>ON</v>
      </c>
      <c r="D4767" s="4">
        <f t="shared" si="448"/>
        <v>42628.54166665511</v>
      </c>
      <c r="E4767" t="str">
        <f t="shared" si="449"/>
        <v>LRKPPS</v>
      </c>
      <c r="F4767" s="39">
        <v>151.25517272949219</v>
      </c>
      <c r="G4767">
        <f t="shared" si="447"/>
        <v>2.2974769928922252E-3</v>
      </c>
      <c r="H4767" s="38">
        <f>G4767*SUMIF('Manual Inputs'!$B$11:$B$22,'Expanded kW'!A4767,'Manual Inputs'!$C$11:$C$22)</f>
        <v>26927.17933419656</v>
      </c>
    </row>
    <row r="4768" spans="1:8" x14ac:dyDescent="0.2">
      <c r="A4768">
        <f t="shared" si="444"/>
        <v>9</v>
      </c>
      <c r="B4768" t="b">
        <f t="shared" si="445"/>
        <v>0</v>
      </c>
      <c r="C4768" t="str">
        <f t="shared" si="446"/>
        <v>ON</v>
      </c>
      <c r="D4768" s="4">
        <f t="shared" si="448"/>
        <v>42628.583333321774</v>
      </c>
      <c r="E4768" t="str">
        <f t="shared" si="449"/>
        <v>LRKPPS</v>
      </c>
      <c r="F4768" s="39">
        <v>148.92118835449219</v>
      </c>
      <c r="G4768">
        <f t="shared" si="447"/>
        <v>2.2620251448227215E-3</v>
      </c>
      <c r="H4768" s="38">
        <f>G4768*SUMIF('Manual Inputs'!$B$11:$B$22,'Expanded kW'!A4768,'Manual Inputs'!$C$11:$C$22)</f>
        <v>26511.672117519509</v>
      </c>
    </row>
    <row r="4769" spans="1:8" x14ac:dyDescent="0.2">
      <c r="A4769">
        <f t="shared" si="444"/>
        <v>9</v>
      </c>
      <c r="B4769" t="b">
        <f t="shared" si="445"/>
        <v>0</v>
      </c>
      <c r="C4769" t="str">
        <f t="shared" si="446"/>
        <v>ON</v>
      </c>
      <c r="D4769" s="4">
        <f t="shared" si="448"/>
        <v>42628.624999988439</v>
      </c>
      <c r="E4769" t="str">
        <f t="shared" si="449"/>
        <v>LRKPPS</v>
      </c>
      <c r="F4769" s="39">
        <v>133.26980590820312</v>
      </c>
      <c r="G4769">
        <f t="shared" si="447"/>
        <v>2.0242898632557528E-3</v>
      </c>
      <c r="H4769" s="38">
        <f>G4769*SUMIF('Manual Inputs'!$B$11:$B$22,'Expanded kW'!A4769,'Manual Inputs'!$C$11:$C$22)</f>
        <v>23725.337115852843</v>
      </c>
    </row>
    <row r="4770" spans="1:8" x14ac:dyDescent="0.2">
      <c r="A4770">
        <f t="shared" si="444"/>
        <v>9</v>
      </c>
      <c r="B4770" t="b">
        <f t="shared" si="445"/>
        <v>0</v>
      </c>
      <c r="C4770" t="str">
        <f t="shared" si="446"/>
        <v>ON</v>
      </c>
      <c r="D4770" s="4">
        <f t="shared" si="448"/>
        <v>42628.666666655103</v>
      </c>
      <c r="E4770" t="str">
        <f t="shared" si="449"/>
        <v>LRKPPS</v>
      </c>
      <c r="F4770" s="39">
        <v>115.59793853759766</v>
      </c>
      <c r="G4770">
        <f t="shared" si="447"/>
        <v>1.755864605641456E-3</v>
      </c>
      <c r="H4770" s="38">
        <f>G4770*SUMIF('Manual Inputs'!$B$11:$B$22,'Expanded kW'!A4770,'Manual Inputs'!$C$11:$C$22)</f>
        <v>20579.305589979303</v>
      </c>
    </row>
    <row r="4771" spans="1:8" x14ac:dyDescent="0.2">
      <c r="A4771">
        <f t="shared" si="444"/>
        <v>9</v>
      </c>
      <c r="B4771" t="b">
        <f t="shared" si="445"/>
        <v>0</v>
      </c>
      <c r="C4771" t="str">
        <f t="shared" si="446"/>
        <v>ON</v>
      </c>
      <c r="D4771" s="4">
        <f t="shared" si="448"/>
        <v>42628.708333321767</v>
      </c>
      <c r="E4771" t="str">
        <f t="shared" si="449"/>
        <v>LRKPPS</v>
      </c>
      <c r="F4771" s="39">
        <v>108.1558837890625</v>
      </c>
      <c r="G4771">
        <f t="shared" si="447"/>
        <v>1.6428241769667806E-3</v>
      </c>
      <c r="H4771" s="38">
        <f>G4771*SUMIF('Manual Inputs'!$B$11:$B$22,'Expanded kW'!A4771,'Manual Inputs'!$C$11:$C$22)</f>
        <v>19254.434914732359</v>
      </c>
    </row>
    <row r="4772" spans="1:8" x14ac:dyDescent="0.2">
      <c r="A4772">
        <f t="shared" si="444"/>
        <v>9</v>
      </c>
      <c r="B4772" t="b">
        <f t="shared" si="445"/>
        <v>0</v>
      </c>
      <c r="C4772" t="str">
        <f t="shared" si="446"/>
        <v>ON</v>
      </c>
      <c r="D4772" s="4">
        <f t="shared" si="448"/>
        <v>42628.749999988431</v>
      </c>
      <c r="E4772" t="str">
        <f t="shared" si="449"/>
        <v>LRKPPS</v>
      </c>
      <c r="F4772" s="39">
        <v>101.41429901123047</v>
      </c>
      <c r="G4772">
        <f t="shared" si="447"/>
        <v>1.5404234746093034E-3</v>
      </c>
      <c r="H4772" s="38">
        <f>G4772*SUMIF('Manual Inputs'!$B$11:$B$22,'Expanded kW'!A4772,'Manual Inputs'!$C$11:$C$22)</f>
        <v>18054.265300473759</v>
      </c>
    </row>
    <row r="4773" spans="1:8" x14ac:dyDescent="0.2">
      <c r="A4773">
        <f t="shared" si="444"/>
        <v>9</v>
      </c>
      <c r="B4773" t="b">
        <f t="shared" si="445"/>
        <v>0</v>
      </c>
      <c r="C4773" t="str">
        <f t="shared" si="446"/>
        <v>ON</v>
      </c>
      <c r="D4773" s="4">
        <f t="shared" si="448"/>
        <v>42628.791666655095</v>
      </c>
      <c r="E4773" t="str">
        <f t="shared" si="449"/>
        <v>LRKPPS</v>
      </c>
      <c r="F4773" s="39">
        <v>96.471771240234375</v>
      </c>
      <c r="G4773">
        <f t="shared" si="447"/>
        <v>1.465349388641331E-3</v>
      </c>
      <c r="H4773" s="38">
        <f>G4773*SUMIF('Manual Inputs'!$B$11:$B$22,'Expanded kW'!A4773,'Manual Inputs'!$C$11:$C$22)</f>
        <v>17174.372538777097</v>
      </c>
    </row>
    <row r="4774" spans="1:8" x14ac:dyDescent="0.2">
      <c r="A4774">
        <f t="shared" si="444"/>
        <v>9</v>
      </c>
      <c r="B4774" t="b">
        <f t="shared" si="445"/>
        <v>0</v>
      </c>
      <c r="C4774" t="str">
        <f t="shared" si="446"/>
        <v>ON</v>
      </c>
      <c r="D4774" s="4">
        <f t="shared" si="448"/>
        <v>42628.83333332176</v>
      </c>
      <c r="E4774" t="str">
        <f t="shared" si="449"/>
        <v>LRKPPS</v>
      </c>
      <c r="F4774" s="39">
        <v>93.06414794921875</v>
      </c>
      <c r="G4774">
        <f t="shared" si="447"/>
        <v>1.4135895977510486E-3</v>
      </c>
      <c r="H4774" s="38">
        <f>G4774*SUMIF('Manual Inputs'!$B$11:$B$22,'Expanded kW'!A4774,'Manual Inputs'!$C$11:$C$22)</f>
        <v>16567.730915851156</v>
      </c>
    </row>
    <row r="4775" spans="1:8" x14ac:dyDescent="0.2">
      <c r="A4775">
        <f t="shared" si="444"/>
        <v>9</v>
      </c>
      <c r="B4775" t="b">
        <f t="shared" si="445"/>
        <v>0</v>
      </c>
      <c r="C4775" t="str">
        <f t="shared" si="446"/>
        <v>OFF</v>
      </c>
      <c r="D4775" s="4">
        <f t="shared" si="448"/>
        <v>42628.874999988424</v>
      </c>
      <c r="E4775" t="str">
        <f t="shared" si="449"/>
        <v>LRKPPS</v>
      </c>
      <c r="F4775" s="39">
        <v>81.014373779296875</v>
      </c>
      <c r="G4775">
        <f t="shared" si="447"/>
        <v>1.2305606247555048E-3</v>
      </c>
      <c r="H4775" s="38">
        <f>G4775*SUMIF('Manual Inputs'!$B$11:$B$22,'Expanded kW'!A4775,'Manual Inputs'!$C$11:$C$22)</f>
        <v>14422.571684898187</v>
      </c>
    </row>
    <row r="4776" spans="1:8" x14ac:dyDescent="0.2">
      <c r="A4776">
        <f t="shared" si="444"/>
        <v>9</v>
      </c>
      <c r="B4776" t="b">
        <f t="shared" si="445"/>
        <v>0</v>
      </c>
      <c r="C4776" t="str">
        <f t="shared" si="446"/>
        <v>OFF</v>
      </c>
      <c r="D4776" s="4">
        <f t="shared" si="448"/>
        <v>42628.916666655088</v>
      </c>
      <c r="E4776" t="str">
        <f t="shared" si="449"/>
        <v>LRKPPS</v>
      </c>
      <c r="F4776" s="39">
        <v>72.754081726074219</v>
      </c>
      <c r="G4776">
        <f t="shared" si="447"/>
        <v>1.1050916533188065E-3</v>
      </c>
      <c r="H4776" s="38">
        <f>G4776*SUMIF('Manual Inputs'!$B$11:$B$22,'Expanded kW'!A4776,'Manual Inputs'!$C$11:$C$22)</f>
        <v>12952.034436775393</v>
      </c>
    </row>
    <row r="4777" spans="1:8" x14ac:dyDescent="0.2">
      <c r="A4777">
        <f t="shared" si="444"/>
        <v>9</v>
      </c>
      <c r="B4777" t="b">
        <f t="shared" si="445"/>
        <v>0</v>
      </c>
      <c r="C4777" t="str">
        <f t="shared" si="446"/>
        <v>OFF</v>
      </c>
      <c r="D4777" s="4">
        <f t="shared" si="448"/>
        <v>42628.958333321752</v>
      </c>
      <c r="E4777" t="str">
        <f t="shared" si="449"/>
        <v>LRKPPS</v>
      </c>
      <c r="F4777" s="39">
        <v>66.509002685546875</v>
      </c>
      <c r="G4777">
        <f t="shared" si="447"/>
        <v>1.0102325806967737E-3</v>
      </c>
      <c r="H4777" s="38">
        <f>G4777*SUMIF('Manual Inputs'!$B$11:$B$22,'Expanded kW'!A4777,'Manual Inputs'!$C$11:$C$22)</f>
        <v>11840.255181587494</v>
      </c>
    </row>
    <row r="4778" spans="1:8" x14ac:dyDescent="0.2">
      <c r="A4778">
        <f t="shared" si="444"/>
        <v>9</v>
      </c>
      <c r="B4778" t="b">
        <f t="shared" si="445"/>
        <v>0</v>
      </c>
      <c r="C4778" t="str">
        <f t="shared" si="446"/>
        <v>OFF</v>
      </c>
      <c r="D4778" s="4">
        <f t="shared" si="448"/>
        <v>42628.999999988417</v>
      </c>
      <c r="E4778" t="str">
        <f t="shared" si="449"/>
        <v>LRKPPS</v>
      </c>
      <c r="F4778" s="39">
        <v>61.677261352539063</v>
      </c>
      <c r="G4778">
        <f t="shared" si="447"/>
        <v>9.3684127547480421E-4</v>
      </c>
      <c r="H4778" s="38">
        <f>G4778*SUMIF('Manual Inputs'!$B$11:$B$22,'Expanded kW'!A4778,'Manual Inputs'!$C$11:$C$22)</f>
        <v>10980.08515882051</v>
      </c>
    </row>
    <row r="4779" spans="1:8" x14ac:dyDescent="0.2">
      <c r="A4779">
        <f t="shared" si="444"/>
        <v>9</v>
      </c>
      <c r="B4779" t="b">
        <f t="shared" si="445"/>
        <v>0</v>
      </c>
      <c r="C4779" t="str">
        <f t="shared" si="446"/>
        <v>OFF</v>
      </c>
      <c r="D4779" s="4">
        <f t="shared" si="448"/>
        <v>42629.041666655081</v>
      </c>
      <c r="E4779" t="str">
        <f t="shared" si="449"/>
        <v>LRKPPS</v>
      </c>
      <c r="F4779" s="39">
        <v>60.165260314941406</v>
      </c>
      <c r="G4779">
        <f t="shared" si="447"/>
        <v>9.1387487019805788E-4</v>
      </c>
      <c r="H4779" s="38">
        <f>G4779*SUMIF('Manual Inputs'!$B$11:$B$22,'Expanded kW'!A4779,'Manual Inputs'!$C$11:$C$22)</f>
        <v>10710.911401928923</v>
      </c>
    </row>
    <row r="4780" spans="1:8" x14ac:dyDescent="0.2">
      <c r="A4780">
        <f t="shared" si="444"/>
        <v>9</v>
      </c>
      <c r="B4780" t="b">
        <f t="shared" si="445"/>
        <v>0</v>
      </c>
      <c r="C4780" t="str">
        <f t="shared" si="446"/>
        <v>OFF</v>
      </c>
      <c r="D4780" s="4">
        <f t="shared" si="448"/>
        <v>42629.083333321745</v>
      </c>
      <c r="E4780" t="str">
        <f t="shared" si="449"/>
        <v>LRKPPS</v>
      </c>
      <c r="F4780" s="39">
        <v>59.461910247802734</v>
      </c>
      <c r="G4780">
        <f t="shared" si="447"/>
        <v>9.0319139691222023E-4</v>
      </c>
      <c r="H4780" s="38">
        <f>G4780*SUMIF('Manual Inputs'!$B$11:$B$22,'Expanded kW'!A4780,'Manual Inputs'!$C$11:$C$22)</f>
        <v>10585.697612206615</v>
      </c>
    </row>
    <row r="4781" spans="1:8" x14ac:dyDescent="0.2">
      <c r="A4781">
        <f t="shared" si="444"/>
        <v>9</v>
      </c>
      <c r="B4781" t="b">
        <f t="shared" si="445"/>
        <v>0</v>
      </c>
      <c r="C4781" t="str">
        <f t="shared" si="446"/>
        <v>OFF</v>
      </c>
      <c r="D4781" s="4">
        <f t="shared" si="448"/>
        <v>42629.124999988409</v>
      </c>
      <c r="E4781" t="str">
        <f t="shared" si="449"/>
        <v>LRKPPS</v>
      </c>
      <c r="F4781" s="39">
        <v>58.459850311279297</v>
      </c>
      <c r="G4781">
        <f t="shared" si="447"/>
        <v>8.879706966338967E-4</v>
      </c>
      <c r="H4781" s="38">
        <f>G4781*SUMIF('Manual Inputs'!$B$11:$B$22,'Expanded kW'!A4781,'Manual Inputs'!$C$11:$C$22)</f>
        <v>10407.306042996372</v>
      </c>
    </row>
    <row r="4782" spans="1:8" x14ac:dyDescent="0.2">
      <c r="A4782">
        <f t="shared" si="444"/>
        <v>9</v>
      </c>
      <c r="B4782" t="b">
        <f t="shared" si="445"/>
        <v>0</v>
      </c>
      <c r="C4782" t="str">
        <f t="shared" si="446"/>
        <v>OFF</v>
      </c>
      <c r="D4782" s="4">
        <f t="shared" si="448"/>
        <v>42629.166666655074</v>
      </c>
      <c r="E4782" t="str">
        <f t="shared" si="449"/>
        <v>LRKPPS</v>
      </c>
      <c r="F4782" s="39">
        <v>60.107379913330078</v>
      </c>
      <c r="G4782">
        <f t="shared" si="447"/>
        <v>9.129957009859133E-4</v>
      </c>
      <c r="H4782" s="38">
        <f>G4782*SUMIF('Manual Inputs'!$B$11:$B$22,'Expanded kW'!A4782,'Manual Inputs'!$C$11:$C$22)</f>
        <v>10700.607252153426</v>
      </c>
    </row>
    <row r="4783" spans="1:8" x14ac:dyDescent="0.2">
      <c r="A4783">
        <f t="shared" si="444"/>
        <v>9</v>
      </c>
      <c r="B4783" t="b">
        <f t="shared" si="445"/>
        <v>0</v>
      </c>
      <c r="C4783" t="str">
        <f t="shared" si="446"/>
        <v>OFF</v>
      </c>
      <c r="D4783" s="4">
        <f t="shared" si="448"/>
        <v>42629.208333321738</v>
      </c>
      <c r="E4783" t="str">
        <f t="shared" si="449"/>
        <v>LRKPPS</v>
      </c>
      <c r="F4783" s="39">
        <v>72.405067443847656</v>
      </c>
      <c r="G4783">
        <f t="shared" si="447"/>
        <v>1.0997903319217501E-3</v>
      </c>
      <c r="H4783" s="38">
        <f>G4783*SUMIF('Manual Inputs'!$B$11:$B$22,'Expanded kW'!A4783,'Manual Inputs'!$C$11:$C$22)</f>
        <v>12889.901221771117</v>
      </c>
    </row>
    <row r="4784" spans="1:8" x14ac:dyDescent="0.2">
      <c r="A4784">
        <f t="shared" si="444"/>
        <v>9</v>
      </c>
      <c r="B4784" t="b">
        <f t="shared" si="445"/>
        <v>0</v>
      </c>
      <c r="C4784" t="str">
        <f t="shared" si="446"/>
        <v>OFF</v>
      </c>
      <c r="D4784" s="4">
        <f t="shared" si="448"/>
        <v>42629.249999988402</v>
      </c>
      <c r="E4784" t="str">
        <f t="shared" si="449"/>
        <v>LRKPPS</v>
      </c>
      <c r="F4784" s="39">
        <v>94.885368347167969</v>
      </c>
      <c r="G4784">
        <f t="shared" si="447"/>
        <v>1.4412528629985616E-3</v>
      </c>
      <c r="H4784" s="38">
        <f>G4784*SUMIF('Manual Inputs'!$B$11:$B$22,'Expanded kW'!A4784,'Manual Inputs'!$C$11:$C$22)</f>
        <v>16891.953402776478</v>
      </c>
    </row>
    <row r="4785" spans="1:8" x14ac:dyDescent="0.2">
      <c r="A4785">
        <f t="shared" si="444"/>
        <v>9</v>
      </c>
      <c r="B4785" t="b">
        <f t="shared" si="445"/>
        <v>0</v>
      </c>
      <c r="C4785" t="str">
        <f t="shared" si="446"/>
        <v>ON</v>
      </c>
      <c r="D4785" s="4">
        <f t="shared" si="448"/>
        <v>42629.291666655066</v>
      </c>
      <c r="E4785" t="str">
        <f t="shared" si="449"/>
        <v>LRKPPS</v>
      </c>
      <c r="F4785" s="39">
        <v>122.46685028076172</v>
      </c>
      <c r="G4785">
        <f t="shared" si="447"/>
        <v>1.8601993296138389E-3</v>
      </c>
      <c r="H4785" s="38">
        <f>G4785*SUMIF('Manual Inputs'!$B$11:$B$22,'Expanded kW'!A4785,'Manual Inputs'!$C$11:$C$22)</f>
        <v>21802.142568055646</v>
      </c>
    </row>
    <row r="4786" spans="1:8" x14ac:dyDescent="0.2">
      <c r="A4786">
        <f t="shared" si="444"/>
        <v>9</v>
      </c>
      <c r="B4786" t="b">
        <f t="shared" si="445"/>
        <v>0</v>
      </c>
      <c r="C4786" t="str">
        <f t="shared" si="446"/>
        <v>ON</v>
      </c>
      <c r="D4786" s="4">
        <f t="shared" si="448"/>
        <v>42629.333333321731</v>
      </c>
      <c r="E4786" t="str">
        <f t="shared" si="449"/>
        <v>LRKPPS</v>
      </c>
      <c r="F4786" s="39">
        <v>150.14108276367188</v>
      </c>
      <c r="G4786">
        <f t="shared" si="447"/>
        <v>2.280554622448327E-3</v>
      </c>
      <c r="H4786" s="38">
        <f>G4786*SUMIF('Manual Inputs'!$B$11:$B$22,'Expanded kW'!A4786,'Manual Inputs'!$C$11:$C$22)</f>
        <v>26728.84363590131</v>
      </c>
    </row>
    <row r="4787" spans="1:8" x14ac:dyDescent="0.2">
      <c r="A4787">
        <f t="shared" si="444"/>
        <v>9</v>
      </c>
      <c r="B4787" t="b">
        <f t="shared" si="445"/>
        <v>0</v>
      </c>
      <c r="C4787" t="str">
        <f t="shared" si="446"/>
        <v>ON</v>
      </c>
      <c r="D4787" s="4">
        <f t="shared" si="448"/>
        <v>42629.374999988395</v>
      </c>
      <c r="E4787" t="str">
        <f t="shared" si="449"/>
        <v>LRKPPS</v>
      </c>
      <c r="F4787" s="39">
        <v>154.39462280273437</v>
      </c>
      <c r="G4787">
        <f t="shared" si="447"/>
        <v>2.3451633905436117E-3</v>
      </c>
      <c r="H4787" s="38">
        <f>G4787*SUMIF('Manual Inputs'!$B$11:$B$22,'Expanded kW'!A4787,'Manual Inputs'!$C$11:$C$22)</f>
        <v>27486.079460436446</v>
      </c>
    </row>
    <row r="4788" spans="1:8" x14ac:dyDescent="0.2">
      <c r="A4788">
        <f t="shared" si="444"/>
        <v>9</v>
      </c>
      <c r="B4788" t="b">
        <f t="shared" si="445"/>
        <v>0</v>
      </c>
      <c r="C4788" t="str">
        <f t="shared" si="446"/>
        <v>ON</v>
      </c>
      <c r="D4788" s="4">
        <f t="shared" si="448"/>
        <v>42629.416666655059</v>
      </c>
      <c r="E4788" t="str">
        <f t="shared" si="449"/>
        <v>LRKPPS</v>
      </c>
      <c r="F4788" s="39">
        <v>155.49920654296875</v>
      </c>
      <c r="G4788">
        <f t="shared" si="447"/>
        <v>2.3619413670194966E-3</v>
      </c>
      <c r="H4788" s="38">
        <f>G4788*SUMIF('Manual Inputs'!$B$11:$B$22,'Expanded kW'!A4788,'Manual Inputs'!$C$11:$C$22)</f>
        <v>27682.722814354147</v>
      </c>
    </row>
    <row r="4789" spans="1:8" x14ac:dyDescent="0.2">
      <c r="A4789">
        <f t="shared" si="444"/>
        <v>9</v>
      </c>
      <c r="B4789" t="b">
        <f t="shared" si="445"/>
        <v>0</v>
      </c>
      <c r="C4789" t="str">
        <f t="shared" si="446"/>
        <v>ON</v>
      </c>
      <c r="D4789" s="4">
        <f t="shared" si="448"/>
        <v>42629.458333321723</v>
      </c>
      <c r="E4789" t="str">
        <f t="shared" si="449"/>
        <v>LRKPPS</v>
      </c>
      <c r="F4789" s="39">
        <v>163.796875</v>
      </c>
      <c r="G4789">
        <f t="shared" si="447"/>
        <v>2.4879780640174281E-3</v>
      </c>
      <c r="H4789" s="38">
        <f>G4789*SUMIF('Manual Inputs'!$B$11:$B$22,'Expanded kW'!A4789,'Manual Inputs'!$C$11:$C$22)</f>
        <v>29159.913991133126</v>
      </c>
    </row>
    <row r="4790" spans="1:8" x14ac:dyDescent="0.2">
      <c r="A4790">
        <f t="shared" si="444"/>
        <v>9</v>
      </c>
      <c r="B4790" t="b">
        <f t="shared" si="445"/>
        <v>0</v>
      </c>
      <c r="C4790" t="str">
        <f t="shared" si="446"/>
        <v>ON</v>
      </c>
      <c r="D4790" s="4">
        <f t="shared" si="448"/>
        <v>42629.499999988388</v>
      </c>
      <c r="E4790" t="str">
        <f t="shared" si="449"/>
        <v>LRKPPS</v>
      </c>
      <c r="F4790" s="39">
        <v>165.54234313964844</v>
      </c>
      <c r="G4790">
        <f t="shared" si="447"/>
        <v>2.5144906970752117E-3</v>
      </c>
      <c r="H4790" s="38">
        <f>G4790*SUMIF('Manual Inputs'!$B$11:$B$22,'Expanded kW'!A4790,'Manual Inputs'!$C$11:$C$22)</f>
        <v>29470.650693688727</v>
      </c>
    </row>
    <row r="4791" spans="1:8" x14ac:dyDescent="0.2">
      <c r="A4791">
        <f t="shared" si="444"/>
        <v>9</v>
      </c>
      <c r="B4791" t="b">
        <f t="shared" si="445"/>
        <v>0</v>
      </c>
      <c r="C4791" t="str">
        <f t="shared" si="446"/>
        <v>ON</v>
      </c>
      <c r="D4791" s="4">
        <f t="shared" si="448"/>
        <v>42629.541666655052</v>
      </c>
      <c r="E4791" t="str">
        <f t="shared" si="449"/>
        <v>LRKPPS</v>
      </c>
      <c r="F4791" s="39">
        <v>160.98173522949219</v>
      </c>
      <c r="G4791">
        <f t="shared" si="447"/>
        <v>2.4452177488638789E-3</v>
      </c>
      <c r="H4791" s="38">
        <f>G4791*SUMIF('Manual Inputs'!$B$11:$B$22,'Expanded kW'!A4791,'Manual Inputs'!$C$11:$C$22)</f>
        <v>28658.749157670791</v>
      </c>
    </row>
    <row r="4792" spans="1:8" x14ac:dyDescent="0.2">
      <c r="A4792">
        <f t="shared" si="444"/>
        <v>9</v>
      </c>
      <c r="B4792" t="b">
        <f t="shared" si="445"/>
        <v>0</v>
      </c>
      <c r="C4792" t="str">
        <f t="shared" si="446"/>
        <v>ON</v>
      </c>
      <c r="D4792" s="4">
        <f t="shared" si="448"/>
        <v>42629.583333321716</v>
      </c>
      <c r="E4792" t="str">
        <f t="shared" si="449"/>
        <v>LRKPPS</v>
      </c>
      <c r="F4792" s="39">
        <v>155.3509521484375</v>
      </c>
      <c r="G4792">
        <f t="shared" si="447"/>
        <v>2.3596894700801444E-3</v>
      </c>
      <c r="H4792" s="38">
        <f>G4792*SUMIF('Manual Inputs'!$B$11:$B$22,'Expanded kW'!A4792,'Manual Inputs'!$C$11:$C$22)</f>
        <v>27656.329848106539</v>
      </c>
    </row>
    <row r="4793" spans="1:8" x14ac:dyDescent="0.2">
      <c r="A4793">
        <f t="shared" si="444"/>
        <v>9</v>
      </c>
      <c r="B4793" t="b">
        <f t="shared" si="445"/>
        <v>0</v>
      </c>
      <c r="C4793" t="str">
        <f t="shared" si="446"/>
        <v>ON</v>
      </c>
      <c r="D4793" s="4">
        <f t="shared" si="448"/>
        <v>42629.62499998838</v>
      </c>
      <c r="E4793" t="str">
        <f t="shared" si="449"/>
        <v>LRKPPS</v>
      </c>
      <c r="F4793" s="39">
        <v>134.83731079101562</v>
      </c>
      <c r="G4793">
        <f t="shared" si="447"/>
        <v>2.0480993392526401E-3</v>
      </c>
      <c r="H4793" s="38">
        <f>G4793*SUMIF('Manual Inputs'!$B$11:$B$22,'Expanded kW'!A4793,'Manual Inputs'!$C$11:$C$22)</f>
        <v>24004.391936425538</v>
      </c>
    </row>
    <row r="4794" spans="1:8" x14ac:dyDescent="0.2">
      <c r="A4794">
        <f t="shared" si="444"/>
        <v>9</v>
      </c>
      <c r="B4794" t="b">
        <f t="shared" si="445"/>
        <v>0</v>
      </c>
      <c r="C4794" t="str">
        <f t="shared" si="446"/>
        <v>ON</v>
      </c>
      <c r="D4794" s="4">
        <f t="shared" si="448"/>
        <v>42629.666666655045</v>
      </c>
      <c r="E4794" t="str">
        <f t="shared" si="449"/>
        <v>LRKPPS</v>
      </c>
      <c r="F4794" s="39">
        <v>117.53794097900391</v>
      </c>
      <c r="G4794">
        <f t="shared" si="447"/>
        <v>1.7853321001730764E-3</v>
      </c>
      <c r="H4794" s="38">
        <f>G4794*SUMIF('Manual Inputs'!$B$11:$B$22,'Expanded kW'!A4794,'Manual Inputs'!$C$11:$C$22)</f>
        <v>20924.674232293113</v>
      </c>
    </row>
    <row r="4795" spans="1:8" x14ac:dyDescent="0.2">
      <c r="A4795">
        <f t="shared" si="444"/>
        <v>9</v>
      </c>
      <c r="B4795" t="b">
        <f t="shared" si="445"/>
        <v>0</v>
      </c>
      <c r="C4795" t="str">
        <f t="shared" si="446"/>
        <v>ON</v>
      </c>
      <c r="D4795" s="4">
        <f t="shared" si="448"/>
        <v>42629.708333321709</v>
      </c>
      <c r="E4795" t="str">
        <f t="shared" si="449"/>
        <v>LRKPPS</v>
      </c>
      <c r="F4795" s="39">
        <v>108.6640625</v>
      </c>
      <c r="G4795">
        <f t="shared" si="447"/>
        <v>1.6505431122969764E-3</v>
      </c>
      <c r="H4795" s="38">
        <f>G4795*SUMIF('Manual Inputs'!$B$11:$B$22,'Expanded kW'!A4795,'Manual Inputs'!$C$11:$C$22)</f>
        <v>19344.90335317517</v>
      </c>
    </row>
    <row r="4796" spans="1:8" x14ac:dyDescent="0.2">
      <c r="A4796">
        <f t="shared" si="444"/>
        <v>9</v>
      </c>
      <c r="B4796" t="b">
        <f t="shared" si="445"/>
        <v>0</v>
      </c>
      <c r="C4796" t="str">
        <f t="shared" si="446"/>
        <v>ON</v>
      </c>
      <c r="D4796" s="4">
        <f t="shared" si="448"/>
        <v>42629.749999988373</v>
      </c>
      <c r="E4796" t="str">
        <f t="shared" si="449"/>
        <v>LRKPPS</v>
      </c>
      <c r="F4796" s="39">
        <v>99.362785339355469</v>
      </c>
      <c r="G4796">
        <f t="shared" si="447"/>
        <v>1.509262190160764E-3</v>
      </c>
      <c r="H4796" s="38">
        <f>G4796*SUMIF('Manual Inputs'!$B$11:$B$22,'Expanded kW'!A4796,'Manual Inputs'!$C$11:$C$22)</f>
        <v>17689.044888158147</v>
      </c>
    </row>
    <row r="4797" spans="1:8" x14ac:dyDescent="0.2">
      <c r="A4797">
        <f t="shared" si="444"/>
        <v>9</v>
      </c>
      <c r="B4797" t="b">
        <f t="shared" si="445"/>
        <v>0</v>
      </c>
      <c r="C4797" t="str">
        <f t="shared" si="446"/>
        <v>ON</v>
      </c>
      <c r="D4797" s="4">
        <f t="shared" si="448"/>
        <v>42629.791666655037</v>
      </c>
      <c r="E4797" t="str">
        <f t="shared" si="449"/>
        <v>LRKPPS</v>
      </c>
      <c r="F4797" s="39">
        <v>93.568832397460938</v>
      </c>
      <c r="G4797">
        <f t="shared" si="447"/>
        <v>1.4212554572888285E-3</v>
      </c>
      <c r="H4797" s="38">
        <f>G4797*SUMIF('Manual Inputs'!$B$11:$B$22,'Expanded kW'!A4797,'Manual Inputs'!$C$11:$C$22)</f>
        <v>16657.577288704146</v>
      </c>
    </row>
    <row r="4798" spans="1:8" x14ac:dyDescent="0.2">
      <c r="A4798">
        <f t="shared" si="444"/>
        <v>9</v>
      </c>
      <c r="B4798" t="b">
        <f t="shared" si="445"/>
        <v>0</v>
      </c>
      <c r="C4798" t="str">
        <f t="shared" si="446"/>
        <v>ON</v>
      </c>
      <c r="D4798" s="4">
        <f t="shared" si="448"/>
        <v>42629.833333321702</v>
      </c>
      <c r="E4798" t="str">
        <f t="shared" si="449"/>
        <v>LRKPPS</v>
      </c>
      <c r="F4798" s="39">
        <v>86.726333618164063</v>
      </c>
      <c r="G4798">
        <f t="shared" si="447"/>
        <v>1.3173219306818241E-3</v>
      </c>
      <c r="H4798" s="38">
        <f>G4798*SUMIF('Manual Inputs'!$B$11:$B$22,'Expanded kW'!A4798,'Manual Inputs'!$C$11:$C$22)</f>
        <v>15439.442474540381</v>
      </c>
    </row>
    <row r="4799" spans="1:8" x14ac:dyDescent="0.2">
      <c r="A4799">
        <f t="shared" si="444"/>
        <v>9</v>
      </c>
      <c r="B4799" t="b">
        <f t="shared" si="445"/>
        <v>0</v>
      </c>
      <c r="C4799" t="str">
        <f t="shared" si="446"/>
        <v>OFF</v>
      </c>
      <c r="D4799" s="4">
        <f t="shared" si="448"/>
        <v>42629.874999988366</v>
      </c>
      <c r="E4799" t="str">
        <f t="shared" si="449"/>
        <v>LRKPPS</v>
      </c>
      <c r="F4799" s="39">
        <v>79.46002197265625</v>
      </c>
      <c r="G4799">
        <f t="shared" si="447"/>
        <v>1.206950936239239E-3</v>
      </c>
      <c r="H4799" s="38">
        <f>G4799*SUMIF('Manual Inputs'!$B$11:$B$22,'Expanded kW'!A4799,'Manual Inputs'!$C$11:$C$22)</f>
        <v>14145.858438729094</v>
      </c>
    </row>
    <row r="4800" spans="1:8" x14ac:dyDescent="0.2">
      <c r="A4800">
        <f t="shared" si="444"/>
        <v>9</v>
      </c>
      <c r="B4800" t="b">
        <f t="shared" si="445"/>
        <v>0</v>
      </c>
      <c r="C4800" t="str">
        <f t="shared" si="446"/>
        <v>OFF</v>
      </c>
      <c r="D4800" s="4">
        <f t="shared" si="448"/>
        <v>42629.91666665503</v>
      </c>
      <c r="E4800" t="str">
        <f t="shared" si="449"/>
        <v>LRKPPS</v>
      </c>
      <c r="F4800" s="39">
        <v>74.169029235839844</v>
      </c>
      <c r="G4800">
        <f t="shared" si="447"/>
        <v>1.1265838726669042E-3</v>
      </c>
      <c r="H4800" s="38">
        <f>G4800*SUMIF('Manual Inputs'!$B$11:$B$22,'Expanded kW'!A4800,'Manual Inputs'!$C$11:$C$22)</f>
        <v>13203.930253998607</v>
      </c>
    </row>
    <row r="4801" spans="1:8" x14ac:dyDescent="0.2">
      <c r="A4801">
        <f t="shared" si="444"/>
        <v>9</v>
      </c>
      <c r="B4801" t="b">
        <f t="shared" si="445"/>
        <v>0</v>
      </c>
      <c r="C4801" t="str">
        <f t="shared" si="446"/>
        <v>OFF</v>
      </c>
      <c r="D4801" s="4">
        <f t="shared" si="448"/>
        <v>42629.958333321694</v>
      </c>
      <c r="E4801" t="str">
        <f t="shared" si="449"/>
        <v>LRKPPS</v>
      </c>
      <c r="F4801" s="39">
        <v>70.114158630371094</v>
      </c>
      <c r="G4801">
        <f t="shared" si="447"/>
        <v>1.0649927762626822E-3</v>
      </c>
      <c r="H4801" s="38">
        <f>G4801*SUMIF('Manual Inputs'!$B$11:$B$22,'Expanded kW'!A4801,'Manual Inputs'!$C$11:$C$22)</f>
        <v>12482.062525443698</v>
      </c>
    </row>
    <row r="4802" spans="1:8" x14ac:dyDescent="0.2">
      <c r="A4802">
        <f t="shared" ref="A4802:A4865" si="450">MONTH(D4802)</f>
        <v>9</v>
      </c>
      <c r="B4802" t="b">
        <f t="shared" ref="B4802:B4865" si="451">IF(ISNA(VLOOKUP(DATE(YEAR(D4802),MONTH(D4802),DAY(D4802)),Holidays,1,FALSE)),FALSE,TRUE)</f>
        <v>0</v>
      </c>
      <c r="C4802" t="str">
        <f t="shared" ref="C4802:C4865" si="452">IF(OR(HOUR(D4802)&lt;PkStart,HOUR(D4802)&gt;OPkStart-1,WEEKDAY(D4802,2)&gt;5,B4802)=TRUE,"OFF","ON")</f>
        <v>OFF</v>
      </c>
      <c r="D4802" s="4">
        <f t="shared" si="448"/>
        <v>42629.999999988358</v>
      </c>
      <c r="E4802" t="str">
        <f t="shared" si="449"/>
        <v>LRKPPS</v>
      </c>
      <c r="F4802" s="39">
        <v>65.902381896972656</v>
      </c>
      <c r="G4802">
        <f t="shared" ref="G4802:G4865" si="453">IF(SUMIF($A$2:$A$8761,A4802,$F$2:$F$8761)=0,0,F4802/SUMIF($A$2:$A$8761,A4802,$F$2:$F$8761))</f>
        <v>1.0010183681841746E-3</v>
      </c>
      <c r="H4802" s="38">
        <f>G4802*SUMIF('Manual Inputs'!$B$11:$B$22,'Expanded kW'!A4802,'Manual Inputs'!$C$11:$C$22)</f>
        <v>11732.261607106553</v>
      </c>
    </row>
    <row r="4803" spans="1:8" x14ac:dyDescent="0.2">
      <c r="A4803">
        <f t="shared" si="450"/>
        <v>9</v>
      </c>
      <c r="B4803" t="b">
        <f t="shared" si="451"/>
        <v>0</v>
      </c>
      <c r="C4803" t="str">
        <f t="shared" si="452"/>
        <v>OFF</v>
      </c>
      <c r="D4803" s="4">
        <f t="shared" si="448"/>
        <v>42630.041666655023</v>
      </c>
      <c r="E4803" t="str">
        <f t="shared" si="449"/>
        <v>LRKPPS</v>
      </c>
      <c r="F4803" s="39">
        <v>65.4376220703125</v>
      </c>
      <c r="G4803">
        <f t="shared" si="453"/>
        <v>9.9395894013484831E-4</v>
      </c>
      <c r="H4803" s="38">
        <f>G4803*SUMIF('Manual Inputs'!$B$11:$B$22,'Expanded kW'!A4803,'Manual Inputs'!$C$11:$C$22)</f>
        <v>11649.522808994907</v>
      </c>
    </row>
    <row r="4804" spans="1:8" x14ac:dyDescent="0.2">
      <c r="A4804">
        <f t="shared" si="450"/>
        <v>9</v>
      </c>
      <c r="B4804" t="b">
        <f t="shared" si="451"/>
        <v>0</v>
      </c>
      <c r="C4804" t="str">
        <f t="shared" si="452"/>
        <v>OFF</v>
      </c>
      <c r="D4804" s="4">
        <f t="shared" ref="D4804:D4867" si="454">+D4803+1/24</f>
        <v>42630.083333321687</v>
      </c>
      <c r="E4804" t="str">
        <f t="shared" ref="E4804:E4867" si="455">+E4803</f>
        <v>LRKPPS</v>
      </c>
      <c r="F4804" s="39">
        <v>64.094635009765625</v>
      </c>
      <c r="G4804">
        <f t="shared" si="453"/>
        <v>9.735597576296883E-4</v>
      </c>
      <c r="H4804" s="38">
        <f>G4804*SUMIF('Manual Inputs'!$B$11:$B$22,'Expanded kW'!A4804,'Manual Inputs'!$C$11:$C$22)</f>
        <v>11410.437739900934</v>
      </c>
    </row>
    <row r="4805" spans="1:8" x14ac:dyDescent="0.2">
      <c r="A4805">
        <f t="shared" si="450"/>
        <v>9</v>
      </c>
      <c r="B4805" t="b">
        <f t="shared" si="451"/>
        <v>0</v>
      </c>
      <c r="C4805" t="str">
        <f t="shared" si="452"/>
        <v>OFF</v>
      </c>
      <c r="D4805" s="4">
        <f t="shared" si="454"/>
        <v>42630.124999988351</v>
      </c>
      <c r="E4805" t="str">
        <f t="shared" si="455"/>
        <v>LRKPPS</v>
      </c>
      <c r="F4805" s="39">
        <v>65.637802124023437</v>
      </c>
      <c r="G4805">
        <f t="shared" si="453"/>
        <v>9.9699955725581976E-4</v>
      </c>
      <c r="H4805" s="38">
        <f>G4805*SUMIF('Manual Inputs'!$B$11:$B$22,'Expanded kW'!A4805,'Manual Inputs'!$C$11:$C$22)</f>
        <v>11685.159832893873</v>
      </c>
    </row>
    <row r="4806" spans="1:8" x14ac:dyDescent="0.2">
      <c r="A4806">
        <f t="shared" si="450"/>
        <v>9</v>
      </c>
      <c r="B4806" t="b">
        <f t="shared" si="451"/>
        <v>0</v>
      </c>
      <c r="C4806" t="str">
        <f t="shared" si="452"/>
        <v>OFF</v>
      </c>
      <c r="D4806" s="4">
        <f t="shared" si="454"/>
        <v>42630.166666655015</v>
      </c>
      <c r="E4806" t="str">
        <f t="shared" si="455"/>
        <v>LRKPPS</v>
      </c>
      <c r="F4806" s="39">
        <v>65.271560668945313</v>
      </c>
      <c r="G4806">
        <f t="shared" si="453"/>
        <v>9.9143656524899306E-4</v>
      </c>
      <c r="H4806" s="38">
        <f>G4806*SUMIF('Manual Inputs'!$B$11:$B$22,'Expanded kW'!A4806,'Manual Inputs'!$C$11:$C$22)</f>
        <v>11619.959753038469</v>
      </c>
    </row>
    <row r="4807" spans="1:8" x14ac:dyDescent="0.2">
      <c r="A4807">
        <f t="shared" si="450"/>
        <v>9</v>
      </c>
      <c r="B4807" t="b">
        <f t="shared" si="451"/>
        <v>0</v>
      </c>
      <c r="C4807" t="str">
        <f t="shared" si="452"/>
        <v>OFF</v>
      </c>
      <c r="D4807" s="4">
        <f t="shared" si="454"/>
        <v>42630.20833332168</v>
      </c>
      <c r="E4807" t="str">
        <f t="shared" si="455"/>
        <v>LRKPPS</v>
      </c>
      <c r="F4807" s="39">
        <v>63.643310546875</v>
      </c>
      <c r="G4807">
        <f t="shared" si="453"/>
        <v>9.6670440484334047E-4</v>
      </c>
      <c r="H4807" s="38">
        <f>G4807*SUMIF('Manual Inputs'!$B$11:$B$22,'Expanded kW'!A4807,'Manual Inputs'!$C$11:$C$22)</f>
        <v>11330.090770399929</v>
      </c>
    </row>
    <row r="4808" spans="1:8" x14ac:dyDescent="0.2">
      <c r="A4808">
        <f t="shared" si="450"/>
        <v>9</v>
      </c>
      <c r="B4808" t="b">
        <f t="shared" si="451"/>
        <v>0</v>
      </c>
      <c r="C4808" t="str">
        <f t="shared" si="452"/>
        <v>OFF</v>
      </c>
      <c r="D4808" s="4">
        <f t="shared" si="454"/>
        <v>42630.249999988344</v>
      </c>
      <c r="E4808" t="str">
        <f t="shared" si="455"/>
        <v>LRKPPS</v>
      </c>
      <c r="F4808" s="39">
        <v>63.372310638427734</v>
      </c>
      <c r="G4808">
        <f t="shared" si="453"/>
        <v>9.6258807583787234E-4</v>
      </c>
      <c r="H4808" s="38">
        <f>G4808*SUMIF('Manual Inputs'!$B$11:$B$22,'Expanded kW'!A4808,'Manual Inputs'!$C$11:$C$22)</f>
        <v>11281.846052532586</v>
      </c>
    </row>
    <row r="4809" spans="1:8" x14ac:dyDescent="0.2">
      <c r="A4809">
        <f t="shared" si="450"/>
        <v>9</v>
      </c>
      <c r="B4809" t="b">
        <f t="shared" si="451"/>
        <v>0</v>
      </c>
      <c r="C4809" t="str">
        <f t="shared" si="452"/>
        <v>OFF</v>
      </c>
      <c r="D4809" s="4">
        <f t="shared" si="454"/>
        <v>42630.291666655008</v>
      </c>
      <c r="E4809" t="str">
        <f t="shared" si="455"/>
        <v>LRKPPS</v>
      </c>
      <c r="F4809" s="39">
        <v>65.903076171875</v>
      </c>
      <c r="G4809">
        <f t="shared" si="453"/>
        <v>1.0010289138110519E-3</v>
      </c>
      <c r="H4809" s="38">
        <f>G4809*SUMIF('Manual Inputs'!$B$11:$B$22,'Expanded kW'!A4809,'Manual Inputs'!$C$11:$C$22)</f>
        <v>11732.385205291432</v>
      </c>
    </row>
    <row r="4810" spans="1:8" x14ac:dyDescent="0.2">
      <c r="A4810">
        <f t="shared" si="450"/>
        <v>9</v>
      </c>
      <c r="B4810" t="b">
        <f t="shared" si="451"/>
        <v>0</v>
      </c>
      <c r="C4810" t="str">
        <f t="shared" si="452"/>
        <v>OFF</v>
      </c>
      <c r="D4810" s="4">
        <f t="shared" si="454"/>
        <v>42630.333333321672</v>
      </c>
      <c r="E4810" t="str">
        <f t="shared" si="455"/>
        <v>LRKPPS</v>
      </c>
      <c r="F4810" s="39">
        <v>64.979110717773438</v>
      </c>
      <c r="G4810">
        <f t="shared" si="453"/>
        <v>9.8699442272741811E-4</v>
      </c>
      <c r="H4810" s="38">
        <f>G4810*SUMIF('Manual Inputs'!$B$11:$B$22,'Expanded kW'!A4810,'Manual Inputs'!$C$11:$C$22)</f>
        <v>11567.89639454715</v>
      </c>
    </row>
    <row r="4811" spans="1:8" x14ac:dyDescent="0.2">
      <c r="A4811">
        <f t="shared" si="450"/>
        <v>9</v>
      </c>
      <c r="B4811" t="b">
        <f t="shared" si="451"/>
        <v>0</v>
      </c>
      <c r="C4811" t="str">
        <f t="shared" si="452"/>
        <v>OFF</v>
      </c>
      <c r="D4811" s="4">
        <f t="shared" si="454"/>
        <v>42630.374999988337</v>
      </c>
      <c r="E4811" t="str">
        <f t="shared" si="455"/>
        <v>LRKPPS</v>
      </c>
      <c r="F4811" s="39">
        <v>68.143959045410156</v>
      </c>
      <c r="G4811">
        <f t="shared" si="453"/>
        <v>1.035066604904901E-3</v>
      </c>
      <c r="H4811" s="38">
        <f>G4811*SUMIF('Manual Inputs'!$B$11:$B$22,'Expanded kW'!A4811,'Manual Inputs'!$C$11:$C$22)</f>
        <v>12131.318041198638</v>
      </c>
    </row>
    <row r="4812" spans="1:8" x14ac:dyDescent="0.2">
      <c r="A4812">
        <f t="shared" si="450"/>
        <v>9</v>
      </c>
      <c r="B4812" t="b">
        <f t="shared" si="451"/>
        <v>0</v>
      </c>
      <c r="C4812" t="str">
        <f t="shared" si="452"/>
        <v>OFF</v>
      </c>
      <c r="D4812" s="4">
        <f t="shared" si="454"/>
        <v>42630.416666655001</v>
      </c>
      <c r="E4812" t="str">
        <f t="shared" si="455"/>
        <v>LRKPPS</v>
      </c>
      <c r="F4812" s="39">
        <v>71.671257019042969</v>
      </c>
      <c r="G4812">
        <f t="shared" si="453"/>
        <v>1.088644183742419E-3</v>
      </c>
      <c r="H4812" s="38">
        <f>G4812*SUMIF('Manual Inputs'!$B$11:$B$22,'Expanded kW'!A4812,'Manual Inputs'!$C$11:$C$22)</f>
        <v>12759.264731465051</v>
      </c>
    </row>
    <row r="4813" spans="1:8" x14ac:dyDescent="0.2">
      <c r="A4813">
        <f t="shared" si="450"/>
        <v>9</v>
      </c>
      <c r="B4813" t="b">
        <f t="shared" si="451"/>
        <v>0</v>
      </c>
      <c r="C4813" t="str">
        <f t="shared" si="452"/>
        <v>OFF</v>
      </c>
      <c r="D4813" s="4">
        <f t="shared" si="454"/>
        <v>42630.458333321665</v>
      </c>
      <c r="E4813" t="str">
        <f t="shared" si="455"/>
        <v>LRKPPS</v>
      </c>
      <c r="F4813" s="39">
        <v>71.959968566894531</v>
      </c>
      <c r="G4813">
        <f t="shared" si="453"/>
        <v>1.0930295421192695E-3</v>
      </c>
      <c r="H4813" s="38">
        <f>G4813*SUMIF('Manual Inputs'!$B$11:$B$22,'Expanded kW'!A4813,'Manual Inputs'!$C$11:$C$22)</f>
        <v>12810.662561268569</v>
      </c>
    </row>
    <row r="4814" spans="1:8" x14ac:dyDescent="0.2">
      <c r="A4814">
        <f t="shared" si="450"/>
        <v>9</v>
      </c>
      <c r="B4814" t="b">
        <f t="shared" si="451"/>
        <v>0</v>
      </c>
      <c r="C4814" t="str">
        <f t="shared" si="452"/>
        <v>OFF</v>
      </c>
      <c r="D4814" s="4">
        <f t="shared" si="454"/>
        <v>42630.499999988329</v>
      </c>
      <c r="E4814" t="str">
        <f t="shared" si="455"/>
        <v>LRKPPS</v>
      </c>
      <c r="F4814" s="39">
        <v>74.727333068847656</v>
      </c>
      <c r="G4814">
        <f t="shared" si="453"/>
        <v>1.1350641790804441E-3</v>
      </c>
      <c r="H4814" s="38">
        <f>G4814*SUMIF('Manual Inputs'!$B$11:$B$22,'Expanded kW'!A4814,'Manual Inputs'!$C$11:$C$22)</f>
        <v>13303.322209745185</v>
      </c>
    </row>
    <row r="4815" spans="1:8" x14ac:dyDescent="0.2">
      <c r="A4815">
        <f t="shared" si="450"/>
        <v>9</v>
      </c>
      <c r="B4815" t="b">
        <f t="shared" si="451"/>
        <v>0</v>
      </c>
      <c r="C4815" t="str">
        <f t="shared" si="452"/>
        <v>OFF</v>
      </c>
      <c r="D4815" s="4">
        <f t="shared" si="454"/>
        <v>42630.541666654994</v>
      </c>
      <c r="E4815" t="str">
        <f t="shared" si="455"/>
        <v>LRKPPS</v>
      </c>
      <c r="F4815" s="39">
        <v>73.450386047363281</v>
      </c>
      <c r="G4815">
        <f t="shared" si="453"/>
        <v>1.1156681058747404E-3</v>
      </c>
      <c r="H4815" s="38">
        <f>G4815*SUMIF('Manual Inputs'!$B$11:$B$22,'Expanded kW'!A4815,'Manual Inputs'!$C$11:$C$22)</f>
        <v>13075.993908654473</v>
      </c>
    </row>
    <row r="4816" spans="1:8" x14ac:dyDescent="0.2">
      <c r="A4816">
        <f t="shared" si="450"/>
        <v>9</v>
      </c>
      <c r="B4816" t="b">
        <f t="shared" si="451"/>
        <v>0</v>
      </c>
      <c r="C4816" t="str">
        <f t="shared" si="452"/>
        <v>OFF</v>
      </c>
      <c r="D4816" s="4">
        <f t="shared" si="454"/>
        <v>42630.583333321658</v>
      </c>
      <c r="E4816" t="str">
        <f t="shared" si="455"/>
        <v>LRKPPS</v>
      </c>
      <c r="F4816" s="39">
        <v>74.525321960449219</v>
      </c>
      <c r="G4816">
        <f t="shared" si="453"/>
        <v>1.1319957493171587E-3</v>
      </c>
      <c r="H4816" s="38">
        <f>G4816*SUMIF('Manual Inputs'!$B$11:$B$22,'Expanded kW'!A4816,'Manual Inputs'!$C$11:$C$22)</f>
        <v>13267.359212611376</v>
      </c>
    </row>
    <row r="4817" spans="1:8" x14ac:dyDescent="0.2">
      <c r="A4817">
        <f t="shared" si="450"/>
        <v>9</v>
      </c>
      <c r="B4817" t="b">
        <f t="shared" si="451"/>
        <v>0</v>
      </c>
      <c r="C4817" t="str">
        <f t="shared" si="452"/>
        <v>OFF</v>
      </c>
      <c r="D4817" s="4">
        <f t="shared" si="454"/>
        <v>42630.624999988322</v>
      </c>
      <c r="E4817" t="str">
        <f t="shared" si="455"/>
        <v>LRKPPS</v>
      </c>
      <c r="F4817" s="39">
        <v>74.489860534667969</v>
      </c>
      <c r="G4817">
        <f t="shared" si="453"/>
        <v>1.1314571111443452E-3</v>
      </c>
      <c r="H4817" s="38">
        <f>G4817*SUMIF('Manual Inputs'!$B$11:$B$22,'Expanded kW'!A4817,'Manual Inputs'!$C$11:$C$22)</f>
        <v>13261.046197629959</v>
      </c>
    </row>
    <row r="4818" spans="1:8" x14ac:dyDescent="0.2">
      <c r="A4818">
        <f t="shared" si="450"/>
        <v>9</v>
      </c>
      <c r="B4818" t="b">
        <f t="shared" si="451"/>
        <v>0</v>
      </c>
      <c r="C4818" t="str">
        <f t="shared" si="452"/>
        <v>OFF</v>
      </c>
      <c r="D4818" s="4">
        <f t="shared" si="454"/>
        <v>42630.666666654986</v>
      </c>
      <c r="E4818" t="str">
        <f t="shared" si="455"/>
        <v>LRKPPS</v>
      </c>
      <c r="F4818" s="39">
        <v>73.808235168457031</v>
      </c>
      <c r="G4818">
        <f t="shared" si="453"/>
        <v>1.1211036232709616E-3</v>
      </c>
      <c r="H4818" s="38">
        <f>G4818*SUMIF('Manual Inputs'!$B$11:$B$22,'Expanded kW'!A4818,'Manual Inputs'!$C$11:$C$22)</f>
        <v>13139.699944516857</v>
      </c>
    </row>
    <row r="4819" spans="1:8" x14ac:dyDescent="0.2">
      <c r="A4819">
        <f t="shared" si="450"/>
        <v>9</v>
      </c>
      <c r="B4819" t="b">
        <f t="shared" si="451"/>
        <v>0</v>
      </c>
      <c r="C4819" t="str">
        <f t="shared" si="452"/>
        <v>OFF</v>
      </c>
      <c r="D4819" s="4">
        <f t="shared" si="454"/>
        <v>42630.708333321651</v>
      </c>
      <c r="E4819" t="str">
        <f t="shared" si="455"/>
        <v>LRKPPS</v>
      </c>
      <c r="F4819" s="39">
        <v>73.274734497070312</v>
      </c>
      <c r="G4819">
        <f t="shared" si="453"/>
        <v>1.1130000622747659E-3</v>
      </c>
      <c r="H4819" s="38">
        <f>G4819*SUMIF('Manual Inputs'!$B$11:$B$22,'Expanded kW'!A4819,'Manual Inputs'!$C$11:$C$22)</f>
        <v>13044.723567880557</v>
      </c>
    </row>
    <row r="4820" spans="1:8" x14ac:dyDescent="0.2">
      <c r="A4820">
        <f t="shared" si="450"/>
        <v>9</v>
      </c>
      <c r="B4820" t="b">
        <f t="shared" si="451"/>
        <v>0</v>
      </c>
      <c r="C4820" t="str">
        <f t="shared" si="452"/>
        <v>OFF</v>
      </c>
      <c r="D4820" s="4">
        <f t="shared" si="454"/>
        <v>42630.749999988315</v>
      </c>
      <c r="E4820" t="str">
        <f t="shared" si="455"/>
        <v>LRKPPS</v>
      </c>
      <c r="F4820" s="39">
        <v>71.064285278320312</v>
      </c>
      <c r="G4820">
        <f t="shared" si="453"/>
        <v>1.0794246404733764E-3</v>
      </c>
      <c r="H4820" s="38">
        <f>G4820*SUMIF('Manual Inputs'!$B$11:$B$22,'Expanded kW'!A4820,'Manual Inputs'!$C$11:$C$22)</f>
        <v>12651.208678780766</v>
      </c>
    </row>
    <row r="4821" spans="1:8" x14ac:dyDescent="0.2">
      <c r="A4821">
        <f t="shared" si="450"/>
        <v>9</v>
      </c>
      <c r="B4821" t="b">
        <f t="shared" si="451"/>
        <v>0</v>
      </c>
      <c r="C4821" t="str">
        <f t="shared" si="452"/>
        <v>OFF</v>
      </c>
      <c r="D4821" s="4">
        <f t="shared" si="454"/>
        <v>42630.791666654979</v>
      </c>
      <c r="E4821" t="str">
        <f t="shared" si="455"/>
        <v>LRKPPS</v>
      </c>
      <c r="F4821" s="39">
        <v>70.758895874023438</v>
      </c>
      <c r="G4821">
        <f t="shared" si="453"/>
        <v>1.0747859552794497E-3</v>
      </c>
      <c r="H4821" s="38">
        <f>G4821*SUMIF('Manual Inputs'!$B$11:$B$22,'Expanded kW'!A4821,'Manual Inputs'!$C$11:$C$22)</f>
        <v>12596.841776096571</v>
      </c>
    </row>
    <row r="4822" spans="1:8" x14ac:dyDescent="0.2">
      <c r="A4822">
        <f t="shared" si="450"/>
        <v>9</v>
      </c>
      <c r="B4822" t="b">
        <f t="shared" si="451"/>
        <v>0</v>
      </c>
      <c r="C4822" t="str">
        <f t="shared" si="452"/>
        <v>OFF</v>
      </c>
      <c r="D4822" s="4">
        <f t="shared" si="454"/>
        <v>42630.833333321643</v>
      </c>
      <c r="E4822" t="str">
        <f t="shared" si="455"/>
        <v>LRKPPS</v>
      </c>
      <c r="F4822" s="39">
        <v>70.088569641113281</v>
      </c>
      <c r="G4822">
        <f t="shared" si="453"/>
        <v>1.0646040945863449E-3</v>
      </c>
      <c r="H4822" s="38">
        <f>G4822*SUMIF('Manual Inputs'!$B$11:$B$22,'Expanded kW'!A4822,'Manual Inputs'!$C$11:$C$22)</f>
        <v>12477.507049486798</v>
      </c>
    </row>
    <row r="4823" spans="1:8" x14ac:dyDescent="0.2">
      <c r="A4823">
        <f t="shared" si="450"/>
        <v>9</v>
      </c>
      <c r="B4823" t="b">
        <f t="shared" si="451"/>
        <v>0</v>
      </c>
      <c r="C4823" t="str">
        <f t="shared" si="452"/>
        <v>OFF</v>
      </c>
      <c r="D4823" s="4">
        <f t="shared" si="454"/>
        <v>42630.874999988308</v>
      </c>
      <c r="E4823" t="str">
        <f t="shared" si="455"/>
        <v>LRKPPS</v>
      </c>
      <c r="F4823" s="39">
        <v>69.076751708984375</v>
      </c>
      <c r="G4823">
        <f t="shared" si="453"/>
        <v>1.04923517610169E-3</v>
      </c>
      <c r="H4823" s="38">
        <f>G4823*SUMIF('Manual Inputs'!$B$11:$B$22,'Expanded kW'!A4823,'Manual Inputs'!$C$11:$C$22)</f>
        <v>12297.378314579217</v>
      </c>
    </row>
    <row r="4824" spans="1:8" x14ac:dyDescent="0.2">
      <c r="A4824">
        <f t="shared" si="450"/>
        <v>9</v>
      </c>
      <c r="B4824" t="b">
        <f t="shared" si="451"/>
        <v>0</v>
      </c>
      <c r="C4824" t="str">
        <f t="shared" si="452"/>
        <v>OFF</v>
      </c>
      <c r="D4824" s="4">
        <f t="shared" si="454"/>
        <v>42630.916666654972</v>
      </c>
      <c r="E4824" t="str">
        <f t="shared" si="455"/>
        <v>LRKPPS</v>
      </c>
      <c r="F4824" s="39">
        <v>68.07666015625</v>
      </c>
      <c r="G4824">
        <f t="shared" si="453"/>
        <v>1.0340443744138541E-3</v>
      </c>
      <c r="H4824" s="38">
        <f>G4824*SUMIF('Manual Inputs'!$B$11:$B$22,'Expanded kW'!A4824,'Manual Inputs'!$C$11:$C$22)</f>
        <v>12119.33716659643</v>
      </c>
    </row>
    <row r="4825" spans="1:8" x14ac:dyDescent="0.2">
      <c r="A4825">
        <f t="shared" si="450"/>
        <v>9</v>
      </c>
      <c r="B4825" t="b">
        <f t="shared" si="451"/>
        <v>0</v>
      </c>
      <c r="C4825" t="str">
        <f t="shared" si="452"/>
        <v>OFF</v>
      </c>
      <c r="D4825" s="4">
        <f t="shared" si="454"/>
        <v>42630.958333321636</v>
      </c>
      <c r="E4825" t="str">
        <f t="shared" si="455"/>
        <v>LRKPPS</v>
      </c>
      <c r="F4825" s="39">
        <v>65.599990844726563</v>
      </c>
      <c r="G4825">
        <f t="shared" si="453"/>
        <v>9.9642522619203689E-4</v>
      </c>
      <c r="H4825" s="38">
        <f>G4825*SUMIF('Manual Inputs'!$B$11:$B$22,'Expanded kW'!A4825,'Manual Inputs'!$C$11:$C$22)</f>
        <v>11678.428485594412</v>
      </c>
    </row>
    <row r="4826" spans="1:8" x14ac:dyDescent="0.2">
      <c r="A4826">
        <f t="shared" si="450"/>
        <v>9</v>
      </c>
      <c r="B4826" t="b">
        <f t="shared" si="451"/>
        <v>0</v>
      </c>
      <c r="C4826" t="str">
        <f t="shared" si="452"/>
        <v>OFF</v>
      </c>
      <c r="D4826" s="4">
        <f t="shared" si="454"/>
        <v>42630.9999999883</v>
      </c>
      <c r="E4826" t="str">
        <f t="shared" si="455"/>
        <v>LRKPPS</v>
      </c>
      <c r="F4826" s="39">
        <v>62.703201293945313</v>
      </c>
      <c r="G4826">
        <f t="shared" si="453"/>
        <v>9.5242469896330531E-4</v>
      </c>
      <c r="H4826" s="38">
        <f>G4826*SUMIF('Manual Inputs'!$B$11:$B$22,'Expanded kW'!A4826,'Manual Inputs'!$C$11:$C$22)</f>
        <v>11162.7279623018</v>
      </c>
    </row>
    <row r="4827" spans="1:8" x14ac:dyDescent="0.2">
      <c r="A4827">
        <f t="shared" si="450"/>
        <v>9</v>
      </c>
      <c r="B4827" t="b">
        <f t="shared" si="451"/>
        <v>0</v>
      </c>
      <c r="C4827" t="str">
        <f t="shared" si="452"/>
        <v>OFF</v>
      </c>
      <c r="D4827" s="4">
        <f t="shared" si="454"/>
        <v>42631.041666654965</v>
      </c>
      <c r="E4827" t="str">
        <f t="shared" si="455"/>
        <v>LRKPPS</v>
      </c>
      <c r="F4827" s="39">
        <v>61.930801391601563</v>
      </c>
      <c r="G4827">
        <f t="shared" si="453"/>
        <v>9.4069239934720789E-4</v>
      </c>
      <c r="H4827" s="38">
        <f>G4827*SUMIF('Manual Inputs'!$B$11:$B$22,'Expanded kW'!A4827,'Manual Inputs'!$C$11:$C$22)</f>
        <v>11025.221586071464</v>
      </c>
    </row>
    <row r="4828" spans="1:8" x14ac:dyDescent="0.2">
      <c r="A4828">
        <f t="shared" si="450"/>
        <v>9</v>
      </c>
      <c r="B4828" t="b">
        <f t="shared" si="451"/>
        <v>0</v>
      </c>
      <c r="C4828" t="str">
        <f t="shared" si="452"/>
        <v>OFF</v>
      </c>
      <c r="D4828" s="4">
        <f t="shared" si="454"/>
        <v>42631.083333321629</v>
      </c>
      <c r="E4828" t="str">
        <f t="shared" si="455"/>
        <v>LRKPPS</v>
      </c>
      <c r="F4828" s="39">
        <v>62.504180908203125</v>
      </c>
      <c r="G4828">
        <f t="shared" si="453"/>
        <v>9.4940169651579925E-4</v>
      </c>
      <c r="H4828" s="38">
        <f>G4828*SUMIF('Manual Inputs'!$B$11:$B$22,'Expanded kW'!A4828,'Manual Inputs'!$C$11:$C$22)</f>
        <v>11127.297388118232</v>
      </c>
    </row>
    <row r="4829" spans="1:8" x14ac:dyDescent="0.2">
      <c r="A4829">
        <f t="shared" si="450"/>
        <v>9</v>
      </c>
      <c r="B4829" t="b">
        <f t="shared" si="451"/>
        <v>0</v>
      </c>
      <c r="C4829" t="str">
        <f t="shared" si="452"/>
        <v>OFF</v>
      </c>
      <c r="D4829" s="4">
        <f t="shared" si="454"/>
        <v>42631.124999988293</v>
      </c>
      <c r="E4829" t="str">
        <f t="shared" si="455"/>
        <v>LRKPPS</v>
      </c>
      <c r="F4829" s="39">
        <v>60.820465087890625</v>
      </c>
      <c r="G4829">
        <f t="shared" si="453"/>
        <v>9.2382704482005349E-4</v>
      </c>
      <c r="H4829" s="38">
        <f>G4829*SUMIF('Manual Inputs'!$B$11:$B$22,'Expanded kW'!A4829,'Manual Inputs'!$C$11:$C$22)</f>
        <v>10827.554132907639</v>
      </c>
    </row>
    <row r="4830" spans="1:8" x14ac:dyDescent="0.2">
      <c r="A4830">
        <f t="shared" si="450"/>
        <v>9</v>
      </c>
      <c r="B4830" t="b">
        <f t="shared" si="451"/>
        <v>0</v>
      </c>
      <c r="C4830" t="str">
        <f t="shared" si="452"/>
        <v>OFF</v>
      </c>
      <c r="D4830" s="4">
        <f t="shared" si="454"/>
        <v>42631.166666654957</v>
      </c>
      <c r="E4830" t="str">
        <f t="shared" si="455"/>
        <v>LRKPPS</v>
      </c>
      <c r="F4830" s="39">
        <v>61.679111480712891</v>
      </c>
      <c r="G4830">
        <f t="shared" si="453"/>
        <v>9.3686937783214231E-4</v>
      </c>
      <c r="H4830" s="38">
        <f>G4830*SUMIF('Manual Inputs'!$B$11:$B$22,'Expanded kW'!A4830,'Manual Inputs'!$C$11:$C$22)</f>
        <v>10980.414527609881</v>
      </c>
    </row>
    <row r="4831" spans="1:8" x14ac:dyDescent="0.2">
      <c r="A4831">
        <f t="shared" si="450"/>
        <v>9</v>
      </c>
      <c r="B4831" t="b">
        <f t="shared" si="451"/>
        <v>0</v>
      </c>
      <c r="C4831" t="str">
        <f t="shared" si="452"/>
        <v>OFF</v>
      </c>
      <c r="D4831" s="4">
        <f t="shared" si="454"/>
        <v>42631.208333321621</v>
      </c>
      <c r="E4831" t="str">
        <f t="shared" si="455"/>
        <v>LRKPPS</v>
      </c>
      <c r="F4831" s="39">
        <v>61.268722534179687</v>
      </c>
      <c r="G4831">
        <f t="shared" si="453"/>
        <v>9.306358114305255E-4</v>
      </c>
      <c r="H4831" s="38">
        <f>G4831*SUMIF('Manual Inputs'!$B$11:$B$22,'Expanded kW'!A4831,'Manual Inputs'!$C$11:$C$22)</f>
        <v>10907.355097240285</v>
      </c>
    </row>
    <row r="4832" spans="1:8" x14ac:dyDescent="0.2">
      <c r="A4832">
        <f t="shared" si="450"/>
        <v>9</v>
      </c>
      <c r="B4832" t="b">
        <f t="shared" si="451"/>
        <v>0</v>
      </c>
      <c r="C4832" t="str">
        <f t="shared" si="452"/>
        <v>OFF</v>
      </c>
      <c r="D4832" s="4">
        <f t="shared" si="454"/>
        <v>42631.249999988286</v>
      </c>
      <c r="E4832" t="str">
        <f t="shared" si="455"/>
        <v>LRKPPS</v>
      </c>
      <c r="F4832" s="39">
        <v>61.037281036376953</v>
      </c>
      <c r="G4832">
        <f t="shared" si="453"/>
        <v>9.2712035138504815E-4</v>
      </c>
      <c r="H4832" s="38">
        <f>G4832*SUMIF('Manual Inputs'!$B$11:$B$22,'Expanded kW'!A4832,'Manual Inputs'!$C$11:$C$22)</f>
        <v>10866.152759467315</v>
      </c>
    </row>
    <row r="4833" spans="1:8" x14ac:dyDescent="0.2">
      <c r="A4833">
        <f t="shared" si="450"/>
        <v>9</v>
      </c>
      <c r="B4833" t="b">
        <f t="shared" si="451"/>
        <v>0</v>
      </c>
      <c r="C4833" t="str">
        <f t="shared" si="452"/>
        <v>OFF</v>
      </c>
      <c r="D4833" s="4">
        <f t="shared" si="454"/>
        <v>42631.29166665495</v>
      </c>
      <c r="E4833" t="str">
        <f t="shared" si="455"/>
        <v>LRKPPS</v>
      </c>
      <c r="F4833" s="39">
        <v>62.384571075439453</v>
      </c>
      <c r="G4833">
        <f t="shared" si="453"/>
        <v>9.475848935996459E-4</v>
      </c>
      <c r="H4833" s="38">
        <f>G4833*SUMIF('Manual Inputs'!$B$11:$B$22,'Expanded kW'!A4833,'Manual Inputs'!$C$11:$C$22)</f>
        <v>11106.003865663164</v>
      </c>
    </row>
    <row r="4834" spans="1:8" x14ac:dyDescent="0.2">
      <c r="A4834">
        <f t="shared" si="450"/>
        <v>9</v>
      </c>
      <c r="B4834" t="b">
        <f t="shared" si="451"/>
        <v>0</v>
      </c>
      <c r="C4834" t="str">
        <f t="shared" si="452"/>
        <v>OFF</v>
      </c>
      <c r="D4834" s="4">
        <f t="shared" si="454"/>
        <v>42631.333333321614</v>
      </c>
      <c r="E4834" t="str">
        <f t="shared" si="455"/>
        <v>LRKPPS</v>
      </c>
      <c r="F4834" s="39">
        <v>58.703952789306641</v>
      </c>
      <c r="G4834">
        <f t="shared" si="453"/>
        <v>8.9167846951237399E-4</v>
      </c>
      <c r="H4834" s="38">
        <f>G4834*SUMIF('Manual Inputs'!$B$11:$B$22,'Expanded kW'!A4834,'Manual Inputs'!$C$11:$C$22)</f>
        <v>10450.762349866085</v>
      </c>
    </row>
    <row r="4835" spans="1:8" x14ac:dyDescent="0.2">
      <c r="A4835">
        <f t="shared" si="450"/>
        <v>9</v>
      </c>
      <c r="B4835" t="b">
        <f t="shared" si="451"/>
        <v>0</v>
      </c>
      <c r="C4835" t="str">
        <f t="shared" si="452"/>
        <v>OFF</v>
      </c>
      <c r="D4835" s="4">
        <f t="shared" si="454"/>
        <v>42631.374999988278</v>
      </c>
      <c r="E4835" t="str">
        <f t="shared" si="455"/>
        <v>LRKPPS</v>
      </c>
      <c r="F4835" s="39">
        <v>59.324871063232422</v>
      </c>
      <c r="G4835">
        <f t="shared" si="453"/>
        <v>9.0110985240704098E-4</v>
      </c>
      <c r="H4835" s="38">
        <f>G4835*SUMIF('Manual Inputs'!$B$11:$B$22,'Expanded kW'!A4835,'Manual Inputs'!$C$11:$C$22)</f>
        <v>10561.301232022404</v>
      </c>
    </row>
    <row r="4836" spans="1:8" x14ac:dyDescent="0.2">
      <c r="A4836">
        <f t="shared" si="450"/>
        <v>9</v>
      </c>
      <c r="B4836" t="b">
        <f t="shared" si="451"/>
        <v>0</v>
      </c>
      <c r="C4836" t="str">
        <f t="shared" si="452"/>
        <v>OFF</v>
      </c>
      <c r="D4836" s="4">
        <f t="shared" si="454"/>
        <v>42631.416666654943</v>
      </c>
      <c r="E4836" t="str">
        <f t="shared" si="455"/>
        <v>LRKPPS</v>
      </c>
      <c r="F4836" s="39">
        <v>59.469577789306641</v>
      </c>
      <c r="G4836">
        <f t="shared" si="453"/>
        <v>9.0330786235190983E-4</v>
      </c>
      <c r="H4836" s="38">
        <f>G4836*SUMIF('Manual Inputs'!$B$11:$B$22,'Expanded kW'!A4836,'Manual Inputs'!$C$11:$C$22)</f>
        <v>10587.06262512751</v>
      </c>
    </row>
    <row r="4837" spans="1:8" x14ac:dyDescent="0.2">
      <c r="A4837">
        <f t="shared" si="450"/>
        <v>9</v>
      </c>
      <c r="B4837" t="b">
        <f t="shared" si="451"/>
        <v>0</v>
      </c>
      <c r="C4837" t="str">
        <f t="shared" si="452"/>
        <v>OFF</v>
      </c>
      <c r="D4837" s="4">
        <f t="shared" si="454"/>
        <v>42631.458333321607</v>
      </c>
      <c r="E4837" t="str">
        <f t="shared" si="455"/>
        <v>LRKPPS</v>
      </c>
      <c r="F4837" s="39">
        <v>59.298843383789063</v>
      </c>
      <c r="G4837">
        <f t="shared" si="453"/>
        <v>9.0071450728514927E-4</v>
      </c>
      <c r="H4837" s="38">
        <f>G4837*SUMIF('Manual Inputs'!$B$11:$B$22,'Expanded kW'!A4837,'Manual Inputs'!$C$11:$C$22)</f>
        <v>10556.667658311324</v>
      </c>
    </row>
    <row r="4838" spans="1:8" x14ac:dyDescent="0.2">
      <c r="A4838">
        <f t="shared" si="450"/>
        <v>9</v>
      </c>
      <c r="B4838" t="b">
        <f t="shared" si="451"/>
        <v>0</v>
      </c>
      <c r="C4838" t="str">
        <f t="shared" si="452"/>
        <v>OFF</v>
      </c>
      <c r="D4838" s="4">
        <f t="shared" si="454"/>
        <v>42631.499999988271</v>
      </c>
      <c r="E4838" t="str">
        <f t="shared" si="455"/>
        <v>LRKPPS</v>
      </c>
      <c r="F4838" s="39">
        <v>60.355464935302734</v>
      </c>
      <c r="G4838">
        <f t="shared" si="453"/>
        <v>9.167639663614233E-4</v>
      </c>
      <c r="H4838" s="38">
        <f>G4838*SUMIF('Manual Inputs'!$B$11:$B$22,'Expanded kW'!A4838,'Manual Inputs'!$C$11:$C$22)</f>
        <v>10744.772550808915</v>
      </c>
    </row>
    <row r="4839" spans="1:8" x14ac:dyDescent="0.2">
      <c r="A4839">
        <f t="shared" si="450"/>
        <v>9</v>
      </c>
      <c r="B4839" t="b">
        <f t="shared" si="451"/>
        <v>0</v>
      </c>
      <c r="C4839" t="str">
        <f t="shared" si="452"/>
        <v>OFF</v>
      </c>
      <c r="D4839" s="4">
        <f t="shared" si="454"/>
        <v>42631.541666654935</v>
      </c>
      <c r="E4839" t="str">
        <f t="shared" si="455"/>
        <v>LRKPPS</v>
      </c>
      <c r="F4839" s="39">
        <v>61.413936614990234</v>
      </c>
      <c r="G4839">
        <f t="shared" si="453"/>
        <v>9.3284152779503544E-4</v>
      </c>
      <c r="H4839" s="38">
        <f>G4839*SUMIF('Manual Inputs'!$B$11:$B$22,'Expanded kW'!A4839,'Manual Inputs'!$C$11:$C$22)</f>
        <v>10933.206812095876</v>
      </c>
    </row>
    <row r="4840" spans="1:8" x14ac:dyDescent="0.2">
      <c r="A4840">
        <f t="shared" si="450"/>
        <v>9</v>
      </c>
      <c r="B4840" t="b">
        <f t="shared" si="451"/>
        <v>0</v>
      </c>
      <c r="C4840" t="str">
        <f t="shared" si="452"/>
        <v>OFF</v>
      </c>
      <c r="D4840" s="4">
        <f t="shared" si="454"/>
        <v>42631.5833333216</v>
      </c>
      <c r="E4840" t="str">
        <f t="shared" si="455"/>
        <v>LRKPPS</v>
      </c>
      <c r="F4840" s="39">
        <v>62.864875793457031</v>
      </c>
      <c r="G4840">
        <f t="shared" si="453"/>
        <v>9.5488043939361662E-4</v>
      </c>
      <c r="H4840" s="38">
        <f>G4840*SUMIF('Manual Inputs'!$B$11:$B$22,'Expanded kW'!A4840,'Manual Inputs'!$C$11:$C$22)</f>
        <v>11191.510040716428</v>
      </c>
    </row>
    <row r="4841" spans="1:8" x14ac:dyDescent="0.2">
      <c r="A4841">
        <f t="shared" si="450"/>
        <v>9</v>
      </c>
      <c r="B4841" t="b">
        <f t="shared" si="451"/>
        <v>0</v>
      </c>
      <c r="C4841" t="str">
        <f t="shared" si="452"/>
        <v>OFF</v>
      </c>
      <c r="D4841" s="4">
        <f t="shared" si="454"/>
        <v>42631.624999988264</v>
      </c>
      <c r="E4841" t="str">
        <f t="shared" si="455"/>
        <v>LRKPPS</v>
      </c>
      <c r="F4841" s="39">
        <v>63.620296478271484</v>
      </c>
      <c r="G4841">
        <f t="shared" si="453"/>
        <v>9.6635483469525703E-4</v>
      </c>
      <c r="H4841" s="38">
        <f>G4841*SUMIF('Manual Inputs'!$B$11:$B$22,'Expanded kW'!A4841,'Manual Inputs'!$C$11:$C$22)</f>
        <v>11325.993694304523</v>
      </c>
    </row>
    <row r="4842" spans="1:8" x14ac:dyDescent="0.2">
      <c r="A4842">
        <f t="shared" si="450"/>
        <v>9</v>
      </c>
      <c r="B4842" t="b">
        <f t="shared" si="451"/>
        <v>0</v>
      </c>
      <c r="C4842" t="str">
        <f t="shared" si="452"/>
        <v>OFF</v>
      </c>
      <c r="D4842" s="4">
        <f t="shared" si="454"/>
        <v>42631.666666654928</v>
      </c>
      <c r="E4842" t="str">
        <f t="shared" si="455"/>
        <v>LRKPPS</v>
      </c>
      <c r="F4842" s="39">
        <v>63.825084686279297</v>
      </c>
      <c r="G4842">
        <f t="shared" si="453"/>
        <v>9.6946544696605204E-4</v>
      </c>
      <c r="H4842" s="38">
        <f>G4842*SUMIF('Manual Inputs'!$B$11:$B$22,'Expanded kW'!A4842,'Manual Inputs'!$C$11:$C$22)</f>
        <v>11362.451084177841</v>
      </c>
    </row>
    <row r="4843" spans="1:8" x14ac:dyDescent="0.2">
      <c r="A4843">
        <f t="shared" si="450"/>
        <v>9</v>
      </c>
      <c r="B4843" t="b">
        <f t="shared" si="451"/>
        <v>0</v>
      </c>
      <c r="C4843" t="str">
        <f t="shared" si="452"/>
        <v>OFF</v>
      </c>
      <c r="D4843" s="4">
        <f t="shared" si="454"/>
        <v>42631.708333321592</v>
      </c>
      <c r="E4843" t="str">
        <f t="shared" si="455"/>
        <v>LRKPPS</v>
      </c>
      <c r="F4843" s="39">
        <v>63.059085845947266</v>
      </c>
      <c r="G4843">
        <f t="shared" si="453"/>
        <v>9.5783037571204384E-4</v>
      </c>
      <c r="H4843" s="38">
        <f>G4843*SUMIF('Manual Inputs'!$B$11:$B$22,'Expanded kW'!A4843,'Manual Inputs'!$C$11:$C$22)</f>
        <v>11226.084256047636</v>
      </c>
    </row>
    <row r="4844" spans="1:8" x14ac:dyDescent="0.2">
      <c r="A4844">
        <f t="shared" si="450"/>
        <v>9</v>
      </c>
      <c r="B4844" t="b">
        <f t="shared" si="451"/>
        <v>0</v>
      </c>
      <c r="C4844" t="str">
        <f t="shared" si="452"/>
        <v>OFF</v>
      </c>
      <c r="D4844" s="4">
        <f t="shared" si="454"/>
        <v>42631.749999988257</v>
      </c>
      <c r="E4844" t="str">
        <f t="shared" si="455"/>
        <v>LRKPPS</v>
      </c>
      <c r="F4844" s="39">
        <v>62.964714050292969</v>
      </c>
      <c r="G4844">
        <f t="shared" si="453"/>
        <v>9.5639692371578429E-4</v>
      </c>
      <c r="H4844" s="38">
        <f>G4844*SUMIF('Manual Inputs'!$B$11:$B$22,'Expanded kW'!A4844,'Manual Inputs'!$C$11:$C$22)</f>
        <v>11209.283731346124</v>
      </c>
    </row>
    <row r="4845" spans="1:8" x14ac:dyDescent="0.2">
      <c r="A4845">
        <f t="shared" si="450"/>
        <v>9</v>
      </c>
      <c r="B4845" t="b">
        <f t="shared" si="451"/>
        <v>0</v>
      </c>
      <c r="C4845" t="str">
        <f t="shared" si="452"/>
        <v>OFF</v>
      </c>
      <c r="D4845" s="4">
        <f t="shared" si="454"/>
        <v>42631.791666654921</v>
      </c>
      <c r="E4845" t="str">
        <f t="shared" si="455"/>
        <v>LRKPPS</v>
      </c>
      <c r="F4845" s="39">
        <v>62.430667877197266</v>
      </c>
      <c r="G4845">
        <f t="shared" si="453"/>
        <v>9.4828507686989933E-4</v>
      </c>
      <c r="H4845" s="38">
        <f>G4845*SUMIF('Manual Inputs'!$B$11:$B$22,'Expanded kW'!A4845,'Manual Inputs'!$C$11:$C$22)</f>
        <v>11114.21024185028</v>
      </c>
    </row>
    <row r="4846" spans="1:8" x14ac:dyDescent="0.2">
      <c r="A4846">
        <f t="shared" si="450"/>
        <v>9</v>
      </c>
      <c r="B4846" t="b">
        <f t="shared" si="451"/>
        <v>0</v>
      </c>
      <c r="C4846" t="str">
        <f t="shared" si="452"/>
        <v>OFF</v>
      </c>
      <c r="D4846" s="4">
        <f t="shared" si="454"/>
        <v>42631.833333321585</v>
      </c>
      <c r="E4846" t="str">
        <f t="shared" si="455"/>
        <v>LRKPPS</v>
      </c>
      <c r="F4846" s="39">
        <v>62.493316650390625</v>
      </c>
      <c r="G4846">
        <f t="shared" si="453"/>
        <v>9.4923667483806987E-4</v>
      </c>
      <c r="H4846" s="38">
        <f>G4846*SUMIF('Manual Inputs'!$B$11:$B$22,'Expanded kW'!A4846,'Manual Inputs'!$C$11:$C$22)</f>
        <v>11125.363280258176</v>
      </c>
    </row>
    <row r="4847" spans="1:8" x14ac:dyDescent="0.2">
      <c r="A4847">
        <f t="shared" si="450"/>
        <v>9</v>
      </c>
      <c r="B4847" t="b">
        <f t="shared" si="451"/>
        <v>0</v>
      </c>
      <c r="C4847" t="str">
        <f t="shared" si="452"/>
        <v>OFF</v>
      </c>
      <c r="D4847" s="4">
        <f t="shared" si="454"/>
        <v>42631.874999988249</v>
      </c>
      <c r="E4847" t="str">
        <f t="shared" si="455"/>
        <v>LRKPPS</v>
      </c>
      <c r="F4847" s="39">
        <v>61.1099853515625</v>
      </c>
      <c r="G4847">
        <f t="shared" si="453"/>
        <v>9.2822468711392604E-4</v>
      </c>
      <c r="H4847" s="38">
        <f>G4847*SUMIF('Manual Inputs'!$B$11:$B$22,'Expanded kW'!A4847,'Manual Inputs'!$C$11:$C$22)</f>
        <v>10879.095934223213</v>
      </c>
    </row>
    <row r="4848" spans="1:8" x14ac:dyDescent="0.2">
      <c r="A4848">
        <f t="shared" si="450"/>
        <v>9</v>
      </c>
      <c r="B4848" t="b">
        <f t="shared" si="451"/>
        <v>0</v>
      </c>
      <c r="C4848" t="str">
        <f t="shared" si="452"/>
        <v>OFF</v>
      </c>
      <c r="D4848" s="4">
        <f t="shared" si="454"/>
        <v>42631.916666654914</v>
      </c>
      <c r="E4848" t="str">
        <f t="shared" si="455"/>
        <v>LRKPPS</v>
      </c>
      <c r="F4848" s="39">
        <v>60.490512847900391</v>
      </c>
      <c r="G4848">
        <f t="shared" si="453"/>
        <v>9.1881526461808614E-4</v>
      </c>
      <c r="H4848" s="38">
        <f>G4848*SUMIF('Manual Inputs'!$B$11:$B$22,'Expanded kW'!A4848,'Manual Inputs'!$C$11:$C$22)</f>
        <v>10768.814435100236</v>
      </c>
    </row>
    <row r="4849" spans="1:8" x14ac:dyDescent="0.2">
      <c r="A4849">
        <f t="shared" si="450"/>
        <v>9</v>
      </c>
      <c r="B4849" t="b">
        <f t="shared" si="451"/>
        <v>0</v>
      </c>
      <c r="C4849" t="str">
        <f t="shared" si="452"/>
        <v>OFF</v>
      </c>
      <c r="D4849" s="4">
        <f t="shared" si="454"/>
        <v>42631.958333321578</v>
      </c>
      <c r="E4849" t="str">
        <f t="shared" si="455"/>
        <v>LRKPPS</v>
      </c>
      <c r="F4849" s="39">
        <v>59.281696319580078</v>
      </c>
      <c r="G4849">
        <f t="shared" si="453"/>
        <v>9.0045405347848018E-4</v>
      </c>
      <c r="H4849" s="38">
        <f>G4849*SUMIF('Manual Inputs'!$B$11:$B$22,'Expanded kW'!A4849,'Manual Inputs'!$C$11:$C$22)</f>
        <v>10553.615054789221</v>
      </c>
    </row>
    <row r="4850" spans="1:8" x14ac:dyDescent="0.2">
      <c r="A4850">
        <f t="shared" si="450"/>
        <v>9</v>
      </c>
      <c r="B4850" t="b">
        <f t="shared" si="451"/>
        <v>0</v>
      </c>
      <c r="C4850" t="str">
        <f t="shared" si="452"/>
        <v>OFF</v>
      </c>
      <c r="D4850" s="4">
        <f t="shared" si="454"/>
        <v>42631.999999988242</v>
      </c>
      <c r="E4850" t="str">
        <f t="shared" si="455"/>
        <v>LRKPPS</v>
      </c>
      <c r="F4850" s="39">
        <v>56.006633758544922</v>
      </c>
      <c r="G4850">
        <f t="shared" si="453"/>
        <v>8.5070778200571726E-4</v>
      </c>
      <c r="H4850" s="38">
        <f>G4850*SUMIF('Manual Inputs'!$B$11:$B$22,'Expanded kW'!A4850,'Manual Inputs'!$C$11:$C$22)</f>
        <v>9970.5725358439395</v>
      </c>
    </row>
    <row r="4851" spans="1:8" x14ac:dyDescent="0.2">
      <c r="A4851">
        <f t="shared" si="450"/>
        <v>9</v>
      </c>
      <c r="B4851" t="b">
        <f t="shared" si="451"/>
        <v>0</v>
      </c>
      <c r="C4851" t="str">
        <f t="shared" si="452"/>
        <v>OFF</v>
      </c>
      <c r="D4851" s="4">
        <f t="shared" si="454"/>
        <v>42632.041666654906</v>
      </c>
      <c r="E4851" t="str">
        <f t="shared" si="455"/>
        <v>LRKPPS</v>
      </c>
      <c r="F4851" s="39">
        <v>56.472736358642578</v>
      </c>
      <c r="G4851">
        <f t="shared" si="453"/>
        <v>8.5778760599274063E-4</v>
      </c>
      <c r="H4851" s="38">
        <f>G4851*SUMIF('Manual Inputs'!$B$11:$B$22,'Expanded kW'!A4851,'Manual Inputs'!$C$11:$C$22)</f>
        <v>10053.550380994473</v>
      </c>
    </row>
    <row r="4852" spans="1:8" x14ac:dyDescent="0.2">
      <c r="A4852">
        <f t="shared" si="450"/>
        <v>9</v>
      </c>
      <c r="B4852" t="b">
        <f t="shared" si="451"/>
        <v>0</v>
      </c>
      <c r="C4852" t="str">
        <f t="shared" si="452"/>
        <v>OFF</v>
      </c>
      <c r="D4852" s="4">
        <f t="shared" si="454"/>
        <v>42632.083333321571</v>
      </c>
      <c r="E4852" t="str">
        <f t="shared" si="455"/>
        <v>LRKPPS</v>
      </c>
      <c r="F4852" s="39">
        <v>56.357681274414062</v>
      </c>
      <c r="G4852">
        <f t="shared" si="453"/>
        <v>8.5603998702434318E-4</v>
      </c>
      <c r="H4852" s="38">
        <f>G4852*SUMIF('Manual Inputs'!$B$11:$B$22,'Expanded kW'!A4852,'Manual Inputs'!$C$11:$C$22)</f>
        <v>10033.067716961072</v>
      </c>
    </row>
    <row r="4853" spans="1:8" x14ac:dyDescent="0.2">
      <c r="A4853">
        <f t="shared" si="450"/>
        <v>9</v>
      </c>
      <c r="B4853" t="b">
        <f t="shared" si="451"/>
        <v>0</v>
      </c>
      <c r="C4853" t="str">
        <f t="shared" si="452"/>
        <v>OFF</v>
      </c>
      <c r="D4853" s="4">
        <f t="shared" si="454"/>
        <v>42632.124999988235</v>
      </c>
      <c r="E4853" t="str">
        <f t="shared" si="455"/>
        <v>LRKPPS</v>
      </c>
      <c r="F4853" s="39">
        <v>55.37811279296875</v>
      </c>
      <c r="G4853">
        <f t="shared" si="453"/>
        <v>8.4116091870244266E-4</v>
      </c>
      <c r="H4853" s="38">
        <f>G4853*SUMIF('Manual Inputs'!$B$11:$B$22,'Expanded kW'!A4853,'Manual Inputs'!$C$11:$C$22)</f>
        <v>9858.6801856521251</v>
      </c>
    </row>
    <row r="4854" spans="1:8" x14ac:dyDescent="0.2">
      <c r="A4854">
        <f t="shared" si="450"/>
        <v>9</v>
      </c>
      <c r="B4854" t="b">
        <f t="shared" si="451"/>
        <v>0</v>
      </c>
      <c r="C4854" t="str">
        <f t="shared" si="452"/>
        <v>OFF</v>
      </c>
      <c r="D4854" s="4">
        <f t="shared" si="454"/>
        <v>42632.166666654899</v>
      </c>
      <c r="E4854" t="str">
        <f t="shared" si="455"/>
        <v>LRKPPS</v>
      </c>
      <c r="F4854" s="39">
        <v>58.817939758300781</v>
      </c>
      <c r="G4854">
        <f t="shared" si="453"/>
        <v>8.9340986443942158E-4</v>
      </c>
      <c r="H4854" s="38">
        <f>G4854*SUMIF('Manual Inputs'!$B$11:$B$22,'Expanded kW'!A4854,'Manual Inputs'!$C$11:$C$22)</f>
        <v>10471.054862845829</v>
      </c>
    </row>
    <row r="4855" spans="1:8" x14ac:dyDescent="0.2">
      <c r="A4855">
        <f t="shared" si="450"/>
        <v>9</v>
      </c>
      <c r="B4855" t="b">
        <f t="shared" si="451"/>
        <v>0</v>
      </c>
      <c r="C4855" t="str">
        <f t="shared" si="452"/>
        <v>OFF</v>
      </c>
      <c r="D4855" s="4">
        <f t="shared" si="454"/>
        <v>42632.208333321563</v>
      </c>
      <c r="E4855" t="str">
        <f t="shared" si="455"/>
        <v>LRKPPS</v>
      </c>
      <c r="F4855" s="39">
        <v>70.406547546386719</v>
      </c>
      <c r="G4855">
        <f t="shared" si="453"/>
        <v>1.0694339916961799E-3</v>
      </c>
      <c r="H4855" s="38">
        <f>G4855*SUMIF('Manual Inputs'!$B$11:$B$22,'Expanded kW'!A4855,'Manual Inputs'!$C$11:$C$22)</f>
        <v>12534.115018160521</v>
      </c>
    </row>
    <row r="4856" spans="1:8" x14ac:dyDescent="0.2">
      <c r="A4856">
        <f t="shared" si="450"/>
        <v>9</v>
      </c>
      <c r="B4856" t="b">
        <f t="shared" si="451"/>
        <v>0</v>
      </c>
      <c r="C4856" t="str">
        <f t="shared" si="452"/>
        <v>OFF</v>
      </c>
      <c r="D4856" s="4">
        <f t="shared" si="454"/>
        <v>42632.249999988228</v>
      </c>
      <c r="E4856" t="str">
        <f t="shared" si="455"/>
        <v>LRKPPS</v>
      </c>
      <c r="F4856" s="39">
        <v>99.523399353027344</v>
      </c>
      <c r="G4856">
        <f t="shared" si="453"/>
        <v>1.5117018224357352E-3</v>
      </c>
      <c r="H4856" s="38">
        <f>G4856*SUMIF('Manual Inputs'!$B$11:$B$22,'Expanded kW'!A4856,'Manual Inputs'!$C$11:$C$22)</f>
        <v>17717.638173740932</v>
      </c>
    </row>
    <row r="4857" spans="1:8" x14ac:dyDescent="0.2">
      <c r="A4857">
        <f t="shared" si="450"/>
        <v>9</v>
      </c>
      <c r="B4857" t="b">
        <f t="shared" si="451"/>
        <v>0</v>
      </c>
      <c r="C4857" t="str">
        <f t="shared" si="452"/>
        <v>ON</v>
      </c>
      <c r="D4857" s="4">
        <f t="shared" si="454"/>
        <v>42632.291666654892</v>
      </c>
      <c r="E4857" t="str">
        <f t="shared" si="455"/>
        <v>LRKPPS</v>
      </c>
      <c r="F4857" s="39">
        <v>125.5706787109375</v>
      </c>
      <c r="G4857">
        <f t="shared" si="453"/>
        <v>1.9073446554862096E-3</v>
      </c>
      <c r="H4857" s="38">
        <f>G4857*SUMIF('Manual Inputs'!$B$11:$B$22,'Expanded kW'!A4857,'Manual Inputs'!$C$11:$C$22)</f>
        <v>22354.701156656065</v>
      </c>
    </row>
    <row r="4858" spans="1:8" x14ac:dyDescent="0.2">
      <c r="A4858">
        <f t="shared" si="450"/>
        <v>9</v>
      </c>
      <c r="B4858" t="b">
        <f t="shared" si="451"/>
        <v>0</v>
      </c>
      <c r="C4858" t="str">
        <f t="shared" si="452"/>
        <v>ON</v>
      </c>
      <c r="D4858" s="4">
        <f t="shared" si="454"/>
        <v>42632.333333321556</v>
      </c>
      <c r="E4858" t="str">
        <f t="shared" si="455"/>
        <v>LRKPPS</v>
      </c>
      <c r="F4858" s="39">
        <v>151.82365417480469</v>
      </c>
      <c r="G4858">
        <f t="shared" si="453"/>
        <v>2.3061118912426266E-3</v>
      </c>
      <c r="H4858" s="38">
        <f>G4858*SUMIF('Manual Inputs'!$B$11:$B$22,'Expanded kW'!A4858,'Manual Inputs'!$C$11:$C$22)</f>
        <v>27028.38315784013</v>
      </c>
    </row>
    <row r="4859" spans="1:8" x14ac:dyDescent="0.2">
      <c r="A4859">
        <f t="shared" si="450"/>
        <v>9</v>
      </c>
      <c r="B4859" t="b">
        <f t="shared" si="451"/>
        <v>0</v>
      </c>
      <c r="C4859" t="str">
        <f t="shared" si="452"/>
        <v>ON</v>
      </c>
      <c r="D4859" s="4">
        <f t="shared" si="454"/>
        <v>42632.37499998822</v>
      </c>
      <c r="E4859" t="str">
        <f t="shared" si="455"/>
        <v>LRKPPS</v>
      </c>
      <c r="F4859" s="39">
        <v>158.82293701171875</v>
      </c>
      <c r="G4859">
        <f t="shared" si="453"/>
        <v>2.4124268753477618E-3</v>
      </c>
      <c r="H4859" s="38">
        <f>G4859*SUMIF('Manual Inputs'!$B$11:$B$22,'Expanded kW'!A4859,'Manual Inputs'!$C$11:$C$22)</f>
        <v>28274.429430237131</v>
      </c>
    </row>
    <row r="4860" spans="1:8" x14ac:dyDescent="0.2">
      <c r="A4860">
        <f t="shared" si="450"/>
        <v>9</v>
      </c>
      <c r="B4860" t="b">
        <f t="shared" si="451"/>
        <v>0</v>
      </c>
      <c r="C4860" t="str">
        <f t="shared" si="452"/>
        <v>ON</v>
      </c>
      <c r="D4860" s="4">
        <f t="shared" si="454"/>
        <v>42632.416666654884</v>
      </c>
      <c r="E4860" t="str">
        <f t="shared" si="455"/>
        <v>LRKPPS</v>
      </c>
      <c r="F4860" s="39">
        <v>155.17027282714844</v>
      </c>
      <c r="G4860">
        <f t="shared" si="453"/>
        <v>2.356945057599816E-3</v>
      </c>
      <c r="H4860" s="38">
        <f>G4860*SUMIF('Manual Inputs'!$B$11:$B$22,'Expanded kW'!A4860,'Manual Inputs'!$C$11:$C$22)</f>
        <v>27624.16443915862</v>
      </c>
    </row>
    <row r="4861" spans="1:8" x14ac:dyDescent="0.2">
      <c r="A4861">
        <f t="shared" si="450"/>
        <v>9</v>
      </c>
      <c r="B4861" t="b">
        <f t="shared" si="451"/>
        <v>0</v>
      </c>
      <c r="C4861" t="str">
        <f t="shared" si="452"/>
        <v>ON</v>
      </c>
      <c r="D4861" s="4">
        <f t="shared" si="454"/>
        <v>42632.458333321549</v>
      </c>
      <c r="E4861" t="str">
        <f t="shared" si="455"/>
        <v>LRKPPS</v>
      </c>
      <c r="F4861" s="39">
        <v>163.40524291992187</v>
      </c>
      <c r="G4861">
        <f t="shared" si="453"/>
        <v>2.4820294033705147E-3</v>
      </c>
      <c r="H4861" s="38">
        <f>G4861*SUMIF('Manual Inputs'!$B$11:$B$22,'Expanded kW'!A4861,'Manual Inputs'!$C$11:$C$22)</f>
        <v>29090.193749087932</v>
      </c>
    </row>
    <row r="4862" spans="1:8" x14ac:dyDescent="0.2">
      <c r="A4862">
        <f t="shared" si="450"/>
        <v>9</v>
      </c>
      <c r="B4862" t="b">
        <f t="shared" si="451"/>
        <v>0</v>
      </c>
      <c r="C4862" t="str">
        <f t="shared" si="452"/>
        <v>ON</v>
      </c>
      <c r="D4862" s="4">
        <f t="shared" si="454"/>
        <v>42632.499999988213</v>
      </c>
      <c r="E4862" t="str">
        <f t="shared" si="455"/>
        <v>LRKPPS</v>
      </c>
      <c r="F4862" s="39">
        <v>157.5057373046875</v>
      </c>
      <c r="G4862">
        <f t="shared" si="453"/>
        <v>2.39241938755519E-3</v>
      </c>
      <c r="H4862" s="38">
        <f>G4862*SUMIF('Manual Inputs'!$B$11:$B$22,'Expanded kW'!A4862,'Manual Inputs'!$C$11:$C$22)</f>
        <v>28039.935150867168</v>
      </c>
    </row>
    <row r="4863" spans="1:8" x14ac:dyDescent="0.2">
      <c r="A4863">
        <f t="shared" si="450"/>
        <v>9</v>
      </c>
      <c r="B4863" t="b">
        <f t="shared" si="451"/>
        <v>0</v>
      </c>
      <c r="C4863" t="str">
        <f t="shared" si="452"/>
        <v>ON</v>
      </c>
      <c r="D4863" s="4">
        <f t="shared" si="454"/>
        <v>42632.541666654877</v>
      </c>
      <c r="E4863" t="str">
        <f t="shared" si="455"/>
        <v>LRKPPS</v>
      </c>
      <c r="F4863" s="39">
        <v>151.8699951171875</v>
      </c>
      <c r="G4863">
        <f t="shared" si="453"/>
        <v>2.3068157828651883E-3</v>
      </c>
      <c r="H4863" s="38">
        <f>G4863*SUMIF('Manual Inputs'!$B$11:$B$22,'Expanded kW'!A4863,'Manual Inputs'!$C$11:$C$22)</f>
        <v>27036.63299712522</v>
      </c>
    </row>
    <row r="4864" spans="1:8" x14ac:dyDescent="0.2">
      <c r="A4864">
        <f t="shared" si="450"/>
        <v>9</v>
      </c>
      <c r="B4864" t="b">
        <f t="shared" si="451"/>
        <v>0</v>
      </c>
      <c r="C4864" t="str">
        <f t="shared" si="452"/>
        <v>ON</v>
      </c>
      <c r="D4864" s="4">
        <f t="shared" si="454"/>
        <v>42632.583333321541</v>
      </c>
      <c r="E4864" t="str">
        <f t="shared" si="455"/>
        <v>LRKPPS</v>
      </c>
      <c r="F4864" s="39">
        <v>147.52679443359375</v>
      </c>
      <c r="G4864">
        <f t="shared" si="453"/>
        <v>2.2408451223845977E-3</v>
      </c>
      <c r="H4864" s="38">
        <f>G4864*SUMIF('Manual Inputs'!$B$11:$B$22,'Expanded kW'!A4864,'Manual Inputs'!$C$11:$C$22)</f>
        <v>26263.435349857384</v>
      </c>
    </row>
    <row r="4865" spans="1:8" x14ac:dyDescent="0.2">
      <c r="A4865">
        <f t="shared" si="450"/>
        <v>9</v>
      </c>
      <c r="B4865" t="b">
        <f t="shared" si="451"/>
        <v>0</v>
      </c>
      <c r="C4865" t="str">
        <f t="shared" si="452"/>
        <v>ON</v>
      </c>
      <c r="D4865" s="4">
        <f t="shared" si="454"/>
        <v>42632.624999988206</v>
      </c>
      <c r="E4865" t="str">
        <f t="shared" si="455"/>
        <v>LRKPPS</v>
      </c>
      <c r="F4865" s="39">
        <v>128.18719482421875</v>
      </c>
      <c r="G4865">
        <f t="shared" si="453"/>
        <v>1.9470879942647542E-3</v>
      </c>
      <c r="H4865" s="38">
        <f>G4865*SUMIF('Manual Inputs'!$B$11:$B$22,'Expanded kW'!A4865,'Manual Inputs'!$C$11:$C$22)</f>
        <v>22820.506043469049</v>
      </c>
    </row>
    <row r="4866" spans="1:8" x14ac:dyDescent="0.2">
      <c r="A4866">
        <f t="shared" ref="A4866:A4929" si="456">MONTH(D4866)</f>
        <v>9</v>
      </c>
      <c r="B4866" t="b">
        <f t="shared" ref="B4866:B4929" si="457">IF(ISNA(VLOOKUP(DATE(YEAR(D4866),MONTH(D4866),DAY(D4866)),Holidays,1,FALSE)),FALSE,TRUE)</f>
        <v>0</v>
      </c>
      <c r="C4866" t="str">
        <f t="shared" ref="C4866:C4929" si="458">IF(OR(HOUR(D4866)&lt;PkStart,HOUR(D4866)&gt;OPkStart-1,WEEKDAY(D4866,2)&gt;5,B4866)=TRUE,"OFF","ON")</f>
        <v>ON</v>
      </c>
      <c r="D4866" s="4">
        <f t="shared" si="454"/>
        <v>42632.66666665487</v>
      </c>
      <c r="E4866" t="str">
        <f t="shared" si="455"/>
        <v>LRKPPS</v>
      </c>
      <c r="F4866" s="39">
        <v>112.61392974853516</v>
      </c>
      <c r="G4866">
        <f t="shared" ref="G4866:G4929" si="459">IF(SUMIF($A$2:$A$8761,A4866,$F$2:$F$8761)=0,0,F4866/SUMIF($A$2:$A$8761,A4866,$F$2:$F$8761))</f>
        <v>1.7105392695505037E-3</v>
      </c>
      <c r="H4866" s="38">
        <f>G4866*SUMIF('Manual Inputs'!$B$11:$B$22,'Expanded kW'!A4866,'Manual Inputs'!$C$11:$C$22)</f>
        <v>20048.077874933777</v>
      </c>
    </row>
    <row r="4867" spans="1:8" x14ac:dyDescent="0.2">
      <c r="A4867">
        <f t="shared" si="456"/>
        <v>9</v>
      </c>
      <c r="B4867" t="b">
        <f t="shared" si="457"/>
        <v>0</v>
      </c>
      <c r="C4867" t="str">
        <f t="shared" si="458"/>
        <v>ON</v>
      </c>
      <c r="D4867" s="4">
        <f t="shared" si="454"/>
        <v>42632.708333321534</v>
      </c>
      <c r="E4867" t="str">
        <f t="shared" si="455"/>
        <v>LRKPPS</v>
      </c>
      <c r="F4867" s="39">
        <v>101.11627960205078</v>
      </c>
      <c r="G4867">
        <f t="shared" si="459"/>
        <v>1.5358967353006903E-3</v>
      </c>
      <c r="H4867" s="38">
        <f>G4867*SUMIF('Manual Inputs'!$B$11:$B$22,'Expanded kW'!A4867,'Manual Inputs'!$C$11:$C$22)</f>
        <v>18001.210440059796</v>
      </c>
    </row>
    <row r="4868" spans="1:8" x14ac:dyDescent="0.2">
      <c r="A4868">
        <f t="shared" si="456"/>
        <v>9</v>
      </c>
      <c r="B4868" t="b">
        <f t="shared" si="457"/>
        <v>0</v>
      </c>
      <c r="C4868" t="str">
        <f t="shared" si="458"/>
        <v>ON</v>
      </c>
      <c r="D4868" s="4">
        <f t="shared" ref="D4868:D4931" si="460">+D4867+1/24</f>
        <v>42632.749999988198</v>
      </c>
      <c r="E4868" t="str">
        <f t="shared" ref="E4868:E4931" si="461">+E4867</f>
        <v>LRKPPS</v>
      </c>
      <c r="F4868" s="39">
        <v>95.483283996582031</v>
      </c>
      <c r="G4868">
        <f t="shared" si="459"/>
        <v>1.4503348495741597E-3</v>
      </c>
      <c r="H4868" s="38">
        <f>G4868*SUMIF('Manual Inputs'!$B$11:$B$22,'Expanded kW'!A4868,'Manual Inputs'!$C$11:$C$22)</f>
        <v>16998.397246170112</v>
      </c>
    </row>
    <row r="4869" spans="1:8" x14ac:dyDescent="0.2">
      <c r="A4869">
        <f t="shared" si="456"/>
        <v>9</v>
      </c>
      <c r="B4869" t="b">
        <f t="shared" si="457"/>
        <v>0</v>
      </c>
      <c r="C4869" t="str">
        <f t="shared" si="458"/>
        <v>ON</v>
      </c>
      <c r="D4869" s="4">
        <f t="shared" si="460"/>
        <v>42632.791666654863</v>
      </c>
      <c r="E4869" t="str">
        <f t="shared" si="461"/>
        <v>LRKPPS</v>
      </c>
      <c r="F4869" s="39">
        <v>90.132522583007813</v>
      </c>
      <c r="G4869">
        <f t="shared" si="459"/>
        <v>1.3690599350022941E-3</v>
      </c>
      <c r="H4869" s="38">
        <f>G4869*SUMIF('Manual Inputs'!$B$11:$B$22,'Expanded kW'!A4869,'Manual Inputs'!$C$11:$C$22)</f>
        <v>16045.828751765697</v>
      </c>
    </row>
    <row r="4870" spans="1:8" x14ac:dyDescent="0.2">
      <c r="A4870">
        <f t="shared" si="456"/>
        <v>9</v>
      </c>
      <c r="B4870" t="b">
        <f t="shared" si="457"/>
        <v>0</v>
      </c>
      <c r="C4870" t="str">
        <f t="shared" si="458"/>
        <v>ON</v>
      </c>
      <c r="D4870" s="4">
        <f t="shared" si="460"/>
        <v>42632.833333321527</v>
      </c>
      <c r="E4870" t="str">
        <f t="shared" si="461"/>
        <v>LRKPPS</v>
      </c>
      <c r="F4870" s="39">
        <v>84.758087158203125</v>
      </c>
      <c r="G4870">
        <f t="shared" si="459"/>
        <v>1.2874254261425113E-3</v>
      </c>
      <c r="H4870" s="38">
        <f>G4870*SUMIF('Manual Inputs'!$B$11:$B$22,'Expanded kW'!A4870,'Manual Inputs'!$C$11:$C$22)</f>
        <v>15089.045695079154</v>
      </c>
    </row>
    <row r="4871" spans="1:8" x14ac:dyDescent="0.2">
      <c r="A4871">
        <f t="shared" si="456"/>
        <v>9</v>
      </c>
      <c r="B4871" t="b">
        <f t="shared" si="457"/>
        <v>0</v>
      </c>
      <c r="C4871" t="str">
        <f t="shared" si="458"/>
        <v>OFF</v>
      </c>
      <c r="D4871" s="4">
        <f t="shared" si="460"/>
        <v>42632.874999988191</v>
      </c>
      <c r="E4871" t="str">
        <f t="shared" si="461"/>
        <v>LRKPPS</v>
      </c>
      <c r="F4871" s="39">
        <v>79.256004333496094</v>
      </c>
      <c r="G4871">
        <f t="shared" si="459"/>
        <v>1.2038520284554178E-3</v>
      </c>
      <c r="H4871" s="38">
        <f>G4871*SUMIF('Manual Inputs'!$B$11:$B$22,'Expanded kW'!A4871,'Manual Inputs'!$C$11:$C$22)</f>
        <v>14109.538229258773</v>
      </c>
    </row>
    <row r="4872" spans="1:8" x14ac:dyDescent="0.2">
      <c r="A4872">
        <f t="shared" si="456"/>
        <v>9</v>
      </c>
      <c r="B4872" t="b">
        <f t="shared" si="457"/>
        <v>0</v>
      </c>
      <c r="C4872" t="str">
        <f t="shared" si="458"/>
        <v>OFF</v>
      </c>
      <c r="D4872" s="4">
        <f t="shared" si="460"/>
        <v>42632.916666654855</v>
      </c>
      <c r="E4872" t="str">
        <f t="shared" si="461"/>
        <v>LRKPPS</v>
      </c>
      <c r="F4872" s="39">
        <v>71.748794555664063</v>
      </c>
      <c r="G4872">
        <f t="shared" si="459"/>
        <v>1.0898219332584047E-3</v>
      </c>
      <c r="H4872" s="38">
        <f>G4872*SUMIF('Manual Inputs'!$B$11:$B$22,'Expanded kW'!A4872,'Manual Inputs'!$C$11:$C$22)</f>
        <v>12773.068339738746</v>
      </c>
    </row>
    <row r="4873" spans="1:8" x14ac:dyDescent="0.2">
      <c r="A4873">
        <f t="shared" si="456"/>
        <v>9</v>
      </c>
      <c r="B4873" t="b">
        <f t="shared" si="457"/>
        <v>0</v>
      </c>
      <c r="C4873" t="str">
        <f t="shared" si="458"/>
        <v>OFF</v>
      </c>
      <c r="D4873" s="4">
        <f t="shared" si="460"/>
        <v>42632.95833332152</v>
      </c>
      <c r="E4873" t="str">
        <f t="shared" si="461"/>
        <v>LRKPPS</v>
      </c>
      <c r="F4873" s="39">
        <v>65.758285522460938</v>
      </c>
      <c r="G4873">
        <f t="shared" si="459"/>
        <v>9.9882962912007712E-4</v>
      </c>
      <c r="H4873" s="38">
        <f>G4873*SUMIF('Manual Inputs'!$B$11:$B$22,'Expanded kW'!A4873,'Manual Inputs'!$C$11:$C$22)</f>
        <v>11706.608871746397</v>
      </c>
    </row>
    <row r="4874" spans="1:8" x14ac:dyDescent="0.2">
      <c r="A4874">
        <f t="shared" si="456"/>
        <v>9</v>
      </c>
      <c r="B4874" t="b">
        <f t="shared" si="457"/>
        <v>0</v>
      </c>
      <c r="C4874" t="str">
        <f t="shared" si="458"/>
        <v>OFF</v>
      </c>
      <c r="D4874" s="4">
        <f t="shared" si="460"/>
        <v>42632.999999988184</v>
      </c>
      <c r="E4874" t="str">
        <f t="shared" si="461"/>
        <v>LRKPPS</v>
      </c>
      <c r="F4874" s="39">
        <v>60.510345458984375</v>
      </c>
      <c r="G4874">
        <f t="shared" si="459"/>
        <v>9.1911651030014902E-4</v>
      </c>
      <c r="H4874" s="38">
        <f>G4874*SUMIF('Manual Inputs'!$B$11:$B$22,'Expanded kW'!A4874,'Manual Inputs'!$C$11:$C$22)</f>
        <v>10772.345132700104</v>
      </c>
    </row>
    <row r="4875" spans="1:8" x14ac:dyDescent="0.2">
      <c r="A4875">
        <f t="shared" si="456"/>
        <v>9</v>
      </c>
      <c r="B4875" t="b">
        <f t="shared" si="457"/>
        <v>0</v>
      </c>
      <c r="C4875" t="str">
        <f t="shared" si="458"/>
        <v>OFF</v>
      </c>
      <c r="D4875" s="4">
        <f t="shared" si="460"/>
        <v>42633.041666654848</v>
      </c>
      <c r="E4875" t="str">
        <f t="shared" si="461"/>
        <v>LRKPPS</v>
      </c>
      <c r="F4875" s="39">
        <v>59.405025482177734</v>
      </c>
      <c r="G4875">
        <f t="shared" si="459"/>
        <v>9.0232735082433374E-4</v>
      </c>
      <c r="H4875" s="38">
        <f>G4875*SUMIF('Manual Inputs'!$B$11:$B$22,'Expanded kW'!A4875,'Manual Inputs'!$C$11:$C$22)</f>
        <v>10575.57071037756</v>
      </c>
    </row>
    <row r="4876" spans="1:8" x14ac:dyDescent="0.2">
      <c r="A4876">
        <f t="shared" si="456"/>
        <v>9</v>
      </c>
      <c r="B4876" t="b">
        <f t="shared" si="457"/>
        <v>0</v>
      </c>
      <c r="C4876" t="str">
        <f t="shared" si="458"/>
        <v>OFF</v>
      </c>
      <c r="D4876" s="4">
        <f t="shared" si="460"/>
        <v>42633.083333321512</v>
      </c>
      <c r="E4876" t="str">
        <f t="shared" si="461"/>
        <v>LRKPPS</v>
      </c>
      <c r="F4876" s="39">
        <v>58.65643310546875</v>
      </c>
      <c r="G4876">
        <f t="shared" si="459"/>
        <v>8.9095667350132235E-4</v>
      </c>
      <c r="H4876" s="38">
        <f>G4876*SUMIF('Manual Inputs'!$B$11:$B$22,'Expanded kW'!A4876,'Manual Inputs'!$C$11:$C$22)</f>
        <v>10442.302665311059</v>
      </c>
    </row>
    <row r="4877" spans="1:8" x14ac:dyDescent="0.2">
      <c r="A4877">
        <f t="shared" si="456"/>
        <v>9</v>
      </c>
      <c r="B4877" t="b">
        <f t="shared" si="457"/>
        <v>0</v>
      </c>
      <c r="C4877" t="str">
        <f t="shared" si="458"/>
        <v>OFF</v>
      </c>
      <c r="D4877" s="4">
        <f t="shared" si="460"/>
        <v>42633.124999988177</v>
      </c>
      <c r="E4877" t="str">
        <f t="shared" si="461"/>
        <v>LRKPPS</v>
      </c>
      <c r="F4877" s="39">
        <v>57.977996826171875</v>
      </c>
      <c r="G4877">
        <f t="shared" si="459"/>
        <v>8.8065162597996869E-4</v>
      </c>
      <c r="H4877" s="38">
        <f>G4877*SUMIF('Manual Inputs'!$B$11:$B$22,'Expanded kW'!A4877,'Manual Inputs'!$C$11:$C$22)</f>
        <v>10321.524148915303</v>
      </c>
    </row>
    <row r="4878" spans="1:8" x14ac:dyDescent="0.2">
      <c r="A4878">
        <f t="shared" si="456"/>
        <v>9</v>
      </c>
      <c r="B4878" t="b">
        <f t="shared" si="457"/>
        <v>0</v>
      </c>
      <c r="C4878" t="str">
        <f t="shared" si="458"/>
        <v>OFF</v>
      </c>
      <c r="D4878" s="4">
        <f t="shared" si="460"/>
        <v>42633.166666654841</v>
      </c>
      <c r="E4878" t="str">
        <f t="shared" si="461"/>
        <v>LRKPPS</v>
      </c>
      <c r="F4878" s="39">
        <v>58.079071044921875</v>
      </c>
      <c r="G4878">
        <f t="shared" si="459"/>
        <v>8.8218688383569829E-4</v>
      </c>
      <c r="H4878" s="38">
        <f>G4878*SUMIF('Manual Inputs'!$B$11:$B$22,'Expanded kW'!A4878,'Manual Inputs'!$C$11:$C$22)</f>
        <v>10339.517871478514</v>
      </c>
    </row>
    <row r="4879" spans="1:8" x14ac:dyDescent="0.2">
      <c r="A4879">
        <f t="shared" si="456"/>
        <v>9</v>
      </c>
      <c r="B4879" t="b">
        <f t="shared" si="457"/>
        <v>0</v>
      </c>
      <c r="C4879" t="str">
        <f t="shared" si="458"/>
        <v>OFF</v>
      </c>
      <c r="D4879" s="4">
        <f t="shared" si="460"/>
        <v>42633.208333321505</v>
      </c>
      <c r="E4879" t="str">
        <f t="shared" si="461"/>
        <v>LRKPPS</v>
      </c>
      <c r="F4879" s="39">
        <v>68.678085327148438</v>
      </c>
      <c r="G4879">
        <f t="shared" si="459"/>
        <v>1.0431796685538874E-3</v>
      </c>
      <c r="H4879" s="38">
        <f>G4879*SUMIF('Manual Inputs'!$B$11:$B$22,'Expanded kW'!A4879,'Manual Inputs'!$C$11:$C$22)</f>
        <v>12226.405792023508</v>
      </c>
    </row>
    <row r="4880" spans="1:8" x14ac:dyDescent="0.2">
      <c r="A4880">
        <f t="shared" si="456"/>
        <v>9</v>
      </c>
      <c r="B4880" t="b">
        <f t="shared" si="457"/>
        <v>0</v>
      </c>
      <c r="C4880" t="str">
        <f t="shared" si="458"/>
        <v>OFF</v>
      </c>
      <c r="D4880" s="4">
        <f t="shared" si="460"/>
        <v>42633.249999988169</v>
      </c>
      <c r="E4880" t="str">
        <f t="shared" si="461"/>
        <v>LRKPPS</v>
      </c>
      <c r="F4880" s="39">
        <v>94.333137512207031</v>
      </c>
      <c r="G4880">
        <f t="shared" si="459"/>
        <v>1.4328648018486962E-3</v>
      </c>
      <c r="H4880" s="38">
        <f>G4880*SUMIF('Manual Inputs'!$B$11:$B$22,'Expanded kW'!A4880,'Manual Inputs'!$C$11:$C$22)</f>
        <v>16793.642591592121</v>
      </c>
    </row>
    <row r="4881" spans="1:8" x14ac:dyDescent="0.2">
      <c r="A4881">
        <f t="shared" si="456"/>
        <v>9</v>
      </c>
      <c r="B4881" t="b">
        <f t="shared" si="457"/>
        <v>0</v>
      </c>
      <c r="C4881" t="str">
        <f t="shared" si="458"/>
        <v>ON</v>
      </c>
      <c r="D4881" s="4">
        <f t="shared" si="460"/>
        <v>42633.291666654834</v>
      </c>
      <c r="E4881" t="str">
        <f t="shared" si="461"/>
        <v>LRKPPS</v>
      </c>
      <c r="F4881" s="39">
        <v>121.18259429931641</v>
      </c>
      <c r="G4881">
        <f t="shared" si="459"/>
        <v>1.8406922376108985E-3</v>
      </c>
      <c r="H4881" s="38">
        <f>G4881*SUMIF('Manual Inputs'!$B$11:$B$22,'Expanded kW'!A4881,'Manual Inputs'!$C$11:$C$22)</f>
        <v>21573.513090469191</v>
      </c>
    </row>
    <row r="4882" spans="1:8" x14ac:dyDescent="0.2">
      <c r="A4882">
        <f t="shared" si="456"/>
        <v>9</v>
      </c>
      <c r="B4882" t="b">
        <f t="shared" si="457"/>
        <v>0</v>
      </c>
      <c r="C4882" t="str">
        <f t="shared" si="458"/>
        <v>ON</v>
      </c>
      <c r="D4882" s="4">
        <f t="shared" si="460"/>
        <v>42633.333333321498</v>
      </c>
      <c r="E4882" t="str">
        <f t="shared" si="461"/>
        <v>LRKPPS</v>
      </c>
      <c r="F4882" s="39">
        <v>147.906982421875</v>
      </c>
      <c r="G4882">
        <f t="shared" si="459"/>
        <v>2.246619954017049E-3</v>
      </c>
      <c r="H4882" s="38">
        <f>G4882*SUMIF('Manual Inputs'!$B$11:$B$22,'Expanded kW'!A4882,'Manual Inputs'!$C$11:$C$22)</f>
        <v>26331.118259184823</v>
      </c>
    </row>
    <row r="4883" spans="1:8" x14ac:dyDescent="0.2">
      <c r="A4883">
        <f t="shared" si="456"/>
        <v>9</v>
      </c>
      <c r="B4883" t="b">
        <f t="shared" si="457"/>
        <v>0</v>
      </c>
      <c r="C4883" t="str">
        <f t="shared" si="458"/>
        <v>ON</v>
      </c>
      <c r="D4883" s="4">
        <f t="shared" si="460"/>
        <v>42633.374999988162</v>
      </c>
      <c r="E4883" t="str">
        <f t="shared" si="461"/>
        <v>LRKPPS</v>
      </c>
      <c r="F4883" s="39">
        <v>152.4832763671875</v>
      </c>
      <c r="G4883">
        <f t="shared" si="459"/>
        <v>2.3161311638642042E-3</v>
      </c>
      <c r="H4883" s="38">
        <f>G4883*SUMIF('Manual Inputs'!$B$11:$B$22,'Expanded kW'!A4883,'Manual Inputs'!$C$11:$C$22)</f>
        <v>27145.812299247893</v>
      </c>
    </row>
    <row r="4884" spans="1:8" x14ac:dyDescent="0.2">
      <c r="A4884">
        <f t="shared" si="456"/>
        <v>9</v>
      </c>
      <c r="B4884" t="b">
        <f t="shared" si="457"/>
        <v>0</v>
      </c>
      <c r="C4884" t="str">
        <f t="shared" si="458"/>
        <v>ON</v>
      </c>
      <c r="D4884" s="4">
        <f t="shared" si="460"/>
        <v>42633.416666654826</v>
      </c>
      <c r="E4884" t="str">
        <f t="shared" si="461"/>
        <v>LRKPPS</v>
      </c>
      <c r="F4884" s="39">
        <v>156.3787841796875</v>
      </c>
      <c r="G4884">
        <f t="shared" si="459"/>
        <v>2.3753016332990367E-3</v>
      </c>
      <c r="H4884" s="38">
        <f>G4884*SUMIF('Manual Inputs'!$B$11:$B$22,'Expanded kW'!A4884,'Manual Inputs'!$C$11:$C$22)</f>
        <v>27839.309490597167</v>
      </c>
    </row>
    <row r="4885" spans="1:8" x14ac:dyDescent="0.2">
      <c r="A4885">
        <f t="shared" si="456"/>
        <v>9</v>
      </c>
      <c r="B4885" t="b">
        <f t="shared" si="457"/>
        <v>0</v>
      </c>
      <c r="C4885" t="str">
        <f t="shared" si="458"/>
        <v>ON</v>
      </c>
      <c r="D4885" s="4">
        <f t="shared" si="460"/>
        <v>42633.45833332149</v>
      </c>
      <c r="E4885" t="str">
        <f t="shared" si="461"/>
        <v>LRKPPS</v>
      </c>
      <c r="F4885" s="39">
        <v>166.27461242675781</v>
      </c>
      <c r="G4885">
        <f t="shared" si="459"/>
        <v>2.5256134362805949E-3</v>
      </c>
      <c r="H4885" s="38">
        <f>G4885*SUMIF('Manual Inputs'!$B$11:$B$22,'Expanded kW'!A4885,'Manual Inputs'!$C$11:$C$22)</f>
        <v>29601.012823188801</v>
      </c>
    </row>
    <row r="4886" spans="1:8" x14ac:dyDescent="0.2">
      <c r="A4886">
        <f t="shared" si="456"/>
        <v>9</v>
      </c>
      <c r="B4886" t="b">
        <f t="shared" si="457"/>
        <v>0</v>
      </c>
      <c r="C4886" t="str">
        <f t="shared" si="458"/>
        <v>ON</v>
      </c>
      <c r="D4886" s="4">
        <f t="shared" si="460"/>
        <v>42633.499999988155</v>
      </c>
      <c r="E4886" t="str">
        <f t="shared" si="461"/>
        <v>LRKPPS</v>
      </c>
      <c r="F4886" s="39">
        <v>165.70333862304688</v>
      </c>
      <c r="G4886">
        <f t="shared" si="459"/>
        <v>2.5169361236506648E-3</v>
      </c>
      <c r="H4886" s="38">
        <f>G4886*SUMIF('Manual Inputs'!$B$11:$B$22,'Expanded kW'!A4886,'Manual Inputs'!$C$11:$C$22)</f>
        <v>29499.3118903621</v>
      </c>
    </row>
    <row r="4887" spans="1:8" x14ac:dyDescent="0.2">
      <c r="A4887">
        <f t="shared" si="456"/>
        <v>9</v>
      </c>
      <c r="B4887" t="b">
        <f t="shared" si="457"/>
        <v>0</v>
      </c>
      <c r="C4887" t="str">
        <f t="shared" si="458"/>
        <v>ON</v>
      </c>
      <c r="D4887" s="4">
        <f t="shared" si="460"/>
        <v>42633.541666654819</v>
      </c>
      <c r="E4887" t="str">
        <f t="shared" si="461"/>
        <v>LRKPPS</v>
      </c>
      <c r="F4887" s="39">
        <v>156.42440795898437</v>
      </c>
      <c r="G4887">
        <f t="shared" si="459"/>
        <v>2.3759946316366924E-3</v>
      </c>
      <c r="H4887" s="38">
        <f>G4887*SUMIF('Manual Inputs'!$B$11:$B$22,'Expanded kW'!A4887,'Manual Inputs'!$C$11:$C$22)</f>
        <v>27847.43165703195</v>
      </c>
    </row>
    <row r="4888" spans="1:8" x14ac:dyDescent="0.2">
      <c r="A4888">
        <f t="shared" si="456"/>
        <v>9</v>
      </c>
      <c r="B4888" t="b">
        <f t="shared" si="457"/>
        <v>0</v>
      </c>
      <c r="C4888" t="str">
        <f t="shared" si="458"/>
        <v>ON</v>
      </c>
      <c r="D4888" s="4">
        <f t="shared" si="460"/>
        <v>42633.583333321483</v>
      </c>
      <c r="E4888" t="str">
        <f t="shared" si="461"/>
        <v>LRKPPS</v>
      </c>
      <c r="F4888" s="39">
        <v>153.01762390136719</v>
      </c>
      <c r="G4888">
        <f t="shared" si="459"/>
        <v>2.3242475882074703E-3</v>
      </c>
      <c r="H4888" s="38">
        <f>G4888*SUMIF('Manual Inputs'!$B$11:$B$22,'Expanded kW'!A4888,'Manual Inputs'!$C$11:$C$22)</f>
        <v>27240.939438505309</v>
      </c>
    </row>
    <row r="4889" spans="1:8" x14ac:dyDescent="0.2">
      <c r="A4889">
        <f t="shared" si="456"/>
        <v>9</v>
      </c>
      <c r="B4889" t="b">
        <f t="shared" si="457"/>
        <v>0</v>
      </c>
      <c r="C4889" t="str">
        <f t="shared" si="458"/>
        <v>ON</v>
      </c>
      <c r="D4889" s="4">
        <f t="shared" si="460"/>
        <v>42633.624999988147</v>
      </c>
      <c r="E4889" t="str">
        <f t="shared" si="461"/>
        <v>LRKPPS</v>
      </c>
      <c r="F4889" s="39">
        <v>135.34193420410156</v>
      </c>
      <c r="G4889">
        <f t="shared" si="459"/>
        <v>2.0557642717023432E-3</v>
      </c>
      <c r="H4889" s="38">
        <f>G4889*SUMIF('Manual Inputs'!$B$11:$B$22,'Expanded kW'!A4889,'Manual Inputs'!$C$11:$C$22)</f>
        <v>24094.227443504038</v>
      </c>
    </row>
    <row r="4890" spans="1:8" x14ac:dyDescent="0.2">
      <c r="A4890">
        <f t="shared" si="456"/>
        <v>9</v>
      </c>
      <c r="B4890" t="b">
        <f t="shared" si="457"/>
        <v>0</v>
      </c>
      <c r="C4890" t="str">
        <f t="shared" si="458"/>
        <v>ON</v>
      </c>
      <c r="D4890" s="4">
        <f t="shared" si="460"/>
        <v>42633.666666654812</v>
      </c>
      <c r="E4890" t="str">
        <f t="shared" si="461"/>
        <v>LRKPPS</v>
      </c>
      <c r="F4890" s="39">
        <v>120.14427947998047</v>
      </c>
      <c r="G4890">
        <f t="shared" si="459"/>
        <v>1.8249208470147592E-3</v>
      </c>
      <c r="H4890" s="38">
        <f>G4890*SUMIF('Manual Inputs'!$B$11:$B$22,'Expanded kW'!A4890,'Manual Inputs'!$C$11:$C$22)</f>
        <v>21388.667251209103</v>
      </c>
    </row>
    <row r="4891" spans="1:8" x14ac:dyDescent="0.2">
      <c r="A4891">
        <f t="shared" si="456"/>
        <v>9</v>
      </c>
      <c r="B4891" t="b">
        <f t="shared" si="457"/>
        <v>0</v>
      </c>
      <c r="C4891" t="str">
        <f t="shared" si="458"/>
        <v>ON</v>
      </c>
      <c r="D4891" s="4">
        <f t="shared" si="460"/>
        <v>42633.708333321476</v>
      </c>
      <c r="E4891" t="str">
        <f t="shared" si="461"/>
        <v>LRKPPS</v>
      </c>
      <c r="F4891" s="39">
        <v>108.97685241699219</v>
      </c>
      <c r="G4891">
        <f t="shared" si="459"/>
        <v>1.6552942069202553E-3</v>
      </c>
      <c r="H4891" s="38">
        <f>G4891*SUMIF('Manual Inputs'!$B$11:$B$22,'Expanded kW'!A4891,'Manual Inputs'!$C$11:$C$22)</f>
        <v>19400.587731016847</v>
      </c>
    </row>
    <row r="4892" spans="1:8" x14ac:dyDescent="0.2">
      <c r="A4892">
        <f t="shared" si="456"/>
        <v>9</v>
      </c>
      <c r="B4892" t="b">
        <f t="shared" si="457"/>
        <v>0</v>
      </c>
      <c r="C4892" t="str">
        <f t="shared" si="458"/>
        <v>ON</v>
      </c>
      <c r="D4892" s="4">
        <f t="shared" si="460"/>
        <v>42633.74999998814</v>
      </c>
      <c r="E4892" t="str">
        <f t="shared" si="461"/>
        <v>LRKPPS</v>
      </c>
      <c r="F4892" s="39">
        <v>102.28469848632812</v>
      </c>
      <c r="G4892">
        <f t="shared" si="459"/>
        <v>1.5536443300192449E-3</v>
      </c>
      <c r="H4892" s="38">
        <f>G4892*SUMIF('Manual Inputs'!$B$11:$B$22,'Expanded kW'!A4892,'Manual Inputs'!$C$11:$C$22)</f>
        <v>18209.218035877137</v>
      </c>
    </row>
    <row r="4893" spans="1:8" x14ac:dyDescent="0.2">
      <c r="A4893">
        <f t="shared" si="456"/>
        <v>9</v>
      </c>
      <c r="B4893" t="b">
        <f t="shared" si="457"/>
        <v>0</v>
      </c>
      <c r="C4893" t="str">
        <f t="shared" si="458"/>
        <v>ON</v>
      </c>
      <c r="D4893" s="4">
        <f t="shared" si="460"/>
        <v>42633.791666654804</v>
      </c>
      <c r="E4893" t="str">
        <f t="shared" si="461"/>
        <v>LRKPPS</v>
      </c>
      <c r="F4893" s="39">
        <v>98.029632568359375</v>
      </c>
      <c r="G4893">
        <f t="shared" si="459"/>
        <v>1.4890123847220319E-3</v>
      </c>
      <c r="H4893" s="38">
        <f>G4893*SUMIF('Manual Inputs'!$B$11:$B$22,'Expanded kW'!A4893,'Manual Inputs'!$C$11:$C$22)</f>
        <v>17451.710566979633</v>
      </c>
    </row>
    <row r="4894" spans="1:8" x14ac:dyDescent="0.2">
      <c r="A4894">
        <f t="shared" si="456"/>
        <v>9</v>
      </c>
      <c r="B4894" t="b">
        <f t="shared" si="457"/>
        <v>0</v>
      </c>
      <c r="C4894" t="str">
        <f t="shared" si="458"/>
        <v>ON</v>
      </c>
      <c r="D4894" s="4">
        <f t="shared" si="460"/>
        <v>42633.833333321469</v>
      </c>
      <c r="E4894" t="str">
        <f t="shared" si="461"/>
        <v>LRKPPS</v>
      </c>
      <c r="F4894" s="39">
        <v>88.157295227050781</v>
      </c>
      <c r="G4894">
        <f t="shared" si="459"/>
        <v>1.3390573947641593E-3</v>
      </c>
      <c r="H4894" s="38">
        <f>G4894*SUMIF('Manual Inputs'!$B$11:$B$22,'Expanded kW'!A4894,'Manual Inputs'!$C$11:$C$22)</f>
        <v>15694.189199346642</v>
      </c>
    </row>
    <row r="4895" spans="1:8" x14ac:dyDescent="0.2">
      <c r="A4895">
        <f t="shared" si="456"/>
        <v>9</v>
      </c>
      <c r="B4895" t="b">
        <f t="shared" si="457"/>
        <v>0</v>
      </c>
      <c r="C4895" t="str">
        <f t="shared" si="458"/>
        <v>OFF</v>
      </c>
      <c r="D4895" s="4">
        <f t="shared" si="460"/>
        <v>42633.874999988133</v>
      </c>
      <c r="E4895" t="str">
        <f t="shared" si="461"/>
        <v>LRKPPS</v>
      </c>
      <c r="F4895" s="39">
        <v>76.431480407714844</v>
      </c>
      <c r="G4895">
        <f t="shared" si="459"/>
        <v>1.1609491735100096E-3</v>
      </c>
      <c r="H4895" s="38">
        <f>G4895*SUMIF('Manual Inputs'!$B$11:$B$22,'Expanded kW'!A4895,'Manual Inputs'!$C$11:$C$22)</f>
        <v>13606.702782967877</v>
      </c>
    </row>
    <row r="4896" spans="1:8" x14ac:dyDescent="0.2">
      <c r="A4896">
        <f t="shared" si="456"/>
        <v>9</v>
      </c>
      <c r="B4896" t="b">
        <f t="shared" si="457"/>
        <v>0</v>
      </c>
      <c r="C4896" t="str">
        <f t="shared" si="458"/>
        <v>OFF</v>
      </c>
      <c r="D4896" s="4">
        <f t="shared" si="460"/>
        <v>42633.916666654797</v>
      </c>
      <c r="E4896" t="str">
        <f t="shared" si="461"/>
        <v>LRKPPS</v>
      </c>
      <c r="F4896" s="39">
        <v>71.524826049804687</v>
      </c>
      <c r="G4896">
        <f t="shared" si="459"/>
        <v>1.0864199835593712E-3</v>
      </c>
      <c r="H4896" s="38">
        <f>G4896*SUMIF('Manual Inputs'!$B$11:$B$22,'Expanded kW'!A4896,'Manual Inputs'!$C$11:$C$22)</f>
        <v>12733.196380230471</v>
      </c>
    </row>
    <row r="4897" spans="1:8" x14ac:dyDescent="0.2">
      <c r="A4897">
        <f t="shared" si="456"/>
        <v>9</v>
      </c>
      <c r="B4897" t="b">
        <f t="shared" si="457"/>
        <v>0</v>
      </c>
      <c r="C4897" t="str">
        <f t="shared" si="458"/>
        <v>OFF</v>
      </c>
      <c r="D4897" s="4">
        <f t="shared" si="460"/>
        <v>42633.958333321461</v>
      </c>
      <c r="E4897" t="str">
        <f t="shared" si="461"/>
        <v>LRKPPS</v>
      </c>
      <c r="F4897" s="39">
        <v>65.553359985351563</v>
      </c>
      <c r="G4897">
        <f t="shared" si="459"/>
        <v>9.9571693090110859E-4</v>
      </c>
      <c r="H4897" s="38">
        <f>G4897*SUMIF('Manual Inputs'!$B$11:$B$22,'Expanded kW'!A4897,'Manual Inputs'!$C$11:$C$22)</f>
        <v>11670.127033880466</v>
      </c>
    </row>
    <row r="4898" spans="1:8" x14ac:dyDescent="0.2">
      <c r="A4898">
        <f t="shared" si="456"/>
        <v>9</v>
      </c>
      <c r="B4898" t="b">
        <f t="shared" si="457"/>
        <v>0</v>
      </c>
      <c r="C4898" t="str">
        <f t="shared" si="458"/>
        <v>OFF</v>
      </c>
      <c r="D4898" s="4">
        <f t="shared" si="460"/>
        <v>42633.999999988126</v>
      </c>
      <c r="E4898" t="str">
        <f t="shared" si="461"/>
        <v>LRKPPS</v>
      </c>
      <c r="F4898" s="39">
        <v>61.489452362060547</v>
      </c>
      <c r="G4898">
        <f t="shared" si="459"/>
        <v>9.3398856751846621E-4</v>
      </c>
      <c r="H4898" s="38">
        <f>G4898*SUMIF('Manual Inputs'!$B$11:$B$22,'Expanded kW'!A4898,'Manual Inputs'!$C$11:$C$22)</f>
        <v>10946.650491589435</v>
      </c>
    </row>
    <row r="4899" spans="1:8" x14ac:dyDescent="0.2">
      <c r="A4899">
        <f t="shared" si="456"/>
        <v>9</v>
      </c>
      <c r="B4899" t="b">
        <f t="shared" si="457"/>
        <v>0</v>
      </c>
      <c r="C4899" t="str">
        <f t="shared" si="458"/>
        <v>OFF</v>
      </c>
      <c r="D4899" s="4">
        <f t="shared" si="460"/>
        <v>42634.04166665479</v>
      </c>
      <c r="E4899" t="str">
        <f t="shared" si="461"/>
        <v>LRKPPS</v>
      </c>
      <c r="F4899" s="39">
        <v>60.500690460205078</v>
      </c>
      <c r="G4899">
        <f t="shared" si="459"/>
        <v>9.189698565549478E-4</v>
      </c>
      <c r="H4899" s="38">
        <f>G4899*SUMIF('Manual Inputs'!$B$11:$B$22,'Expanded kW'!A4899,'Manual Inputs'!$C$11:$C$22)</f>
        <v>10770.626302997225</v>
      </c>
    </row>
    <row r="4900" spans="1:8" x14ac:dyDescent="0.2">
      <c r="A4900">
        <f t="shared" si="456"/>
        <v>9</v>
      </c>
      <c r="B4900" t="b">
        <f t="shared" si="457"/>
        <v>0</v>
      </c>
      <c r="C4900" t="str">
        <f t="shared" si="458"/>
        <v>OFF</v>
      </c>
      <c r="D4900" s="4">
        <f t="shared" si="460"/>
        <v>42634.083333321454</v>
      </c>
      <c r="E4900" t="str">
        <f t="shared" si="461"/>
        <v>LRKPPS</v>
      </c>
      <c r="F4900" s="39">
        <v>58.719764709472656</v>
      </c>
      <c r="G4900">
        <f t="shared" si="459"/>
        <v>8.9191864326735584E-4</v>
      </c>
      <c r="H4900" s="38">
        <f>G4900*SUMIF('Manual Inputs'!$B$11:$B$22,'Expanded kW'!A4900,'Manual Inputs'!$C$11:$C$22)</f>
        <v>10453.577264571115</v>
      </c>
    </row>
    <row r="4901" spans="1:8" x14ac:dyDescent="0.2">
      <c r="A4901">
        <f t="shared" si="456"/>
        <v>9</v>
      </c>
      <c r="B4901" t="b">
        <f t="shared" si="457"/>
        <v>0</v>
      </c>
      <c r="C4901" t="str">
        <f t="shared" si="458"/>
        <v>OFF</v>
      </c>
      <c r="D4901" s="4">
        <f t="shared" si="460"/>
        <v>42634.124999988118</v>
      </c>
      <c r="E4901" t="str">
        <f t="shared" si="461"/>
        <v>LRKPPS</v>
      </c>
      <c r="F4901" s="39">
        <v>58.621223449707031</v>
      </c>
      <c r="G4901">
        <f t="shared" si="459"/>
        <v>8.9042185956682729E-4</v>
      </c>
      <c r="H4901" s="38">
        <f>G4901*SUMIF('Manual Inputs'!$B$11:$B$22,'Expanded kW'!A4901,'Manual Inputs'!$C$11:$C$22)</f>
        <v>10436.034471649435</v>
      </c>
    </row>
    <row r="4902" spans="1:8" x14ac:dyDescent="0.2">
      <c r="A4902">
        <f t="shared" si="456"/>
        <v>9</v>
      </c>
      <c r="B4902" t="b">
        <f t="shared" si="457"/>
        <v>0</v>
      </c>
      <c r="C4902" t="str">
        <f t="shared" si="458"/>
        <v>OFF</v>
      </c>
      <c r="D4902" s="4">
        <f t="shared" si="460"/>
        <v>42634.166666654783</v>
      </c>
      <c r="E4902" t="str">
        <f t="shared" si="461"/>
        <v>LRKPPS</v>
      </c>
      <c r="F4902" s="39">
        <v>58.904994964599609</v>
      </c>
      <c r="G4902">
        <f t="shared" si="459"/>
        <v>8.9473218175243501E-4</v>
      </c>
      <c r="H4902" s="38">
        <f>G4902*SUMIF('Manual Inputs'!$B$11:$B$22,'Expanded kW'!A4902,'Manual Inputs'!$C$11:$C$22)</f>
        <v>10486.552852829789</v>
      </c>
    </row>
    <row r="4903" spans="1:8" x14ac:dyDescent="0.2">
      <c r="A4903">
        <f t="shared" si="456"/>
        <v>9</v>
      </c>
      <c r="B4903" t="b">
        <f t="shared" si="457"/>
        <v>0</v>
      </c>
      <c r="C4903" t="str">
        <f t="shared" si="458"/>
        <v>OFF</v>
      </c>
      <c r="D4903" s="4">
        <f t="shared" si="460"/>
        <v>42634.208333321447</v>
      </c>
      <c r="E4903" t="str">
        <f t="shared" si="461"/>
        <v>LRKPPS</v>
      </c>
      <c r="F4903" s="39">
        <v>69.341987609863281</v>
      </c>
      <c r="G4903">
        <f t="shared" si="459"/>
        <v>1.053263953226874E-3</v>
      </c>
      <c r="H4903" s="38">
        <f>G4903*SUMIF('Manual Inputs'!$B$11:$B$22,'Expanded kW'!A4903,'Manual Inputs'!$C$11:$C$22)</f>
        <v>12344.596895867715</v>
      </c>
    </row>
    <row r="4904" spans="1:8" x14ac:dyDescent="0.2">
      <c r="A4904">
        <f t="shared" si="456"/>
        <v>9</v>
      </c>
      <c r="B4904" t="b">
        <f t="shared" si="457"/>
        <v>0</v>
      </c>
      <c r="C4904" t="str">
        <f t="shared" si="458"/>
        <v>OFF</v>
      </c>
      <c r="D4904" s="4">
        <f t="shared" si="460"/>
        <v>42634.249999988111</v>
      </c>
      <c r="E4904" t="str">
        <f t="shared" si="461"/>
        <v>LRKPPS</v>
      </c>
      <c r="F4904" s="39">
        <v>90.833343505859375</v>
      </c>
      <c r="G4904">
        <f t="shared" si="459"/>
        <v>1.3797049920759358E-3</v>
      </c>
      <c r="H4904" s="38">
        <f>G4904*SUMIF('Manual Inputs'!$B$11:$B$22,'Expanded kW'!A4904,'Manual Inputs'!$C$11:$C$22)</f>
        <v>16170.592290957384</v>
      </c>
    </row>
    <row r="4905" spans="1:8" x14ac:dyDescent="0.2">
      <c r="A4905">
        <f t="shared" si="456"/>
        <v>9</v>
      </c>
      <c r="B4905" t="b">
        <f t="shared" si="457"/>
        <v>0</v>
      </c>
      <c r="C4905" t="str">
        <f t="shared" si="458"/>
        <v>ON</v>
      </c>
      <c r="D4905" s="4">
        <f t="shared" si="460"/>
        <v>42634.291666654775</v>
      </c>
      <c r="E4905" t="str">
        <f t="shared" si="461"/>
        <v>LRKPPS</v>
      </c>
      <c r="F4905" s="39">
        <v>115.18103790283203</v>
      </c>
      <c r="G4905">
        <f t="shared" si="459"/>
        <v>1.7495321305306102E-3</v>
      </c>
      <c r="H4905" s="38">
        <f>G4905*SUMIF('Manual Inputs'!$B$11:$B$22,'Expanded kW'!A4905,'Manual Inputs'!$C$11:$C$22)</f>
        <v>20505.086917293305</v>
      </c>
    </row>
    <row r="4906" spans="1:8" x14ac:dyDescent="0.2">
      <c r="A4906">
        <f t="shared" si="456"/>
        <v>9</v>
      </c>
      <c r="B4906" t="b">
        <f t="shared" si="457"/>
        <v>0</v>
      </c>
      <c r="C4906" t="str">
        <f t="shared" si="458"/>
        <v>ON</v>
      </c>
      <c r="D4906" s="4">
        <f t="shared" si="460"/>
        <v>42634.33333332144</v>
      </c>
      <c r="E4906" t="str">
        <f t="shared" si="461"/>
        <v>LRKPPS</v>
      </c>
      <c r="F4906" s="39">
        <v>145.59031677246094</v>
      </c>
      <c r="G4906">
        <f t="shared" si="459"/>
        <v>2.2114311671894318E-3</v>
      </c>
      <c r="H4906" s="38">
        <f>G4906*SUMIF('Manual Inputs'!$B$11:$B$22,'Expanded kW'!A4906,'Manual Inputs'!$C$11:$C$22)</f>
        <v>25918.694206020646</v>
      </c>
    </row>
    <row r="4907" spans="1:8" x14ac:dyDescent="0.2">
      <c r="A4907">
        <f t="shared" si="456"/>
        <v>9</v>
      </c>
      <c r="B4907" t="b">
        <f t="shared" si="457"/>
        <v>0</v>
      </c>
      <c r="C4907" t="str">
        <f t="shared" si="458"/>
        <v>ON</v>
      </c>
      <c r="D4907" s="4">
        <f t="shared" si="460"/>
        <v>42634.374999988104</v>
      </c>
      <c r="E4907" t="str">
        <f t="shared" si="461"/>
        <v>LRKPPS</v>
      </c>
      <c r="F4907" s="39">
        <v>150.57624816894531</v>
      </c>
      <c r="G4907">
        <f t="shared" si="459"/>
        <v>2.2871645286662544E-3</v>
      </c>
      <c r="H4907" s="38">
        <f>G4907*SUMIF('Manual Inputs'!$B$11:$B$22,'Expanded kW'!A4907,'Manual Inputs'!$C$11:$C$22)</f>
        <v>26806.313891604848</v>
      </c>
    </row>
    <row r="4908" spans="1:8" x14ac:dyDescent="0.2">
      <c r="A4908">
        <f t="shared" si="456"/>
        <v>9</v>
      </c>
      <c r="B4908" t="b">
        <f t="shared" si="457"/>
        <v>0</v>
      </c>
      <c r="C4908" t="str">
        <f t="shared" si="458"/>
        <v>ON</v>
      </c>
      <c r="D4908" s="4">
        <f t="shared" si="460"/>
        <v>42634.416666654768</v>
      </c>
      <c r="E4908" t="str">
        <f t="shared" si="461"/>
        <v>LRKPPS</v>
      </c>
      <c r="F4908" s="39">
        <v>154.61355590820313</v>
      </c>
      <c r="G4908">
        <f t="shared" si="459"/>
        <v>2.348488855476282E-3</v>
      </c>
      <c r="H4908" s="38">
        <f>G4908*SUMIF('Manual Inputs'!$B$11:$B$22,'Expanded kW'!A4908,'Manual Inputs'!$C$11:$C$22)</f>
        <v>27525.054993548911</v>
      </c>
    </row>
    <row r="4909" spans="1:8" x14ac:dyDescent="0.2">
      <c r="A4909">
        <f t="shared" si="456"/>
        <v>9</v>
      </c>
      <c r="B4909" t="b">
        <f t="shared" si="457"/>
        <v>0</v>
      </c>
      <c r="C4909" t="str">
        <f t="shared" si="458"/>
        <v>ON</v>
      </c>
      <c r="D4909" s="4">
        <f t="shared" si="460"/>
        <v>42634.458333321432</v>
      </c>
      <c r="E4909" t="str">
        <f t="shared" si="461"/>
        <v>LRKPPS</v>
      </c>
      <c r="F4909" s="39">
        <v>162.31967163085937</v>
      </c>
      <c r="G4909">
        <f t="shared" si="459"/>
        <v>2.4655402148306563E-3</v>
      </c>
      <c r="H4909" s="38">
        <f>G4909*SUMIF('Manual Inputs'!$B$11:$B$22,'Expanded kW'!A4909,'Manual Inputs'!$C$11:$C$22)</f>
        <v>28896.935083925327</v>
      </c>
    </row>
    <row r="4910" spans="1:8" x14ac:dyDescent="0.2">
      <c r="A4910">
        <f t="shared" si="456"/>
        <v>9</v>
      </c>
      <c r="B4910" t="b">
        <f t="shared" si="457"/>
        <v>0</v>
      </c>
      <c r="C4910" t="str">
        <f t="shared" si="458"/>
        <v>ON</v>
      </c>
      <c r="D4910" s="4">
        <f t="shared" si="460"/>
        <v>42634.499999988097</v>
      </c>
      <c r="E4910" t="str">
        <f t="shared" si="461"/>
        <v>LRKPPS</v>
      </c>
      <c r="F4910" s="39">
        <v>163.40853881835937</v>
      </c>
      <c r="G4910">
        <f t="shared" si="459"/>
        <v>2.4820794661266797E-3</v>
      </c>
      <c r="H4910" s="38">
        <f>G4910*SUMIF('Manual Inputs'!$B$11:$B$22,'Expanded kW'!A4910,'Manual Inputs'!$C$11:$C$22)</f>
        <v>29090.780500910641</v>
      </c>
    </row>
    <row r="4911" spans="1:8" x14ac:dyDescent="0.2">
      <c r="A4911">
        <f t="shared" si="456"/>
        <v>9</v>
      </c>
      <c r="B4911" t="b">
        <f t="shared" si="457"/>
        <v>0</v>
      </c>
      <c r="C4911" t="str">
        <f t="shared" si="458"/>
        <v>ON</v>
      </c>
      <c r="D4911" s="4">
        <f t="shared" si="460"/>
        <v>42634.541666654761</v>
      </c>
      <c r="E4911" t="str">
        <f t="shared" si="461"/>
        <v>LRKPPS</v>
      </c>
      <c r="F4911" s="39">
        <v>156.21339416503906</v>
      </c>
      <c r="G4911">
        <f t="shared" si="459"/>
        <v>2.37278945638203E-3</v>
      </c>
      <c r="H4911" s="38">
        <f>G4911*SUMIF('Manual Inputs'!$B$11:$B$22,'Expanded kW'!A4911,'Manual Inputs'!$C$11:$C$22)</f>
        <v>27809.865958160171</v>
      </c>
    </row>
    <row r="4912" spans="1:8" x14ac:dyDescent="0.2">
      <c r="A4912">
        <f t="shared" si="456"/>
        <v>9</v>
      </c>
      <c r="B4912" t="b">
        <f t="shared" si="457"/>
        <v>0</v>
      </c>
      <c r="C4912" t="str">
        <f t="shared" si="458"/>
        <v>ON</v>
      </c>
      <c r="D4912" s="4">
        <f t="shared" si="460"/>
        <v>42634.583333321425</v>
      </c>
      <c r="E4912" t="str">
        <f t="shared" si="461"/>
        <v>LRKPPS</v>
      </c>
      <c r="F4912" s="39">
        <v>153.06031799316406</v>
      </c>
      <c r="G4912">
        <f t="shared" si="459"/>
        <v>2.3248960863174236E-3</v>
      </c>
      <c r="H4912" s="38">
        <f>G4912*SUMIF('Manual Inputs'!$B$11:$B$22,'Expanded kW'!A4912,'Manual Inputs'!$C$11:$C$22)</f>
        <v>27248.540047764345</v>
      </c>
    </row>
    <row r="4913" spans="1:8" x14ac:dyDescent="0.2">
      <c r="A4913">
        <f t="shared" si="456"/>
        <v>9</v>
      </c>
      <c r="B4913" t="b">
        <f t="shared" si="457"/>
        <v>0</v>
      </c>
      <c r="C4913" t="str">
        <f t="shared" si="458"/>
        <v>ON</v>
      </c>
      <c r="D4913" s="4">
        <f t="shared" si="460"/>
        <v>42634.624999988089</v>
      </c>
      <c r="E4913" t="str">
        <f t="shared" si="461"/>
        <v>LRKPPS</v>
      </c>
      <c r="F4913" s="39">
        <v>134.41677856445312</v>
      </c>
      <c r="G4913">
        <f t="shared" si="459"/>
        <v>2.0417117024012052E-3</v>
      </c>
      <c r="H4913" s="38">
        <f>G4913*SUMIF('Manual Inputs'!$B$11:$B$22,'Expanded kW'!A4913,'Manual Inputs'!$C$11:$C$22)</f>
        <v>23929.526750157107</v>
      </c>
    </row>
    <row r="4914" spans="1:8" x14ac:dyDescent="0.2">
      <c r="A4914">
        <f t="shared" si="456"/>
        <v>9</v>
      </c>
      <c r="B4914" t="b">
        <f t="shared" si="457"/>
        <v>0</v>
      </c>
      <c r="C4914" t="str">
        <f t="shared" si="458"/>
        <v>ON</v>
      </c>
      <c r="D4914" s="4">
        <f t="shared" si="460"/>
        <v>42634.666666654753</v>
      </c>
      <c r="E4914" t="str">
        <f t="shared" si="461"/>
        <v>LRKPPS</v>
      </c>
      <c r="F4914" s="39">
        <v>118.06265258789062</v>
      </c>
      <c r="G4914">
        <f t="shared" si="459"/>
        <v>1.793302160486165E-3</v>
      </c>
      <c r="H4914" s="38">
        <f>G4914*SUMIF('Manual Inputs'!$B$11:$B$22,'Expanded kW'!A4914,'Manual Inputs'!$C$11:$C$22)</f>
        <v>21018.085937402171</v>
      </c>
    </row>
    <row r="4915" spans="1:8" x14ac:dyDescent="0.2">
      <c r="A4915">
        <f t="shared" si="456"/>
        <v>9</v>
      </c>
      <c r="B4915" t="b">
        <f t="shared" si="457"/>
        <v>0</v>
      </c>
      <c r="C4915" t="str">
        <f t="shared" si="458"/>
        <v>ON</v>
      </c>
      <c r="D4915" s="4">
        <f t="shared" si="460"/>
        <v>42634.708333321418</v>
      </c>
      <c r="E4915" t="str">
        <f t="shared" si="461"/>
        <v>LRKPPS</v>
      </c>
      <c r="F4915" s="39">
        <v>106.42137908935547</v>
      </c>
      <c r="G4915">
        <f t="shared" si="459"/>
        <v>1.616478072104852E-3</v>
      </c>
      <c r="H4915" s="38">
        <f>G4915*SUMIF('Manual Inputs'!$B$11:$B$22,'Expanded kW'!A4915,'Manual Inputs'!$C$11:$C$22)</f>
        <v>18945.649976920373</v>
      </c>
    </row>
    <row r="4916" spans="1:8" x14ac:dyDescent="0.2">
      <c r="A4916">
        <f t="shared" si="456"/>
        <v>9</v>
      </c>
      <c r="B4916" t="b">
        <f t="shared" si="457"/>
        <v>0</v>
      </c>
      <c r="C4916" t="str">
        <f t="shared" si="458"/>
        <v>ON</v>
      </c>
      <c r="D4916" s="4">
        <f t="shared" si="460"/>
        <v>42634.749999988082</v>
      </c>
      <c r="E4916" t="str">
        <f t="shared" si="461"/>
        <v>LRKPPS</v>
      </c>
      <c r="F4916" s="39">
        <v>97.492607116699219</v>
      </c>
      <c r="G4916">
        <f t="shared" si="459"/>
        <v>1.4808552843893819E-3</v>
      </c>
      <c r="H4916" s="38">
        <f>G4916*SUMIF('Manual Inputs'!$B$11:$B$22,'Expanded kW'!A4916,'Manual Inputs'!$C$11:$C$22)</f>
        <v>17356.106691866269</v>
      </c>
    </row>
    <row r="4917" spans="1:8" x14ac:dyDescent="0.2">
      <c r="A4917">
        <f t="shared" si="456"/>
        <v>9</v>
      </c>
      <c r="B4917" t="b">
        <f t="shared" si="457"/>
        <v>0</v>
      </c>
      <c r="C4917" t="str">
        <f t="shared" si="458"/>
        <v>ON</v>
      </c>
      <c r="D4917" s="4">
        <f t="shared" si="460"/>
        <v>42634.791666654746</v>
      </c>
      <c r="E4917" t="str">
        <f t="shared" si="461"/>
        <v>LRKPPS</v>
      </c>
      <c r="F4917" s="39">
        <v>89.842376708984375</v>
      </c>
      <c r="G4917">
        <f t="shared" si="459"/>
        <v>1.364652790055631E-3</v>
      </c>
      <c r="H4917" s="38">
        <f>G4917*SUMIF('Manual Inputs'!$B$11:$B$22,'Expanded kW'!A4917,'Manual Inputs'!$C$11:$C$22)</f>
        <v>15994.175576261554</v>
      </c>
    </row>
    <row r="4918" spans="1:8" x14ac:dyDescent="0.2">
      <c r="A4918">
        <f t="shared" si="456"/>
        <v>9</v>
      </c>
      <c r="B4918" t="b">
        <f t="shared" si="457"/>
        <v>0</v>
      </c>
      <c r="C4918" t="str">
        <f t="shared" si="458"/>
        <v>ON</v>
      </c>
      <c r="D4918" s="4">
        <f t="shared" si="460"/>
        <v>42634.83333332141</v>
      </c>
      <c r="E4918" t="str">
        <f t="shared" si="461"/>
        <v>LRKPPS</v>
      </c>
      <c r="F4918" s="39">
        <v>85.813949584960938</v>
      </c>
      <c r="G4918">
        <f t="shared" si="459"/>
        <v>1.3034633545608259E-3</v>
      </c>
      <c r="H4918" s="38">
        <f>G4918*SUMIF('Manual Inputs'!$B$11:$B$22,'Expanded kW'!A4918,'Manual Inputs'!$C$11:$C$22)</f>
        <v>15277.015444506467</v>
      </c>
    </row>
    <row r="4919" spans="1:8" x14ac:dyDescent="0.2">
      <c r="A4919">
        <f t="shared" si="456"/>
        <v>9</v>
      </c>
      <c r="B4919" t="b">
        <f t="shared" si="457"/>
        <v>0</v>
      </c>
      <c r="C4919" t="str">
        <f t="shared" si="458"/>
        <v>OFF</v>
      </c>
      <c r="D4919" s="4">
        <f t="shared" si="460"/>
        <v>42634.874999988075</v>
      </c>
      <c r="E4919" t="str">
        <f t="shared" si="461"/>
        <v>LRKPPS</v>
      </c>
      <c r="F4919" s="39">
        <v>75.377525329589844</v>
      </c>
      <c r="G4919">
        <f t="shared" si="459"/>
        <v>1.1449402165941052E-3</v>
      </c>
      <c r="H4919" s="38">
        <f>G4919*SUMIF('Manual Inputs'!$B$11:$B$22,'Expanded kW'!A4919,'Manual Inputs'!$C$11:$C$22)</f>
        <v>13419.072588993522</v>
      </c>
    </row>
    <row r="4920" spans="1:8" x14ac:dyDescent="0.2">
      <c r="A4920">
        <f t="shared" si="456"/>
        <v>9</v>
      </c>
      <c r="B4920" t="b">
        <f t="shared" si="457"/>
        <v>0</v>
      </c>
      <c r="C4920" t="str">
        <f t="shared" si="458"/>
        <v>OFF</v>
      </c>
      <c r="D4920" s="4">
        <f t="shared" si="460"/>
        <v>42634.916666654739</v>
      </c>
      <c r="E4920" t="str">
        <f t="shared" si="461"/>
        <v>LRKPPS</v>
      </c>
      <c r="F4920" s="39">
        <v>68.656768798828125</v>
      </c>
      <c r="G4920">
        <f t="shared" si="459"/>
        <v>1.0428558830429492E-3</v>
      </c>
      <c r="H4920" s="38">
        <f>G4920*SUMIF('Manual Inputs'!$B$11:$B$22,'Expanded kW'!A4920,'Manual Inputs'!$C$11:$C$22)</f>
        <v>12222.610920281237</v>
      </c>
    </row>
    <row r="4921" spans="1:8" x14ac:dyDescent="0.2">
      <c r="A4921">
        <f t="shared" si="456"/>
        <v>9</v>
      </c>
      <c r="B4921" t="b">
        <f t="shared" si="457"/>
        <v>0</v>
      </c>
      <c r="C4921" t="str">
        <f t="shared" si="458"/>
        <v>OFF</v>
      </c>
      <c r="D4921" s="4">
        <f t="shared" si="460"/>
        <v>42634.958333321403</v>
      </c>
      <c r="E4921" t="str">
        <f t="shared" si="461"/>
        <v>LRKPPS</v>
      </c>
      <c r="F4921" s="39">
        <v>65.164993286132813</v>
      </c>
      <c r="G4921">
        <f t="shared" si="459"/>
        <v>9.8981786946632168E-4</v>
      </c>
      <c r="H4921" s="38">
        <f>G4921*SUMIF('Manual Inputs'!$B$11:$B$22,'Expanded kW'!A4921,'Manual Inputs'!$C$11:$C$22)</f>
        <v>11600.988110770737</v>
      </c>
    </row>
    <row r="4922" spans="1:8" x14ac:dyDescent="0.2">
      <c r="A4922">
        <f t="shared" si="456"/>
        <v>9</v>
      </c>
      <c r="B4922" t="b">
        <f t="shared" si="457"/>
        <v>0</v>
      </c>
      <c r="C4922" t="str">
        <f t="shared" si="458"/>
        <v>OFF</v>
      </c>
      <c r="D4922" s="4">
        <f t="shared" si="460"/>
        <v>42634.999999988067</v>
      </c>
      <c r="E4922" t="str">
        <f t="shared" si="461"/>
        <v>LRKPPS</v>
      </c>
      <c r="F4922" s="39">
        <v>59.603012084960938</v>
      </c>
      <c r="G4922">
        <f t="shared" si="459"/>
        <v>9.0533465071753339E-4</v>
      </c>
      <c r="H4922" s="38">
        <f>G4922*SUMIF('Manual Inputs'!$B$11:$B$22,'Expanded kW'!A4922,'Manual Inputs'!$C$11:$C$22)</f>
        <v>10610.817245505625</v>
      </c>
    </row>
    <row r="4923" spans="1:8" x14ac:dyDescent="0.2">
      <c r="A4923">
        <f t="shared" si="456"/>
        <v>9</v>
      </c>
      <c r="B4923" t="b">
        <f t="shared" si="457"/>
        <v>0</v>
      </c>
      <c r="C4923" t="str">
        <f t="shared" si="458"/>
        <v>OFF</v>
      </c>
      <c r="D4923" s="4">
        <f t="shared" si="460"/>
        <v>42635.041666654732</v>
      </c>
      <c r="E4923" t="str">
        <f t="shared" si="461"/>
        <v>LRKPPS</v>
      </c>
      <c r="F4923" s="39">
        <v>58.923263549804687</v>
      </c>
      <c r="G4923">
        <f t="shared" si="459"/>
        <v>8.9500967080252149E-4</v>
      </c>
      <c r="H4923" s="38">
        <f>G4923*SUMIF('Manual Inputs'!$B$11:$B$22,'Expanded kW'!A4923,'Manual Inputs'!$C$11:$C$22)</f>
        <v>10489.805114958233</v>
      </c>
    </row>
    <row r="4924" spans="1:8" x14ac:dyDescent="0.2">
      <c r="A4924">
        <f t="shared" si="456"/>
        <v>9</v>
      </c>
      <c r="B4924" t="b">
        <f t="shared" si="457"/>
        <v>0</v>
      </c>
      <c r="C4924" t="str">
        <f t="shared" si="458"/>
        <v>OFF</v>
      </c>
      <c r="D4924" s="4">
        <f t="shared" si="460"/>
        <v>42635.083333321396</v>
      </c>
      <c r="E4924" t="str">
        <f t="shared" si="461"/>
        <v>LRKPPS</v>
      </c>
      <c r="F4924" s="39">
        <v>57.409477233886719</v>
      </c>
      <c r="G4924">
        <f t="shared" si="459"/>
        <v>8.7201614819951904E-4</v>
      </c>
      <c r="H4924" s="38">
        <f>G4924*SUMIF('Manual Inputs'!$B$11:$B$22,'Expanded kW'!A4924,'Manual Inputs'!$C$11:$C$22)</f>
        <v>10220.313534162677</v>
      </c>
    </row>
    <row r="4925" spans="1:8" x14ac:dyDescent="0.2">
      <c r="A4925">
        <f t="shared" si="456"/>
        <v>9</v>
      </c>
      <c r="B4925" t="b">
        <f t="shared" si="457"/>
        <v>0</v>
      </c>
      <c r="C4925" t="str">
        <f t="shared" si="458"/>
        <v>OFF</v>
      </c>
      <c r="D4925" s="4">
        <f t="shared" si="460"/>
        <v>42635.12499998806</v>
      </c>
      <c r="E4925" t="str">
        <f t="shared" si="461"/>
        <v>LRKPPS</v>
      </c>
      <c r="F4925" s="39">
        <v>55.193859100341797</v>
      </c>
      <c r="G4925">
        <f t="shared" si="459"/>
        <v>8.3836221362659747E-4</v>
      </c>
      <c r="H4925" s="38">
        <f>G4925*SUMIF('Manual Inputs'!$B$11:$B$22,'Expanded kW'!A4925,'Manual Inputs'!$C$11:$C$22)</f>
        <v>9825.8784497853649</v>
      </c>
    </row>
    <row r="4926" spans="1:8" x14ac:dyDescent="0.2">
      <c r="A4926">
        <f t="shared" si="456"/>
        <v>9</v>
      </c>
      <c r="B4926" t="b">
        <f t="shared" si="457"/>
        <v>0</v>
      </c>
      <c r="C4926" t="str">
        <f t="shared" si="458"/>
        <v>OFF</v>
      </c>
      <c r="D4926" s="4">
        <f t="shared" si="460"/>
        <v>42635.166666654724</v>
      </c>
      <c r="E4926" t="str">
        <f t="shared" si="461"/>
        <v>LRKPPS</v>
      </c>
      <c r="F4926" s="39">
        <v>57.616542816162109</v>
      </c>
      <c r="G4926">
        <f t="shared" si="459"/>
        <v>8.7516135244419195E-4</v>
      </c>
      <c r="H4926" s="38">
        <f>G4926*SUMIF('Manual Inputs'!$B$11:$B$22,'Expanded kW'!A4926,'Manual Inputs'!$C$11:$C$22)</f>
        <v>10257.176353246827</v>
      </c>
    </row>
    <row r="4927" spans="1:8" x14ac:dyDescent="0.2">
      <c r="A4927">
        <f t="shared" si="456"/>
        <v>9</v>
      </c>
      <c r="B4927" t="b">
        <f t="shared" si="457"/>
        <v>0</v>
      </c>
      <c r="C4927" t="str">
        <f t="shared" si="458"/>
        <v>OFF</v>
      </c>
      <c r="D4927" s="4">
        <f t="shared" si="460"/>
        <v>42635.208333321389</v>
      </c>
      <c r="E4927" t="str">
        <f t="shared" si="461"/>
        <v>LRKPPS</v>
      </c>
      <c r="F4927" s="39">
        <v>66.589675903320312</v>
      </c>
      <c r="G4927">
        <f t="shared" si="459"/>
        <v>1.011457959362722E-3</v>
      </c>
      <c r="H4927" s="38">
        <f>G4927*SUMIF('Manual Inputs'!$B$11:$B$22,'Expanded kW'!A4927,'Manual Inputs'!$C$11:$C$22)</f>
        <v>11854.617019025854</v>
      </c>
    </row>
    <row r="4928" spans="1:8" x14ac:dyDescent="0.2">
      <c r="A4928">
        <f t="shared" si="456"/>
        <v>9</v>
      </c>
      <c r="B4928" t="b">
        <f t="shared" si="457"/>
        <v>0</v>
      </c>
      <c r="C4928" t="str">
        <f t="shared" si="458"/>
        <v>OFF</v>
      </c>
      <c r="D4928" s="4">
        <f t="shared" si="460"/>
        <v>42635.249999988053</v>
      </c>
      <c r="E4928" t="str">
        <f t="shared" si="461"/>
        <v>LRKPPS</v>
      </c>
      <c r="F4928" s="39">
        <v>88.332756042480469</v>
      </c>
      <c r="G4928">
        <f t="shared" si="459"/>
        <v>1.3417225412138928E-3</v>
      </c>
      <c r="H4928" s="38">
        <f>G4928*SUMIF('Manual Inputs'!$B$11:$B$22,'Expanded kW'!A4928,'Manual Inputs'!$C$11:$C$22)</f>
        <v>15725.42558457526</v>
      </c>
    </row>
    <row r="4929" spans="1:8" x14ac:dyDescent="0.2">
      <c r="A4929">
        <f t="shared" si="456"/>
        <v>9</v>
      </c>
      <c r="B4929" t="b">
        <f t="shared" si="457"/>
        <v>0</v>
      </c>
      <c r="C4929" t="str">
        <f t="shared" si="458"/>
        <v>ON</v>
      </c>
      <c r="D4929" s="4">
        <f t="shared" si="460"/>
        <v>42635.291666654717</v>
      </c>
      <c r="E4929" t="str">
        <f t="shared" si="461"/>
        <v>LRKPPS</v>
      </c>
      <c r="F4929" s="39">
        <v>113.40412139892578</v>
      </c>
      <c r="G4929">
        <f t="shared" si="459"/>
        <v>1.7225418153410848E-3</v>
      </c>
      <c r="H4929" s="38">
        <f>G4929*SUMIF('Manual Inputs'!$B$11:$B$22,'Expanded kW'!A4929,'Manual Inputs'!$C$11:$C$22)</f>
        <v>20188.751624429315</v>
      </c>
    </row>
    <row r="4930" spans="1:8" x14ac:dyDescent="0.2">
      <c r="A4930">
        <f t="shared" ref="A4930:A4993" si="462">MONTH(D4930)</f>
        <v>9</v>
      </c>
      <c r="B4930" t="b">
        <f t="shared" ref="B4930:B4993" si="463">IF(ISNA(VLOOKUP(DATE(YEAR(D4930),MONTH(D4930),DAY(D4930)),Holidays,1,FALSE)),FALSE,TRUE)</f>
        <v>0</v>
      </c>
      <c r="C4930" t="str">
        <f t="shared" ref="C4930:C4993" si="464">IF(OR(HOUR(D4930)&lt;PkStart,HOUR(D4930)&gt;OPkStart-1,WEEKDAY(D4930,2)&gt;5,B4930)=TRUE,"OFF","ON")</f>
        <v>ON</v>
      </c>
      <c r="D4930" s="4">
        <f t="shared" si="460"/>
        <v>42635.333333321381</v>
      </c>
      <c r="E4930" t="str">
        <f t="shared" si="461"/>
        <v>LRKPPS</v>
      </c>
      <c r="F4930" s="39">
        <v>146.3487548828125</v>
      </c>
      <c r="G4930">
        <f t="shared" ref="G4930:G4993" si="465">IF(SUMIF($A$2:$A$8761,A4930,$F$2:$F$8761)=0,0,F4930/SUMIF($A$2:$A$8761,A4930,$F$2:$F$8761))</f>
        <v>2.2229513954078852E-3</v>
      </c>
      <c r="H4930" s="38">
        <f>G4930*SUMIF('Manual Inputs'!$B$11:$B$22,'Expanded kW'!A4930,'Manual Inputs'!$C$11:$C$22)</f>
        <v>26053.715036335318</v>
      </c>
    </row>
    <row r="4931" spans="1:8" x14ac:dyDescent="0.2">
      <c r="A4931">
        <f t="shared" si="462"/>
        <v>9</v>
      </c>
      <c r="B4931" t="b">
        <f t="shared" si="463"/>
        <v>0</v>
      </c>
      <c r="C4931" t="str">
        <f t="shared" si="464"/>
        <v>ON</v>
      </c>
      <c r="D4931" s="4">
        <f t="shared" si="460"/>
        <v>42635.374999988046</v>
      </c>
      <c r="E4931" t="str">
        <f t="shared" si="461"/>
        <v>LRKPPS</v>
      </c>
      <c r="F4931" s="39">
        <v>151.09870910644531</v>
      </c>
      <c r="G4931">
        <f t="shared" si="465"/>
        <v>2.2951004026064985E-3</v>
      </c>
      <c r="H4931" s="38">
        <f>G4931*SUMIF('Manual Inputs'!$B$11:$B$22,'Expanded kW'!A4931,'Manual Inputs'!$C$11:$C$22)</f>
        <v>26899.324921279411</v>
      </c>
    </row>
    <row r="4932" spans="1:8" x14ac:dyDescent="0.2">
      <c r="A4932">
        <f t="shared" si="462"/>
        <v>9</v>
      </c>
      <c r="B4932" t="b">
        <f t="shared" si="463"/>
        <v>0</v>
      </c>
      <c r="C4932" t="str">
        <f t="shared" si="464"/>
        <v>ON</v>
      </c>
      <c r="D4932" s="4">
        <f t="shared" ref="D4932:D4995" si="466">+D4931+1/24</f>
        <v>42635.41666665471</v>
      </c>
      <c r="E4932" t="str">
        <f t="shared" ref="E4932:E4995" si="467">+E4931</f>
        <v>LRKPPS</v>
      </c>
      <c r="F4932" s="39">
        <v>155.7880859375</v>
      </c>
      <c r="G4932">
        <f t="shared" si="465"/>
        <v>2.3663292748885593E-3</v>
      </c>
      <c r="H4932" s="38">
        <f>G4932*SUMIF('Manual Inputs'!$B$11:$B$22,'Expanded kW'!A4932,'Manual Inputs'!$C$11:$C$22)</f>
        <v>27734.15052503753</v>
      </c>
    </row>
    <row r="4933" spans="1:8" x14ac:dyDescent="0.2">
      <c r="A4933">
        <f t="shared" si="462"/>
        <v>9</v>
      </c>
      <c r="B4933" t="b">
        <f t="shared" si="463"/>
        <v>0</v>
      </c>
      <c r="C4933" t="str">
        <f t="shared" si="464"/>
        <v>ON</v>
      </c>
      <c r="D4933" s="4">
        <f t="shared" si="466"/>
        <v>42635.458333321374</v>
      </c>
      <c r="E4933" t="str">
        <f t="shared" si="467"/>
        <v>LRKPPS</v>
      </c>
      <c r="F4933" s="39">
        <v>163.8116455078125</v>
      </c>
      <c r="G4933">
        <f t="shared" si="465"/>
        <v>2.4882024193320939E-3</v>
      </c>
      <c r="H4933" s="38">
        <f>G4933*SUMIF('Manual Inputs'!$B$11:$B$22,'Expanded kW'!A4933,'Manual Inputs'!$C$11:$C$22)</f>
        <v>29162.543508560844</v>
      </c>
    </row>
    <row r="4934" spans="1:8" x14ac:dyDescent="0.2">
      <c r="A4934">
        <f t="shared" si="462"/>
        <v>9</v>
      </c>
      <c r="B4934" t="b">
        <f t="shared" si="463"/>
        <v>0</v>
      </c>
      <c r="C4934" t="str">
        <f t="shared" si="464"/>
        <v>ON</v>
      </c>
      <c r="D4934" s="4">
        <f t="shared" si="466"/>
        <v>42635.499999988038</v>
      </c>
      <c r="E4934" t="str">
        <f t="shared" si="467"/>
        <v>LRKPPS</v>
      </c>
      <c r="F4934" s="39">
        <v>163.74116516113281</v>
      </c>
      <c r="G4934">
        <f t="shared" si="465"/>
        <v>2.4871318643750265E-3</v>
      </c>
      <c r="H4934" s="38">
        <f>G4934*SUMIF('Manual Inputs'!$B$11:$B$22,'Expanded kW'!A4934,'Manual Inputs'!$C$11:$C$22)</f>
        <v>29149.996255463098</v>
      </c>
    </row>
    <row r="4935" spans="1:8" x14ac:dyDescent="0.2">
      <c r="A4935">
        <f t="shared" si="462"/>
        <v>9</v>
      </c>
      <c r="B4935" t="b">
        <f t="shared" si="463"/>
        <v>0</v>
      </c>
      <c r="C4935" t="str">
        <f t="shared" si="464"/>
        <v>ON</v>
      </c>
      <c r="D4935" s="4">
        <f t="shared" si="466"/>
        <v>42635.541666654703</v>
      </c>
      <c r="E4935" t="str">
        <f t="shared" si="467"/>
        <v>LRKPPS</v>
      </c>
      <c r="F4935" s="39">
        <v>156.24397277832031</v>
      </c>
      <c r="G4935">
        <f t="shared" si="465"/>
        <v>2.3732539275086728E-3</v>
      </c>
      <c r="H4935" s="38">
        <f>G4935*SUMIF('Manual Inputs'!$B$11:$B$22,'Expanded kW'!A4935,'Manual Inputs'!$C$11:$C$22)</f>
        <v>27815.309711182013</v>
      </c>
    </row>
    <row r="4936" spans="1:8" x14ac:dyDescent="0.2">
      <c r="A4936">
        <f t="shared" si="462"/>
        <v>9</v>
      </c>
      <c r="B4936" t="b">
        <f t="shared" si="463"/>
        <v>0</v>
      </c>
      <c r="C4936" t="str">
        <f t="shared" si="464"/>
        <v>ON</v>
      </c>
      <c r="D4936" s="4">
        <f t="shared" si="466"/>
        <v>42635.583333321367</v>
      </c>
      <c r="E4936" t="str">
        <f t="shared" si="467"/>
        <v>LRKPPS</v>
      </c>
      <c r="F4936" s="39">
        <v>153.93292236328125</v>
      </c>
      <c r="G4936">
        <f t="shared" si="465"/>
        <v>2.3381504327841512E-3</v>
      </c>
      <c r="H4936" s="38">
        <f>G4936*SUMIF('Manual Inputs'!$B$11:$B$22,'Expanded kW'!A4936,'Manual Inputs'!$C$11:$C$22)</f>
        <v>27403.88530927134</v>
      </c>
    </row>
    <row r="4937" spans="1:8" x14ac:dyDescent="0.2">
      <c r="A4937">
        <f t="shared" si="462"/>
        <v>9</v>
      </c>
      <c r="B4937" t="b">
        <f t="shared" si="463"/>
        <v>0</v>
      </c>
      <c r="C4937" t="str">
        <f t="shared" si="464"/>
        <v>ON</v>
      </c>
      <c r="D4937" s="4">
        <f t="shared" si="466"/>
        <v>42635.624999988031</v>
      </c>
      <c r="E4937" t="str">
        <f t="shared" si="467"/>
        <v>LRKPPS</v>
      </c>
      <c r="F4937" s="39">
        <v>139.31047058105469</v>
      </c>
      <c r="G4937">
        <f t="shared" si="465"/>
        <v>2.1160440020214629E-3</v>
      </c>
      <c r="H4937" s="38">
        <f>G4937*SUMIF('Manual Inputs'!$B$11:$B$22,'Expanded kW'!A4937,'Manual Inputs'!$C$11:$C$22)</f>
        <v>24800.725534036206</v>
      </c>
    </row>
    <row r="4938" spans="1:8" x14ac:dyDescent="0.2">
      <c r="A4938">
        <f t="shared" si="462"/>
        <v>9</v>
      </c>
      <c r="B4938" t="b">
        <f t="shared" si="463"/>
        <v>0</v>
      </c>
      <c r="C4938" t="str">
        <f t="shared" si="464"/>
        <v>ON</v>
      </c>
      <c r="D4938" s="4">
        <f t="shared" si="466"/>
        <v>42635.666666654695</v>
      </c>
      <c r="E4938" t="str">
        <f t="shared" si="467"/>
        <v>LRKPPS</v>
      </c>
      <c r="F4938" s="39">
        <v>120.15766906738281</v>
      </c>
      <c r="G4938">
        <f t="shared" si="465"/>
        <v>1.8251242269616797E-3</v>
      </c>
      <c r="H4938" s="38">
        <f>G4938*SUMIF('Manual Inputs'!$B$11:$B$22,'Expanded kW'!A4938,'Manual Inputs'!$C$11:$C$22)</f>
        <v>21391.050930488876</v>
      </c>
    </row>
    <row r="4939" spans="1:8" x14ac:dyDescent="0.2">
      <c r="A4939">
        <f t="shared" si="462"/>
        <v>9</v>
      </c>
      <c r="B4939" t="b">
        <f t="shared" si="463"/>
        <v>0</v>
      </c>
      <c r="C4939" t="str">
        <f t="shared" si="464"/>
        <v>ON</v>
      </c>
      <c r="D4939" s="4">
        <f t="shared" si="466"/>
        <v>42635.70833332136</v>
      </c>
      <c r="E4939" t="str">
        <f t="shared" si="467"/>
        <v>LRKPPS</v>
      </c>
      <c r="F4939" s="39">
        <v>110.51676177978516</v>
      </c>
      <c r="G4939">
        <f t="shared" si="465"/>
        <v>1.67868452322027E-3</v>
      </c>
      <c r="H4939" s="38">
        <f>G4939*SUMIF('Manual Inputs'!$B$11:$B$22,'Expanded kW'!A4939,'Manual Inputs'!$C$11:$C$22)</f>
        <v>19674.729863296136</v>
      </c>
    </row>
    <row r="4940" spans="1:8" x14ac:dyDescent="0.2">
      <c r="A4940">
        <f t="shared" si="462"/>
        <v>9</v>
      </c>
      <c r="B4940" t="b">
        <f t="shared" si="463"/>
        <v>0</v>
      </c>
      <c r="C4940" t="str">
        <f t="shared" si="464"/>
        <v>ON</v>
      </c>
      <c r="D4940" s="4">
        <f t="shared" si="466"/>
        <v>42635.749999988024</v>
      </c>
      <c r="E4940" t="str">
        <f t="shared" si="467"/>
        <v>LRKPPS</v>
      </c>
      <c r="F4940" s="39">
        <v>103.96894073486328</v>
      </c>
      <c r="G4940">
        <f t="shared" si="465"/>
        <v>1.579226977849656E-3</v>
      </c>
      <c r="H4940" s="38">
        <f>G4940*SUMIF('Manual Inputs'!$B$11:$B$22,'Expanded kW'!A4940,'Manual Inputs'!$C$11:$C$22)</f>
        <v>18509.055008392748</v>
      </c>
    </row>
    <row r="4941" spans="1:8" x14ac:dyDescent="0.2">
      <c r="A4941">
        <f t="shared" si="462"/>
        <v>9</v>
      </c>
      <c r="B4941" t="b">
        <f t="shared" si="463"/>
        <v>0</v>
      </c>
      <c r="C4941" t="str">
        <f t="shared" si="464"/>
        <v>ON</v>
      </c>
      <c r="D4941" s="4">
        <f t="shared" si="466"/>
        <v>42635.791666654688</v>
      </c>
      <c r="E4941" t="str">
        <f t="shared" si="467"/>
        <v>LRKPPS</v>
      </c>
      <c r="F4941" s="39">
        <v>99.809432983398438</v>
      </c>
      <c r="G4941">
        <f t="shared" si="465"/>
        <v>1.5160465048232017E-3</v>
      </c>
      <c r="H4941" s="38">
        <f>G4941*SUMIF('Manual Inputs'!$B$11:$B$22,'Expanded kW'!A4941,'Manual Inputs'!$C$11:$C$22)</f>
        <v>17768.559267688495</v>
      </c>
    </row>
    <row r="4942" spans="1:8" x14ac:dyDescent="0.2">
      <c r="A4942">
        <f t="shared" si="462"/>
        <v>9</v>
      </c>
      <c r="B4942" t="b">
        <f t="shared" si="463"/>
        <v>0</v>
      </c>
      <c r="C4942" t="str">
        <f t="shared" si="464"/>
        <v>ON</v>
      </c>
      <c r="D4942" s="4">
        <f t="shared" si="466"/>
        <v>42635.833333321352</v>
      </c>
      <c r="E4942" t="str">
        <f t="shared" si="467"/>
        <v>LRKPPS</v>
      </c>
      <c r="F4942" s="39">
        <v>91.517623901367188</v>
      </c>
      <c r="G4942">
        <f t="shared" si="465"/>
        <v>1.3900988082806748E-3</v>
      </c>
      <c r="H4942" s="38">
        <f>G4942*SUMIF('Manual Inputs'!$B$11:$B$22,'Expanded kW'!A4942,'Manual Inputs'!$C$11:$C$22)</f>
        <v>16292.411205261009</v>
      </c>
    </row>
    <row r="4943" spans="1:8" x14ac:dyDescent="0.2">
      <c r="A4943">
        <f t="shared" si="462"/>
        <v>9</v>
      </c>
      <c r="B4943" t="b">
        <f t="shared" si="463"/>
        <v>0</v>
      </c>
      <c r="C4943" t="str">
        <f t="shared" si="464"/>
        <v>OFF</v>
      </c>
      <c r="D4943" s="4">
        <f t="shared" si="466"/>
        <v>42635.874999988016</v>
      </c>
      <c r="E4943" t="str">
        <f t="shared" si="467"/>
        <v>LRKPPS</v>
      </c>
      <c r="F4943" s="39">
        <v>81.220252990722656</v>
      </c>
      <c r="G4943">
        <f t="shared" si="465"/>
        <v>1.2336878087256785E-3</v>
      </c>
      <c r="H4943" s="38">
        <f>G4943*SUMIF('Manual Inputs'!$B$11:$B$22,'Expanded kW'!A4943,'Manual Inputs'!$C$11:$C$22)</f>
        <v>14459.223300490596</v>
      </c>
    </row>
    <row r="4944" spans="1:8" x14ac:dyDescent="0.2">
      <c r="A4944">
        <f t="shared" si="462"/>
        <v>9</v>
      </c>
      <c r="B4944" t="b">
        <f t="shared" si="463"/>
        <v>0</v>
      </c>
      <c r="C4944" t="str">
        <f t="shared" si="464"/>
        <v>OFF</v>
      </c>
      <c r="D4944" s="4">
        <f t="shared" si="466"/>
        <v>42635.916666654681</v>
      </c>
      <c r="E4944" t="str">
        <f t="shared" si="467"/>
        <v>LRKPPS</v>
      </c>
      <c r="F4944" s="39">
        <v>72.868019104003906</v>
      </c>
      <c r="G4944">
        <f t="shared" si="465"/>
        <v>1.1068222949867914E-3</v>
      </c>
      <c r="H4944" s="38">
        <f>G4944*SUMIF('Manual Inputs'!$B$11:$B$22,'Expanded kW'!A4944,'Manual Inputs'!$C$11:$C$22)</f>
        <v>12972.318121313361</v>
      </c>
    </row>
    <row r="4945" spans="1:8" x14ac:dyDescent="0.2">
      <c r="A4945">
        <f t="shared" si="462"/>
        <v>9</v>
      </c>
      <c r="B4945" t="b">
        <f t="shared" si="463"/>
        <v>0</v>
      </c>
      <c r="C4945" t="str">
        <f t="shared" si="464"/>
        <v>OFF</v>
      </c>
      <c r="D4945" s="4">
        <f t="shared" si="466"/>
        <v>42635.958333321345</v>
      </c>
      <c r="E4945" t="str">
        <f t="shared" si="467"/>
        <v>LRKPPS</v>
      </c>
      <c r="F4945" s="39">
        <v>67.072242736816406</v>
      </c>
      <c r="G4945">
        <f t="shared" si="465"/>
        <v>1.0187878653585515E-3</v>
      </c>
      <c r="H4945" s="38">
        <f>G4945*SUMIF('Manual Inputs'!$B$11:$B$22,'Expanded kW'!A4945,'Manual Inputs'!$C$11:$C$22)</f>
        <v>11940.525906846331</v>
      </c>
    </row>
    <row r="4946" spans="1:8" x14ac:dyDescent="0.2">
      <c r="A4946">
        <f t="shared" si="462"/>
        <v>9</v>
      </c>
      <c r="B4946" t="b">
        <f t="shared" si="463"/>
        <v>0</v>
      </c>
      <c r="C4946" t="str">
        <f t="shared" si="464"/>
        <v>OFF</v>
      </c>
      <c r="D4946" s="4">
        <f t="shared" si="466"/>
        <v>42635.999999988009</v>
      </c>
      <c r="E4946" t="str">
        <f t="shared" si="467"/>
        <v>LRKPPS</v>
      </c>
      <c r="F4946" s="39">
        <v>62.368946075439453</v>
      </c>
      <c r="G4946">
        <f t="shared" si="465"/>
        <v>9.4734755905190023E-4</v>
      </c>
      <c r="H4946" s="38">
        <f>G4946*SUMIF('Manual Inputs'!$B$11:$B$22,'Expanded kW'!A4946,'Manual Inputs'!$C$11:$C$22)</f>
        <v>11103.222227392522</v>
      </c>
    </row>
    <row r="4947" spans="1:8" x14ac:dyDescent="0.2">
      <c r="A4947">
        <f t="shared" si="462"/>
        <v>9</v>
      </c>
      <c r="B4947" t="b">
        <f t="shared" si="463"/>
        <v>0</v>
      </c>
      <c r="C4947" t="str">
        <f t="shared" si="464"/>
        <v>OFF</v>
      </c>
      <c r="D4947" s="4">
        <f t="shared" si="466"/>
        <v>42636.041666654673</v>
      </c>
      <c r="E4947" t="str">
        <f t="shared" si="467"/>
        <v>LRKPPS</v>
      </c>
      <c r="F4947" s="39">
        <v>60.70843505859375</v>
      </c>
      <c r="G4947">
        <f t="shared" si="465"/>
        <v>9.2212537465447887E-4</v>
      </c>
      <c r="H4947" s="38">
        <f>G4947*SUMIF('Manual Inputs'!$B$11:$B$22,'Expanded kW'!A4947,'Manual Inputs'!$C$11:$C$22)</f>
        <v>10807.61000382263</v>
      </c>
    </row>
    <row r="4948" spans="1:8" x14ac:dyDescent="0.2">
      <c r="A4948">
        <f t="shared" si="462"/>
        <v>9</v>
      </c>
      <c r="B4948" t="b">
        <f t="shared" si="463"/>
        <v>0</v>
      </c>
      <c r="C4948" t="str">
        <f t="shared" si="464"/>
        <v>OFF</v>
      </c>
      <c r="D4948" s="4">
        <f t="shared" si="466"/>
        <v>42636.083333321338</v>
      </c>
      <c r="E4948" t="str">
        <f t="shared" si="467"/>
        <v>LRKPPS</v>
      </c>
      <c r="F4948" s="39">
        <v>60.515850067138672</v>
      </c>
      <c r="G4948">
        <f t="shared" si="465"/>
        <v>9.1920012205610525E-4</v>
      </c>
      <c r="H4948" s="38">
        <f>G4948*SUMIF('Manual Inputs'!$B$11:$B$22,'Expanded kW'!A4948,'Manual Inputs'!$C$11:$C$22)</f>
        <v>10773.325089737344</v>
      </c>
    </row>
    <row r="4949" spans="1:8" x14ac:dyDescent="0.2">
      <c r="A4949">
        <f t="shared" si="462"/>
        <v>9</v>
      </c>
      <c r="B4949" t="b">
        <f t="shared" si="463"/>
        <v>0</v>
      </c>
      <c r="C4949" t="str">
        <f t="shared" si="464"/>
        <v>OFF</v>
      </c>
      <c r="D4949" s="4">
        <f t="shared" si="466"/>
        <v>42636.124999988002</v>
      </c>
      <c r="E4949" t="str">
        <f t="shared" si="467"/>
        <v>LRKPPS</v>
      </c>
      <c r="F4949" s="39">
        <v>57.926555633544922</v>
      </c>
      <c r="G4949">
        <f t="shared" si="465"/>
        <v>8.7987026455996144E-4</v>
      </c>
      <c r="H4949" s="38">
        <f>G4949*SUMIF('Manual Inputs'!$B$11:$B$22,'Expanded kW'!A4949,'Manual Inputs'!$C$11:$C$22)</f>
        <v>10312.366338348995</v>
      </c>
    </row>
    <row r="4950" spans="1:8" x14ac:dyDescent="0.2">
      <c r="A4950">
        <f t="shared" si="462"/>
        <v>9</v>
      </c>
      <c r="B4950" t="b">
        <f t="shared" si="463"/>
        <v>0</v>
      </c>
      <c r="C4950" t="str">
        <f t="shared" si="464"/>
        <v>OFF</v>
      </c>
      <c r="D4950" s="4">
        <f t="shared" si="466"/>
        <v>42636.166666654666</v>
      </c>
      <c r="E4950" t="str">
        <f t="shared" si="467"/>
        <v>LRKPPS</v>
      </c>
      <c r="F4950" s="39">
        <v>59.979248046875</v>
      </c>
      <c r="G4950">
        <f t="shared" si="465"/>
        <v>9.1104945339699045E-4</v>
      </c>
      <c r="H4950" s="38">
        <f>G4950*SUMIF('Manual Inputs'!$B$11:$B$22,'Expanded kW'!A4950,'Manual Inputs'!$C$11:$C$22)</f>
        <v>10677.796595934535</v>
      </c>
    </row>
    <row r="4951" spans="1:8" x14ac:dyDescent="0.2">
      <c r="A4951">
        <f t="shared" si="462"/>
        <v>9</v>
      </c>
      <c r="B4951" t="b">
        <f t="shared" si="463"/>
        <v>0</v>
      </c>
      <c r="C4951" t="str">
        <f t="shared" si="464"/>
        <v>OFF</v>
      </c>
      <c r="D4951" s="4">
        <f t="shared" si="466"/>
        <v>42636.20833332133</v>
      </c>
      <c r="E4951" t="str">
        <f t="shared" si="467"/>
        <v>LRKPPS</v>
      </c>
      <c r="F4951" s="39">
        <v>67.631919860839844</v>
      </c>
      <c r="G4951">
        <f t="shared" si="465"/>
        <v>1.0272890312538268E-3</v>
      </c>
      <c r="H4951" s="38">
        <f>G4951*SUMIF('Manual Inputs'!$B$11:$B$22,'Expanded kW'!A4951,'Manual Inputs'!$C$11:$C$22)</f>
        <v>12040.162342519039</v>
      </c>
    </row>
    <row r="4952" spans="1:8" x14ac:dyDescent="0.2">
      <c r="A4952">
        <f t="shared" si="462"/>
        <v>9</v>
      </c>
      <c r="B4952" t="b">
        <f t="shared" si="463"/>
        <v>0</v>
      </c>
      <c r="C4952" t="str">
        <f t="shared" si="464"/>
        <v>OFF</v>
      </c>
      <c r="D4952" s="4">
        <f t="shared" si="466"/>
        <v>42636.249999987995</v>
      </c>
      <c r="E4952" t="str">
        <f t="shared" si="467"/>
        <v>LRKPPS</v>
      </c>
      <c r="F4952" s="39">
        <v>92.038528442382813</v>
      </c>
      <c r="G4952">
        <f t="shared" si="465"/>
        <v>1.3980110414749524E-3</v>
      </c>
      <c r="H4952" s="38">
        <f>G4952*SUMIF('Manual Inputs'!$B$11:$B$22,'Expanded kW'!A4952,'Manual Inputs'!$C$11:$C$22)</f>
        <v>16385.145157685962</v>
      </c>
    </row>
    <row r="4953" spans="1:8" x14ac:dyDescent="0.2">
      <c r="A4953">
        <f t="shared" si="462"/>
        <v>9</v>
      </c>
      <c r="B4953" t="b">
        <f t="shared" si="463"/>
        <v>0</v>
      </c>
      <c r="C4953" t="str">
        <f t="shared" si="464"/>
        <v>ON</v>
      </c>
      <c r="D4953" s="4">
        <f t="shared" si="466"/>
        <v>42636.291666654659</v>
      </c>
      <c r="E4953" t="str">
        <f t="shared" si="467"/>
        <v>LRKPPS</v>
      </c>
      <c r="F4953" s="39">
        <v>116.59548187255859</v>
      </c>
      <c r="G4953">
        <f t="shared" si="465"/>
        <v>1.7710167014020717E-3</v>
      </c>
      <c r="H4953" s="38">
        <f>G4953*SUMIF('Manual Inputs'!$B$11:$B$22,'Expanded kW'!A4953,'Manual Inputs'!$C$11:$C$22)</f>
        <v>20756.893091876937</v>
      </c>
    </row>
    <row r="4954" spans="1:8" x14ac:dyDescent="0.2">
      <c r="A4954">
        <f t="shared" si="462"/>
        <v>9</v>
      </c>
      <c r="B4954" t="b">
        <f t="shared" si="463"/>
        <v>0</v>
      </c>
      <c r="C4954" t="str">
        <f t="shared" si="464"/>
        <v>ON</v>
      </c>
      <c r="D4954" s="4">
        <f t="shared" si="466"/>
        <v>42636.333333321323</v>
      </c>
      <c r="E4954" t="str">
        <f t="shared" si="467"/>
        <v>LRKPPS</v>
      </c>
      <c r="F4954" s="39">
        <v>144.37504577636719</v>
      </c>
      <c r="G4954">
        <f t="shared" si="465"/>
        <v>2.1929719164856692E-3</v>
      </c>
      <c r="H4954" s="38">
        <f>G4954*SUMIF('Manual Inputs'!$B$11:$B$22,'Expanded kW'!A4954,'Manual Inputs'!$C$11:$C$22)</f>
        <v>25702.345770056818</v>
      </c>
    </row>
    <row r="4955" spans="1:8" x14ac:dyDescent="0.2">
      <c r="A4955">
        <f t="shared" si="462"/>
        <v>9</v>
      </c>
      <c r="B4955" t="b">
        <f t="shared" si="463"/>
        <v>0</v>
      </c>
      <c r="C4955" t="str">
        <f t="shared" si="464"/>
        <v>ON</v>
      </c>
      <c r="D4955" s="4">
        <f t="shared" si="466"/>
        <v>42636.374999987987</v>
      </c>
      <c r="E4955" t="str">
        <f t="shared" si="467"/>
        <v>LRKPPS</v>
      </c>
      <c r="F4955" s="39">
        <v>153.90142822265625</v>
      </c>
      <c r="G4955">
        <f t="shared" si="465"/>
        <v>2.3376720553363517E-3</v>
      </c>
      <c r="H4955" s="38">
        <f>G4955*SUMIF('Manual Inputs'!$B$11:$B$22,'Expanded kW'!A4955,'Manual Inputs'!$C$11:$C$22)</f>
        <v>27398.278569632083</v>
      </c>
    </row>
    <row r="4956" spans="1:8" x14ac:dyDescent="0.2">
      <c r="A4956">
        <f t="shared" si="462"/>
        <v>9</v>
      </c>
      <c r="B4956" t="b">
        <f t="shared" si="463"/>
        <v>0</v>
      </c>
      <c r="C4956" t="str">
        <f t="shared" si="464"/>
        <v>ON</v>
      </c>
      <c r="D4956" s="4">
        <f t="shared" si="466"/>
        <v>42636.416666654652</v>
      </c>
      <c r="E4956" t="str">
        <f t="shared" si="467"/>
        <v>LRKPPS</v>
      </c>
      <c r="F4956" s="39">
        <v>158.3251953125</v>
      </c>
      <c r="G4956">
        <f t="shared" si="465"/>
        <v>2.4048664720787557E-3</v>
      </c>
      <c r="H4956" s="38">
        <f>G4956*SUMIF('Manual Inputs'!$B$11:$B$22,'Expanded kW'!A4956,'Manual Inputs'!$C$11:$C$22)</f>
        <v>28185.819039232916</v>
      </c>
    </row>
    <row r="4957" spans="1:8" x14ac:dyDescent="0.2">
      <c r="A4957">
        <f t="shared" si="462"/>
        <v>9</v>
      </c>
      <c r="B4957" t="b">
        <f t="shared" si="463"/>
        <v>0</v>
      </c>
      <c r="C4957" t="str">
        <f t="shared" si="464"/>
        <v>ON</v>
      </c>
      <c r="D4957" s="4">
        <f t="shared" si="466"/>
        <v>42636.458333321316</v>
      </c>
      <c r="E4957" t="str">
        <f t="shared" si="467"/>
        <v>LRKPPS</v>
      </c>
      <c r="F4957" s="39">
        <v>167.30319213867187</v>
      </c>
      <c r="G4957">
        <f t="shared" si="465"/>
        <v>2.5412369563284319E-3</v>
      </c>
      <c r="H4957" s="38">
        <f>G4957*SUMIF('Manual Inputs'!$B$11:$B$22,'Expanded kW'!A4957,'Manual Inputs'!$C$11:$C$22)</f>
        <v>29784.125571416986</v>
      </c>
    </row>
    <row r="4958" spans="1:8" x14ac:dyDescent="0.2">
      <c r="A4958">
        <f t="shared" si="462"/>
        <v>9</v>
      </c>
      <c r="B4958" t="b">
        <f t="shared" si="463"/>
        <v>0</v>
      </c>
      <c r="C4958" t="str">
        <f t="shared" si="464"/>
        <v>ON</v>
      </c>
      <c r="D4958" s="4">
        <f t="shared" si="466"/>
        <v>42636.49999998798</v>
      </c>
      <c r="E4958" t="str">
        <f t="shared" si="467"/>
        <v>LRKPPS</v>
      </c>
      <c r="F4958" s="39">
        <v>168.22303771972656</v>
      </c>
      <c r="G4958">
        <f t="shared" si="465"/>
        <v>2.5552088689668596E-3</v>
      </c>
      <c r="H4958" s="38">
        <f>G4958*SUMIF('Manual Inputs'!$B$11:$B$22,'Expanded kW'!A4958,'Manual Inputs'!$C$11:$C$22)</f>
        <v>29947.880942382879</v>
      </c>
    </row>
    <row r="4959" spans="1:8" x14ac:dyDescent="0.2">
      <c r="A4959">
        <f t="shared" si="462"/>
        <v>9</v>
      </c>
      <c r="B4959" t="b">
        <f t="shared" si="463"/>
        <v>0</v>
      </c>
      <c r="C4959" t="str">
        <f t="shared" si="464"/>
        <v>ON</v>
      </c>
      <c r="D4959" s="4">
        <f t="shared" si="466"/>
        <v>42636.541666654644</v>
      </c>
      <c r="E4959" t="str">
        <f t="shared" si="467"/>
        <v>LRKPPS</v>
      </c>
      <c r="F4959" s="39">
        <v>164.15931701660156</v>
      </c>
      <c r="G4959">
        <f t="shared" si="465"/>
        <v>2.4934833447914535E-3</v>
      </c>
      <c r="H4959" s="38">
        <f>G4959*SUMIF('Manual Inputs'!$B$11:$B$22,'Expanded kW'!A4959,'Manual Inputs'!$C$11:$C$22)</f>
        <v>29224.437676526239</v>
      </c>
    </row>
    <row r="4960" spans="1:8" x14ac:dyDescent="0.2">
      <c r="A4960">
        <f t="shared" si="462"/>
        <v>9</v>
      </c>
      <c r="B4960" t="b">
        <f t="shared" si="463"/>
        <v>0</v>
      </c>
      <c r="C4960" t="str">
        <f t="shared" si="464"/>
        <v>ON</v>
      </c>
      <c r="D4960" s="4">
        <f t="shared" si="466"/>
        <v>42636.583333321309</v>
      </c>
      <c r="E4960" t="str">
        <f t="shared" si="467"/>
        <v>LRKPPS</v>
      </c>
      <c r="F4960" s="39">
        <v>158.01290893554687</v>
      </c>
      <c r="G4960">
        <f t="shared" si="465"/>
        <v>2.4001230259321129E-3</v>
      </c>
      <c r="H4960" s="38">
        <f>G4960*SUMIF('Manual Inputs'!$B$11:$B$22,'Expanded kW'!A4960,'Manual Inputs'!$C$11:$C$22)</f>
        <v>28130.224304030817</v>
      </c>
    </row>
    <row r="4961" spans="1:8" x14ac:dyDescent="0.2">
      <c r="A4961">
        <f t="shared" si="462"/>
        <v>9</v>
      </c>
      <c r="B4961" t="b">
        <f t="shared" si="463"/>
        <v>0</v>
      </c>
      <c r="C4961" t="str">
        <f t="shared" si="464"/>
        <v>ON</v>
      </c>
      <c r="D4961" s="4">
        <f t="shared" si="466"/>
        <v>42636.624999987973</v>
      </c>
      <c r="E4961" t="str">
        <f t="shared" si="467"/>
        <v>LRKPPS</v>
      </c>
      <c r="F4961" s="39">
        <v>134.96241760253906</v>
      </c>
      <c r="G4961">
        <f t="shared" si="465"/>
        <v>2.0499996380387402E-3</v>
      </c>
      <c r="H4961" s="38">
        <f>G4961*SUMIF('Manual Inputs'!$B$11:$B$22,'Expanded kW'!A4961,'Manual Inputs'!$C$11:$C$22)</f>
        <v>24026.664057696034</v>
      </c>
    </row>
    <row r="4962" spans="1:8" x14ac:dyDescent="0.2">
      <c r="A4962">
        <f t="shared" si="462"/>
        <v>9</v>
      </c>
      <c r="B4962" t="b">
        <f t="shared" si="463"/>
        <v>0</v>
      </c>
      <c r="C4962" t="str">
        <f t="shared" si="464"/>
        <v>ON</v>
      </c>
      <c r="D4962" s="4">
        <f t="shared" si="466"/>
        <v>42636.666666654637</v>
      </c>
      <c r="E4962" t="str">
        <f t="shared" si="467"/>
        <v>LRKPPS</v>
      </c>
      <c r="F4962" s="39">
        <v>115.67266845703125</v>
      </c>
      <c r="G4962">
        <f t="shared" si="465"/>
        <v>1.7569997091058938E-3</v>
      </c>
      <c r="H4962" s="38">
        <f>G4962*SUMIF('Manual Inputs'!$B$11:$B$22,'Expanded kW'!A4962,'Manual Inputs'!$C$11:$C$22)</f>
        <v>20592.609372626244</v>
      </c>
    </row>
    <row r="4963" spans="1:8" x14ac:dyDescent="0.2">
      <c r="A4963">
        <f t="shared" si="462"/>
        <v>9</v>
      </c>
      <c r="B4963" t="b">
        <f t="shared" si="463"/>
        <v>0</v>
      </c>
      <c r="C4963" t="str">
        <f t="shared" si="464"/>
        <v>ON</v>
      </c>
      <c r="D4963" s="4">
        <f t="shared" si="466"/>
        <v>42636.708333321301</v>
      </c>
      <c r="E4963" t="str">
        <f t="shared" si="467"/>
        <v>LRKPPS</v>
      </c>
      <c r="F4963" s="39">
        <v>105.05491638183594</v>
      </c>
      <c r="G4963">
        <f t="shared" si="465"/>
        <v>1.5957223083480254E-3</v>
      </c>
      <c r="H4963" s="38">
        <f>G4963*SUMIF('Manual Inputs'!$B$11:$B$22,'Expanded kW'!A4963,'Manual Inputs'!$C$11:$C$22)</f>
        <v>18702.385659311378</v>
      </c>
    </row>
    <row r="4964" spans="1:8" x14ac:dyDescent="0.2">
      <c r="A4964">
        <f t="shared" si="462"/>
        <v>9</v>
      </c>
      <c r="B4964" t="b">
        <f t="shared" si="463"/>
        <v>0</v>
      </c>
      <c r="C4964" t="str">
        <f t="shared" si="464"/>
        <v>ON</v>
      </c>
      <c r="D4964" s="4">
        <f t="shared" si="466"/>
        <v>42636.749999987966</v>
      </c>
      <c r="E4964" t="str">
        <f t="shared" si="467"/>
        <v>LRKPPS</v>
      </c>
      <c r="F4964" s="39">
        <v>96.934837341308594</v>
      </c>
      <c r="G4964">
        <f t="shared" si="465"/>
        <v>1.472383089996517E-3</v>
      </c>
      <c r="H4964" s="38">
        <f>G4964*SUMIF('Manual Inputs'!$B$11:$B$22,'Expanded kW'!A4964,'Manual Inputs'!$C$11:$C$22)</f>
        <v>17256.809811646519</v>
      </c>
    </row>
    <row r="4965" spans="1:8" x14ac:dyDescent="0.2">
      <c r="A4965">
        <f t="shared" si="462"/>
        <v>9</v>
      </c>
      <c r="B4965" t="b">
        <f t="shared" si="463"/>
        <v>0</v>
      </c>
      <c r="C4965" t="str">
        <f t="shared" si="464"/>
        <v>ON</v>
      </c>
      <c r="D4965" s="4">
        <f t="shared" si="466"/>
        <v>42636.79166665463</v>
      </c>
      <c r="E4965" t="str">
        <f t="shared" si="467"/>
        <v>LRKPPS</v>
      </c>
      <c r="F4965" s="39">
        <v>90.2337646484375</v>
      </c>
      <c r="G4965">
        <f t="shared" si="465"/>
        <v>1.3705977423502358E-3</v>
      </c>
      <c r="H4965" s="38">
        <f>G4965*SUMIF('Manual Inputs'!$B$11:$B$22,'Expanded kW'!A4965,'Manual Inputs'!$C$11:$C$22)</f>
        <v>16063.85235520877</v>
      </c>
    </row>
    <row r="4966" spans="1:8" x14ac:dyDescent="0.2">
      <c r="A4966">
        <f t="shared" si="462"/>
        <v>9</v>
      </c>
      <c r="B4966" t="b">
        <f t="shared" si="463"/>
        <v>0</v>
      </c>
      <c r="C4966" t="str">
        <f t="shared" si="464"/>
        <v>ON</v>
      </c>
      <c r="D4966" s="4">
        <f t="shared" si="466"/>
        <v>42636.833333321294</v>
      </c>
      <c r="E4966" t="str">
        <f t="shared" si="467"/>
        <v>LRKPPS</v>
      </c>
      <c r="F4966" s="39">
        <v>83.667091369628906</v>
      </c>
      <c r="G4966">
        <f t="shared" si="465"/>
        <v>1.2708538426497978E-3</v>
      </c>
      <c r="H4966" s="38">
        <f>G4966*SUMIF('Manual Inputs'!$B$11:$B$22,'Expanded kW'!A4966,'Manual Inputs'!$C$11:$C$22)</f>
        <v>14894.821334208335</v>
      </c>
    </row>
    <row r="4967" spans="1:8" x14ac:dyDescent="0.2">
      <c r="A4967">
        <f t="shared" si="462"/>
        <v>9</v>
      </c>
      <c r="B4967" t="b">
        <f t="shared" si="463"/>
        <v>0</v>
      </c>
      <c r="C4967" t="str">
        <f t="shared" si="464"/>
        <v>OFF</v>
      </c>
      <c r="D4967" s="4">
        <f t="shared" si="466"/>
        <v>42636.874999987958</v>
      </c>
      <c r="E4967" t="str">
        <f t="shared" si="467"/>
        <v>LRKPPS</v>
      </c>
      <c r="F4967" s="39">
        <v>77.493629455566406</v>
      </c>
      <c r="G4967">
        <f t="shared" si="465"/>
        <v>1.177082592000269E-3</v>
      </c>
      <c r="H4967" s="38">
        <f>G4967*SUMIF('Manual Inputs'!$B$11:$B$22,'Expanded kW'!A4967,'Manual Inputs'!$C$11:$C$22)</f>
        <v>13795.791707168144</v>
      </c>
    </row>
    <row r="4968" spans="1:8" x14ac:dyDescent="0.2">
      <c r="A4968">
        <f t="shared" si="462"/>
        <v>9</v>
      </c>
      <c r="B4968" t="b">
        <f t="shared" si="463"/>
        <v>0</v>
      </c>
      <c r="C4968" t="str">
        <f t="shared" si="464"/>
        <v>OFF</v>
      </c>
      <c r="D4968" s="4">
        <f t="shared" si="466"/>
        <v>42636.916666654623</v>
      </c>
      <c r="E4968" t="str">
        <f t="shared" si="467"/>
        <v>LRKPPS</v>
      </c>
      <c r="F4968" s="39">
        <v>71.279144287109375</v>
      </c>
      <c r="G4968">
        <f t="shared" si="465"/>
        <v>1.0826882222768981E-3</v>
      </c>
      <c r="H4968" s="38">
        <f>G4968*SUMIF('Manual Inputs'!$B$11:$B$22,'Expanded kW'!A4968,'Manual Inputs'!$C$11:$C$22)</f>
        <v>12689.458921445708</v>
      </c>
    </row>
    <row r="4969" spans="1:8" x14ac:dyDescent="0.2">
      <c r="A4969">
        <f t="shared" si="462"/>
        <v>9</v>
      </c>
      <c r="B4969" t="b">
        <f t="shared" si="463"/>
        <v>0</v>
      </c>
      <c r="C4969" t="str">
        <f t="shared" si="464"/>
        <v>OFF</v>
      </c>
      <c r="D4969" s="4">
        <f t="shared" si="466"/>
        <v>42636.958333321287</v>
      </c>
      <c r="E4969" t="str">
        <f t="shared" si="467"/>
        <v>LRKPPS</v>
      </c>
      <c r="F4969" s="39">
        <v>66.847709655761719</v>
      </c>
      <c r="G4969">
        <f t="shared" si="465"/>
        <v>1.0153773400948046E-3</v>
      </c>
      <c r="H4969" s="38">
        <f>G4969*SUMIF('Manual Inputs'!$B$11:$B$22,'Expanded kW'!A4969,'Manual Inputs'!$C$11:$C$22)</f>
        <v>11900.55343892398</v>
      </c>
    </row>
    <row r="4970" spans="1:8" x14ac:dyDescent="0.2">
      <c r="A4970">
        <f t="shared" si="462"/>
        <v>9</v>
      </c>
      <c r="B4970" t="b">
        <f t="shared" si="463"/>
        <v>0</v>
      </c>
      <c r="C4970" t="str">
        <f t="shared" si="464"/>
        <v>OFF</v>
      </c>
      <c r="D4970" s="4">
        <f t="shared" si="466"/>
        <v>42636.999999987951</v>
      </c>
      <c r="E4970" t="str">
        <f t="shared" si="467"/>
        <v>LRKPPS</v>
      </c>
      <c r="F4970" s="39">
        <v>62.93548583984375</v>
      </c>
      <c r="G4970">
        <f t="shared" si="465"/>
        <v>9.5595296441284801E-4</v>
      </c>
      <c r="H4970" s="38">
        <f>G4970*SUMIF('Manual Inputs'!$B$11:$B$22,'Expanded kW'!A4970,'Manual Inputs'!$C$11:$C$22)</f>
        <v>11204.080383584977</v>
      </c>
    </row>
    <row r="4971" spans="1:8" x14ac:dyDescent="0.2">
      <c r="A4971">
        <f t="shared" si="462"/>
        <v>9</v>
      </c>
      <c r="B4971" t="b">
        <f t="shared" si="463"/>
        <v>0</v>
      </c>
      <c r="C4971" t="str">
        <f t="shared" si="464"/>
        <v>OFF</v>
      </c>
      <c r="D4971" s="4">
        <f t="shared" si="466"/>
        <v>42637.041666654615</v>
      </c>
      <c r="E4971" t="str">
        <f t="shared" si="467"/>
        <v>LRKPPS</v>
      </c>
      <c r="F4971" s="39">
        <v>61.011478424072266</v>
      </c>
      <c r="G4971">
        <f t="shared" si="465"/>
        <v>9.2672842490044082E-4</v>
      </c>
      <c r="H4971" s="38">
        <f>G4971*SUMIF('Manual Inputs'!$B$11:$B$22,'Expanded kW'!A4971,'Manual Inputs'!$C$11:$C$22)</f>
        <v>10861.559253299683</v>
      </c>
    </row>
    <row r="4972" spans="1:8" x14ac:dyDescent="0.2">
      <c r="A4972">
        <f t="shared" si="462"/>
        <v>9</v>
      </c>
      <c r="B4972" t="b">
        <f t="shared" si="463"/>
        <v>0</v>
      </c>
      <c r="C4972" t="str">
        <f t="shared" si="464"/>
        <v>OFF</v>
      </c>
      <c r="D4972" s="4">
        <f t="shared" si="466"/>
        <v>42637.083333321279</v>
      </c>
      <c r="E4972" t="str">
        <f t="shared" si="467"/>
        <v>LRKPPS</v>
      </c>
      <c r="F4972" s="39">
        <v>60.021137237548828</v>
      </c>
      <c r="G4972">
        <f t="shared" si="465"/>
        <v>9.1168572553292668E-4</v>
      </c>
      <c r="H4972" s="38">
        <f>G4972*SUMIF('Manual Inputs'!$B$11:$B$22,'Expanded kW'!A4972,'Manual Inputs'!$C$11:$C$22)</f>
        <v>10685.253912792425</v>
      </c>
    </row>
    <row r="4973" spans="1:8" x14ac:dyDescent="0.2">
      <c r="A4973">
        <f t="shared" si="462"/>
        <v>9</v>
      </c>
      <c r="B4973" t="b">
        <f t="shared" si="463"/>
        <v>0</v>
      </c>
      <c r="C4973" t="str">
        <f t="shared" si="464"/>
        <v>OFF</v>
      </c>
      <c r="D4973" s="4">
        <f t="shared" si="466"/>
        <v>42637.124999987944</v>
      </c>
      <c r="E4973" t="str">
        <f t="shared" si="467"/>
        <v>LRKPPS</v>
      </c>
      <c r="F4973" s="39">
        <v>60.042629241943359</v>
      </c>
      <c r="G4973">
        <f t="shared" si="465"/>
        <v>9.1201217642208649E-4</v>
      </c>
      <c r="H4973" s="38">
        <f>G4973*SUMIF('Manual Inputs'!$B$11:$B$22,'Expanded kW'!A4973,'Manual Inputs'!$C$11:$C$22)</f>
        <v>10689.080023636367</v>
      </c>
    </row>
    <row r="4974" spans="1:8" x14ac:dyDescent="0.2">
      <c r="A4974">
        <f t="shared" si="462"/>
        <v>9</v>
      </c>
      <c r="B4974" t="b">
        <f t="shared" si="463"/>
        <v>0</v>
      </c>
      <c r="C4974" t="str">
        <f t="shared" si="464"/>
        <v>OFF</v>
      </c>
      <c r="D4974" s="4">
        <f t="shared" si="466"/>
        <v>42637.166666654608</v>
      </c>
      <c r="E4974" t="str">
        <f t="shared" si="467"/>
        <v>LRKPPS</v>
      </c>
      <c r="F4974" s="39">
        <v>58.393596649169922</v>
      </c>
      <c r="G4974">
        <f t="shared" si="465"/>
        <v>8.8696434252617069E-4</v>
      </c>
      <c r="H4974" s="38">
        <f>G4974*SUMIF('Manual Inputs'!$B$11:$B$22,'Expanded kW'!A4974,'Manual Inputs'!$C$11:$C$22)</f>
        <v>10395.511244782385</v>
      </c>
    </row>
    <row r="4975" spans="1:8" x14ac:dyDescent="0.2">
      <c r="A4975">
        <f t="shared" si="462"/>
        <v>9</v>
      </c>
      <c r="B4975" t="b">
        <f t="shared" si="463"/>
        <v>0</v>
      </c>
      <c r="C4975" t="str">
        <f t="shared" si="464"/>
        <v>OFF</v>
      </c>
      <c r="D4975" s="4">
        <f t="shared" si="466"/>
        <v>42637.208333321272</v>
      </c>
      <c r="E4975" t="str">
        <f t="shared" si="467"/>
        <v>LRKPPS</v>
      </c>
      <c r="F4975" s="39">
        <v>57.232856750488281</v>
      </c>
      <c r="G4975">
        <f t="shared" si="465"/>
        <v>8.6933338707632013E-4</v>
      </c>
      <c r="H4975" s="38">
        <f>G4975*SUMIF('Manual Inputs'!$B$11:$B$22,'Expanded kW'!A4975,'Manual Inputs'!$C$11:$C$22)</f>
        <v>10188.870699218658</v>
      </c>
    </row>
    <row r="4976" spans="1:8" x14ac:dyDescent="0.2">
      <c r="A4976">
        <f t="shared" si="462"/>
        <v>9</v>
      </c>
      <c r="B4976" t="b">
        <f t="shared" si="463"/>
        <v>0</v>
      </c>
      <c r="C4976" t="str">
        <f t="shared" si="464"/>
        <v>OFF</v>
      </c>
      <c r="D4976" s="4">
        <f t="shared" si="466"/>
        <v>42637.249999987936</v>
      </c>
      <c r="E4976" t="str">
        <f t="shared" si="467"/>
        <v>LRKPPS</v>
      </c>
      <c r="F4976" s="39">
        <v>56.612010955810547</v>
      </c>
      <c r="G4976">
        <f t="shared" si="465"/>
        <v>8.5990310509874478E-4</v>
      </c>
      <c r="H4976" s="38">
        <f>G4976*SUMIF('Manual Inputs'!$B$11:$B$22,'Expanded kW'!A4976,'Manual Inputs'!$C$11:$C$22)</f>
        <v>10078.344720169551</v>
      </c>
    </row>
    <row r="4977" spans="1:8" x14ac:dyDescent="0.2">
      <c r="A4977">
        <f t="shared" si="462"/>
        <v>9</v>
      </c>
      <c r="B4977" t="b">
        <f t="shared" si="463"/>
        <v>0</v>
      </c>
      <c r="C4977" t="str">
        <f t="shared" si="464"/>
        <v>OFF</v>
      </c>
      <c r="D4977" s="4">
        <f t="shared" si="466"/>
        <v>42637.291666654601</v>
      </c>
      <c r="E4977" t="str">
        <f t="shared" si="467"/>
        <v>LRKPPS</v>
      </c>
      <c r="F4977" s="39">
        <v>59.750877380371094</v>
      </c>
      <c r="G4977">
        <f t="shared" si="465"/>
        <v>9.0758063747039381E-4</v>
      </c>
      <c r="H4977" s="38">
        <f>G4977*SUMIF('Manual Inputs'!$B$11:$B$22,'Expanded kW'!A4977,'Manual Inputs'!$C$11:$C$22)</f>
        <v>10637.14094244083</v>
      </c>
    </row>
    <row r="4978" spans="1:8" x14ac:dyDescent="0.2">
      <c r="A4978">
        <f t="shared" si="462"/>
        <v>9</v>
      </c>
      <c r="B4978" t="b">
        <f t="shared" si="463"/>
        <v>0</v>
      </c>
      <c r="C4978" t="str">
        <f t="shared" si="464"/>
        <v>OFF</v>
      </c>
      <c r="D4978" s="4">
        <f t="shared" si="466"/>
        <v>42637.333333321265</v>
      </c>
      <c r="E4978" t="str">
        <f t="shared" si="467"/>
        <v>LRKPPS</v>
      </c>
      <c r="F4978" s="39">
        <v>59.855400085449219</v>
      </c>
      <c r="G4978">
        <f t="shared" si="465"/>
        <v>9.0916827580248124E-4</v>
      </c>
      <c r="H4978" s="38">
        <f>G4978*SUMIF('Manual Inputs'!$B$11:$B$22,'Expanded kW'!A4978,'Manual Inputs'!$C$11:$C$22)</f>
        <v>10655.748581262991</v>
      </c>
    </row>
    <row r="4979" spans="1:8" x14ac:dyDescent="0.2">
      <c r="A4979">
        <f t="shared" si="462"/>
        <v>9</v>
      </c>
      <c r="B4979" t="b">
        <f t="shared" si="463"/>
        <v>0</v>
      </c>
      <c r="C4979" t="str">
        <f t="shared" si="464"/>
        <v>OFF</v>
      </c>
      <c r="D4979" s="4">
        <f t="shared" si="466"/>
        <v>42637.374999987929</v>
      </c>
      <c r="E4979" t="str">
        <f t="shared" si="467"/>
        <v>LRKPPS</v>
      </c>
      <c r="F4979" s="39">
        <v>62.544349670410156</v>
      </c>
      <c r="G4979">
        <f t="shared" si="465"/>
        <v>9.5001183635656133E-4</v>
      </c>
      <c r="H4979" s="38">
        <f>G4979*SUMIF('Manual Inputs'!$B$11:$B$22,'Expanded kW'!A4979,'Manual Inputs'!$C$11:$C$22)</f>
        <v>11134.448425957551</v>
      </c>
    </row>
    <row r="4980" spans="1:8" x14ac:dyDescent="0.2">
      <c r="A4980">
        <f t="shared" si="462"/>
        <v>9</v>
      </c>
      <c r="B4980" t="b">
        <f t="shared" si="463"/>
        <v>0</v>
      </c>
      <c r="C4980" t="str">
        <f t="shared" si="464"/>
        <v>OFF</v>
      </c>
      <c r="D4980" s="4">
        <f t="shared" si="466"/>
        <v>42637.416666654593</v>
      </c>
      <c r="E4980" t="str">
        <f t="shared" si="467"/>
        <v>LRKPPS</v>
      </c>
      <c r="F4980" s="39">
        <v>66.173454284667969</v>
      </c>
      <c r="G4980">
        <f t="shared" si="465"/>
        <v>1.0051357981067342E-3</v>
      </c>
      <c r="H4980" s="38">
        <f>G4980*SUMIF('Manual Inputs'!$B$11:$B$22,'Expanded kW'!A4980,'Manual Inputs'!$C$11:$C$22)</f>
        <v>11780.519228081108</v>
      </c>
    </row>
    <row r="4981" spans="1:8" x14ac:dyDescent="0.2">
      <c r="A4981">
        <f t="shared" si="462"/>
        <v>9</v>
      </c>
      <c r="B4981" t="b">
        <f t="shared" si="463"/>
        <v>0</v>
      </c>
      <c r="C4981" t="str">
        <f t="shared" si="464"/>
        <v>OFF</v>
      </c>
      <c r="D4981" s="4">
        <f t="shared" si="466"/>
        <v>42637.458333321258</v>
      </c>
      <c r="E4981" t="str">
        <f t="shared" si="467"/>
        <v>LRKPPS</v>
      </c>
      <c r="F4981" s="39">
        <v>69.793815612792969</v>
      </c>
      <c r="G4981">
        <f t="shared" si="465"/>
        <v>1.0601269544898582E-3</v>
      </c>
      <c r="H4981" s="38">
        <f>G4981*SUMIF('Manual Inputs'!$B$11:$B$22,'Expanded kW'!A4981,'Manual Inputs'!$C$11:$C$22)</f>
        <v>12425.033508008302</v>
      </c>
    </row>
    <row r="4982" spans="1:8" x14ac:dyDescent="0.2">
      <c r="A4982">
        <f t="shared" si="462"/>
        <v>9</v>
      </c>
      <c r="B4982" t="b">
        <f t="shared" si="463"/>
        <v>0</v>
      </c>
      <c r="C4982" t="str">
        <f t="shared" si="464"/>
        <v>OFF</v>
      </c>
      <c r="D4982" s="4">
        <f t="shared" si="466"/>
        <v>42637.499999987922</v>
      </c>
      <c r="E4982" t="str">
        <f t="shared" si="467"/>
        <v>LRKPPS</v>
      </c>
      <c r="F4982" s="39">
        <v>71.549552917480469</v>
      </c>
      <c r="G4982">
        <f t="shared" si="465"/>
        <v>1.0867955701166191E-3</v>
      </c>
      <c r="H4982" s="38">
        <f>G4982*SUMIF('Manual Inputs'!$B$11:$B$22,'Expanded kW'!A4982,'Manual Inputs'!$C$11:$C$22)</f>
        <v>12737.598377122633</v>
      </c>
    </row>
    <row r="4983" spans="1:8" x14ac:dyDescent="0.2">
      <c r="A4983">
        <f t="shared" si="462"/>
        <v>9</v>
      </c>
      <c r="B4983" t="b">
        <f t="shared" si="463"/>
        <v>0</v>
      </c>
      <c r="C4983" t="str">
        <f t="shared" si="464"/>
        <v>OFF</v>
      </c>
      <c r="D4983" s="4">
        <f t="shared" si="466"/>
        <v>42637.541666654586</v>
      </c>
      <c r="E4983" t="str">
        <f t="shared" si="467"/>
        <v>LRKPPS</v>
      </c>
      <c r="F4983" s="39">
        <v>73.073493957519531</v>
      </c>
      <c r="G4983">
        <f t="shared" si="465"/>
        <v>1.1099433369984543E-3</v>
      </c>
      <c r="H4983" s="38">
        <f>G4983*SUMIF('Manual Inputs'!$B$11:$B$22,'Expanded kW'!A4983,'Manual Inputs'!$C$11:$C$22)</f>
        <v>13008.897751149745</v>
      </c>
    </row>
    <row r="4984" spans="1:8" x14ac:dyDescent="0.2">
      <c r="A4984">
        <f t="shared" si="462"/>
        <v>9</v>
      </c>
      <c r="B4984" t="b">
        <f t="shared" si="463"/>
        <v>0</v>
      </c>
      <c r="C4984" t="str">
        <f t="shared" si="464"/>
        <v>OFF</v>
      </c>
      <c r="D4984" s="4">
        <f t="shared" si="466"/>
        <v>42637.58333332125</v>
      </c>
      <c r="E4984" t="str">
        <f t="shared" si="467"/>
        <v>LRKPPS</v>
      </c>
      <c r="F4984" s="39">
        <v>74.850265502929688</v>
      </c>
      <c r="G4984">
        <f t="shared" si="465"/>
        <v>1.1369314503537965E-3</v>
      </c>
      <c r="H4984" s="38">
        <f>G4984*SUMIF('Manual Inputs'!$B$11:$B$22,'Expanded kW'!A4984,'Manual Inputs'!$C$11:$C$22)</f>
        <v>13325.20723779931</v>
      </c>
    </row>
    <row r="4985" spans="1:8" x14ac:dyDescent="0.2">
      <c r="A4985">
        <f t="shared" si="462"/>
        <v>9</v>
      </c>
      <c r="B4985" t="b">
        <f t="shared" si="463"/>
        <v>0</v>
      </c>
      <c r="C4985" t="str">
        <f t="shared" si="464"/>
        <v>OFF</v>
      </c>
      <c r="D4985" s="4">
        <f t="shared" si="466"/>
        <v>42637.624999987915</v>
      </c>
      <c r="E4985" t="str">
        <f t="shared" si="467"/>
        <v>LRKPPS</v>
      </c>
      <c r="F4985" s="39">
        <v>75.774375915527344</v>
      </c>
      <c r="G4985">
        <f t="shared" si="465"/>
        <v>1.1509681432716134E-3</v>
      </c>
      <c r="H4985" s="38">
        <f>G4985*SUMIF('Manual Inputs'!$B$11:$B$22,'Expanded kW'!A4985,'Manual Inputs'!$C$11:$C$22)</f>
        <v>13489.721854758016</v>
      </c>
    </row>
    <row r="4986" spans="1:8" x14ac:dyDescent="0.2">
      <c r="A4986">
        <f t="shared" si="462"/>
        <v>9</v>
      </c>
      <c r="B4986" t="b">
        <f t="shared" si="463"/>
        <v>0</v>
      </c>
      <c r="C4986" t="str">
        <f t="shared" si="464"/>
        <v>OFF</v>
      </c>
      <c r="D4986" s="4">
        <f t="shared" si="466"/>
        <v>42637.666666654579</v>
      </c>
      <c r="E4986" t="str">
        <f t="shared" si="467"/>
        <v>LRKPPS</v>
      </c>
      <c r="F4986" s="39">
        <v>74.694038391113281</v>
      </c>
      <c r="G4986">
        <f t="shared" si="465"/>
        <v>1.1345584525343691E-3</v>
      </c>
      <c r="H4986" s="38">
        <f>G4986*SUMIF('Manual Inputs'!$B$11:$B$22,'Expanded kW'!A4986,'Manual Inputs'!$C$11:$C$22)</f>
        <v>13297.394929758331</v>
      </c>
    </row>
    <row r="4987" spans="1:8" x14ac:dyDescent="0.2">
      <c r="A4987">
        <f t="shared" si="462"/>
        <v>9</v>
      </c>
      <c r="B4987" t="b">
        <f t="shared" si="463"/>
        <v>0</v>
      </c>
      <c r="C4987" t="str">
        <f t="shared" si="464"/>
        <v>OFF</v>
      </c>
      <c r="D4987" s="4">
        <f t="shared" si="466"/>
        <v>42637.708333321243</v>
      </c>
      <c r="E4987" t="str">
        <f t="shared" si="467"/>
        <v>LRKPPS</v>
      </c>
      <c r="F4987" s="39">
        <v>74.514244079589844</v>
      </c>
      <c r="G4987">
        <f t="shared" si="465"/>
        <v>1.1318274828311593E-3</v>
      </c>
      <c r="H4987" s="38">
        <f>G4987*SUMIF('Manual Inputs'!$B$11:$B$22,'Expanded kW'!A4987,'Manual Inputs'!$C$11:$C$22)</f>
        <v>13265.387074540591</v>
      </c>
    </row>
    <row r="4988" spans="1:8" x14ac:dyDescent="0.2">
      <c r="A4988">
        <f t="shared" si="462"/>
        <v>9</v>
      </c>
      <c r="B4988" t="b">
        <f t="shared" si="463"/>
        <v>0</v>
      </c>
      <c r="C4988" t="str">
        <f t="shared" si="464"/>
        <v>OFF</v>
      </c>
      <c r="D4988" s="4">
        <f t="shared" si="466"/>
        <v>42637.749999987907</v>
      </c>
      <c r="E4988" t="str">
        <f t="shared" si="467"/>
        <v>LRKPPS</v>
      </c>
      <c r="F4988" s="39">
        <v>72.902328491210937</v>
      </c>
      <c r="G4988">
        <f t="shared" si="465"/>
        <v>1.1073434343721489E-3</v>
      </c>
      <c r="H4988" s="38">
        <f>G4988*SUMIF('Manual Inputs'!$B$11:$B$22,'Expanded kW'!A4988,'Manual Inputs'!$C$11:$C$22)</f>
        <v>12978.42604480119</v>
      </c>
    </row>
    <row r="4989" spans="1:8" x14ac:dyDescent="0.2">
      <c r="A4989">
        <f t="shared" si="462"/>
        <v>9</v>
      </c>
      <c r="B4989" t="b">
        <f t="shared" si="463"/>
        <v>0</v>
      </c>
      <c r="C4989" t="str">
        <f t="shared" si="464"/>
        <v>OFF</v>
      </c>
      <c r="D4989" s="4">
        <f t="shared" si="466"/>
        <v>42637.791666654572</v>
      </c>
      <c r="E4989" t="str">
        <f t="shared" si="467"/>
        <v>LRKPPS</v>
      </c>
      <c r="F4989" s="39">
        <v>70.593429565429688</v>
      </c>
      <c r="G4989">
        <f t="shared" si="465"/>
        <v>1.0722726195023465E-3</v>
      </c>
      <c r="H4989" s="38">
        <f>G4989*SUMIF('Manual Inputs'!$B$11:$B$22,'Expanded kW'!A4989,'Manual Inputs'!$C$11:$C$22)</f>
        <v>12567.38466144146</v>
      </c>
    </row>
    <row r="4990" spans="1:8" x14ac:dyDescent="0.2">
      <c r="A4990">
        <f t="shared" si="462"/>
        <v>9</v>
      </c>
      <c r="B4990" t="b">
        <f t="shared" si="463"/>
        <v>0</v>
      </c>
      <c r="C4990" t="str">
        <f t="shared" si="464"/>
        <v>OFF</v>
      </c>
      <c r="D4990" s="4">
        <f t="shared" si="466"/>
        <v>42637.833333321236</v>
      </c>
      <c r="E4990" t="str">
        <f t="shared" si="467"/>
        <v>LRKPPS</v>
      </c>
      <c r="F4990" s="39">
        <v>69.478431701660156</v>
      </c>
      <c r="G4990">
        <f t="shared" si="465"/>
        <v>1.0553364586233013E-3</v>
      </c>
      <c r="H4990" s="38">
        <f>G4990*SUMIF('Manual Inputs'!$B$11:$B$22,'Expanded kW'!A4990,'Manual Inputs'!$C$11:$C$22)</f>
        <v>12368.887334750601</v>
      </c>
    </row>
    <row r="4991" spans="1:8" x14ac:dyDescent="0.2">
      <c r="A4991">
        <f t="shared" si="462"/>
        <v>9</v>
      </c>
      <c r="B4991" t="b">
        <f t="shared" si="463"/>
        <v>0</v>
      </c>
      <c r="C4991" t="str">
        <f t="shared" si="464"/>
        <v>OFF</v>
      </c>
      <c r="D4991" s="4">
        <f t="shared" si="466"/>
        <v>42637.8749999879</v>
      </c>
      <c r="E4991" t="str">
        <f t="shared" si="467"/>
        <v>LRKPPS</v>
      </c>
      <c r="F4991" s="39">
        <v>66.727058410644531</v>
      </c>
      <c r="G4991">
        <f t="shared" si="465"/>
        <v>1.013544718738335E-3</v>
      </c>
      <c r="H4991" s="38">
        <f>G4991*SUMIF('Manual Inputs'!$B$11:$B$22,'Expanded kW'!A4991,'Manual Inputs'!$C$11:$C$22)</f>
        <v>11879.074519191596</v>
      </c>
    </row>
    <row r="4992" spans="1:8" x14ac:dyDescent="0.2">
      <c r="A4992">
        <f t="shared" si="462"/>
        <v>9</v>
      </c>
      <c r="B4992" t="b">
        <f t="shared" si="463"/>
        <v>0</v>
      </c>
      <c r="C4992" t="str">
        <f t="shared" si="464"/>
        <v>OFF</v>
      </c>
      <c r="D4992" s="4">
        <f t="shared" si="466"/>
        <v>42637.916666654564</v>
      </c>
      <c r="E4992" t="str">
        <f t="shared" si="467"/>
        <v>LRKPPS</v>
      </c>
      <c r="F4992" s="39">
        <v>64.917190551757812</v>
      </c>
      <c r="G4992">
        <f t="shared" si="465"/>
        <v>9.8605389187316839E-4</v>
      </c>
      <c r="H4992" s="38">
        <f>G4992*SUMIF('Manual Inputs'!$B$11:$B$22,'Expanded kW'!A4992,'Manual Inputs'!$C$11:$C$22)</f>
        <v>11556.873066322285</v>
      </c>
    </row>
    <row r="4993" spans="1:8" x14ac:dyDescent="0.2">
      <c r="A4993">
        <f t="shared" si="462"/>
        <v>9</v>
      </c>
      <c r="B4993" t="b">
        <f t="shared" si="463"/>
        <v>0</v>
      </c>
      <c r="C4993" t="str">
        <f t="shared" si="464"/>
        <v>OFF</v>
      </c>
      <c r="D4993" s="4">
        <f t="shared" si="466"/>
        <v>42637.958333321229</v>
      </c>
      <c r="E4993" t="str">
        <f t="shared" si="467"/>
        <v>LRKPPS</v>
      </c>
      <c r="F4993" s="39">
        <v>63.239032745361328</v>
      </c>
      <c r="G4993">
        <f t="shared" si="465"/>
        <v>9.605636631354464E-4</v>
      </c>
      <c r="H4993" s="38">
        <f>G4993*SUMIF('Manual Inputs'!$B$11:$B$22,'Expanded kW'!A4993,'Manual Inputs'!$C$11:$C$22)</f>
        <v>11258.119275701614</v>
      </c>
    </row>
    <row r="4994" spans="1:8" x14ac:dyDescent="0.2">
      <c r="A4994">
        <f t="shared" ref="A4994:A5057" si="468">MONTH(D4994)</f>
        <v>9</v>
      </c>
      <c r="B4994" t="b">
        <f t="shared" ref="B4994:B5057" si="469">IF(ISNA(VLOOKUP(DATE(YEAR(D4994),MONTH(D4994),DAY(D4994)),Holidays,1,FALSE)),FALSE,TRUE)</f>
        <v>0</v>
      </c>
      <c r="C4994" t="str">
        <f t="shared" ref="C4994:C5057" si="470">IF(OR(HOUR(D4994)&lt;PkStart,HOUR(D4994)&gt;OPkStart-1,WEEKDAY(D4994,2)&gt;5,B4994)=TRUE,"OFF","ON")</f>
        <v>OFF</v>
      </c>
      <c r="D4994" s="4">
        <f t="shared" si="466"/>
        <v>42637.999999987893</v>
      </c>
      <c r="E4994" t="str">
        <f t="shared" si="467"/>
        <v>LRKPPS</v>
      </c>
      <c r="F4994" s="39">
        <v>60.972122192382812</v>
      </c>
      <c r="G4994">
        <f t="shared" ref="G4994:G5057" si="471">IF(SUMIF($A$2:$A$8761,A4994,$F$2:$F$8761)=0,0,F4994/SUMIF($A$2:$A$8761,A4994,$F$2:$F$8761))</f>
        <v>9.2613062691970565E-4</v>
      </c>
      <c r="H4994" s="38">
        <f>G4994*SUMIF('Manual Inputs'!$B$11:$B$22,'Expanded kW'!A4994,'Manual Inputs'!$C$11:$C$22)</f>
        <v>10854.552866083326</v>
      </c>
    </row>
    <row r="4995" spans="1:8" x14ac:dyDescent="0.2">
      <c r="A4995">
        <f t="shared" si="468"/>
        <v>9</v>
      </c>
      <c r="B4995" t="b">
        <f t="shared" si="469"/>
        <v>0</v>
      </c>
      <c r="C4995" t="str">
        <f t="shared" si="470"/>
        <v>OFF</v>
      </c>
      <c r="D4995" s="4">
        <f t="shared" si="466"/>
        <v>42638.041666654557</v>
      </c>
      <c r="E4995" t="str">
        <f t="shared" si="467"/>
        <v>LRKPPS</v>
      </c>
      <c r="F4995" s="39">
        <v>59.960906982421875</v>
      </c>
      <c r="G4995">
        <f t="shared" si="471"/>
        <v>9.1077086342981244E-4</v>
      </c>
      <c r="H4995" s="38">
        <f>G4995*SUMIF('Manual Inputs'!$B$11:$B$22,'Expanded kW'!A4995,'Manual Inputs'!$C$11:$C$22)</f>
        <v>10674.53143069888</v>
      </c>
    </row>
    <row r="4996" spans="1:8" x14ac:dyDescent="0.2">
      <c r="A4996">
        <f t="shared" si="468"/>
        <v>9</v>
      </c>
      <c r="B4996" t="b">
        <f t="shared" si="469"/>
        <v>0</v>
      </c>
      <c r="C4996" t="str">
        <f t="shared" si="470"/>
        <v>OFF</v>
      </c>
      <c r="D4996" s="4">
        <f t="shared" ref="D4996:D5059" si="472">+D4995+1/24</f>
        <v>42638.083333321221</v>
      </c>
      <c r="E4996" t="str">
        <f t="shared" ref="E4996:E5059" si="473">+E4995</f>
        <v>LRKPPS</v>
      </c>
      <c r="F4996" s="39">
        <v>58.873703002929688</v>
      </c>
      <c r="G4996">
        <f t="shared" si="471"/>
        <v>8.9425687528389079E-4</v>
      </c>
      <c r="H4996" s="38">
        <f>G4996*SUMIF('Manual Inputs'!$B$11:$B$22,'Expanded kW'!A4996,'Manual Inputs'!$C$11:$C$22)</f>
        <v>10480.982106068543</v>
      </c>
    </row>
    <row r="4997" spans="1:8" x14ac:dyDescent="0.2">
      <c r="A4997">
        <f t="shared" si="468"/>
        <v>9</v>
      </c>
      <c r="B4997" t="b">
        <f t="shared" si="469"/>
        <v>0</v>
      </c>
      <c r="C4997" t="str">
        <f t="shared" si="470"/>
        <v>OFF</v>
      </c>
      <c r="D4997" s="4">
        <f t="shared" si="472"/>
        <v>42638.124999987886</v>
      </c>
      <c r="E4997" t="str">
        <f t="shared" si="473"/>
        <v>LRKPPS</v>
      </c>
      <c r="F4997" s="39">
        <v>57.154521942138672</v>
      </c>
      <c r="G4997">
        <f t="shared" si="471"/>
        <v>8.6814352747232682E-4</v>
      </c>
      <c r="H4997" s="38">
        <f>G4997*SUMIF('Manual Inputs'!$B$11:$B$22,'Expanded kW'!A4997,'Manual Inputs'!$C$11:$C$22)</f>
        <v>10174.925156765627</v>
      </c>
    </row>
    <row r="4998" spans="1:8" x14ac:dyDescent="0.2">
      <c r="A4998">
        <f t="shared" si="468"/>
        <v>9</v>
      </c>
      <c r="B4998" t="b">
        <f t="shared" si="469"/>
        <v>0</v>
      </c>
      <c r="C4998" t="str">
        <f t="shared" si="470"/>
        <v>OFF</v>
      </c>
      <c r="D4998" s="4">
        <f t="shared" si="472"/>
        <v>42638.16666665455</v>
      </c>
      <c r="E4998" t="str">
        <f t="shared" si="473"/>
        <v>LRKPPS</v>
      </c>
      <c r="F4998" s="39">
        <v>57.376590728759766</v>
      </c>
      <c r="G4998">
        <f t="shared" si="471"/>
        <v>8.7151662155495965E-4</v>
      </c>
      <c r="H4998" s="38">
        <f>G4998*SUMIF('Manual Inputs'!$B$11:$B$22,'Expanded kW'!A4998,'Manual Inputs'!$C$11:$C$22)</f>
        <v>10214.458919042754</v>
      </c>
    </row>
    <row r="4999" spans="1:8" x14ac:dyDescent="0.2">
      <c r="A4999">
        <f t="shared" si="468"/>
        <v>9</v>
      </c>
      <c r="B4999" t="b">
        <f t="shared" si="469"/>
        <v>0</v>
      </c>
      <c r="C4999" t="str">
        <f t="shared" si="470"/>
        <v>OFF</v>
      </c>
      <c r="D4999" s="4">
        <f t="shared" si="472"/>
        <v>42638.208333321214</v>
      </c>
      <c r="E4999" t="str">
        <f t="shared" si="473"/>
        <v>LRKPPS</v>
      </c>
      <c r="F4999" s="39">
        <v>56.687976837158203</v>
      </c>
      <c r="G4999">
        <f t="shared" si="471"/>
        <v>8.6105698209674433E-4</v>
      </c>
      <c r="H4999" s="38">
        <f>G4999*SUMIF('Manual Inputs'!$B$11:$B$22,'Expanded kW'!A4999,'Manual Inputs'!$C$11:$C$22)</f>
        <v>10091.868534750007</v>
      </c>
    </row>
    <row r="5000" spans="1:8" x14ac:dyDescent="0.2">
      <c r="A5000">
        <f t="shared" si="468"/>
        <v>9</v>
      </c>
      <c r="B5000" t="b">
        <f t="shared" si="469"/>
        <v>0</v>
      </c>
      <c r="C5000" t="str">
        <f t="shared" si="470"/>
        <v>OFF</v>
      </c>
      <c r="D5000" s="4">
        <f t="shared" si="472"/>
        <v>42638.249999987878</v>
      </c>
      <c r="E5000" t="str">
        <f t="shared" si="473"/>
        <v>LRKPPS</v>
      </c>
      <c r="F5000" s="39">
        <v>55.912860870361328</v>
      </c>
      <c r="G5000">
        <f t="shared" si="471"/>
        <v>8.4928342706121456E-4</v>
      </c>
      <c r="H5000" s="38">
        <f>G5000*SUMIF('Manual Inputs'!$B$11:$B$22,'Expanded kW'!A5000,'Manual Inputs'!$C$11:$C$22)</f>
        <v>9953.8786315546567</v>
      </c>
    </row>
    <row r="5001" spans="1:8" x14ac:dyDescent="0.2">
      <c r="A5001">
        <f t="shared" si="468"/>
        <v>9</v>
      </c>
      <c r="B5001" t="b">
        <f t="shared" si="469"/>
        <v>0</v>
      </c>
      <c r="C5001" t="str">
        <f t="shared" si="470"/>
        <v>OFF</v>
      </c>
      <c r="D5001" s="4">
        <f t="shared" si="472"/>
        <v>42638.291666654542</v>
      </c>
      <c r="E5001" t="str">
        <f t="shared" si="473"/>
        <v>LRKPPS</v>
      </c>
      <c r="F5001" s="39">
        <v>56.264636993408203</v>
      </c>
      <c r="G5001">
        <f t="shared" si="471"/>
        <v>8.546266991937612E-4</v>
      </c>
      <c r="H5001" s="38">
        <f>G5001*SUMIF('Manual Inputs'!$B$11:$B$22,'Expanded kW'!A5001,'Manual Inputs'!$C$11:$C$22)</f>
        <v>10016.503522854819</v>
      </c>
    </row>
    <row r="5002" spans="1:8" x14ac:dyDescent="0.2">
      <c r="A5002">
        <f t="shared" si="468"/>
        <v>9</v>
      </c>
      <c r="B5002" t="b">
        <f t="shared" si="469"/>
        <v>0</v>
      </c>
      <c r="C5002" t="str">
        <f t="shared" si="470"/>
        <v>OFF</v>
      </c>
      <c r="D5002" s="4">
        <f t="shared" si="472"/>
        <v>42638.333333321207</v>
      </c>
      <c r="E5002" t="str">
        <f t="shared" si="473"/>
        <v>LRKPPS</v>
      </c>
      <c r="F5002" s="39">
        <v>55.130596160888672</v>
      </c>
      <c r="G5002">
        <f t="shared" si="471"/>
        <v>8.3740128683465085E-4</v>
      </c>
      <c r="H5002" s="38">
        <f>G5002*SUMIF('Manual Inputs'!$B$11:$B$22,'Expanded kW'!A5002,'Manual Inputs'!$C$11:$C$22)</f>
        <v>9814.6160745216166</v>
      </c>
    </row>
    <row r="5003" spans="1:8" x14ac:dyDescent="0.2">
      <c r="A5003">
        <f t="shared" si="468"/>
        <v>9</v>
      </c>
      <c r="B5003" t="b">
        <f t="shared" si="469"/>
        <v>0</v>
      </c>
      <c r="C5003" t="str">
        <f t="shared" si="470"/>
        <v>OFF</v>
      </c>
      <c r="D5003" s="4">
        <f t="shared" si="472"/>
        <v>42638.374999987871</v>
      </c>
      <c r="E5003" t="str">
        <f t="shared" si="473"/>
        <v>LRKPPS</v>
      </c>
      <c r="F5003" s="39">
        <v>57.725753784179688</v>
      </c>
      <c r="G5003">
        <f t="shared" si="471"/>
        <v>8.7682020272920414E-4</v>
      </c>
      <c r="H5003" s="38">
        <f>G5003*SUMIF('Manual Inputs'!$B$11:$B$22,'Expanded kW'!A5003,'Manual Inputs'!$C$11:$C$22)</f>
        <v>10276.618619372362</v>
      </c>
    </row>
    <row r="5004" spans="1:8" x14ac:dyDescent="0.2">
      <c r="A5004">
        <f t="shared" si="468"/>
        <v>9</v>
      </c>
      <c r="B5004" t="b">
        <f t="shared" si="469"/>
        <v>0</v>
      </c>
      <c r="C5004" t="str">
        <f t="shared" si="470"/>
        <v>OFF</v>
      </c>
      <c r="D5004" s="4">
        <f t="shared" si="472"/>
        <v>42638.416666654535</v>
      </c>
      <c r="E5004" t="str">
        <f t="shared" si="473"/>
        <v>LRKPPS</v>
      </c>
      <c r="F5004" s="39">
        <v>60.080692291259766</v>
      </c>
      <c r="G5004">
        <f t="shared" si="471"/>
        <v>9.1259033172418763E-4</v>
      </c>
      <c r="H5004" s="38">
        <f>G5004*SUMIF('Manual Inputs'!$B$11:$B$22,'Expanded kW'!A5004,'Manual Inputs'!$C$11:$C$22)</f>
        <v>10695.856192255622</v>
      </c>
    </row>
    <row r="5005" spans="1:8" x14ac:dyDescent="0.2">
      <c r="A5005">
        <f t="shared" si="468"/>
        <v>9</v>
      </c>
      <c r="B5005" t="b">
        <f t="shared" si="469"/>
        <v>0</v>
      </c>
      <c r="C5005" t="str">
        <f t="shared" si="470"/>
        <v>OFF</v>
      </c>
      <c r="D5005" s="4">
        <f t="shared" si="472"/>
        <v>42638.458333321199</v>
      </c>
      <c r="E5005" t="str">
        <f t="shared" si="473"/>
        <v>LRKPPS</v>
      </c>
      <c r="F5005" s="39">
        <v>62.168933868408203</v>
      </c>
      <c r="G5005">
        <f t="shared" si="471"/>
        <v>9.4430949142314073E-4</v>
      </c>
      <c r="H5005" s="38">
        <f>G5005*SUMIF('Manual Inputs'!$B$11:$B$22,'Expanded kW'!A5005,'Manual Inputs'!$C$11:$C$22)</f>
        <v>11067.615084373414</v>
      </c>
    </row>
    <row r="5006" spans="1:8" x14ac:dyDescent="0.2">
      <c r="A5006">
        <f t="shared" si="468"/>
        <v>9</v>
      </c>
      <c r="B5006" t="b">
        <f t="shared" si="469"/>
        <v>0</v>
      </c>
      <c r="C5006" t="str">
        <f t="shared" si="470"/>
        <v>OFF</v>
      </c>
      <c r="D5006" s="4">
        <f t="shared" si="472"/>
        <v>42638.499999987864</v>
      </c>
      <c r="E5006" t="str">
        <f t="shared" si="473"/>
        <v>LRKPPS</v>
      </c>
      <c r="F5006" s="39">
        <v>65.44854736328125</v>
      </c>
      <c r="G5006">
        <f t="shared" si="471"/>
        <v>9.9412488890065478E-4</v>
      </c>
      <c r="H5006" s="38">
        <f>G5006*SUMIF('Manual Inputs'!$B$11:$B$22,'Expanded kW'!A5006,'Manual Inputs'!$C$11:$C$22)</f>
        <v>11651.467782629456</v>
      </c>
    </row>
    <row r="5007" spans="1:8" x14ac:dyDescent="0.2">
      <c r="A5007">
        <f t="shared" si="468"/>
        <v>9</v>
      </c>
      <c r="B5007" t="b">
        <f t="shared" si="469"/>
        <v>0</v>
      </c>
      <c r="C5007" t="str">
        <f t="shared" si="470"/>
        <v>OFF</v>
      </c>
      <c r="D5007" s="4">
        <f t="shared" si="472"/>
        <v>42638.541666654528</v>
      </c>
      <c r="E5007" t="str">
        <f t="shared" si="473"/>
        <v>LRKPPS</v>
      </c>
      <c r="F5007" s="39">
        <v>67.550735473632813</v>
      </c>
      <c r="G5007">
        <f t="shared" si="471"/>
        <v>1.0260558882252324E-3</v>
      </c>
      <c r="H5007" s="38">
        <f>G5007*SUMIF('Manual Inputs'!$B$11:$B$22,'Expanded kW'!A5007,'Manual Inputs'!$C$11:$C$22)</f>
        <v>12025.709504219285</v>
      </c>
    </row>
    <row r="5008" spans="1:8" x14ac:dyDescent="0.2">
      <c r="A5008">
        <f t="shared" si="468"/>
        <v>9</v>
      </c>
      <c r="B5008" t="b">
        <f t="shared" si="469"/>
        <v>0</v>
      </c>
      <c r="C5008" t="str">
        <f t="shared" si="470"/>
        <v>OFF</v>
      </c>
      <c r="D5008" s="4">
        <f t="shared" si="472"/>
        <v>42638.583333321192</v>
      </c>
      <c r="E5008" t="str">
        <f t="shared" si="473"/>
        <v>LRKPPS</v>
      </c>
      <c r="F5008" s="39">
        <v>70.689430236816406</v>
      </c>
      <c r="G5008">
        <f t="shared" si="471"/>
        <v>1.0737308131616645E-3</v>
      </c>
      <c r="H5008" s="38">
        <f>G5008*SUMIF('Manual Inputs'!$B$11:$B$22,'Expanded kW'!A5008,'Manual Inputs'!$C$11:$C$22)</f>
        <v>12584.475166499798</v>
      </c>
    </row>
    <row r="5009" spans="1:8" x14ac:dyDescent="0.2">
      <c r="A5009">
        <f t="shared" si="468"/>
        <v>9</v>
      </c>
      <c r="B5009" t="b">
        <f t="shared" si="469"/>
        <v>0</v>
      </c>
      <c r="C5009" t="str">
        <f t="shared" si="470"/>
        <v>OFF</v>
      </c>
      <c r="D5009" s="4">
        <f t="shared" si="472"/>
        <v>42638.624999987856</v>
      </c>
      <c r="E5009" t="str">
        <f t="shared" si="473"/>
        <v>LRKPPS</v>
      </c>
      <c r="F5009" s="39">
        <v>73.537818908691406</v>
      </c>
      <c r="G5009">
        <f t="shared" si="471"/>
        <v>1.1169961595452311E-3</v>
      </c>
      <c r="H5009" s="38">
        <f>G5009*SUMIF('Manual Inputs'!$B$11:$B$22,'Expanded kW'!A5009,'Manual Inputs'!$C$11:$C$22)</f>
        <v>13091.55913061812</v>
      </c>
    </row>
    <row r="5010" spans="1:8" x14ac:dyDescent="0.2">
      <c r="A5010">
        <f t="shared" si="468"/>
        <v>9</v>
      </c>
      <c r="B5010" t="b">
        <f t="shared" si="469"/>
        <v>0</v>
      </c>
      <c r="C5010" t="str">
        <f t="shared" si="470"/>
        <v>OFF</v>
      </c>
      <c r="D5010" s="4">
        <f t="shared" si="472"/>
        <v>42638.666666654521</v>
      </c>
      <c r="E5010" t="str">
        <f t="shared" si="473"/>
        <v>LRKPPS</v>
      </c>
      <c r="F5010" s="39">
        <v>77.235687255859375</v>
      </c>
      <c r="G5010">
        <f t="shared" si="471"/>
        <v>1.1731646019003021E-3</v>
      </c>
      <c r="H5010" s="38">
        <f>G5010*SUMIF('Manual Inputs'!$B$11:$B$22,'Expanded kW'!A5010,'Manual Inputs'!$C$11:$C$22)</f>
        <v>13749.87158593176</v>
      </c>
    </row>
    <row r="5011" spans="1:8" x14ac:dyDescent="0.2">
      <c r="A5011">
        <f t="shared" si="468"/>
        <v>9</v>
      </c>
      <c r="B5011" t="b">
        <f t="shared" si="469"/>
        <v>0</v>
      </c>
      <c r="C5011" t="str">
        <f t="shared" si="470"/>
        <v>OFF</v>
      </c>
      <c r="D5011" s="4">
        <f t="shared" si="472"/>
        <v>42638.708333321185</v>
      </c>
      <c r="E5011" t="str">
        <f t="shared" si="473"/>
        <v>LRKPPS</v>
      </c>
      <c r="F5011" s="39">
        <v>77.105178833007812</v>
      </c>
      <c r="G5011">
        <f t="shared" si="471"/>
        <v>1.1711822558193761E-3</v>
      </c>
      <c r="H5011" s="38">
        <f>G5011*SUMIF('Manual Inputs'!$B$11:$B$22,'Expanded kW'!A5011,'Manual Inputs'!$C$11:$C$22)</f>
        <v>13726.637843618484</v>
      </c>
    </row>
    <row r="5012" spans="1:8" x14ac:dyDescent="0.2">
      <c r="A5012">
        <f t="shared" si="468"/>
        <v>9</v>
      </c>
      <c r="B5012" t="b">
        <f t="shared" si="469"/>
        <v>0</v>
      </c>
      <c r="C5012" t="str">
        <f t="shared" si="470"/>
        <v>OFF</v>
      </c>
      <c r="D5012" s="4">
        <f t="shared" si="472"/>
        <v>42638.749999987849</v>
      </c>
      <c r="E5012" t="str">
        <f t="shared" si="473"/>
        <v>LRKPPS</v>
      </c>
      <c r="F5012" s="39">
        <v>72.99395751953125</v>
      </c>
      <c r="G5012">
        <f t="shared" si="471"/>
        <v>1.1087352253479424E-3</v>
      </c>
      <c r="H5012" s="38">
        <f>G5012*SUMIF('Manual Inputs'!$B$11:$B$22,'Expanded kW'!A5012,'Manual Inputs'!$C$11:$C$22)</f>
        <v>12994.738288761348</v>
      </c>
    </row>
    <row r="5013" spans="1:8" x14ac:dyDescent="0.2">
      <c r="A5013">
        <f t="shared" si="468"/>
        <v>9</v>
      </c>
      <c r="B5013" t="b">
        <f t="shared" si="469"/>
        <v>0</v>
      </c>
      <c r="C5013" t="str">
        <f t="shared" si="470"/>
        <v>OFF</v>
      </c>
      <c r="D5013" s="4">
        <f t="shared" si="472"/>
        <v>42638.791666654513</v>
      </c>
      <c r="E5013" t="str">
        <f t="shared" si="473"/>
        <v>LRKPPS</v>
      </c>
      <c r="F5013" s="39">
        <v>69.518302917480469</v>
      </c>
      <c r="G5013">
        <f t="shared" si="471"/>
        <v>1.0559420789096872E-3</v>
      </c>
      <c r="H5013" s="38">
        <f>G5013*SUMIF('Manual Inputs'!$B$11:$B$22,'Expanded kW'!A5013,'Manual Inputs'!$C$11:$C$22)</f>
        <v>12375.985401939259</v>
      </c>
    </row>
    <row r="5014" spans="1:8" x14ac:dyDescent="0.2">
      <c r="A5014">
        <f t="shared" si="468"/>
        <v>9</v>
      </c>
      <c r="B5014" t="b">
        <f t="shared" si="469"/>
        <v>0</v>
      </c>
      <c r="C5014" t="str">
        <f t="shared" si="470"/>
        <v>OFF</v>
      </c>
      <c r="D5014" s="4">
        <f t="shared" si="472"/>
        <v>42638.833333321178</v>
      </c>
      <c r="E5014" t="str">
        <f t="shared" si="473"/>
        <v>LRKPPS</v>
      </c>
      <c r="F5014" s="39">
        <v>67.0689697265625</v>
      </c>
      <c r="G5014">
        <f t="shared" si="471"/>
        <v>1.0187381502604154E-3</v>
      </c>
      <c r="H5014" s="38">
        <f>G5014*SUMIF('Manual Inputs'!$B$11:$B$22,'Expanded kW'!A5014,'Manual Inputs'!$C$11:$C$22)</f>
        <v>11939.943229689054</v>
      </c>
    </row>
    <row r="5015" spans="1:8" x14ac:dyDescent="0.2">
      <c r="A5015">
        <f t="shared" si="468"/>
        <v>9</v>
      </c>
      <c r="B5015" t="b">
        <f t="shared" si="469"/>
        <v>0</v>
      </c>
      <c r="C5015" t="str">
        <f t="shared" si="470"/>
        <v>OFF</v>
      </c>
      <c r="D5015" s="4">
        <f t="shared" si="472"/>
        <v>42638.874999987842</v>
      </c>
      <c r="E5015" t="str">
        <f t="shared" si="473"/>
        <v>LRKPPS</v>
      </c>
      <c r="F5015" s="39">
        <v>65.253799438476563</v>
      </c>
      <c r="G5015">
        <f t="shared" si="471"/>
        <v>9.911667826185478E-4</v>
      </c>
      <c r="H5015" s="38">
        <f>G5015*SUMIF('Manual Inputs'!$B$11:$B$22,'Expanded kW'!A5015,'Manual Inputs'!$C$11:$C$22)</f>
        <v>11616.797812660514</v>
      </c>
    </row>
    <row r="5016" spans="1:8" x14ac:dyDescent="0.2">
      <c r="A5016">
        <f t="shared" si="468"/>
        <v>9</v>
      </c>
      <c r="B5016" t="b">
        <f t="shared" si="469"/>
        <v>0</v>
      </c>
      <c r="C5016" t="str">
        <f t="shared" si="470"/>
        <v>OFF</v>
      </c>
      <c r="D5016" s="4">
        <f t="shared" si="472"/>
        <v>42638.916666654506</v>
      </c>
      <c r="E5016" t="str">
        <f t="shared" si="473"/>
        <v>LRKPPS</v>
      </c>
      <c r="F5016" s="39">
        <v>65.0863037109375</v>
      </c>
      <c r="G5016">
        <f t="shared" si="471"/>
        <v>9.8862262116288001E-4</v>
      </c>
      <c r="H5016" s="38">
        <f>G5016*SUMIF('Manual Inputs'!$B$11:$B$22,'Expanded kW'!A5016,'Manual Inputs'!$C$11:$C$22)</f>
        <v>11586.979411003453</v>
      </c>
    </row>
    <row r="5017" spans="1:8" x14ac:dyDescent="0.2">
      <c r="A5017">
        <f t="shared" si="468"/>
        <v>9</v>
      </c>
      <c r="B5017" t="b">
        <f t="shared" si="469"/>
        <v>0</v>
      </c>
      <c r="C5017" t="str">
        <f t="shared" si="470"/>
        <v>OFF</v>
      </c>
      <c r="D5017" s="4">
        <f t="shared" si="472"/>
        <v>42638.95833332117</v>
      </c>
      <c r="E5017" t="str">
        <f t="shared" si="473"/>
        <v>LRKPPS</v>
      </c>
      <c r="F5017" s="39">
        <v>63.8101806640625</v>
      </c>
      <c r="G5017">
        <f t="shared" si="471"/>
        <v>9.6923906364621752E-4</v>
      </c>
      <c r="H5017" s="38">
        <f>G5017*SUMIF('Manual Inputs'!$B$11:$B$22,'Expanded kW'!A5017,'Manual Inputs'!$C$11:$C$22)</f>
        <v>11359.797797868418</v>
      </c>
    </row>
    <row r="5018" spans="1:8" x14ac:dyDescent="0.2">
      <c r="A5018">
        <f t="shared" si="468"/>
        <v>9</v>
      </c>
      <c r="B5018" t="b">
        <f t="shared" si="469"/>
        <v>0</v>
      </c>
      <c r="C5018" t="str">
        <f t="shared" si="470"/>
        <v>OFF</v>
      </c>
      <c r="D5018" s="4">
        <f t="shared" si="472"/>
        <v>42638.999999987835</v>
      </c>
      <c r="E5018" t="str">
        <f t="shared" si="473"/>
        <v>LRKPPS</v>
      </c>
      <c r="F5018" s="39">
        <v>60.094913482666016</v>
      </c>
      <c r="G5018">
        <f t="shared" si="471"/>
        <v>9.128063432461592E-4</v>
      </c>
      <c r="H5018" s="38">
        <f>G5018*SUMIF('Manual Inputs'!$B$11:$B$22,'Expanded kW'!A5018,'Manual Inputs'!$C$11:$C$22)</f>
        <v>10698.387917712884</v>
      </c>
    </row>
    <row r="5019" spans="1:8" x14ac:dyDescent="0.2">
      <c r="A5019">
        <f t="shared" si="468"/>
        <v>9</v>
      </c>
      <c r="B5019" t="b">
        <f t="shared" si="469"/>
        <v>0</v>
      </c>
      <c r="C5019" t="str">
        <f t="shared" si="470"/>
        <v>OFF</v>
      </c>
      <c r="D5019" s="4">
        <f t="shared" si="472"/>
        <v>42639.041666654499</v>
      </c>
      <c r="E5019" t="str">
        <f t="shared" si="473"/>
        <v>LRKPPS</v>
      </c>
      <c r="F5019" s="39">
        <v>59.60943603515625</v>
      </c>
      <c r="G5019">
        <f t="shared" si="471"/>
        <v>9.0543222673765151E-4</v>
      </c>
      <c r="H5019" s="38">
        <f>G5019*SUMIF('Manual Inputs'!$B$11:$B$22,'Expanded kW'!A5019,'Manual Inputs'!$C$11:$C$22)</f>
        <v>10611.960868271191</v>
      </c>
    </row>
    <row r="5020" spans="1:8" x14ac:dyDescent="0.2">
      <c r="A5020">
        <f t="shared" si="468"/>
        <v>9</v>
      </c>
      <c r="B5020" t="b">
        <f t="shared" si="469"/>
        <v>0</v>
      </c>
      <c r="C5020" t="str">
        <f t="shared" si="470"/>
        <v>OFF</v>
      </c>
      <c r="D5020" s="4">
        <f t="shared" si="472"/>
        <v>42639.083333321163</v>
      </c>
      <c r="E5020" t="str">
        <f t="shared" si="473"/>
        <v>LRKPPS</v>
      </c>
      <c r="F5020" s="39">
        <v>57.4400634765625</v>
      </c>
      <c r="G5020">
        <f t="shared" si="471"/>
        <v>8.7248073521217144E-4</v>
      </c>
      <c r="H5020" s="38">
        <f>G5020*SUMIF('Manual Inputs'!$B$11:$B$22,'Expanded kW'!A5020,'Manual Inputs'!$C$11:$C$22)</f>
        <v>10225.758645406328</v>
      </c>
    </row>
    <row r="5021" spans="1:8" x14ac:dyDescent="0.2">
      <c r="A5021">
        <f t="shared" si="468"/>
        <v>9</v>
      </c>
      <c r="B5021" t="b">
        <f t="shared" si="469"/>
        <v>0</v>
      </c>
      <c r="C5021" t="str">
        <f t="shared" si="470"/>
        <v>OFF</v>
      </c>
      <c r="D5021" s="4">
        <f t="shared" si="472"/>
        <v>42639.124999987827</v>
      </c>
      <c r="E5021" t="str">
        <f t="shared" si="473"/>
        <v>LRKPPS</v>
      </c>
      <c r="F5021" s="39">
        <v>55.367198944091797</v>
      </c>
      <c r="G5021">
        <f t="shared" si="471"/>
        <v>8.4099514376565062E-4</v>
      </c>
      <c r="H5021" s="38">
        <f>G5021*SUMIF('Manual Inputs'!$B$11:$B$22,'Expanded kW'!A5021,'Manual Inputs'!$C$11:$C$22)</f>
        <v>9856.7372493502935</v>
      </c>
    </row>
    <row r="5022" spans="1:8" x14ac:dyDescent="0.2">
      <c r="A5022">
        <f t="shared" si="468"/>
        <v>9</v>
      </c>
      <c r="B5022" t="b">
        <f t="shared" si="469"/>
        <v>0</v>
      </c>
      <c r="C5022" t="str">
        <f t="shared" si="470"/>
        <v>OFF</v>
      </c>
      <c r="D5022" s="4">
        <f t="shared" si="472"/>
        <v>42639.166666654492</v>
      </c>
      <c r="E5022" t="str">
        <f t="shared" si="473"/>
        <v>LRKPPS</v>
      </c>
      <c r="F5022" s="39">
        <v>58.138134002685547</v>
      </c>
      <c r="G5022">
        <f t="shared" si="471"/>
        <v>8.8308401537933736E-4</v>
      </c>
      <c r="H5022" s="38">
        <f>G5022*SUMIF('Manual Inputs'!$B$11:$B$22,'Expanded kW'!A5022,'Manual Inputs'!$C$11:$C$22)</f>
        <v>10350.032545634847</v>
      </c>
    </row>
    <row r="5023" spans="1:8" x14ac:dyDescent="0.2">
      <c r="A5023">
        <f t="shared" si="468"/>
        <v>9</v>
      </c>
      <c r="B5023" t="b">
        <f t="shared" si="469"/>
        <v>0</v>
      </c>
      <c r="C5023" t="str">
        <f t="shared" si="470"/>
        <v>OFF</v>
      </c>
      <c r="D5023" s="4">
        <f t="shared" si="472"/>
        <v>42639.208333321156</v>
      </c>
      <c r="E5023" t="str">
        <f t="shared" si="473"/>
        <v>LRKPPS</v>
      </c>
      <c r="F5023" s="39">
        <v>69.011909484863281</v>
      </c>
      <c r="G5023">
        <f t="shared" si="471"/>
        <v>1.0482502609057477E-3</v>
      </c>
      <c r="H5023" s="38">
        <f>G5023*SUMIF('Manual Inputs'!$B$11:$B$22,'Expanded kW'!A5023,'Manual Inputs'!$C$11:$C$22)</f>
        <v>12285.834787400418</v>
      </c>
    </row>
    <row r="5024" spans="1:8" x14ac:dyDescent="0.2">
      <c r="A5024">
        <f t="shared" si="468"/>
        <v>9</v>
      </c>
      <c r="B5024" t="b">
        <f t="shared" si="469"/>
        <v>0</v>
      </c>
      <c r="C5024" t="str">
        <f t="shared" si="470"/>
        <v>OFF</v>
      </c>
      <c r="D5024" s="4">
        <f t="shared" si="472"/>
        <v>42639.24999998782</v>
      </c>
      <c r="E5024" t="str">
        <f t="shared" si="473"/>
        <v>LRKPPS</v>
      </c>
      <c r="F5024" s="39">
        <v>97.321624755859375</v>
      </c>
      <c r="G5024">
        <f t="shared" si="471"/>
        <v>1.4782581630273081E-3</v>
      </c>
      <c r="H5024" s="38">
        <f>G5024*SUMIF('Manual Inputs'!$B$11:$B$22,'Expanded kW'!A5024,'Manual Inputs'!$C$11:$C$22)</f>
        <v>17325.667582841197</v>
      </c>
    </row>
    <row r="5025" spans="1:8" x14ac:dyDescent="0.2">
      <c r="A5025">
        <f t="shared" si="468"/>
        <v>9</v>
      </c>
      <c r="B5025" t="b">
        <f t="shared" si="469"/>
        <v>0</v>
      </c>
      <c r="C5025" t="str">
        <f t="shared" si="470"/>
        <v>ON</v>
      </c>
      <c r="D5025" s="4">
        <f t="shared" si="472"/>
        <v>42639.291666654484</v>
      </c>
      <c r="E5025" t="str">
        <f t="shared" si="473"/>
        <v>LRKPPS</v>
      </c>
      <c r="F5025" s="39">
        <v>121.2322998046875</v>
      </c>
      <c r="G5025">
        <f t="shared" si="471"/>
        <v>1.8414472349637125E-3</v>
      </c>
      <c r="H5025" s="38">
        <f>G5025*SUMIF('Manual Inputs'!$B$11:$B$22,'Expanded kW'!A5025,'Manual Inputs'!$C$11:$C$22)</f>
        <v>21582.361905573307</v>
      </c>
    </row>
    <row r="5026" spans="1:8" x14ac:dyDescent="0.2">
      <c r="A5026">
        <f t="shared" si="468"/>
        <v>9</v>
      </c>
      <c r="B5026" t="b">
        <f t="shared" si="469"/>
        <v>0</v>
      </c>
      <c r="C5026" t="str">
        <f t="shared" si="470"/>
        <v>ON</v>
      </c>
      <c r="D5026" s="4">
        <f t="shared" si="472"/>
        <v>42639.333333321149</v>
      </c>
      <c r="E5026" t="str">
        <f t="shared" si="473"/>
        <v>LRKPPS</v>
      </c>
      <c r="F5026" s="39">
        <v>154.72914123535156</v>
      </c>
      <c r="G5026">
        <f t="shared" si="471"/>
        <v>2.3502445285223492E-3</v>
      </c>
      <c r="H5026" s="38">
        <f>G5026*SUMIF('Manual Inputs'!$B$11:$B$22,'Expanded kW'!A5026,'Manual Inputs'!$C$11:$C$22)</f>
        <v>27545.63205399823</v>
      </c>
    </row>
    <row r="5027" spans="1:8" x14ac:dyDescent="0.2">
      <c r="A5027">
        <f t="shared" si="468"/>
        <v>9</v>
      </c>
      <c r="B5027" t="b">
        <f t="shared" si="469"/>
        <v>0</v>
      </c>
      <c r="C5027" t="str">
        <f t="shared" si="470"/>
        <v>ON</v>
      </c>
      <c r="D5027" s="4">
        <f t="shared" si="472"/>
        <v>42639.374999987813</v>
      </c>
      <c r="E5027" t="str">
        <f t="shared" si="473"/>
        <v>LRKPPS</v>
      </c>
      <c r="F5027" s="39">
        <v>160.59481811523437</v>
      </c>
      <c r="G5027">
        <f t="shared" si="471"/>
        <v>2.4393407057709238E-3</v>
      </c>
      <c r="H5027" s="38">
        <f>G5027*SUMIF('Manual Inputs'!$B$11:$B$22,'Expanded kW'!A5027,'Manual Inputs'!$C$11:$C$22)</f>
        <v>28589.86829670531</v>
      </c>
    </row>
    <row r="5028" spans="1:8" x14ac:dyDescent="0.2">
      <c r="A5028">
        <f t="shared" si="468"/>
        <v>9</v>
      </c>
      <c r="B5028" t="b">
        <f t="shared" si="469"/>
        <v>0</v>
      </c>
      <c r="C5028" t="str">
        <f t="shared" si="470"/>
        <v>ON</v>
      </c>
      <c r="D5028" s="4">
        <f t="shared" si="472"/>
        <v>42639.416666654477</v>
      </c>
      <c r="E5028" t="str">
        <f t="shared" si="473"/>
        <v>LRKPPS</v>
      </c>
      <c r="F5028" s="39">
        <v>164.16731262207031</v>
      </c>
      <c r="G5028">
        <f t="shared" si="471"/>
        <v>2.4936047933295578E-3</v>
      </c>
      <c r="H5028" s="38">
        <f>G5028*SUMIF('Manual Inputs'!$B$11:$B$22,'Expanded kW'!A5028,'Manual Inputs'!$C$11:$C$22)</f>
        <v>29225.861092985044</v>
      </c>
    </row>
    <row r="5029" spans="1:8" x14ac:dyDescent="0.2">
      <c r="A5029">
        <f t="shared" si="468"/>
        <v>9</v>
      </c>
      <c r="B5029" t="b">
        <f t="shared" si="469"/>
        <v>0</v>
      </c>
      <c r="C5029" t="str">
        <f t="shared" si="470"/>
        <v>ON</v>
      </c>
      <c r="D5029" s="4">
        <f t="shared" si="472"/>
        <v>42639.458333321141</v>
      </c>
      <c r="E5029" t="str">
        <f t="shared" si="473"/>
        <v>LRKPPS</v>
      </c>
      <c r="F5029" s="39">
        <v>174.88211059570312</v>
      </c>
      <c r="G5029">
        <f t="shared" si="471"/>
        <v>2.656356264130065E-3</v>
      </c>
      <c r="H5029" s="38">
        <f>G5029*SUMIF('Manual Inputs'!$B$11:$B$22,'Expanded kW'!A5029,'Manual Inputs'!$C$11:$C$22)</f>
        <v>31133.361387746467</v>
      </c>
    </row>
    <row r="5030" spans="1:8" x14ac:dyDescent="0.2">
      <c r="A5030">
        <f t="shared" si="468"/>
        <v>9</v>
      </c>
      <c r="B5030" t="b">
        <f t="shared" si="469"/>
        <v>0</v>
      </c>
      <c r="C5030" t="str">
        <f t="shared" si="470"/>
        <v>ON</v>
      </c>
      <c r="D5030" s="4">
        <f t="shared" si="472"/>
        <v>42639.499999987805</v>
      </c>
      <c r="E5030" t="str">
        <f t="shared" si="473"/>
        <v>LRKPPS</v>
      </c>
      <c r="F5030" s="39">
        <v>168.70710754394531</v>
      </c>
      <c r="G5030">
        <f t="shared" si="471"/>
        <v>2.5625616045065885E-3</v>
      </c>
      <c r="H5030" s="38">
        <f>G5030*SUMIF('Manual Inputs'!$B$11:$B$22,'Expanded kW'!A5030,'Manual Inputs'!$C$11:$C$22)</f>
        <v>30034.057399900288</v>
      </c>
    </row>
    <row r="5031" spans="1:8" x14ac:dyDescent="0.2">
      <c r="A5031">
        <f t="shared" si="468"/>
        <v>9</v>
      </c>
      <c r="B5031" t="b">
        <f t="shared" si="469"/>
        <v>0</v>
      </c>
      <c r="C5031" t="str">
        <f t="shared" si="470"/>
        <v>ON</v>
      </c>
      <c r="D5031" s="4">
        <f t="shared" si="472"/>
        <v>42639.54166665447</v>
      </c>
      <c r="E5031" t="str">
        <f t="shared" si="473"/>
        <v>LRKPPS</v>
      </c>
      <c r="F5031" s="39">
        <v>155.22454833984375</v>
      </c>
      <c r="G5031">
        <f t="shared" si="471"/>
        <v>2.3577694706724051E-3</v>
      </c>
      <c r="H5031" s="38">
        <f>G5031*SUMIF('Manual Inputs'!$B$11:$B$22,'Expanded kW'!A5031,'Manual Inputs'!$C$11:$C$22)</f>
        <v>27633.826829128029</v>
      </c>
    </row>
    <row r="5032" spans="1:8" x14ac:dyDescent="0.2">
      <c r="A5032">
        <f t="shared" si="468"/>
        <v>9</v>
      </c>
      <c r="B5032" t="b">
        <f t="shared" si="469"/>
        <v>0</v>
      </c>
      <c r="C5032" t="str">
        <f t="shared" si="470"/>
        <v>ON</v>
      </c>
      <c r="D5032" s="4">
        <f t="shared" si="472"/>
        <v>42639.583333321134</v>
      </c>
      <c r="E5032" t="str">
        <f t="shared" si="473"/>
        <v>LRKPPS</v>
      </c>
      <c r="F5032" s="39">
        <v>147.51565551757813</v>
      </c>
      <c r="G5032">
        <f t="shared" si="471"/>
        <v>2.2406759288105212E-3</v>
      </c>
      <c r="H5032" s="38">
        <f>G5032*SUMIF('Manual Inputs'!$B$11:$B$22,'Expanded kW'!A5032,'Manual Inputs'!$C$11:$C$22)</f>
        <v>26261.452346012102</v>
      </c>
    </row>
    <row r="5033" spans="1:8" x14ac:dyDescent="0.2">
      <c r="A5033">
        <f t="shared" si="468"/>
        <v>9</v>
      </c>
      <c r="B5033" t="b">
        <f t="shared" si="469"/>
        <v>0</v>
      </c>
      <c r="C5033" t="str">
        <f t="shared" si="470"/>
        <v>ON</v>
      </c>
      <c r="D5033" s="4">
        <f t="shared" si="472"/>
        <v>42639.624999987798</v>
      </c>
      <c r="E5033" t="str">
        <f t="shared" si="473"/>
        <v>LRKPPS</v>
      </c>
      <c r="F5033" s="39">
        <v>130.16654968261719</v>
      </c>
      <c r="G5033">
        <f t="shared" si="471"/>
        <v>1.977153228834105E-3</v>
      </c>
      <c r="H5033" s="38">
        <f>G5033*SUMIF('Manual Inputs'!$B$11:$B$22,'Expanded kW'!A5033,'Manual Inputs'!$C$11:$C$22)</f>
        <v>23172.88039388831</v>
      </c>
    </row>
    <row r="5034" spans="1:8" x14ac:dyDescent="0.2">
      <c r="A5034">
        <f t="shared" si="468"/>
        <v>9</v>
      </c>
      <c r="B5034" t="b">
        <f t="shared" si="469"/>
        <v>0</v>
      </c>
      <c r="C5034" t="str">
        <f t="shared" si="470"/>
        <v>ON</v>
      </c>
      <c r="D5034" s="4">
        <f t="shared" si="472"/>
        <v>42639.666666654462</v>
      </c>
      <c r="E5034" t="str">
        <f t="shared" si="473"/>
        <v>LRKPPS</v>
      </c>
      <c r="F5034" s="39">
        <v>110.41976928710937</v>
      </c>
      <c r="G5034">
        <f t="shared" si="471"/>
        <v>1.6772112643796985E-3</v>
      </c>
      <c r="H5034" s="38">
        <f>G5034*SUMIF('Manual Inputs'!$B$11:$B$22,'Expanded kW'!A5034,'Manual Inputs'!$C$11:$C$22)</f>
        <v>19657.462789402256</v>
      </c>
    </row>
    <row r="5035" spans="1:8" x14ac:dyDescent="0.2">
      <c r="A5035">
        <f t="shared" si="468"/>
        <v>9</v>
      </c>
      <c r="B5035" t="b">
        <f t="shared" si="469"/>
        <v>0</v>
      </c>
      <c r="C5035" t="str">
        <f t="shared" si="470"/>
        <v>ON</v>
      </c>
      <c r="D5035" s="4">
        <f t="shared" si="472"/>
        <v>42639.708333321127</v>
      </c>
      <c r="E5035" t="str">
        <f t="shared" si="473"/>
        <v>LRKPPS</v>
      </c>
      <c r="F5035" s="39">
        <v>98.736099243164062</v>
      </c>
      <c r="G5035">
        <f t="shared" si="471"/>
        <v>1.4997431974428082E-3</v>
      </c>
      <c r="H5035" s="38">
        <f>G5035*SUMIF('Manual Inputs'!$B$11:$B$22,'Expanded kW'!A5035,'Manual Inputs'!$C$11:$C$22)</f>
        <v>17577.479190312079</v>
      </c>
    </row>
    <row r="5036" spans="1:8" x14ac:dyDescent="0.2">
      <c r="A5036">
        <f t="shared" si="468"/>
        <v>9</v>
      </c>
      <c r="B5036" t="b">
        <f t="shared" si="469"/>
        <v>0</v>
      </c>
      <c r="C5036" t="str">
        <f t="shared" si="470"/>
        <v>ON</v>
      </c>
      <c r="D5036" s="4">
        <f t="shared" si="472"/>
        <v>42639.749999987791</v>
      </c>
      <c r="E5036" t="str">
        <f t="shared" si="473"/>
        <v>LRKPPS</v>
      </c>
      <c r="F5036" s="39">
        <v>88.963920593261719</v>
      </c>
      <c r="G5036">
        <f t="shared" si="471"/>
        <v>1.3513095590195082E-3</v>
      </c>
      <c r="H5036" s="38">
        <f>G5036*SUMIF('Manual Inputs'!$B$11:$B$22,'Expanded kW'!A5036,'Manual Inputs'!$C$11:$C$22)</f>
        <v>15837.788558624876</v>
      </c>
    </row>
    <row r="5037" spans="1:8" x14ac:dyDescent="0.2">
      <c r="A5037">
        <f t="shared" si="468"/>
        <v>9</v>
      </c>
      <c r="B5037" t="b">
        <f t="shared" si="469"/>
        <v>0</v>
      </c>
      <c r="C5037" t="str">
        <f t="shared" si="470"/>
        <v>ON</v>
      </c>
      <c r="D5037" s="4">
        <f t="shared" si="472"/>
        <v>42639.791666654455</v>
      </c>
      <c r="E5037" t="str">
        <f t="shared" si="473"/>
        <v>LRKPPS</v>
      </c>
      <c r="F5037" s="39">
        <v>85.001205444335937</v>
      </c>
      <c r="G5037">
        <f t="shared" si="471"/>
        <v>1.2911182497257448E-3</v>
      </c>
      <c r="H5037" s="38">
        <f>G5037*SUMIF('Manual Inputs'!$B$11:$B$22,'Expanded kW'!A5037,'Manual Inputs'!$C$11:$C$22)</f>
        <v>15132.326791335139</v>
      </c>
    </row>
    <row r="5038" spans="1:8" x14ac:dyDescent="0.2">
      <c r="A5038">
        <f t="shared" si="468"/>
        <v>9</v>
      </c>
      <c r="B5038" t="b">
        <f t="shared" si="469"/>
        <v>0</v>
      </c>
      <c r="C5038" t="str">
        <f t="shared" si="470"/>
        <v>ON</v>
      </c>
      <c r="D5038" s="4">
        <f t="shared" si="472"/>
        <v>42639.833333321119</v>
      </c>
      <c r="E5038" t="str">
        <f t="shared" si="473"/>
        <v>LRKPPS</v>
      </c>
      <c r="F5038" s="39">
        <v>80.74359130859375</v>
      </c>
      <c r="G5038">
        <f t="shared" si="471"/>
        <v>1.2264475985013115E-3</v>
      </c>
      <c r="H5038" s="38">
        <f>G5038*SUMIF('Manual Inputs'!$B$11:$B$22,'Expanded kW'!A5038,'Manual Inputs'!$C$11:$C$22)</f>
        <v>14374.365676352483</v>
      </c>
    </row>
    <row r="5039" spans="1:8" x14ac:dyDescent="0.2">
      <c r="A5039">
        <f t="shared" si="468"/>
        <v>9</v>
      </c>
      <c r="B5039" t="b">
        <f t="shared" si="469"/>
        <v>0</v>
      </c>
      <c r="C5039" t="str">
        <f t="shared" si="470"/>
        <v>OFF</v>
      </c>
      <c r="D5039" s="4">
        <f t="shared" si="472"/>
        <v>42639.874999987784</v>
      </c>
      <c r="E5039" t="str">
        <f t="shared" si="473"/>
        <v>LRKPPS</v>
      </c>
      <c r="F5039" s="39">
        <v>74.004356384277344</v>
      </c>
      <c r="G5039">
        <f t="shared" si="471"/>
        <v>1.1240825890348038E-3</v>
      </c>
      <c r="H5039" s="38">
        <f>G5039*SUMIF('Manual Inputs'!$B$11:$B$22,'Expanded kW'!A5039,'Manual Inputs'!$C$11:$C$22)</f>
        <v>13174.614394411925</v>
      </c>
    </row>
    <row r="5040" spans="1:8" x14ac:dyDescent="0.2">
      <c r="A5040">
        <f t="shared" si="468"/>
        <v>9</v>
      </c>
      <c r="B5040" t="b">
        <f t="shared" si="469"/>
        <v>0</v>
      </c>
      <c r="C5040" t="str">
        <f t="shared" si="470"/>
        <v>OFF</v>
      </c>
      <c r="D5040" s="4">
        <f t="shared" si="472"/>
        <v>42639.916666654448</v>
      </c>
      <c r="E5040" t="str">
        <f t="shared" si="473"/>
        <v>LRKPPS</v>
      </c>
      <c r="F5040" s="39">
        <v>66.368072509765625</v>
      </c>
      <c r="G5040">
        <f t="shared" si="471"/>
        <v>1.0080919343266772E-3</v>
      </c>
      <c r="H5040" s="38">
        <f>G5040*SUMIF('Manual Inputs'!$B$11:$B$22,'Expanded kW'!A5040,'Manual Inputs'!$C$11:$C$22)</f>
        <v>11815.166108279247</v>
      </c>
    </row>
    <row r="5041" spans="1:8" x14ac:dyDescent="0.2">
      <c r="A5041">
        <f t="shared" si="468"/>
        <v>9</v>
      </c>
      <c r="B5041" t="b">
        <f t="shared" si="469"/>
        <v>0</v>
      </c>
      <c r="C5041" t="str">
        <f t="shared" si="470"/>
        <v>OFF</v>
      </c>
      <c r="D5041" s="4">
        <f t="shared" si="472"/>
        <v>42639.958333321112</v>
      </c>
      <c r="E5041" t="str">
        <f t="shared" si="473"/>
        <v>LRKPPS</v>
      </c>
      <c r="F5041" s="39">
        <v>60.495571136474609</v>
      </c>
      <c r="G5041">
        <f t="shared" si="471"/>
        <v>9.1889209704247837E-4</v>
      </c>
      <c r="H5041" s="38">
        <f>G5041*SUMIF('Manual Inputs'!$B$11:$B$22,'Expanded kW'!A5041,'Manual Inputs'!$C$11:$C$22)</f>
        <v>10769.714936161483</v>
      </c>
    </row>
    <row r="5042" spans="1:8" x14ac:dyDescent="0.2">
      <c r="A5042">
        <f t="shared" si="468"/>
        <v>9</v>
      </c>
      <c r="B5042" t="b">
        <f t="shared" si="469"/>
        <v>0</v>
      </c>
      <c r="C5042" t="str">
        <f t="shared" si="470"/>
        <v>OFF</v>
      </c>
      <c r="D5042" s="4">
        <f t="shared" si="472"/>
        <v>42639.999999987776</v>
      </c>
      <c r="E5042" t="str">
        <f t="shared" si="473"/>
        <v>LRKPPS</v>
      </c>
      <c r="F5042" s="39">
        <v>56.502769470214844</v>
      </c>
      <c r="G5042">
        <f t="shared" si="471"/>
        <v>8.5824379126969404E-4</v>
      </c>
      <c r="H5042" s="38">
        <f>G5042*SUMIF('Manual Inputs'!$B$11:$B$22,'Expanded kW'!A5042,'Manual Inputs'!$C$11:$C$22)</f>
        <v>10058.897021156768</v>
      </c>
    </row>
    <row r="5043" spans="1:8" x14ac:dyDescent="0.2">
      <c r="A5043">
        <f t="shared" si="468"/>
        <v>9</v>
      </c>
      <c r="B5043" t="b">
        <f t="shared" si="469"/>
        <v>0</v>
      </c>
      <c r="C5043" t="str">
        <f t="shared" si="470"/>
        <v>OFF</v>
      </c>
      <c r="D5043" s="4">
        <f t="shared" si="472"/>
        <v>42640.041666654441</v>
      </c>
      <c r="E5043" t="str">
        <f t="shared" si="473"/>
        <v>LRKPPS</v>
      </c>
      <c r="F5043" s="39">
        <v>55.954689025878906</v>
      </c>
      <c r="G5043">
        <f t="shared" si="471"/>
        <v>8.4991877210907369E-4</v>
      </c>
      <c r="H5043" s="38">
        <f>G5043*SUMIF('Manual Inputs'!$B$11:$B$22,'Expanded kW'!A5043,'Manual Inputs'!$C$11:$C$22)</f>
        <v>9961.3250826380518</v>
      </c>
    </row>
    <row r="5044" spans="1:8" x14ac:dyDescent="0.2">
      <c r="A5044">
        <f t="shared" si="468"/>
        <v>9</v>
      </c>
      <c r="B5044" t="b">
        <f t="shared" si="469"/>
        <v>0</v>
      </c>
      <c r="C5044" t="str">
        <f t="shared" si="470"/>
        <v>OFF</v>
      </c>
      <c r="D5044" s="4">
        <f t="shared" si="472"/>
        <v>42640.083333321105</v>
      </c>
      <c r="E5044" t="str">
        <f t="shared" si="473"/>
        <v>LRKPPS</v>
      </c>
      <c r="F5044" s="39">
        <v>53.381641387939453</v>
      </c>
      <c r="G5044">
        <f t="shared" si="471"/>
        <v>8.1083569387046129E-4</v>
      </c>
      <c r="H5044" s="38">
        <f>G5044*SUMIF('Manual Inputs'!$B$11:$B$22,'Expanded kW'!A5044,'Manual Inputs'!$C$11:$C$22)</f>
        <v>9503.2586645980082</v>
      </c>
    </row>
    <row r="5045" spans="1:8" x14ac:dyDescent="0.2">
      <c r="A5045">
        <f t="shared" si="468"/>
        <v>9</v>
      </c>
      <c r="B5045" t="b">
        <f t="shared" si="469"/>
        <v>0</v>
      </c>
      <c r="C5045" t="str">
        <f t="shared" si="470"/>
        <v>OFF</v>
      </c>
      <c r="D5045" s="4">
        <f t="shared" si="472"/>
        <v>42640.124999987769</v>
      </c>
      <c r="E5045" t="str">
        <f t="shared" si="473"/>
        <v>LRKPPS</v>
      </c>
      <c r="F5045" s="39">
        <v>52.06390380859375</v>
      </c>
      <c r="G5045">
        <f t="shared" si="471"/>
        <v>7.9082003611420963E-4</v>
      </c>
      <c r="H5045" s="38">
        <f>G5045*SUMIF('Manual Inputs'!$B$11:$B$22,'Expanded kW'!A5045,'Manual Inputs'!$C$11:$C$22)</f>
        <v>9268.6686305903095</v>
      </c>
    </row>
    <row r="5046" spans="1:8" x14ac:dyDescent="0.2">
      <c r="A5046">
        <f t="shared" si="468"/>
        <v>9</v>
      </c>
      <c r="B5046" t="b">
        <f t="shared" si="469"/>
        <v>0</v>
      </c>
      <c r="C5046" t="str">
        <f t="shared" si="470"/>
        <v>OFF</v>
      </c>
      <c r="D5046" s="4">
        <f t="shared" si="472"/>
        <v>42640.166666654433</v>
      </c>
      <c r="E5046" t="str">
        <f t="shared" si="473"/>
        <v>LRKPPS</v>
      </c>
      <c r="F5046" s="39">
        <v>51.648433685302734</v>
      </c>
      <c r="G5046">
        <f t="shared" si="471"/>
        <v>7.8450928963017159E-4</v>
      </c>
      <c r="H5046" s="38">
        <f>G5046*SUMIF('Manual Inputs'!$B$11:$B$22,'Expanded kW'!A5046,'Manual Inputs'!$C$11:$C$22)</f>
        <v>9194.7046244940302</v>
      </c>
    </row>
    <row r="5047" spans="1:8" x14ac:dyDescent="0.2">
      <c r="A5047">
        <f t="shared" si="468"/>
        <v>9</v>
      </c>
      <c r="B5047" t="b">
        <f t="shared" si="469"/>
        <v>0</v>
      </c>
      <c r="C5047" t="str">
        <f t="shared" si="470"/>
        <v>OFF</v>
      </c>
      <c r="D5047" s="4">
        <f t="shared" si="472"/>
        <v>42640.208333321098</v>
      </c>
      <c r="E5047" t="str">
        <f t="shared" si="473"/>
        <v>LRKPPS</v>
      </c>
      <c r="F5047" s="39">
        <v>62.662662506103516</v>
      </c>
      <c r="G5047">
        <f t="shared" si="471"/>
        <v>9.5180893865107565E-4</v>
      </c>
      <c r="H5047" s="38">
        <f>G5047*SUMIF('Manual Inputs'!$B$11:$B$22,'Expanded kW'!A5047,'Manual Inputs'!$C$11:$C$22)</f>
        <v>11155.511050704607</v>
      </c>
    </row>
    <row r="5048" spans="1:8" x14ac:dyDescent="0.2">
      <c r="A5048">
        <f t="shared" si="468"/>
        <v>9</v>
      </c>
      <c r="B5048" t="b">
        <f t="shared" si="469"/>
        <v>0</v>
      </c>
      <c r="C5048" t="str">
        <f t="shared" si="470"/>
        <v>OFF</v>
      </c>
      <c r="D5048" s="4">
        <f t="shared" si="472"/>
        <v>42640.249999987762</v>
      </c>
      <c r="E5048" t="str">
        <f t="shared" si="473"/>
        <v>LRKPPS</v>
      </c>
      <c r="F5048" s="39">
        <v>80.605064392089844</v>
      </c>
      <c r="G5048">
        <f t="shared" si="471"/>
        <v>1.2243434562242523E-3</v>
      </c>
      <c r="H5048" s="38">
        <f>G5048*SUMIF('Manual Inputs'!$B$11:$B$22,'Expanded kW'!A5048,'Manual Inputs'!$C$11:$C$22)</f>
        <v>14349.704442914966</v>
      </c>
    </row>
    <row r="5049" spans="1:8" x14ac:dyDescent="0.2">
      <c r="A5049">
        <f t="shared" si="468"/>
        <v>9</v>
      </c>
      <c r="B5049" t="b">
        <f t="shared" si="469"/>
        <v>0</v>
      </c>
      <c r="C5049" t="str">
        <f t="shared" si="470"/>
        <v>ON</v>
      </c>
      <c r="D5049" s="4">
        <f t="shared" si="472"/>
        <v>42640.291666654426</v>
      </c>
      <c r="E5049" t="str">
        <f t="shared" si="473"/>
        <v>LRKPPS</v>
      </c>
      <c r="F5049" s="39">
        <v>102.10344696044922</v>
      </c>
      <c r="G5049">
        <f t="shared" si="471"/>
        <v>1.5508912260881937E-3</v>
      </c>
      <c r="H5049" s="38">
        <f>G5049*SUMIF('Manual Inputs'!$B$11:$B$22,'Expanded kW'!A5049,'Manual Inputs'!$C$11:$C$22)</f>
        <v>18176.950760293334</v>
      </c>
    </row>
    <row r="5050" spans="1:8" x14ac:dyDescent="0.2">
      <c r="A5050">
        <f t="shared" si="468"/>
        <v>9</v>
      </c>
      <c r="B5050" t="b">
        <f t="shared" si="469"/>
        <v>0</v>
      </c>
      <c r="C5050" t="str">
        <f t="shared" si="470"/>
        <v>ON</v>
      </c>
      <c r="D5050" s="4">
        <f t="shared" si="472"/>
        <v>42640.33333332109</v>
      </c>
      <c r="E5050" t="str">
        <f t="shared" si="473"/>
        <v>LRKPPS</v>
      </c>
      <c r="F5050" s="39">
        <v>131.10227966308594</v>
      </c>
      <c r="G5050">
        <f t="shared" si="471"/>
        <v>1.9913664161446058E-3</v>
      </c>
      <c r="H5050" s="38">
        <f>G5050*SUMIF('Manual Inputs'!$B$11:$B$22,'Expanded kW'!A5050,'Manual Inputs'!$C$11:$C$22)</f>
        <v>23339.463582666442</v>
      </c>
    </row>
    <row r="5051" spans="1:8" x14ac:dyDescent="0.2">
      <c r="A5051">
        <f t="shared" si="468"/>
        <v>9</v>
      </c>
      <c r="B5051" t="b">
        <f t="shared" si="469"/>
        <v>0</v>
      </c>
      <c r="C5051" t="str">
        <f t="shared" si="470"/>
        <v>ON</v>
      </c>
      <c r="D5051" s="4">
        <f t="shared" si="472"/>
        <v>42640.374999987755</v>
      </c>
      <c r="E5051" t="str">
        <f t="shared" si="473"/>
        <v>LRKPPS</v>
      </c>
      <c r="F5051" s="39">
        <v>141.2978515625</v>
      </c>
      <c r="G5051">
        <f t="shared" si="471"/>
        <v>2.1462311486729565E-3</v>
      </c>
      <c r="H5051" s="38">
        <f>G5051*SUMIF('Manual Inputs'!$B$11:$B$22,'Expanded kW'!A5051,'Manual Inputs'!$C$11:$C$22)</f>
        <v>25154.528733801519</v>
      </c>
    </row>
    <row r="5052" spans="1:8" x14ac:dyDescent="0.2">
      <c r="A5052">
        <f t="shared" si="468"/>
        <v>9</v>
      </c>
      <c r="B5052" t="b">
        <f t="shared" si="469"/>
        <v>0</v>
      </c>
      <c r="C5052" t="str">
        <f t="shared" si="470"/>
        <v>ON</v>
      </c>
      <c r="D5052" s="4">
        <f t="shared" si="472"/>
        <v>42640.416666654419</v>
      </c>
      <c r="E5052" t="str">
        <f t="shared" si="473"/>
        <v>LRKPPS</v>
      </c>
      <c r="F5052" s="39">
        <v>141.39598083496094</v>
      </c>
      <c r="G5052">
        <f t="shared" si="471"/>
        <v>2.1477216745289644E-3</v>
      </c>
      <c r="H5052" s="38">
        <f>G5052*SUMIF('Manual Inputs'!$B$11:$B$22,'Expanded kW'!A5052,'Manual Inputs'!$C$11:$C$22)</f>
        <v>25171.998182745359</v>
      </c>
    </row>
    <row r="5053" spans="1:8" x14ac:dyDescent="0.2">
      <c r="A5053">
        <f t="shared" si="468"/>
        <v>9</v>
      </c>
      <c r="B5053" t="b">
        <f t="shared" si="469"/>
        <v>0</v>
      </c>
      <c r="C5053" t="str">
        <f t="shared" si="470"/>
        <v>ON</v>
      </c>
      <c r="D5053" s="4">
        <f t="shared" si="472"/>
        <v>42640.458333321083</v>
      </c>
      <c r="E5053" t="str">
        <f t="shared" si="473"/>
        <v>LRKPPS</v>
      </c>
      <c r="F5053" s="39">
        <v>150.4393310546875</v>
      </c>
      <c r="G5053">
        <f t="shared" si="471"/>
        <v>2.2850848383372292E-3</v>
      </c>
      <c r="H5053" s="38">
        <f>G5053*SUMIF('Manual Inputs'!$B$11:$B$22,'Expanded kW'!A5053,'Manual Inputs'!$C$11:$C$22)</f>
        <v>26781.939242969624</v>
      </c>
    </row>
    <row r="5054" spans="1:8" x14ac:dyDescent="0.2">
      <c r="A5054">
        <f t="shared" si="468"/>
        <v>9</v>
      </c>
      <c r="B5054" t="b">
        <f t="shared" si="469"/>
        <v>0</v>
      </c>
      <c r="C5054" t="str">
        <f t="shared" si="470"/>
        <v>ON</v>
      </c>
      <c r="D5054" s="4">
        <f t="shared" si="472"/>
        <v>42640.499999987747</v>
      </c>
      <c r="E5054" t="str">
        <f t="shared" si="473"/>
        <v>LRKPPS</v>
      </c>
      <c r="F5054" s="39">
        <v>144.314697265625</v>
      </c>
      <c r="G5054">
        <f t="shared" si="471"/>
        <v>2.1920552581494055E-3</v>
      </c>
      <c r="H5054" s="38">
        <f>G5054*SUMIF('Manual Inputs'!$B$11:$B$22,'Expanded kW'!A5054,'Manual Inputs'!$C$11:$C$22)</f>
        <v>25691.602235525188</v>
      </c>
    </row>
    <row r="5055" spans="1:8" x14ac:dyDescent="0.2">
      <c r="A5055">
        <f t="shared" si="468"/>
        <v>9</v>
      </c>
      <c r="B5055" t="b">
        <f t="shared" si="469"/>
        <v>0</v>
      </c>
      <c r="C5055" t="str">
        <f t="shared" si="470"/>
        <v>ON</v>
      </c>
      <c r="D5055" s="4">
        <f t="shared" si="472"/>
        <v>42640.541666654412</v>
      </c>
      <c r="E5055" t="str">
        <f t="shared" si="473"/>
        <v>LRKPPS</v>
      </c>
      <c r="F5055" s="39">
        <v>135.40219116210937</v>
      </c>
      <c r="G5055">
        <f t="shared" si="471"/>
        <v>2.0566795394064909E-3</v>
      </c>
      <c r="H5055" s="38">
        <f>G5055*SUMIF('Manual Inputs'!$B$11:$B$22,'Expanded kW'!A5055,'Manual Inputs'!$C$11:$C$22)</f>
        <v>24104.954679373921</v>
      </c>
    </row>
    <row r="5056" spans="1:8" x14ac:dyDescent="0.2">
      <c r="A5056">
        <f t="shared" si="468"/>
        <v>9</v>
      </c>
      <c r="B5056" t="b">
        <f t="shared" si="469"/>
        <v>0</v>
      </c>
      <c r="C5056" t="str">
        <f t="shared" si="470"/>
        <v>ON</v>
      </c>
      <c r="D5056" s="4">
        <f t="shared" si="472"/>
        <v>42640.583333321076</v>
      </c>
      <c r="E5056" t="str">
        <f t="shared" si="473"/>
        <v>LRKPPS</v>
      </c>
      <c r="F5056" s="39">
        <v>133.4061279296875</v>
      </c>
      <c r="G5056">
        <f t="shared" si="471"/>
        <v>2.0263605144760256E-3</v>
      </c>
      <c r="H5056" s="38">
        <f>G5056*SUMIF('Manual Inputs'!$B$11:$B$22,'Expanded kW'!A5056,'Manual Inputs'!$C$11:$C$22)</f>
        <v>23749.605823186739</v>
      </c>
    </row>
    <row r="5057" spans="1:8" x14ac:dyDescent="0.2">
      <c r="A5057">
        <f t="shared" si="468"/>
        <v>9</v>
      </c>
      <c r="B5057" t="b">
        <f t="shared" si="469"/>
        <v>0</v>
      </c>
      <c r="C5057" t="str">
        <f t="shared" si="470"/>
        <v>ON</v>
      </c>
      <c r="D5057" s="4">
        <f t="shared" si="472"/>
        <v>42640.62499998774</v>
      </c>
      <c r="E5057" t="str">
        <f t="shared" si="473"/>
        <v>LRKPPS</v>
      </c>
      <c r="F5057" s="39">
        <v>117.27353668212891</v>
      </c>
      <c r="G5057">
        <f t="shared" si="471"/>
        <v>1.7813159546229433E-3</v>
      </c>
      <c r="H5057" s="38">
        <f>G5057*SUMIF('Manual Inputs'!$B$11:$B$22,'Expanded kW'!A5057,'Manual Inputs'!$C$11:$C$22)</f>
        <v>20877.603697182101</v>
      </c>
    </row>
    <row r="5058" spans="1:8" x14ac:dyDescent="0.2">
      <c r="A5058">
        <f t="shared" ref="A5058:A5121" si="474">MONTH(D5058)</f>
        <v>9</v>
      </c>
      <c r="B5058" t="b">
        <f t="shared" ref="B5058:B5121" si="475">IF(ISNA(VLOOKUP(DATE(YEAR(D5058),MONTH(D5058),DAY(D5058)),Holidays,1,FALSE)),FALSE,TRUE)</f>
        <v>0</v>
      </c>
      <c r="C5058" t="str">
        <f t="shared" ref="C5058:C5121" si="476">IF(OR(HOUR(D5058)&lt;PkStart,HOUR(D5058)&gt;OPkStart-1,WEEKDAY(D5058,2)&gt;5,B5058)=TRUE,"OFF","ON")</f>
        <v>ON</v>
      </c>
      <c r="D5058" s="4">
        <f t="shared" si="472"/>
        <v>42640.666666654404</v>
      </c>
      <c r="E5058" t="str">
        <f t="shared" si="473"/>
        <v>LRKPPS</v>
      </c>
      <c r="F5058" s="39">
        <v>102.00334930419922</v>
      </c>
      <c r="G5058">
        <f t="shared" ref="G5058:G5121" si="477">IF(SUMIF($A$2:$A$8761,A5058,$F$2:$F$8761)=0,0,F5058/SUMIF($A$2:$A$8761,A5058,$F$2:$F$8761))</f>
        <v>1.5493708016416983E-3</v>
      </c>
      <c r="H5058" s="38">
        <f>G5058*SUMIF('Manual Inputs'!$B$11:$B$22,'Expanded kW'!A5058,'Manual Inputs'!$C$11:$C$22)</f>
        <v>18159.13089012204</v>
      </c>
    </row>
    <row r="5059" spans="1:8" x14ac:dyDescent="0.2">
      <c r="A5059">
        <f t="shared" si="474"/>
        <v>9</v>
      </c>
      <c r="B5059" t="b">
        <f t="shared" si="475"/>
        <v>0</v>
      </c>
      <c r="C5059" t="str">
        <f t="shared" si="476"/>
        <v>ON</v>
      </c>
      <c r="D5059" s="4">
        <f t="shared" si="472"/>
        <v>42640.708333321068</v>
      </c>
      <c r="E5059" t="str">
        <f t="shared" si="473"/>
        <v>LRKPPS</v>
      </c>
      <c r="F5059" s="39">
        <v>92.5789794921875</v>
      </c>
      <c r="G5059">
        <f t="shared" si="477"/>
        <v>1.4062201746259312E-3</v>
      </c>
      <c r="H5059" s="38">
        <f>G5059*SUMIF('Manual Inputs'!$B$11:$B$22,'Expanded kW'!A5059,'Manual Inputs'!$C$11:$C$22)</f>
        <v>16481.358874392841</v>
      </c>
    </row>
    <row r="5060" spans="1:8" x14ac:dyDescent="0.2">
      <c r="A5060">
        <f t="shared" si="474"/>
        <v>9</v>
      </c>
      <c r="B5060" t="b">
        <f t="shared" si="475"/>
        <v>0</v>
      </c>
      <c r="C5060" t="str">
        <f t="shared" si="476"/>
        <v>ON</v>
      </c>
      <c r="D5060" s="4">
        <f t="shared" ref="D5060:D5123" si="478">+D5059+1/24</f>
        <v>42640.749999987733</v>
      </c>
      <c r="E5060" t="str">
        <f t="shared" ref="E5060:E5123" si="479">+E5059</f>
        <v>LRKPPS</v>
      </c>
      <c r="F5060" s="39">
        <v>84.103309631347656</v>
      </c>
      <c r="G5060">
        <f t="shared" si="477"/>
        <v>1.2774797411370556E-3</v>
      </c>
      <c r="H5060" s="38">
        <f>G5060*SUMIF('Manual Inputs'!$B$11:$B$22,'Expanded kW'!A5060,'Manual Inputs'!$C$11:$C$22)</f>
        <v>14972.479024521903</v>
      </c>
    </row>
    <row r="5061" spans="1:8" x14ac:dyDescent="0.2">
      <c r="A5061">
        <f t="shared" si="474"/>
        <v>9</v>
      </c>
      <c r="B5061" t="b">
        <f t="shared" si="475"/>
        <v>0</v>
      </c>
      <c r="C5061" t="str">
        <f t="shared" si="476"/>
        <v>ON</v>
      </c>
      <c r="D5061" s="4">
        <f t="shared" si="478"/>
        <v>42640.791666654397</v>
      </c>
      <c r="E5061" t="str">
        <f t="shared" si="479"/>
        <v>LRKPPS</v>
      </c>
      <c r="F5061" s="39">
        <v>79.089454650878906</v>
      </c>
      <c r="G5061">
        <f t="shared" si="477"/>
        <v>1.2013222368649455E-3</v>
      </c>
      <c r="H5061" s="38">
        <f>G5061*SUMIF('Manual Inputs'!$B$11:$B$22,'Expanded kW'!A5061,'Manual Inputs'!$C$11:$C$22)</f>
        <v>14079.888247106379</v>
      </c>
    </row>
    <row r="5062" spans="1:8" x14ac:dyDescent="0.2">
      <c r="A5062">
        <f t="shared" si="474"/>
        <v>9</v>
      </c>
      <c r="B5062" t="b">
        <f t="shared" si="475"/>
        <v>0</v>
      </c>
      <c r="C5062" t="str">
        <f t="shared" si="476"/>
        <v>ON</v>
      </c>
      <c r="D5062" s="4">
        <f t="shared" si="478"/>
        <v>42640.833333321061</v>
      </c>
      <c r="E5062" t="str">
        <f t="shared" si="479"/>
        <v>LRKPPS</v>
      </c>
      <c r="F5062" s="39">
        <v>70.762321472167969</v>
      </c>
      <c r="G5062">
        <f t="shared" si="477"/>
        <v>1.0748379880977787E-3</v>
      </c>
      <c r="H5062" s="38">
        <f>G5062*SUMIF('Manual Inputs'!$B$11:$B$22,'Expanded kW'!A5062,'Manual Inputs'!$C$11:$C$22)</f>
        <v>12597.451617690085</v>
      </c>
    </row>
    <row r="5063" spans="1:8" x14ac:dyDescent="0.2">
      <c r="A5063">
        <f t="shared" si="474"/>
        <v>9</v>
      </c>
      <c r="B5063" t="b">
        <f t="shared" si="475"/>
        <v>0</v>
      </c>
      <c r="C5063" t="str">
        <f t="shared" si="476"/>
        <v>OFF</v>
      </c>
      <c r="D5063" s="4">
        <f t="shared" si="478"/>
        <v>42640.874999987725</v>
      </c>
      <c r="E5063" t="str">
        <f t="shared" si="479"/>
        <v>LRKPPS</v>
      </c>
      <c r="F5063" s="39">
        <v>65.014381408691406</v>
      </c>
      <c r="G5063">
        <f t="shared" si="477"/>
        <v>9.8753016374999048E-4</v>
      </c>
      <c r="H5063" s="38">
        <f>G5063*SUMIF('Manual Inputs'!$B$11:$B$22,'Expanded kW'!A5063,'Manual Inputs'!$C$11:$C$22)</f>
        <v>11574.175453983271</v>
      </c>
    </row>
    <row r="5064" spans="1:8" x14ac:dyDescent="0.2">
      <c r="A5064">
        <f t="shared" si="474"/>
        <v>9</v>
      </c>
      <c r="B5064" t="b">
        <f t="shared" si="475"/>
        <v>0</v>
      </c>
      <c r="C5064" t="str">
        <f t="shared" si="476"/>
        <v>OFF</v>
      </c>
      <c r="D5064" s="4">
        <f t="shared" si="478"/>
        <v>42640.91666665439</v>
      </c>
      <c r="E5064" t="str">
        <f t="shared" si="479"/>
        <v>LRKPPS</v>
      </c>
      <c r="F5064" s="39">
        <v>59.922389984130859</v>
      </c>
      <c r="G5064">
        <f t="shared" si="477"/>
        <v>9.1018581291013774E-4</v>
      </c>
      <c r="H5064" s="38">
        <f>G5064*SUMIF('Manual Inputs'!$B$11:$B$22,'Expanded kW'!A5064,'Manual Inputs'!$C$11:$C$22)</f>
        <v>10667.674447881824</v>
      </c>
    </row>
    <row r="5065" spans="1:8" x14ac:dyDescent="0.2">
      <c r="A5065">
        <f t="shared" si="474"/>
        <v>9</v>
      </c>
      <c r="B5065" t="b">
        <f t="shared" si="475"/>
        <v>0</v>
      </c>
      <c r="C5065" t="str">
        <f t="shared" si="476"/>
        <v>OFF</v>
      </c>
      <c r="D5065" s="4">
        <f t="shared" si="478"/>
        <v>42640.958333321054</v>
      </c>
      <c r="E5065" t="str">
        <f t="shared" si="479"/>
        <v>LRKPPS</v>
      </c>
      <c r="F5065" s="39">
        <v>54.838615417480469</v>
      </c>
      <c r="G5065">
        <f t="shared" si="477"/>
        <v>8.329662713026689E-4</v>
      </c>
      <c r="H5065" s="38">
        <f>G5065*SUMIF('Manual Inputs'!$B$11:$B$22,'Expanded kW'!A5065,'Manual Inputs'!$C$11:$C$22)</f>
        <v>9762.6362466717237</v>
      </c>
    </row>
    <row r="5066" spans="1:8" x14ac:dyDescent="0.2">
      <c r="A5066">
        <f t="shared" si="474"/>
        <v>9</v>
      </c>
      <c r="B5066" t="b">
        <f t="shared" si="475"/>
        <v>0</v>
      </c>
      <c r="C5066" t="str">
        <f t="shared" si="476"/>
        <v>OFF</v>
      </c>
      <c r="D5066" s="4">
        <f t="shared" si="478"/>
        <v>42640.999999987718</v>
      </c>
      <c r="E5066" t="str">
        <f t="shared" si="479"/>
        <v>LRKPPS</v>
      </c>
      <c r="F5066" s="39">
        <v>52.0206298828125</v>
      </c>
      <c r="G5066">
        <f t="shared" si="477"/>
        <v>7.9016273066752352E-4</v>
      </c>
      <c r="H5066" s="38">
        <f>G5066*SUMIF('Manual Inputs'!$B$11:$B$22,'Expanded kW'!A5066,'Manual Inputs'!$C$11:$C$22)</f>
        <v>9260.9647964735741</v>
      </c>
    </row>
    <row r="5067" spans="1:8" x14ac:dyDescent="0.2">
      <c r="A5067">
        <f t="shared" si="474"/>
        <v>9</v>
      </c>
      <c r="B5067" t="b">
        <f t="shared" si="475"/>
        <v>0</v>
      </c>
      <c r="C5067" t="str">
        <f t="shared" si="476"/>
        <v>OFF</v>
      </c>
      <c r="D5067" s="4">
        <f t="shared" si="478"/>
        <v>42641.041666654382</v>
      </c>
      <c r="E5067" t="str">
        <f t="shared" si="479"/>
        <v>LRKPPS</v>
      </c>
      <c r="F5067" s="39">
        <v>50.883613586425781</v>
      </c>
      <c r="G5067">
        <f t="shared" si="477"/>
        <v>7.72892122764653E-4</v>
      </c>
      <c r="H5067" s="38">
        <f>G5067*SUMIF('Manual Inputs'!$B$11:$B$22,'Expanded kW'!A5067,'Manual Inputs'!$C$11:$C$22)</f>
        <v>9058.5476416337551</v>
      </c>
    </row>
    <row r="5068" spans="1:8" x14ac:dyDescent="0.2">
      <c r="A5068">
        <f t="shared" si="474"/>
        <v>9</v>
      </c>
      <c r="B5068" t="b">
        <f t="shared" si="475"/>
        <v>0</v>
      </c>
      <c r="C5068" t="str">
        <f t="shared" si="476"/>
        <v>OFF</v>
      </c>
      <c r="D5068" s="4">
        <f t="shared" si="478"/>
        <v>42641.083333321047</v>
      </c>
      <c r="E5068" t="str">
        <f t="shared" si="479"/>
        <v>LRKPPS</v>
      </c>
      <c r="F5068" s="39">
        <v>49.42633056640625</v>
      </c>
      <c r="G5068">
        <f t="shared" si="477"/>
        <v>7.5075685194905492E-4</v>
      </c>
      <c r="H5068" s="38">
        <f>G5068*SUMIF('Manual Inputs'!$B$11:$B$22,'Expanded kW'!A5068,'Manual Inputs'!$C$11:$C$22)</f>
        <v>8799.1150515766585</v>
      </c>
    </row>
    <row r="5069" spans="1:8" x14ac:dyDescent="0.2">
      <c r="A5069">
        <f t="shared" si="474"/>
        <v>9</v>
      </c>
      <c r="B5069" t="b">
        <f t="shared" si="475"/>
        <v>0</v>
      </c>
      <c r="C5069" t="str">
        <f t="shared" si="476"/>
        <v>OFF</v>
      </c>
      <c r="D5069" s="4">
        <f t="shared" si="478"/>
        <v>42641.124999987711</v>
      </c>
      <c r="E5069" t="str">
        <f t="shared" si="479"/>
        <v>LRKPPS</v>
      </c>
      <c r="F5069" s="39">
        <v>48.57611083984375</v>
      </c>
      <c r="G5069">
        <f t="shared" si="477"/>
        <v>7.3784251503461505E-4</v>
      </c>
      <c r="H5069" s="38">
        <f>G5069*SUMIF('Manual Inputs'!$B$11:$B$22,'Expanded kW'!A5069,'Manual Inputs'!$C$11:$C$22)</f>
        <v>8647.754812865589</v>
      </c>
    </row>
    <row r="5070" spans="1:8" x14ac:dyDescent="0.2">
      <c r="A5070">
        <f t="shared" si="474"/>
        <v>9</v>
      </c>
      <c r="B5070" t="b">
        <f t="shared" si="475"/>
        <v>0</v>
      </c>
      <c r="C5070" t="str">
        <f t="shared" si="476"/>
        <v>OFF</v>
      </c>
      <c r="D5070" s="4">
        <f t="shared" si="478"/>
        <v>42641.166666654375</v>
      </c>
      <c r="E5070" t="str">
        <f t="shared" si="479"/>
        <v>LRKPPS</v>
      </c>
      <c r="F5070" s="39">
        <v>48.619087219238281</v>
      </c>
      <c r="G5070">
        <f t="shared" si="477"/>
        <v>7.3849530092692513E-4</v>
      </c>
      <c r="H5070" s="38">
        <f>G5070*SUMIF('Manual Inputs'!$B$11:$B$22,'Expanded kW'!A5070,'Manual Inputs'!$C$11:$C$22)</f>
        <v>8655.4056763316639</v>
      </c>
    </row>
    <row r="5071" spans="1:8" x14ac:dyDescent="0.2">
      <c r="A5071">
        <f t="shared" si="474"/>
        <v>9</v>
      </c>
      <c r="B5071" t="b">
        <f t="shared" si="475"/>
        <v>0</v>
      </c>
      <c r="C5071" t="str">
        <f t="shared" si="476"/>
        <v>OFF</v>
      </c>
      <c r="D5071" s="4">
        <f t="shared" si="478"/>
        <v>42641.208333321039</v>
      </c>
      <c r="E5071" t="str">
        <f t="shared" si="479"/>
        <v>LRKPPS</v>
      </c>
      <c r="F5071" s="39">
        <v>55.936161041259766</v>
      </c>
      <c r="G5071">
        <f t="shared" si="477"/>
        <v>8.4963734293465949E-4</v>
      </c>
      <c r="H5071" s="38">
        <f>G5071*SUMIF('Manual Inputs'!$B$11:$B$22,'Expanded kW'!A5071,'Manual Inputs'!$C$11:$C$22)</f>
        <v>9958.0266409680062</v>
      </c>
    </row>
    <row r="5072" spans="1:8" x14ac:dyDescent="0.2">
      <c r="A5072">
        <f t="shared" si="474"/>
        <v>9</v>
      </c>
      <c r="B5072" t="b">
        <f t="shared" si="475"/>
        <v>0</v>
      </c>
      <c r="C5072" t="str">
        <f t="shared" si="476"/>
        <v>OFF</v>
      </c>
      <c r="D5072" s="4">
        <f t="shared" si="478"/>
        <v>42641.249999987704</v>
      </c>
      <c r="E5072" t="str">
        <f t="shared" si="479"/>
        <v>LRKPPS</v>
      </c>
      <c r="F5072" s="39">
        <v>75.586441040039063</v>
      </c>
      <c r="G5072">
        <f t="shared" si="477"/>
        <v>1.1481135231961163E-3</v>
      </c>
      <c r="H5072" s="38">
        <f>G5072*SUMIF('Manual Inputs'!$B$11:$B$22,'Expanded kW'!A5072,'Manual Inputs'!$C$11:$C$22)</f>
        <v>13456.264776867045</v>
      </c>
    </row>
    <row r="5073" spans="1:8" x14ac:dyDescent="0.2">
      <c r="A5073">
        <f t="shared" si="474"/>
        <v>9</v>
      </c>
      <c r="B5073" t="b">
        <f t="shared" si="475"/>
        <v>0</v>
      </c>
      <c r="C5073" t="str">
        <f t="shared" si="476"/>
        <v>ON</v>
      </c>
      <c r="D5073" s="4">
        <f t="shared" si="478"/>
        <v>42641.291666654368</v>
      </c>
      <c r="E5073" t="str">
        <f t="shared" si="479"/>
        <v>LRKPPS</v>
      </c>
      <c r="F5073" s="39">
        <v>94.309341430664062</v>
      </c>
      <c r="G5073">
        <f t="shared" si="477"/>
        <v>1.4325033533846246E-3</v>
      </c>
      <c r="H5073" s="38">
        <f>G5073*SUMIF('Manual Inputs'!$B$11:$B$22,'Expanded kW'!A5073,'Manual Inputs'!$C$11:$C$22)</f>
        <v>16789.406297761005</v>
      </c>
    </row>
    <row r="5074" spans="1:8" x14ac:dyDescent="0.2">
      <c r="A5074">
        <f t="shared" si="474"/>
        <v>9</v>
      </c>
      <c r="B5074" t="b">
        <f t="shared" si="475"/>
        <v>0</v>
      </c>
      <c r="C5074" t="str">
        <f t="shared" si="476"/>
        <v>ON</v>
      </c>
      <c r="D5074" s="4">
        <f t="shared" si="478"/>
        <v>42641.333333321032</v>
      </c>
      <c r="E5074" t="str">
        <f t="shared" si="479"/>
        <v>LRKPPS</v>
      </c>
      <c r="F5074" s="39">
        <v>125.74395751953125</v>
      </c>
      <c r="G5074">
        <f t="shared" si="477"/>
        <v>1.9099766585371856E-3</v>
      </c>
      <c r="H5074" s="38">
        <f>G5074*SUMIF('Manual Inputs'!$B$11:$B$22,'Expanded kW'!A5074,'Manual Inputs'!$C$11:$C$22)</f>
        <v>22385.549090446497</v>
      </c>
    </row>
    <row r="5075" spans="1:8" x14ac:dyDescent="0.2">
      <c r="A5075">
        <f t="shared" si="474"/>
        <v>9</v>
      </c>
      <c r="B5075" t="b">
        <f t="shared" si="475"/>
        <v>0</v>
      </c>
      <c r="C5075" t="str">
        <f t="shared" si="476"/>
        <v>ON</v>
      </c>
      <c r="D5075" s="4">
        <f t="shared" si="478"/>
        <v>42641.374999987696</v>
      </c>
      <c r="E5075" t="str">
        <f t="shared" si="479"/>
        <v>LRKPPS</v>
      </c>
      <c r="F5075" s="39">
        <v>133.10591125488281</v>
      </c>
      <c r="G5075">
        <f t="shared" si="477"/>
        <v>2.0218003999966355E-3</v>
      </c>
      <c r="H5075" s="38">
        <f>G5075*SUMIF('Manual Inputs'!$B$11:$B$22,'Expanded kW'!A5075,'Manual Inputs'!$C$11:$C$22)</f>
        <v>23696.159794890966</v>
      </c>
    </row>
    <row r="5076" spans="1:8" x14ac:dyDescent="0.2">
      <c r="A5076">
        <f t="shared" si="474"/>
        <v>9</v>
      </c>
      <c r="B5076" t="b">
        <f t="shared" si="475"/>
        <v>0</v>
      </c>
      <c r="C5076" t="str">
        <f t="shared" si="476"/>
        <v>ON</v>
      </c>
      <c r="D5076" s="4">
        <f t="shared" si="478"/>
        <v>42641.416666654361</v>
      </c>
      <c r="E5076" t="str">
        <f t="shared" si="479"/>
        <v>LRKPPS</v>
      </c>
      <c r="F5076" s="39">
        <v>133.80259704589844</v>
      </c>
      <c r="G5076">
        <f t="shared" si="477"/>
        <v>2.0323826468530517E-3</v>
      </c>
      <c r="H5076" s="38">
        <f>G5076*SUMIF('Manual Inputs'!$B$11:$B$22,'Expanded kW'!A5076,'Manual Inputs'!$C$11:$C$22)</f>
        <v>23820.18717786064</v>
      </c>
    </row>
    <row r="5077" spans="1:8" x14ac:dyDescent="0.2">
      <c r="A5077">
        <f t="shared" si="474"/>
        <v>9</v>
      </c>
      <c r="B5077" t="b">
        <f t="shared" si="475"/>
        <v>0</v>
      </c>
      <c r="C5077" t="str">
        <f t="shared" si="476"/>
        <v>ON</v>
      </c>
      <c r="D5077" s="4">
        <f t="shared" si="478"/>
        <v>42641.458333321025</v>
      </c>
      <c r="E5077" t="str">
        <f t="shared" si="479"/>
        <v>LRKPPS</v>
      </c>
      <c r="F5077" s="39">
        <v>143.14530944824219</v>
      </c>
      <c r="G5077">
        <f t="shared" si="477"/>
        <v>2.1742929459076265E-3</v>
      </c>
      <c r="H5077" s="38">
        <f>G5077*SUMIF('Manual Inputs'!$B$11:$B$22,'Expanded kW'!A5077,'Manual Inputs'!$C$11:$C$22)</f>
        <v>25483.422145537748</v>
      </c>
    </row>
    <row r="5078" spans="1:8" x14ac:dyDescent="0.2">
      <c r="A5078">
        <f t="shared" si="474"/>
        <v>9</v>
      </c>
      <c r="B5078" t="b">
        <f t="shared" si="475"/>
        <v>0</v>
      </c>
      <c r="C5078" t="str">
        <f t="shared" si="476"/>
        <v>ON</v>
      </c>
      <c r="D5078" s="4">
        <f t="shared" si="478"/>
        <v>42641.499999987689</v>
      </c>
      <c r="E5078" t="str">
        <f t="shared" si="479"/>
        <v>LRKPPS</v>
      </c>
      <c r="F5078" s="39">
        <v>141.77304077148437</v>
      </c>
      <c r="G5078">
        <f t="shared" si="477"/>
        <v>2.1534489928974627E-3</v>
      </c>
      <c r="H5078" s="38">
        <f>G5078*SUMIF('Manual Inputs'!$B$11:$B$22,'Expanded kW'!A5078,'Manual Inputs'!$C$11:$C$22)</f>
        <v>25239.124221129947</v>
      </c>
    </row>
    <row r="5079" spans="1:8" x14ac:dyDescent="0.2">
      <c r="A5079">
        <f t="shared" si="474"/>
        <v>9</v>
      </c>
      <c r="B5079" t="b">
        <f t="shared" si="475"/>
        <v>0</v>
      </c>
      <c r="C5079" t="str">
        <f t="shared" si="476"/>
        <v>ON</v>
      </c>
      <c r="D5079" s="4">
        <f t="shared" si="478"/>
        <v>42641.541666654353</v>
      </c>
      <c r="E5079" t="str">
        <f t="shared" si="479"/>
        <v>LRKPPS</v>
      </c>
      <c r="F5079" s="39">
        <v>132.93098449707031</v>
      </c>
      <c r="G5079">
        <f t="shared" si="477"/>
        <v>2.0191433655675772E-3</v>
      </c>
      <c r="H5079" s="38">
        <f>G5079*SUMIF('Manual Inputs'!$B$11:$B$22,'Expanded kW'!A5079,'Manual Inputs'!$C$11:$C$22)</f>
        <v>23665.018485189179</v>
      </c>
    </row>
    <row r="5080" spans="1:8" x14ac:dyDescent="0.2">
      <c r="A5080">
        <f t="shared" si="474"/>
        <v>9</v>
      </c>
      <c r="B5080" t="b">
        <f t="shared" si="475"/>
        <v>0</v>
      </c>
      <c r="C5080" t="str">
        <f t="shared" si="476"/>
        <v>ON</v>
      </c>
      <c r="D5080" s="4">
        <f t="shared" si="478"/>
        <v>42641.583333321018</v>
      </c>
      <c r="E5080" t="str">
        <f t="shared" si="479"/>
        <v>LRKPPS</v>
      </c>
      <c r="F5080" s="39">
        <v>130.88313293457031</v>
      </c>
      <c r="G5080">
        <f t="shared" si="477"/>
        <v>1.9880377064036658E-3</v>
      </c>
      <c r="H5080" s="38">
        <f>G5080*SUMIF('Manual Inputs'!$B$11:$B$22,'Expanded kW'!A5080,'Manual Inputs'!$C$11:$C$22)</f>
        <v>23300.45001934325</v>
      </c>
    </row>
    <row r="5081" spans="1:8" x14ac:dyDescent="0.2">
      <c r="A5081">
        <f t="shared" si="474"/>
        <v>9</v>
      </c>
      <c r="B5081" t="b">
        <f t="shared" si="475"/>
        <v>0</v>
      </c>
      <c r="C5081" t="str">
        <f t="shared" si="476"/>
        <v>ON</v>
      </c>
      <c r="D5081" s="4">
        <f t="shared" si="478"/>
        <v>42641.624999987682</v>
      </c>
      <c r="E5081" t="str">
        <f t="shared" si="479"/>
        <v>LRKPPS</v>
      </c>
      <c r="F5081" s="39">
        <v>112.60430908203125</v>
      </c>
      <c r="G5081">
        <f t="shared" si="477"/>
        <v>1.7103931372923458E-3</v>
      </c>
      <c r="H5081" s="38">
        <f>G5081*SUMIF('Manual Inputs'!$B$11:$B$22,'Expanded kW'!A5081,'Manual Inputs'!$C$11:$C$22)</f>
        <v>20046.365157229051</v>
      </c>
    </row>
    <row r="5082" spans="1:8" x14ac:dyDescent="0.2">
      <c r="A5082">
        <f t="shared" si="474"/>
        <v>9</v>
      </c>
      <c r="B5082" t="b">
        <f t="shared" si="475"/>
        <v>0</v>
      </c>
      <c r="C5082" t="str">
        <f t="shared" si="476"/>
        <v>ON</v>
      </c>
      <c r="D5082" s="4">
        <f t="shared" si="478"/>
        <v>42641.666666654346</v>
      </c>
      <c r="E5082" t="str">
        <f t="shared" si="479"/>
        <v>LRKPPS</v>
      </c>
      <c r="F5082" s="39">
        <v>90.745643615722656</v>
      </c>
      <c r="G5082">
        <f t="shared" si="477"/>
        <v>1.3783728823951076E-3</v>
      </c>
      <c r="H5082" s="38">
        <f>G5082*SUMIF('Manual Inputs'!$B$11:$B$22,'Expanded kW'!A5082,'Manual Inputs'!$C$11:$C$22)</f>
        <v>16154.979531230321</v>
      </c>
    </row>
    <row r="5083" spans="1:8" x14ac:dyDescent="0.2">
      <c r="A5083">
        <f t="shared" si="474"/>
        <v>9</v>
      </c>
      <c r="B5083" t="b">
        <f t="shared" si="475"/>
        <v>0</v>
      </c>
      <c r="C5083" t="str">
        <f t="shared" si="476"/>
        <v>ON</v>
      </c>
      <c r="D5083" s="4">
        <f t="shared" si="478"/>
        <v>42641.70833332101</v>
      </c>
      <c r="E5083" t="str">
        <f t="shared" si="479"/>
        <v>LRKPPS</v>
      </c>
      <c r="F5083" s="39">
        <v>83.036537170410156</v>
      </c>
      <c r="G5083">
        <f t="shared" si="477"/>
        <v>1.2612760957249535E-3</v>
      </c>
      <c r="H5083" s="38">
        <f>G5083*SUMIF('Manual Inputs'!$B$11:$B$22,'Expanded kW'!A5083,'Manual Inputs'!$C$11:$C$22)</f>
        <v>14782.567017903662</v>
      </c>
    </row>
    <row r="5084" spans="1:8" x14ac:dyDescent="0.2">
      <c r="A5084">
        <f t="shared" si="474"/>
        <v>9</v>
      </c>
      <c r="B5084" t="b">
        <f t="shared" si="475"/>
        <v>0</v>
      </c>
      <c r="C5084" t="str">
        <f t="shared" si="476"/>
        <v>ON</v>
      </c>
      <c r="D5084" s="4">
        <f t="shared" si="478"/>
        <v>42641.749999987675</v>
      </c>
      <c r="E5084" t="str">
        <f t="shared" si="479"/>
        <v>LRKPPS</v>
      </c>
      <c r="F5084" s="39">
        <v>74.514839172363281</v>
      </c>
      <c r="G5084">
        <f t="shared" si="477"/>
        <v>1.1318365219399112E-3</v>
      </c>
      <c r="H5084" s="38">
        <f>G5084*SUMIF('Manual Inputs'!$B$11:$B$22,'Expanded kW'!A5084,'Manual Inputs'!$C$11:$C$22)</f>
        <v>13265.493015841912</v>
      </c>
    </row>
    <row r="5085" spans="1:8" x14ac:dyDescent="0.2">
      <c r="A5085">
        <f t="shared" si="474"/>
        <v>9</v>
      </c>
      <c r="B5085" t="b">
        <f t="shared" si="475"/>
        <v>0</v>
      </c>
      <c r="C5085" t="str">
        <f t="shared" si="476"/>
        <v>ON</v>
      </c>
      <c r="D5085" s="4">
        <f t="shared" si="478"/>
        <v>42641.791666654339</v>
      </c>
      <c r="E5085" t="str">
        <f t="shared" si="479"/>
        <v>LRKPPS</v>
      </c>
      <c r="F5085" s="39">
        <v>73.021949768066406</v>
      </c>
      <c r="G5085">
        <f t="shared" si="477"/>
        <v>1.1091604111173167E-3</v>
      </c>
      <c r="H5085" s="38">
        <f>G5085*SUMIF('Manual Inputs'!$B$11:$B$22,'Expanded kW'!A5085,'Manual Inputs'!$C$11:$C$22)</f>
        <v>12999.721604588976</v>
      </c>
    </row>
    <row r="5086" spans="1:8" x14ac:dyDescent="0.2">
      <c r="A5086">
        <f t="shared" si="474"/>
        <v>9</v>
      </c>
      <c r="B5086" t="b">
        <f t="shared" si="475"/>
        <v>0</v>
      </c>
      <c r="C5086" t="str">
        <f t="shared" si="476"/>
        <v>ON</v>
      </c>
      <c r="D5086" s="4">
        <f t="shared" si="478"/>
        <v>42641.833333321003</v>
      </c>
      <c r="E5086" t="str">
        <f t="shared" si="479"/>
        <v>LRKPPS</v>
      </c>
      <c r="F5086" s="39">
        <v>69.389434814453125</v>
      </c>
      <c r="G5086">
        <f t="shared" si="477"/>
        <v>1.0539846483208341E-3</v>
      </c>
      <c r="H5086" s="38">
        <f>G5086*SUMIF('Manual Inputs'!$B$11:$B$22,'Expanded kW'!A5086,'Manual Inputs'!$C$11:$C$22)</f>
        <v>12353.043677315529</v>
      </c>
    </row>
    <row r="5087" spans="1:8" x14ac:dyDescent="0.2">
      <c r="A5087">
        <f t="shared" si="474"/>
        <v>9</v>
      </c>
      <c r="B5087" t="b">
        <f t="shared" si="475"/>
        <v>0</v>
      </c>
      <c r="C5087" t="str">
        <f t="shared" si="476"/>
        <v>OFF</v>
      </c>
      <c r="D5087" s="4">
        <f t="shared" si="478"/>
        <v>42641.874999987667</v>
      </c>
      <c r="E5087" t="str">
        <f t="shared" si="479"/>
        <v>LRKPPS</v>
      </c>
      <c r="F5087" s="39">
        <v>63.285552978515625</v>
      </c>
      <c r="G5087">
        <f t="shared" si="477"/>
        <v>9.6127027807923495E-4</v>
      </c>
      <c r="H5087" s="38">
        <f>G5087*SUMIF('Manual Inputs'!$B$11:$B$22,'Expanded kW'!A5087,'Manual Inputs'!$C$11:$C$22)</f>
        <v>11266.401033199287</v>
      </c>
    </row>
    <row r="5088" spans="1:8" x14ac:dyDescent="0.2">
      <c r="A5088">
        <f t="shared" si="474"/>
        <v>9</v>
      </c>
      <c r="B5088" t="b">
        <f t="shared" si="475"/>
        <v>0</v>
      </c>
      <c r="C5088" t="str">
        <f t="shared" si="476"/>
        <v>OFF</v>
      </c>
      <c r="D5088" s="4">
        <f t="shared" si="478"/>
        <v>42641.916666654331</v>
      </c>
      <c r="E5088" t="str">
        <f t="shared" si="479"/>
        <v>LRKPPS</v>
      </c>
      <c r="F5088" s="39">
        <v>57.944015502929687</v>
      </c>
      <c r="G5088">
        <f t="shared" si="477"/>
        <v>8.8013546969302589E-4</v>
      </c>
      <c r="H5088" s="38">
        <f>G5088*SUMIF('Manual Inputs'!$B$11:$B$22,'Expanded kW'!A5088,'Manual Inputs'!$C$11:$C$22)</f>
        <v>10315.474628965383</v>
      </c>
    </row>
    <row r="5089" spans="1:8" x14ac:dyDescent="0.2">
      <c r="A5089">
        <f t="shared" si="474"/>
        <v>9</v>
      </c>
      <c r="B5089" t="b">
        <f t="shared" si="475"/>
        <v>0</v>
      </c>
      <c r="C5089" t="str">
        <f t="shared" si="476"/>
        <v>OFF</v>
      </c>
      <c r="D5089" s="4">
        <f t="shared" si="478"/>
        <v>42641.958333320996</v>
      </c>
      <c r="E5089" t="str">
        <f t="shared" si="479"/>
        <v>LRKPPS</v>
      </c>
      <c r="F5089" s="39">
        <v>53.534652709960938</v>
      </c>
      <c r="G5089">
        <f t="shared" si="477"/>
        <v>8.131598457368248E-4</v>
      </c>
      <c r="H5089" s="38">
        <f>G5089*SUMIF('Manual Inputs'!$B$11:$B$22,'Expanded kW'!A5089,'Manual Inputs'!$C$11:$C$22)</f>
        <v>9530.4984821452963</v>
      </c>
    </row>
    <row r="5090" spans="1:8" x14ac:dyDescent="0.2">
      <c r="A5090">
        <f t="shared" si="474"/>
        <v>9</v>
      </c>
      <c r="B5090" t="b">
        <f t="shared" si="475"/>
        <v>0</v>
      </c>
      <c r="C5090" t="str">
        <f t="shared" si="476"/>
        <v>OFF</v>
      </c>
      <c r="D5090" s="4">
        <f t="shared" si="478"/>
        <v>42641.99999998766</v>
      </c>
      <c r="E5090" t="str">
        <f t="shared" si="479"/>
        <v>LRKPPS</v>
      </c>
      <c r="F5090" s="39">
        <v>51.327068328857422</v>
      </c>
      <c r="G5090">
        <f t="shared" si="477"/>
        <v>7.7962793913205573E-4</v>
      </c>
      <c r="H5090" s="38">
        <f>G5090*SUMIF('Manual Inputs'!$B$11:$B$22,'Expanded kW'!A5090,'Manual Inputs'!$C$11:$C$22)</f>
        <v>9137.4936053358506</v>
      </c>
    </row>
    <row r="5091" spans="1:8" x14ac:dyDescent="0.2">
      <c r="A5091">
        <f t="shared" si="474"/>
        <v>9</v>
      </c>
      <c r="B5091" t="b">
        <f t="shared" si="475"/>
        <v>0</v>
      </c>
      <c r="C5091" t="str">
        <f t="shared" si="476"/>
        <v>OFF</v>
      </c>
      <c r="D5091" s="4">
        <f t="shared" si="478"/>
        <v>42642.041666654324</v>
      </c>
      <c r="E5091" t="str">
        <f t="shared" si="479"/>
        <v>LRKPPS</v>
      </c>
      <c r="F5091" s="39">
        <v>50.135143280029297</v>
      </c>
      <c r="G5091">
        <f t="shared" si="477"/>
        <v>7.6152329961779591E-4</v>
      </c>
      <c r="H5091" s="38">
        <f>G5091*SUMIF('Manual Inputs'!$B$11:$B$22,'Expanded kW'!A5091,'Manual Inputs'!$C$11:$C$22)</f>
        <v>8925.3013281162439</v>
      </c>
    </row>
    <row r="5092" spans="1:8" x14ac:dyDescent="0.2">
      <c r="A5092">
        <f t="shared" si="474"/>
        <v>9</v>
      </c>
      <c r="B5092" t="b">
        <f t="shared" si="475"/>
        <v>0</v>
      </c>
      <c r="C5092" t="str">
        <f t="shared" si="476"/>
        <v>OFF</v>
      </c>
      <c r="D5092" s="4">
        <f t="shared" si="478"/>
        <v>42642.083333320988</v>
      </c>
      <c r="E5092" t="str">
        <f t="shared" si="479"/>
        <v>LRKPPS</v>
      </c>
      <c r="F5092" s="39">
        <v>49.672584533691406</v>
      </c>
      <c r="G5092">
        <f t="shared" si="477"/>
        <v>7.5449730468225102E-4</v>
      </c>
      <c r="H5092" s="38">
        <f>G5092*SUMIF('Manual Inputs'!$B$11:$B$22,'Expanded kW'!A5092,'Manual Inputs'!$C$11:$C$22)</f>
        <v>8842.9543769973079</v>
      </c>
    </row>
    <row r="5093" spans="1:8" x14ac:dyDescent="0.2">
      <c r="A5093">
        <f t="shared" si="474"/>
        <v>9</v>
      </c>
      <c r="B5093" t="b">
        <f t="shared" si="475"/>
        <v>0</v>
      </c>
      <c r="C5093" t="str">
        <f t="shared" si="476"/>
        <v>OFF</v>
      </c>
      <c r="D5093" s="4">
        <f t="shared" si="478"/>
        <v>42642.124999987653</v>
      </c>
      <c r="E5093" t="str">
        <f t="shared" si="479"/>
        <v>LRKPPS</v>
      </c>
      <c r="F5093" s="39">
        <v>49.086887359619141</v>
      </c>
      <c r="G5093">
        <f t="shared" si="477"/>
        <v>7.4560090955109364E-4</v>
      </c>
      <c r="H5093" s="38">
        <f>G5093*SUMIF('Manual Inputs'!$B$11:$B$22,'Expanded kW'!A5093,'Manual Inputs'!$C$11:$C$22)</f>
        <v>8738.6857258353302</v>
      </c>
    </row>
    <row r="5094" spans="1:8" x14ac:dyDescent="0.2">
      <c r="A5094">
        <f t="shared" si="474"/>
        <v>9</v>
      </c>
      <c r="B5094" t="b">
        <f t="shared" si="475"/>
        <v>0</v>
      </c>
      <c r="C5094" t="str">
        <f t="shared" si="476"/>
        <v>OFF</v>
      </c>
      <c r="D5094" s="4">
        <f t="shared" si="478"/>
        <v>42642.166666654317</v>
      </c>
      <c r="E5094" t="str">
        <f t="shared" si="479"/>
        <v>LRKPPS</v>
      </c>
      <c r="F5094" s="39">
        <v>49.522148132324219</v>
      </c>
      <c r="G5094">
        <f t="shared" si="477"/>
        <v>7.5221226434414145E-4</v>
      </c>
      <c r="H5094" s="38">
        <f>G5094*SUMIF('Manual Inputs'!$B$11:$B$22,'Expanded kW'!A5094,'Manual Inputs'!$C$11:$C$22)</f>
        <v>8816.1729593115142</v>
      </c>
    </row>
    <row r="5095" spans="1:8" x14ac:dyDescent="0.2">
      <c r="A5095">
        <f t="shared" si="474"/>
        <v>9</v>
      </c>
      <c r="B5095" t="b">
        <f t="shared" si="475"/>
        <v>0</v>
      </c>
      <c r="C5095" t="str">
        <f t="shared" si="476"/>
        <v>OFF</v>
      </c>
      <c r="D5095" s="4">
        <f t="shared" si="478"/>
        <v>42642.208333320981</v>
      </c>
      <c r="E5095" t="str">
        <f t="shared" si="479"/>
        <v>LRKPPS</v>
      </c>
      <c r="F5095" s="39">
        <v>59.644390106201172</v>
      </c>
      <c r="G5095">
        <f t="shared" si="477"/>
        <v>9.0596315849082363E-4</v>
      </c>
      <c r="H5095" s="38">
        <f>G5095*SUMIF('Manual Inputs'!$B$11:$B$22,'Expanded kW'!A5095,'Manual Inputs'!$C$11:$C$22)</f>
        <v>10618.183561502121</v>
      </c>
    </row>
    <row r="5096" spans="1:8" x14ac:dyDescent="0.2">
      <c r="A5096">
        <f t="shared" si="474"/>
        <v>9</v>
      </c>
      <c r="B5096" t="b">
        <f t="shared" si="475"/>
        <v>0</v>
      </c>
      <c r="C5096" t="str">
        <f t="shared" si="476"/>
        <v>OFF</v>
      </c>
      <c r="D5096" s="4">
        <f t="shared" si="478"/>
        <v>42642.249999987645</v>
      </c>
      <c r="E5096" t="str">
        <f t="shared" si="479"/>
        <v>LRKPPS</v>
      </c>
      <c r="F5096" s="39">
        <v>80.590911865234375</v>
      </c>
      <c r="G5096">
        <f t="shared" si="477"/>
        <v>1.2241284876763675E-3</v>
      </c>
      <c r="H5096" s="38">
        <f>G5096*SUMIF('Manual Inputs'!$B$11:$B$22,'Expanded kW'!A5096,'Manual Inputs'!$C$11:$C$22)</f>
        <v>14347.18494145401</v>
      </c>
    </row>
    <row r="5097" spans="1:8" x14ac:dyDescent="0.2">
      <c r="A5097">
        <f t="shared" si="474"/>
        <v>9</v>
      </c>
      <c r="B5097" t="b">
        <f t="shared" si="475"/>
        <v>0</v>
      </c>
      <c r="C5097" t="str">
        <f t="shared" si="476"/>
        <v>ON</v>
      </c>
      <c r="D5097" s="4">
        <f t="shared" si="478"/>
        <v>42642.29166665431</v>
      </c>
      <c r="E5097" t="str">
        <f t="shared" si="479"/>
        <v>LRKPPS</v>
      </c>
      <c r="F5097" s="39">
        <v>101.49024963378906</v>
      </c>
      <c r="G5097">
        <f t="shared" si="477"/>
        <v>1.5415771198352838E-3</v>
      </c>
      <c r="H5097" s="38">
        <f>G5097*SUMIF('Manual Inputs'!$B$11:$B$22,'Expanded kW'!A5097,'Manual Inputs'!$C$11:$C$22)</f>
        <v>18067.786398610591</v>
      </c>
    </row>
    <row r="5098" spans="1:8" x14ac:dyDescent="0.2">
      <c r="A5098">
        <f t="shared" si="474"/>
        <v>9</v>
      </c>
      <c r="B5098" t="b">
        <f t="shared" si="475"/>
        <v>0</v>
      </c>
      <c r="C5098" t="str">
        <f t="shared" si="476"/>
        <v>ON</v>
      </c>
      <c r="D5098" s="4">
        <f t="shared" si="478"/>
        <v>42642.333333320974</v>
      </c>
      <c r="E5098" t="str">
        <f t="shared" si="479"/>
        <v>LRKPPS</v>
      </c>
      <c r="F5098" s="39">
        <v>131.63877868652344</v>
      </c>
      <c r="G5098">
        <f t="shared" si="477"/>
        <v>1.9995155203425905E-3</v>
      </c>
      <c r="H5098" s="38">
        <f>G5098*SUMIF('Manual Inputs'!$B$11:$B$22,'Expanded kW'!A5098,'Manual Inputs'!$C$11:$C$22)</f>
        <v>23434.973740474794</v>
      </c>
    </row>
    <row r="5099" spans="1:8" x14ac:dyDescent="0.2">
      <c r="A5099">
        <f t="shared" si="474"/>
        <v>9</v>
      </c>
      <c r="B5099" t="b">
        <f t="shared" si="475"/>
        <v>0</v>
      </c>
      <c r="C5099" t="str">
        <f t="shared" si="476"/>
        <v>ON</v>
      </c>
      <c r="D5099" s="4">
        <f t="shared" si="478"/>
        <v>42642.374999987638</v>
      </c>
      <c r="E5099" t="str">
        <f t="shared" si="479"/>
        <v>LRKPPS</v>
      </c>
      <c r="F5099" s="39">
        <v>133.98677062988281</v>
      </c>
      <c r="G5099">
        <f t="shared" si="477"/>
        <v>2.0351801351257957E-3</v>
      </c>
      <c r="H5099" s="38">
        <f>G5099*SUMIF('Manual Inputs'!$B$11:$B$22,'Expanded kW'!A5099,'Manual Inputs'!$C$11:$C$22)</f>
        <v>23852.974652398378</v>
      </c>
    </row>
    <row r="5100" spans="1:8" x14ac:dyDescent="0.2">
      <c r="A5100">
        <f t="shared" si="474"/>
        <v>9</v>
      </c>
      <c r="B5100" t="b">
        <f t="shared" si="475"/>
        <v>0</v>
      </c>
      <c r="C5100" t="str">
        <f t="shared" si="476"/>
        <v>ON</v>
      </c>
      <c r="D5100" s="4">
        <f t="shared" si="478"/>
        <v>42642.416666654302</v>
      </c>
      <c r="E5100" t="str">
        <f t="shared" si="479"/>
        <v>LRKPPS</v>
      </c>
      <c r="F5100" s="39">
        <v>131.98112487792969</v>
      </c>
      <c r="G5100">
        <f t="shared" si="477"/>
        <v>2.0047155573672203E-3</v>
      </c>
      <c r="H5100" s="38">
        <f>G5100*SUMIF('Manual Inputs'!$B$11:$B$22,'Expanded kW'!A5100,'Manual Inputs'!$C$11:$C$22)</f>
        <v>23495.919869615525</v>
      </c>
    </row>
    <row r="5101" spans="1:8" x14ac:dyDescent="0.2">
      <c r="A5101">
        <f t="shared" si="474"/>
        <v>9</v>
      </c>
      <c r="B5101" t="b">
        <f t="shared" si="475"/>
        <v>0</v>
      </c>
      <c r="C5101" t="str">
        <f t="shared" si="476"/>
        <v>ON</v>
      </c>
      <c r="D5101" s="4">
        <f t="shared" si="478"/>
        <v>42642.458333320967</v>
      </c>
      <c r="E5101" t="str">
        <f t="shared" si="479"/>
        <v>LRKPPS</v>
      </c>
      <c r="F5101" s="39">
        <v>133.46162414550781</v>
      </c>
      <c r="G5101">
        <f t="shared" si="477"/>
        <v>2.0272034693101571E-3</v>
      </c>
      <c r="H5101" s="38">
        <f>G5101*SUMIF('Manual Inputs'!$B$11:$B$22,'Expanded kW'!A5101,'Manual Inputs'!$C$11:$C$22)</f>
        <v>23759.485528646037</v>
      </c>
    </row>
    <row r="5102" spans="1:8" x14ac:dyDescent="0.2">
      <c r="A5102">
        <f t="shared" si="474"/>
        <v>9</v>
      </c>
      <c r="B5102" t="b">
        <f t="shared" si="475"/>
        <v>0</v>
      </c>
      <c r="C5102" t="str">
        <f t="shared" si="476"/>
        <v>ON</v>
      </c>
      <c r="D5102" s="4">
        <f t="shared" si="478"/>
        <v>42642.499999987631</v>
      </c>
      <c r="E5102" t="str">
        <f t="shared" si="479"/>
        <v>LRKPPS</v>
      </c>
      <c r="F5102" s="39">
        <v>129.23162841796875</v>
      </c>
      <c r="G5102">
        <f t="shared" si="477"/>
        <v>1.9629523254406258E-3</v>
      </c>
      <c r="H5102" s="38">
        <f>G5102*SUMIF('Manual Inputs'!$B$11:$B$22,'Expanded kW'!A5102,'Manual Inputs'!$C$11:$C$22)</f>
        <v>23006.441176622229</v>
      </c>
    </row>
    <row r="5103" spans="1:8" x14ac:dyDescent="0.2">
      <c r="A5103">
        <f t="shared" si="474"/>
        <v>9</v>
      </c>
      <c r="B5103" t="b">
        <f t="shared" si="475"/>
        <v>0</v>
      </c>
      <c r="C5103" t="str">
        <f t="shared" si="476"/>
        <v>ON</v>
      </c>
      <c r="D5103" s="4">
        <f t="shared" si="478"/>
        <v>42642.541666654295</v>
      </c>
      <c r="E5103" t="str">
        <f t="shared" si="479"/>
        <v>LRKPPS</v>
      </c>
      <c r="F5103" s="39">
        <v>119.77696228027344</v>
      </c>
      <c r="G5103">
        <f t="shared" si="477"/>
        <v>1.819341515080573E-3</v>
      </c>
      <c r="H5103" s="38">
        <f>G5103*SUMIF('Manual Inputs'!$B$11:$B$22,'Expanded kW'!A5103,'Manual Inputs'!$C$11:$C$22)</f>
        <v>21323.275662078231</v>
      </c>
    </row>
    <row r="5104" spans="1:8" x14ac:dyDescent="0.2">
      <c r="A5104">
        <f t="shared" si="474"/>
        <v>9</v>
      </c>
      <c r="B5104" t="b">
        <f t="shared" si="475"/>
        <v>0</v>
      </c>
      <c r="C5104" t="str">
        <f t="shared" si="476"/>
        <v>ON</v>
      </c>
      <c r="D5104" s="4">
        <f t="shared" si="478"/>
        <v>42642.583333320959</v>
      </c>
      <c r="E5104" t="str">
        <f t="shared" si="479"/>
        <v>LRKPPS</v>
      </c>
      <c r="F5104" s="39">
        <v>113.83580017089844</v>
      </c>
      <c r="G5104">
        <f t="shared" si="477"/>
        <v>1.7290987616526061E-3</v>
      </c>
      <c r="H5104" s="38">
        <f>G5104*SUMIF('Manual Inputs'!$B$11:$B$22,'Expanded kW'!A5104,'Manual Inputs'!$C$11:$C$22)</f>
        <v>20265.601172764844</v>
      </c>
    </row>
    <row r="5105" spans="1:8" x14ac:dyDescent="0.2">
      <c r="A5105">
        <f t="shared" si="474"/>
        <v>9</v>
      </c>
      <c r="B5105" t="b">
        <f t="shared" si="475"/>
        <v>0</v>
      </c>
      <c r="C5105" t="str">
        <f t="shared" si="476"/>
        <v>ON</v>
      </c>
      <c r="D5105" s="4">
        <f t="shared" si="478"/>
        <v>42642.624999987624</v>
      </c>
      <c r="E5105" t="str">
        <f t="shared" si="479"/>
        <v>LRKPPS</v>
      </c>
      <c r="F5105" s="39">
        <v>99.061569213867188</v>
      </c>
      <c r="G5105">
        <f t="shared" si="477"/>
        <v>1.5046868946141112E-3</v>
      </c>
      <c r="H5105" s="38">
        <f>G5105*SUMIF('Manual Inputs'!$B$11:$B$22,'Expanded kW'!A5105,'Manual Inputs'!$C$11:$C$22)</f>
        <v>17635.420932805027</v>
      </c>
    </row>
    <row r="5106" spans="1:8" x14ac:dyDescent="0.2">
      <c r="A5106">
        <f t="shared" si="474"/>
        <v>9</v>
      </c>
      <c r="B5106" t="b">
        <f t="shared" si="475"/>
        <v>0</v>
      </c>
      <c r="C5106" t="str">
        <f t="shared" si="476"/>
        <v>ON</v>
      </c>
      <c r="D5106" s="4">
        <f t="shared" si="478"/>
        <v>42642.666666654288</v>
      </c>
      <c r="E5106" t="str">
        <f t="shared" si="479"/>
        <v>LRKPPS</v>
      </c>
      <c r="F5106" s="39">
        <v>85.318130493164062</v>
      </c>
      <c r="G5106">
        <f t="shared" si="477"/>
        <v>1.2959321545662494E-3</v>
      </c>
      <c r="H5106" s="38">
        <f>G5106*SUMIF('Manual Inputs'!$B$11:$B$22,'Expanded kW'!A5106,'Manual Inputs'!$C$11:$C$22)</f>
        <v>15188.747325398832</v>
      </c>
    </row>
    <row r="5107" spans="1:8" x14ac:dyDescent="0.2">
      <c r="A5107">
        <f t="shared" si="474"/>
        <v>9</v>
      </c>
      <c r="B5107" t="b">
        <f t="shared" si="475"/>
        <v>0</v>
      </c>
      <c r="C5107" t="str">
        <f t="shared" si="476"/>
        <v>ON</v>
      </c>
      <c r="D5107" s="4">
        <f t="shared" si="478"/>
        <v>42642.708333320952</v>
      </c>
      <c r="E5107" t="str">
        <f t="shared" si="479"/>
        <v>LRKPPS</v>
      </c>
      <c r="F5107" s="39">
        <v>76.592361450195312</v>
      </c>
      <c r="G5107">
        <f t="shared" si="477"/>
        <v>1.1633928617953183E-3</v>
      </c>
      <c r="H5107" s="38">
        <f>G5107*SUMIF('Manual Inputs'!$B$11:$B$22,'Expanded kW'!A5107,'Manual Inputs'!$C$11:$C$22)</f>
        <v>13635.343606314076</v>
      </c>
    </row>
    <row r="5108" spans="1:8" x14ac:dyDescent="0.2">
      <c r="A5108">
        <f t="shared" si="474"/>
        <v>9</v>
      </c>
      <c r="B5108" t="b">
        <f t="shared" si="475"/>
        <v>0</v>
      </c>
      <c r="C5108" t="str">
        <f t="shared" si="476"/>
        <v>ON</v>
      </c>
      <c r="D5108" s="4">
        <f t="shared" si="478"/>
        <v>42642.749999987616</v>
      </c>
      <c r="E5108" t="str">
        <f t="shared" si="479"/>
        <v>LRKPPS</v>
      </c>
      <c r="F5108" s="39">
        <v>75.081871032714844</v>
      </c>
      <c r="G5108">
        <f t="shared" si="477"/>
        <v>1.140449401948481E-3</v>
      </c>
      <c r="H5108" s="38">
        <f>G5108*SUMIF('Manual Inputs'!$B$11:$B$22,'Expanded kW'!A5108,'Manual Inputs'!$C$11:$C$22)</f>
        <v>13366.438777341233</v>
      </c>
    </row>
    <row r="5109" spans="1:8" x14ac:dyDescent="0.2">
      <c r="A5109">
        <f t="shared" si="474"/>
        <v>9</v>
      </c>
      <c r="B5109" t="b">
        <f t="shared" si="475"/>
        <v>0</v>
      </c>
      <c r="C5109" t="str">
        <f t="shared" si="476"/>
        <v>ON</v>
      </c>
      <c r="D5109" s="4">
        <f t="shared" si="478"/>
        <v>42642.791666654281</v>
      </c>
      <c r="E5109" t="str">
        <f t="shared" si="479"/>
        <v>LRKPPS</v>
      </c>
      <c r="F5109" s="39">
        <v>72.3541259765625</v>
      </c>
      <c r="G5109">
        <f t="shared" si="477"/>
        <v>1.0990165610353744E-3</v>
      </c>
      <c r="H5109" s="38">
        <f>G5109*SUMIF('Manual Inputs'!$B$11:$B$22,'Expanded kW'!A5109,'Manual Inputs'!$C$11:$C$22)</f>
        <v>12880.832374733485</v>
      </c>
    </row>
    <row r="5110" spans="1:8" x14ac:dyDescent="0.2">
      <c r="A5110">
        <f t="shared" si="474"/>
        <v>9</v>
      </c>
      <c r="B5110" t="b">
        <f t="shared" si="475"/>
        <v>0</v>
      </c>
      <c r="C5110" t="str">
        <f t="shared" si="476"/>
        <v>ON</v>
      </c>
      <c r="D5110" s="4">
        <f t="shared" si="478"/>
        <v>42642.833333320945</v>
      </c>
      <c r="E5110" t="str">
        <f t="shared" si="479"/>
        <v>LRKPPS</v>
      </c>
      <c r="F5110" s="39">
        <v>65.863761901855469</v>
      </c>
      <c r="G5110">
        <f t="shared" si="477"/>
        <v>1.0004317532033697E-3</v>
      </c>
      <c r="H5110" s="38">
        <f>G5110*SUMIF('Manual Inputs'!$B$11:$B$22,'Expanded kW'!A5110,'Manual Inputs'!$C$11:$C$22)</f>
        <v>11725.386288295036</v>
      </c>
    </row>
    <row r="5111" spans="1:8" x14ac:dyDescent="0.2">
      <c r="A5111">
        <f t="shared" si="474"/>
        <v>9</v>
      </c>
      <c r="B5111" t="b">
        <f t="shared" si="475"/>
        <v>0</v>
      </c>
      <c r="C5111" t="str">
        <f t="shared" si="476"/>
        <v>OFF</v>
      </c>
      <c r="D5111" s="4">
        <f t="shared" si="478"/>
        <v>42642.874999987609</v>
      </c>
      <c r="E5111" t="str">
        <f t="shared" si="479"/>
        <v>LRKPPS</v>
      </c>
      <c r="F5111" s="39">
        <v>60.891075134277344</v>
      </c>
      <c r="G5111">
        <f t="shared" si="477"/>
        <v>9.2489956983928478E-4</v>
      </c>
      <c r="H5111" s="38">
        <f>G5111*SUMIF('Manual Inputs'!$B$11:$B$22,'Expanded kW'!A5111,'Manual Inputs'!$C$11:$C$22)</f>
        <v>10840.124475776185</v>
      </c>
    </row>
    <row r="5112" spans="1:8" x14ac:dyDescent="0.2">
      <c r="A5112">
        <f t="shared" si="474"/>
        <v>9</v>
      </c>
      <c r="B5112" t="b">
        <f t="shared" si="475"/>
        <v>0</v>
      </c>
      <c r="C5112" t="str">
        <f t="shared" si="476"/>
        <v>OFF</v>
      </c>
      <c r="D5112" s="4">
        <f t="shared" si="478"/>
        <v>42642.916666654273</v>
      </c>
      <c r="E5112" t="str">
        <f t="shared" si="479"/>
        <v>LRKPPS</v>
      </c>
      <c r="F5112" s="39">
        <v>54.000953674316406</v>
      </c>
      <c r="G5112">
        <f t="shared" si="477"/>
        <v>8.2024268276009878E-4</v>
      </c>
      <c r="H5112" s="38">
        <f>G5112*SUMIF('Manual Inputs'!$B$11:$B$22,'Expanded kW'!A5112,'Manual Inputs'!$C$11:$C$22)</f>
        <v>9613.511641062938</v>
      </c>
    </row>
    <row r="5113" spans="1:8" x14ac:dyDescent="0.2">
      <c r="A5113">
        <f t="shared" si="474"/>
        <v>9</v>
      </c>
      <c r="B5113" t="b">
        <f t="shared" si="475"/>
        <v>0</v>
      </c>
      <c r="C5113" t="str">
        <f t="shared" si="476"/>
        <v>OFF</v>
      </c>
      <c r="D5113" s="4">
        <f t="shared" si="478"/>
        <v>42642.958333320938</v>
      </c>
      <c r="E5113" t="str">
        <f t="shared" si="479"/>
        <v>LRKPPS</v>
      </c>
      <c r="F5113" s="39">
        <v>52.183322906494141</v>
      </c>
      <c r="G5113">
        <f t="shared" si="477"/>
        <v>7.9263394188012191E-4</v>
      </c>
      <c r="H5113" s="38">
        <f>G5113*SUMIF('Manual Inputs'!$B$11:$B$22,'Expanded kW'!A5113,'Manual Inputs'!$C$11:$C$22)</f>
        <v>9289.9281975000813</v>
      </c>
    </row>
    <row r="5114" spans="1:8" x14ac:dyDescent="0.2">
      <c r="A5114">
        <f t="shared" si="474"/>
        <v>9</v>
      </c>
      <c r="B5114" t="b">
        <f t="shared" si="475"/>
        <v>0</v>
      </c>
      <c r="C5114" t="str">
        <f t="shared" si="476"/>
        <v>OFF</v>
      </c>
      <c r="D5114" s="4">
        <f t="shared" si="478"/>
        <v>42642.999999987602</v>
      </c>
      <c r="E5114" t="str">
        <f t="shared" si="479"/>
        <v>LRKPPS</v>
      </c>
      <c r="F5114" s="39">
        <v>48.998374938964844</v>
      </c>
      <c r="G5114">
        <f t="shared" si="477"/>
        <v>7.4425645801023867E-4</v>
      </c>
      <c r="H5114" s="38">
        <f>G5114*SUMIF('Manual Inputs'!$B$11:$B$22,'Expanded kW'!A5114,'Manual Inputs'!$C$11:$C$22)</f>
        <v>8722.9283154853092</v>
      </c>
    </row>
    <row r="5115" spans="1:8" x14ac:dyDescent="0.2">
      <c r="A5115">
        <f t="shared" si="474"/>
        <v>9</v>
      </c>
      <c r="B5115" t="b">
        <f t="shared" si="475"/>
        <v>0</v>
      </c>
      <c r="C5115" t="str">
        <f t="shared" si="476"/>
        <v>OFF</v>
      </c>
      <c r="D5115" s="4">
        <f t="shared" si="478"/>
        <v>42643.041666654266</v>
      </c>
      <c r="E5115" t="str">
        <f t="shared" si="479"/>
        <v>LRKPPS</v>
      </c>
      <c r="F5115" s="39">
        <v>48.557090759277344</v>
      </c>
      <c r="G5115">
        <f t="shared" si="477"/>
        <v>7.3755361121257898E-4</v>
      </c>
      <c r="H5115" s="38">
        <f>G5115*SUMIF('Manual Inputs'!$B$11:$B$22,'Expanded kW'!A5115,'Manual Inputs'!$C$11:$C$22)</f>
        <v>8644.3687658886811</v>
      </c>
    </row>
    <row r="5116" spans="1:8" x14ac:dyDescent="0.2">
      <c r="A5116">
        <f t="shared" si="474"/>
        <v>9</v>
      </c>
      <c r="B5116" t="b">
        <f t="shared" si="475"/>
        <v>0</v>
      </c>
      <c r="C5116" t="str">
        <f t="shared" si="476"/>
        <v>OFF</v>
      </c>
      <c r="D5116" s="4">
        <f t="shared" si="478"/>
        <v>42643.08333332093</v>
      </c>
      <c r="E5116" t="str">
        <f t="shared" si="479"/>
        <v>LRKPPS</v>
      </c>
      <c r="F5116" s="39">
        <v>48.463363647460938</v>
      </c>
      <c r="G5116">
        <f t="shared" si="477"/>
        <v>7.3612995158413405E-4</v>
      </c>
      <c r="H5116" s="38">
        <f>G5116*SUMIF('Manual Inputs'!$B$11:$B$22,'Expanded kW'!A5116,'Manual Inputs'!$C$11:$C$22)</f>
        <v>8627.6830109302682</v>
      </c>
    </row>
    <row r="5117" spans="1:8" x14ac:dyDescent="0.2">
      <c r="A5117">
        <f t="shared" si="474"/>
        <v>9</v>
      </c>
      <c r="B5117" t="b">
        <f t="shared" si="475"/>
        <v>0</v>
      </c>
      <c r="C5117" t="str">
        <f t="shared" si="476"/>
        <v>OFF</v>
      </c>
      <c r="D5117" s="4">
        <f t="shared" si="478"/>
        <v>42643.124999987594</v>
      </c>
      <c r="E5117" t="str">
        <f t="shared" si="479"/>
        <v>LRKPPS</v>
      </c>
      <c r="F5117" s="39">
        <v>47.173721313476563</v>
      </c>
      <c r="G5117">
        <f t="shared" si="477"/>
        <v>7.1654104405838694E-4</v>
      </c>
      <c r="H5117" s="38">
        <f>G5117*SUMIF('Manual Inputs'!$B$11:$B$22,'Expanded kW'!A5117,'Manual Inputs'!$C$11:$C$22)</f>
        <v>8398.0946287446586</v>
      </c>
    </row>
    <row r="5118" spans="1:8" x14ac:dyDescent="0.2">
      <c r="A5118">
        <f t="shared" si="474"/>
        <v>9</v>
      </c>
      <c r="B5118" t="b">
        <f t="shared" si="475"/>
        <v>0</v>
      </c>
      <c r="C5118" t="str">
        <f t="shared" si="476"/>
        <v>OFF</v>
      </c>
      <c r="D5118" s="4">
        <f t="shared" si="478"/>
        <v>42643.166666654259</v>
      </c>
      <c r="E5118" t="str">
        <f t="shared" si="479"/>
        <v>LRKPPS</v>
      </c>
      <c r="F5118" s="39">
        <v>46.529788970947266</v>
      </c>
      <c r="G5118">
        <f t="shared" si="477"/>
        <v>7.0676009101563661E-4</v>
      </c>
      <c r="H5118" s="38">
        <f>G5118*SUMIF('Manual Inputs'!$B$11:$B$22,'Expanded kW'!A5118,'Manual Inputs'!$C$11:$C$22)</f>
        <v>8283.4586704929316</v>
      </c>
    </row>
    <row r="5119" spans="1:8" x14ac:dyDescent="0.2">
      <c r="A5119">
        <f t="shared" si="474"/>
        <v>9</v>
      </c>
      <c r="B5119" t="b">
        <f t="shared" si="475"/>
        <v>0</v>
      </c>
      <c r="C5119" t="str">
        <f t="shared" si="476"/>
        <v>OFF</v>
      </c>
      <c r="D5119" s="4">
        <f t="shared" si="478"/>
        <v>42643.208333320923</v>
      </c>
      <c r="E5119" t="str">
        <f t="shared" si="479"/>
        <v>LRKPPS</v>
      </c>
      <c r="F5119" s="39">
        <v>57.438167572021484</v>
      </c>
      <c r="G5119">
        <f t="shared" si="477"/>
        <v>8.7245193753877556E-4</v>
      </c>
      <c r="H5119" s="38">
        <f>G5119*SUMIF('Manual Inputs'!$B$11:$B$22,'Expanded kW'!A5119,'Manual Inputs'!$C$11:$C$22)</f>
        <v>10225.421127286087</v>
      </c>
    </row>
    <row r="5120" spans="1:8" x14ac:dyDescent="0.2">
      <c r="A5120">
        <f t="shared" si="474"/>
        <v>9</v>
      </c>
      <c r="B5120" t="b">
        <f t="shared" si="475"/>
        <v>0</v>
      </c>
      <c r="C5120" t="str">
        <f t="shared" si="476"/>
        <v>OFF</v>
      </c>
      <c r="D5120" s="4">
        <f t="shared" si="478"/>
        <v>42643.249999987587</v>
      </c>
      <c r="E5120" t="str">
        <f t="shared" si="479"/>
        <v>LRKPPS</v>
      </c>
      <c r="F5120" s="39">
        <v>75.8387451171875</v>
      </c>
      <c r="G5120">
        <f t="shared" si="477"/>
        <v>1.151945873534958E-3</v>
      </c>
      <c r="H5120" s="38">
        <f>G5120*SUMIF('Manual Inputs'!$B$11:$B$22,'Expanded kW'!A5120,'Manual Inputs'!$C$11:$C$22)</f>
        <v>13501.181172184481</v>
      </c>
    </row>
    <row r="5121" spans="1:8" x14ac:dyDescent="0.2">
      <c r="A5121">
        <f t="shared" si="474"/>
        <v>9</v>
      </c>
      <c r="B5121" t="b">
        <f t="shared" si="475"/>
        <v>0</v>
      </c>
      <c r="C5121" t="str">
        <f t="shared" si="476"/>
        <v>ON</v>
      </c>
      <c r="D5121" s="4">
        <f t="shared" si="478"/>
        <v>42643.291666654251</v>
      </c>
      <c r="E5121" t="str">
        <f t="shared" si="479"/>
        <v>LRKPPS</v>
      </c>
      <c r="F5121" s="39">
        <v>91.395866394042969</v>
      </c>
      <c r="G5121">
        <f t="shared" si="477"/>
        <v>1.3882493834528073E-3</v>
      </c>
      <c r="H5121" s="38">
        <f>G5121*SUMIF('Manual Inputs'!$B$11:$B$22,'Expanded kW'!A5121,'Manual Inputs'!$C$11:$C$22)</f>
        <v>16270.735343365906</v>
      </c>
    </row>
    <row r="5122" spans="1:8" x14ac:dyDescent="0.2">
      <c r="A5122">
        <f t="shared" ref="A5122:A5185" si="480">MONTH(D5122)</f>
        <v>9</v>
      </c>
      <c r="B5122" t="b">
        <f t="shared" ref="B5122:B5185" si="481">IF(ISNA(VLOOKUP(DATE(YEAR(D5122),MONTH(D5122),DAY(D5122)),Holidays,1,FALSE)),FALSE,TRUE)</f>
        <v>0</v>
      </c>
      <c r="C5122" t="str">
        <f t="shared" ref="C5122:C5185" si="482">IF(OR(HOUR(D5122)&lt;PkStart,HOUR(D5122)&gt;OPkStart-1,WEEKDAY(D5122,2)&gt;5,B5122)=TRUE,"OFF","ON")</f>
        <v>ON</v>
      </c>
      <c r="D5122" s="4">
        <f t="shared" si="478"/>
        <v>42643.333333320916</v>
      </c>
      <c r="E5122" t="str">
        <f t="shared" si="479"/>
        <v>LRKPPS</v>
      </c>
      <c r="F5122" s="39">
        <v>122.24737548828125</v>
      </c>
      <c r="G5122">
        <f t="shared" ref="G5122:G5185" si="483">IF(SUMIF($A$2:$A$8761,A5122,$F$2:$F$8761)=0,0,F5122/SUMIF($A$2:$A$8761,A5122,$F$2:$F$8761))</f>
        <v>1.8568656367744841E-3</v>
      </c>
      <c r="H5122" s="38">
        <f>G5122*SUMIF('Manual Inputs'!$B$11:$B$22,'Expanded kW'!A5122,'Manual Inputs'!$C$11:$C$22)</f>
        <v>21763.070601194544</v>
      </c>
    </row>
    <row r="5123" spans="1:8" x14ac:dyDescent="0.2">
      <c r="A5123">
        <f t="shared" si="480"/>
        <v>9</v>
      </c>
      <c r="B5123" t="b">
        <f t="shared" si="481"/>
        <v>0</v>
      </c>
      <c r="C5123" t="str">
        <f t="shared" si="482"/>
        <v>ON</v>
      </c>
      <c r="D5123" s="4">
        <f t="shared" si="478"/>
        <v>42643.37499998758</v>
      </c>
      <c r="E5123" t="str">
        <f t="shared" si="479"/>
        <v>LRKPPS</v>
      </c>
      <c r="F5123" s="39">
        <v>126.07720947265625</v>
      </c>
      <c r="G5123">
        <f t="shared" si="483"/>
        <v>1.9150385594383229E-3</v>
      </c>
      <c r="H5123" s="38">
        <f>G5123*SUMIF('Manual Inputs'!$B$11:$B$22,'Expanded kW'!A5123,'Manual Inputs'!$C$11:$C$22)</f>
        <v>22444.876219187521</v>
      </c>
    </row>
    <row r="5124" spans="1:8" x14ac:dyDescent="0.2">
      <c r="A5124">
        <f t="shared" si="480"/>
        <v>9</v>
      </c>
      <c r="B5124" t="b">
        <f t="shared" si="481"/>
        <v>0</v>
      </c>
      <c r="C5124" t="str">
        <f t="shared" si="482"/>
        <v>ON</v>
      </c>
      <c r="D5124" s="4">
        <f t="shared" ref="D5124:D5187" si="484">+D5123+1/24</f>
        <v>42643.416666654244</v>
      </c>
      <c r="E5124" t="str">
        <f t="shared" ref="E5124:E5187" si="485">+E5123</f>
        <v>LRKPPS</v>
      </c>
      <c r="F5124" s="39">
        <v>123.93060302734375</v>
      </c>
      <c r="G5124">
        <f t="shared" si="483"/>
        <v>1.8824328717656129E-3</v>
      </c>
      <c r="H5124" s="38">
        <f>G5124*SUMIF('Manual Inputs'!$B$11:$B$22,'Expanded kW'!A5124,'Manual Inputs'!$C$11:$C$22)</f>
        <v>22062.726930209177</v>
      </c>
    </row>
    <row r="5125" spans="1:8" x14ac:dyDescent="0.2">
      <c r="A5125">
        <f t="shared" si="480"/>
        <v>9</v>
      </c>
      <c r="B5125" t="b">
        <f t="shared" si="481"/>
        <v>0</v>
      </c>
      <c r="C5125" t="str">
        <f t="shared" si="482"/>
        <v>ON</v>
      </c>
      <c r="D5125" s="4">
        <f t="shared" si="484"/>
        <v>42643.458333320908</v>
      </c>
      <c r="E5125" t="str">
        <f t="shared" si="485"/>
        <v>LRKPPS</v>
      </c>
      <c r="F5125" s="39">
        <v>126.58582305908203</v>
      </c>
      <c r="G5125">
        <f t="shared" si="483"/>
        <v>1.9227641002710681E-3</v>
      </c>
      <c r="H5125" s="38">
        <f>G5125*SUMIF('Manual Inputs'!$B$11:$B$22,'Expanded kW'!A5125,'Manual Inputs'!$C$11:$C$22)</f>
        <v>22535.422076273608</v>
      </c>
    </row>
    <row r="5126" spans="1:8" x14ac:dyDescent="0.2">
      <c r="A5126">
        <f t="shared" si="480"/>
        <v>9</v>
      </c>
      <c r="B5126" t="b">
        <f t="shared" si="481"/>
        <v>0</v>
      </c>
      <c r="C5126" t="str">
        <f t="shared" si="482"/>
        <v>ON</v>
      </c>
      <c r="D5126" s="4">
        <f t="shared" si="484"/>
        <v>42643.499999987573</v>
      </c>
      <c r="E5126" t="str">
        <f t="shared" si="485"/>
        <v>LRKPPS</v>
      </c>
      <c r="F5126" s="39">
        <v>121.78355407714844</v>
      </c>
      <c r="G5126">
        <f t="shared" si="483"/>
        <v>1.8498204627043437E-3</v>
      </c>
      <c r="H5126" s="38">
        <f>G5126*SUMIF('Manual Inputs'!$B$11:$B$22,'Expanded kW'!A5126,'Manual Inputs'!$C$11:$C$22)</f>
        <v>21680.498864365749</v>
      </c>
    </row>
    <row r="5127" spans="1:8" x14ac:dyDescent="0.2">
      <c r="A5127">
        <f t="shared" si="480"/>
        <v>9</v>
      </c>
      <c r="B5127" t="b">
        <f t="shared" si="481"/>
        <v>0</v>
      </c>
      <c r="C5127" t="str">
        <f t="shared" si="482"/>
        <v>ON</v>
      </c>
      <c r="D5127" s="4">
        <f t="shared" si="484"/>
        <v>42643.541666654237</v>
      </c>
      <c r="E5127" t="str">
        <f t="shared" si="485"/>
        <v>LRKPPS</v>
      </c>
      <c r="F5127" s="39">
        <v>114.30119323730469</v>
      </c>
      <c r="G5127">
        <f t="shared" si="483"/>
        <v>1.7361678082407326E-3</v>
      </c>
      <c r="H5127" s="38">
        <f>G5127*SUMIF('Manual Inputs'!$B$11:$B$22,'Expanded kW'!A5127,'Manual Inputs'!$C$11:$C$22)</f>
        <v>20348.452703286872</v>
      </c>
    </row>
    <row r="5128" spans="1:8" x14ac:dyDescent="0.2">
      <c r="A5128">
        <f t="shared" si="480"/>
        <v>9</v>
      </c>
      <c r="B5128" t="b">
        <f t="shared" si="481"/>
        <v>0</v>
      </c>
      <c r="C5128" t="str">
        <f t="shared" si="482"/>
        <v>ON</v>
      </c>
      <c r="D5128" s="4">
        <f t="shared" si="484"/>
        <v>42643.583333320901</v>
      </c>
      <c r="E5128" t="str">
        <f t="shared" si="485"/>
        <v>LRKPPS</v>
      </c>
      <c r="F5128" s="39">
        <v>110.29560852050781</v>
      </c>
      <c r="G5128">
        <f t="shared" si="483"/>
        <v>1.6753253354587941E-3</v>
      </c>
      <c r="H5128" s="38">
        <f>G5128*SUMIF('Manual Inputs'!$B$11:$B$22,'Expanded kW'!A5128,'Manual Inputs'!$C$11:$C$22)</f>
        <v>19635.359087636425</v>
      </c>
    </row>
    <row r="5129" spans="1:8" x14ac:dyDescent="0.2">
      <c r="A5129">
        <f t="shared" si="480"/>
        <v>9</v>
      </c>
      <c r="B5129" t="b">
        <f t="shared" si="481"/>
        <v>0</v>
      </c>
      <c r="C5129" t="str">
        <f t="shared" si="482"/>
        <v>ON</v>
      </c>
      <c r="D5129" s="4">
        <f t="shared" si="484"/>
        <v>42643.624999987565</v>
      </c>
      <c r="E5129" t="str">
        <f t="shared" si="485"/>
        <v>LRKPPS</v>
      </c>
      <c r="F5129" s="39">
        <v>93.869407653808594</v>
      </c>
      <c r="G5129">
        <f t="shared" si="483"/>
        <v>1.4258210184106715E-3</v>
      </c>
      <c r="H5129" s="38">
        <f>G5129*SUMIF('Manual Inputs'!$B$11:$B$22,'Expanded kW'!A5129,'Manual Inputs'!$C$11:$C$22)</f>
        <v>16711.087153425073</v>
      </c>
    </row>
    <row r="5130" spans="1:8" x14ac:dyDescent="0.2">
      <c r="A5130">
        <f t="shared" si="480"/>
        <v>9</v>
      </c>
      <c r="B5130" t="b">
        <f t="shared" si="481"/>
        <v>0</v>
      </c>
      <c r="C5130" t="str">
        <f t="shared" si="482"/>
        <v>ON</v>
      </c>
      <c r="D5130" s="4">
        <f t="shared" si="484"/>
        <v>42643.66666665423</v>
      </c>
      <c r="E5130" t="str">
        <f t="shared" si="485"/>
        <v>LRKPPS</v>
      </c>
      <c r="F5130" s="39">
        <v>78.687217712402344</v>
      </c>
      <c r="G5130">
        <f t="shared" si="483"/>
        <v>1.1952124946646306E-3</v>
      </c>
      <c r="H5130" s="38">
        <f>G5130*SUMIF('Manual Inputs'!$B$11:$B$22,'Expanded kW'!A5130,'Manual Inputs'!$C$11:$C$22)</f>
        <v>14008.280076742731</v>
      </c>
    </row>
    <row r="5131" spans="1:8" x14ac:dyDescent="0.2">
      <c r="A5131">
        <f t="shared" si="480"/>
        <v>9</v>
      </c>
      <c r="B5131" t="b">
        <f t="shared" si="481"/>
        <v>0</v>
      </c>
      <c r="C5131" t="str">
        <f t="shared" si="482"/>
        <v>ON</v>
      </c>
      <c r="D5131" s="4">
        <f t="shared" si="484"/>
        <v>42643.708333320894</v>
      </c>
      <c r="E5131" t="str">
        <f t="shared" si="485"/>
        <v>LRKPPS</v>
      </c>
      <c r="F5131" s="39">
        <v>70.97784423828125</v>
      </c>
      <c r="G5131">
        <f t="shared" si="483"/>
        <v>1.0781116519841393E-3</v>
      </c>
      <c r="H5131" s="38">
        <f>G5131*SUMIF('Manual Inputs'!$B$11:$B$22,'Expanded kW'!A5131,'Manual Inputs'!$C$11:$C$22)</f>
        <v>12635.82002565266</v>
      </c>
    </row>
    <row r="5132" spans="1:8" x14ac:dyDescent="0.2">
      <c r="A5132">
        <f t="shared" si="480"/>
        <v>9</v>
      </c>
      <c r="B5132" t="b">
        <f t="shared" si="481"/>
        <v>0</v>
      </c>
      <c r="C5132" t="str">
        <f t="shared" si="482"/>
        <v>ON</v>
      </c>
      <c r="D5132" s="4">
        <f t="shared" si="484"/>
        <v>42643.749999987558</v>
      </c>
      <c r="E5132" t="str">
        <f t="shared" si="485"/>
        <v>LRKPPS</v>
      </c>
      <c r="F5132" s="39">
        <v>65.880569458007813</v>
      </c>
      <c r="G5132">
        <f t="shared" si="483"/>
        <v>1.0006870500826098E-3</v>
      </c>
      <c r="H5132" s="38">
        <f>G5132*SUMIF('Manual Inputs'!$B$11:$B$22,'Expanded kW'!A5132,'Manual Inputs'!$C$11:$C$22)</f>
        <v>11728.378450946515</v>
      </c>
    </row>
    <row r="5133" spans="1:8" x14ac:dyDescent="0.2">
      <c r="A5133">
        <f t="shared" si="480"/>
        <v>9</v>
      </c>
      <c r="B5133" t="b">
        <f t="shared" si="481"/>
        <v>0</v>
      </c>
      <c r="C5133" t="str">
        <f t="shared" si="482"/>
        <v>ON</v>
      </c>
      <c r="D5133" s="4">
        <f t="shared" si="484"/>
        <v>42643.791666654222</v>
      </c>
      <c r="E5133" t="str">
        <f t="shared" si="485"/>
        <v>LRKPPS</v>
      </c>
      <c r="F5133" s="39">
        <v>63.294296264648438</v>
      </c>
      <c r="G5133">
        <f t="shared" si="483"/>
        <v>9.6140308344628395E-4</v>
      </c>
      <c r="H5133" s="38">
        <f>G5133*SUMIF('Manual Inputs'!$B$11:$B$22,'Expanded kW'!A5133,'Manual Inputs'!$C$11:$C$22)</f>
        <v>11267.957555395651</v>
      </c>
    </row>
    <row r="5134" spans="1:8" x14ac:dyDescent="0.2">
      <c r="A5134">
        <f t="shared" si="480"/>
        <v>9</v>
      </c>
      <c r="B5134" t="b">
        <f t="shared" si="481"/>
        <v>0</v>
      </c>
      <c r="C5134" t="str">
        <f t="shared" si="482"/>
        <v>ON</v>
      </c>
      <c r="D5134" s="4">
        <f t="shared" si="484"/>
        <v>42643.833333320887</v>
      </c>
      <c r="E5134" t="str">
        <f t="shared" si="485"/>
        <v>LRKPPS</v>
      </c>
      <c r="F5134" s="39">
        <v>60.604057312011719</v>
      </c>
      <c r="G5134">
        <f t="shared" si="483"/>
        <v>9.2053993815657451E-4</v>
      </c>
      <c r="H5134" s="38">
        <f>G5134*SUMIF('Manual Inputs'!$B$11:$B$22,'Expanded kW'!A5134,'Manual Inputs'!$C$11:$C$22)</f>
        <v>10789.028171214892</v>
      </c>
    </row>
    <row r="5135" spans="1:8" x14ac:dyDescent="0.2">
      <c r="A5135">
        <f t="shared" si="480"/>
        <v>9</v>
      </c>
      <c r="B5135" t="b">
        <f t="shared" si="481"/>
        <v>0</v>
      </c>
      <c r="C5135" t="str">
        <f t="shared" si="482"/>
        <v>OFF</v>
      </c>
      <c r="D5135" s="4">
        <f t="shared" si="484"/>
        <v>42643.874999987551</v>
      </c>
      <c r="E5135" t="str">
        <f t="shared" si="485"/>
        <v>LRKPPS</v>
      </c>
      <c r="F5135" s="39">
        <v>56.824531555175781</v>
      </c>
      <c r="G5135">
        <f t="shared" si="483"/>
        <v>8.6313116784031137E-4</v>
      </c>
      <c r="H5135" s="38">
        <f>G5135*SUMIF('Manual Inputs'!$B$11:$B$22,'Expanded kW'!A5135,'Manual Inputs'!$C$11:$C$22)</f>
        <v>10116.178667849164</v>
      </c>
    </row>
    <row r="5136" spans="1:8" x14ac:dyDescent="0.2">
      <c r="A5136">
        <f t="shared" si="480"/>
        <v>9</v>
      </c>
      <c r="B5136" t="b">
        <f t="shared" si="481"/>
        <v>0</v>
      </c>
      <c r="C5136" t="str">
        <f t="shared" si="482"/>
        <v>OFF</v>
      </c>
      <c r="D5136" s="4">
        <f t="shared" si="484"/>
        <v>42643.916666654215</v>
      </c>
      <c r="E5136" t="str">
        <f t="shared" si="485"/>
        <v>LRKPPS</v>
      </c>
      <c r="F5136" s="39">
        <v>51.410305023193359</v>
      </c>
      <c r="G5136">
        <f t="shared" si="483"/>
        <v>7.8089225549724363E-4</v>
      </c>
      <c r="H5136" s="38">
        <f>G5136*SUMIF('Manual Inputs'!$B$11:$B$22,'Expanded kW'!A5136,'Manual Inputs'!$C$11:$C$22)</f>
        <v>9152.3118053029866</v>
      </c>
    </row>
    <row r="5137" spans="1:8" x14ac:dyDescent="0.2">
      <c r="A5137">
        <f t="shared" si="480"/>
        <v>9</v>
      </c>
      <c r="B5137" t="b">
        <f t="shared" si="481"/>
        <v>0</v>
      </c>
      <c r="C5137" t="str">
        <f t="shared" si="482"/>
        <v>OFF</v>
      </c>
      <c r="D5137" s="4">
        <f t="shared" si="484"/>
        <v>42643.958333320879</v>
      </c>
      <c r="E5137" t="str">
        <f t="shared" si="485"/>
        <v>LRKPPS</v>
      </c>
      <c r="F5137" s="39">
        <v>48.857765197753906</v>
      </c>
      <c r="G5137">
        <f t="shared" si="483"/>
        <v>7.4212067885254729E-4</v>
      </c>
      <c r="H5137" s="38">
        <f>G5137*SUMIF('Manual Inputs'!$B$11:$B$22,'Expanded kW'!A5137,'Manual Inputs'!$C$11:$C$22)</f>
        <v>8697.8962874931603</v>
      </c>
    </row>
    <row r="5138" spans="1:8" x14ac:dyDescent="0.2">
      <c r="A5138">
        <f t="shared" si="480"/>
        <v>10</v>
      </c>
      <c r="B5138" t="b">
        <f t="shared" si="481"/>
        <v>0</v>
      </c>
      <c r="C5138" t="str">
        <f t="shared" si="482"/>
        <v>OFF</v>
      </c>
      <c r="D5138" s="4">
        <f t="shared" si="484"/>
        <v>42643.999999987544</v>
      </c>
      <c r="E5138" t="str">
        <f t="shared" si="485"/>
        <v>LRKPPS</v>
      </c>
      <c r="F5138" s="39">
        <v>46.638622283935547</v>
      </c>
      <c r="G5138">
        <f t="shared" si="483"/>
        <v>8.8010694163950288E-4</v>
      </c>
      <c r="H5138" s="38">
        <f>G5138*SUMIF('Manual Inputs'!$B$11:$B$22,'Expanded kW'!A5138,'Manual Inputs'!$C$11:$C$22)</f>
        <v>8167.4813092156919</v>
      </c>
    </row>
    <row r="5139" spans="1:8" x14ac:dyDescent="0.2">
      <c r="A5139">
        <f t="shared" si="480"/>
        <v>10</v>
      </c>
      <c r="B5139" t="b">
        <f t="shared" si="481"/>
        <v>0</v>
      </c>
      <c r="C5139" t="str">
        <f t="shared" si="482"/>
        <v>OFF</v>
      </c>
      <c r="D5139" s="4">
        <f t="shared" si="484"/>
        <v>42644.041666654208</v>
      </c>
      <c r="E5139" t="str">
        <f t="shared" si="485"/>
        <v>LRKPPS</v>
      </c>
      <c r="F5139" s="39">
        <v>45.658607482910156</v>
      </c>
      <c r="G5139">
        <f t="shared" si="483"/>
        <v>8.6161330295436126E-4</v>
      </c>
      <c r="H5139" s="38">
        <f>G5139*SUMIF('Manual Inputs'!$B$11:$B$22,'Expanded kW'!A5139,'Manual Inputs'!$C$11:$C$22)</f>
        <v>7995.8584743600704</v>
      </c>
    </row>
    <row r="5140" spans="1:8" x14ac:dyDescent="0.2">
      <c r="A5140">
        <f t="shared" si="480"/>
        <v>10</v>
      </c>
      <c r="B5140" t="b">
        <f t="shared" si="481"/>
        <v>0</v>
      </c>
      <c r="C5140" t="str">
        <f t="shared" si="482"/>
        <v>OFF</v>
      </c>
      <c r="D5140" s="4">
        <f t="shared" si="484"/>
        <v>42644.083333320872</v>
      </c>
      <c r="E5140" t="str">
        <f t="shared" si="485"/>
        <v>LRKPPS</v>
      </c>
      <c r="F5140" s="39">
        <v>45.345554351806641</v>
      </c>
      <c r="G5140">
        <f t="shared" si="483"/>
        <v>8.5570574779312983E-4</v>
      </c>
      <c r="H5140" s="38">
        <f>G5140*SUMIF('Manual Inputs'!$B$11:$B$22,'Expanded kW'!A5140,'Manual Inputs'!$C$11:$C$22)</f>
        <v>7941.0357658007724</v>
      </c>
    </row>
    <row r="5141" spans="1:8" x14ac:dyDescent="0.2">
      <c r="A5141">
        <f t="shared" si="480"/>
        <v>10</v>
      </c>
      <c r="B5141" t="b">
        <f t="shared" si="481"/>
        <v>0</v>
      </c>
      <c r="C5141" t="str">
        <f t="shared" si="482"/>
        <v>OFF</v>
      </c>
      <c r="D5141" s="4">
        <f t="shared" si="484"/>
        <v>42644.124999987536</v>
      </c>
      <c r="E5141" t="str">
        <f t="shared" si="485"/>
        <v>LRKPPS</v>
      </c>
      <c r="F5141" s="39">
        <v>44.831222534179688</v>
      </c>
      <c r="G5141">
        <f t="shared" si="483"/>
        <v>8.4599990785120974E-4</v>
      </c>
      <c r="H5141" s="38">
        <f>G5141*SUMIF('Manual Inputs'!$B$11:$B$22,'Expanded kW'!A5141,'Manual Inputs'!$C$11:$C$22)</f>
        <v>7850.9645908499197</v>
      </c>
    </row>
    <row r="5142" spans="1:8" x14ac:dyDescent="0.2">
      <c r="A5142">
        <f t="shared" si="480"/>
        <v>10</v>
      </c>
      <c r="B5142" t="b">
        <f t="shared" si="481"/>
        <v>0</v>
      </c>
      <c r="C5142" t="str">
        <f t="shared" si="482"/>
        <v>OFF</v>
      </c>
      <c r="D5142" s="4">
        <f t="shared" si="484"/>
        <v>42644.166666654201</v>
      </c>
      <c r="E5142" t="str">
        <f t="shared" si="485"/>
        <v>LRKPPS</v>
      </c>
      <c r="F5142" s="39">
        <v>44.231636047363281</v>
      </c>
      <c r="G5142">
        <f t="shared" si="483"/>
        <v>8.3468524623990124E-4</v>
      </c>
      <c r="H5142" s="38">
        <f>G5142*SUMIF('Manual Inputs'!$B$11:$B$22,'Expanded kW'!A5142,'Manual Inputs'!$C$11:$C$22)</f>
        <v>7745.9633883161541</v>
      </c>
    </row>
    <row r="5143" spans="1:8" x14ac:dyDescent="0.2">
      <c r="A5143">
        <f t="shared" si="480"/>
        <v>10</v>
      </c>
      <c r="B5143" t="b">
        <f t="shared" si="481"/>
        <v>0</v>
      </c>
      <c r="C5143" t="str">
        <f t="shared" si="482"/>
        <v>OFF</v>
      </c>
      <c r="D5143" s="4">
        <f t="shared" si="484"/>
        <v>42644.208333320865</v>
      </c>
      <c r="E5143" t="str">
        <f t="shared" si="485"/>
        <v>LRKPPS</v>
      </c>
      <c r="F5143" s="39">
        <v>44.302391052246094</v>
      </c>
      <c r="G5143">
        <f t="shared" si="483"/>
        <v>8.3602044800838379E-4</v>
      </c>
      <c r="H5143" s="38">
        <f>G5143*SUMIF('Manual Inputs'!$B$11:$B$22,'Expanded kW'!A5143,'Manual Inputs'!$C$11:$C$22)</f>
        <v>7758.3541955830506</v>
      </c>
    </row>
    <row r="5144" spans="1:8" x14ac:dyDescent="0.2">
      <c r="A5144">
        <f t="shared" si="480"/>
        <v>10</v>
      </c>
      <c r="B5144" t="b">
        <f t="shared" si="481"/>
        <v>0</v>
      </c>
      <c r="C5144" t="str">
        <f t="shared" si="482"/>
        <v>OFF</v>
      </c>
      <c r="D5144" s="4">
        <f t="shared" si="484"/>
        <v>42644.249999987529</v>
      </c>
      <c r="E5144" t="str">
        <f t="shared" si="485"/>
        <v>LRKPPS</v>
      </c>
      <c r="F5144" s="39">
        <v>44.622444152832031</v>
      </c>
      <c r="G5144">
        <f t="shared" si="483"/>
        <v>8.4206009801785582E-4</v>
      </c>
      <c r="H5144" s="38">
        <f>G5144*SUMIF('Manual Inputs'!$B$11:$B$22,'Expanded kW'!A5144,'Manual Inputs'!$C$11:$C$22)</f>
        <v>7814.4027576756016</v>
      </c>
    </row>
    <row r="5145" spans="1:8" x14ac:dyDescent="0.2">
      <c r="A5145">
        <f t="shared" si="480"/>
        <v>10</v>
      </c>
      <c r="B5145" t="b">
        <f t="shared" si="481"/>
        <v>0</v>
      </c>
      <c r="C5145" t="str">
        <f t="shared" si="482"/>
        <v>OFF</v>
      </c>
      <c r="D5145" s="4">
        <f t="shared" si="484"/>
        <v>42644.291666654193</v>
      </c>
      <c r="E5145" t="str">
        <f t="shared" si="485"/>
        <v>LRKPPS</v>
      </c>
      <c r="F5145" s="39">
        <v>45.307491302490234</v>
      </c>
      <c r="G5145">
        <f t="shared" si="483"/>
        <v>8.5498746855839193E-4</v>
      </c>
      <c r="H5145" s="38">
        <f>G5145*SUMIF('Manual Inputs'!$B$11:$B$22,'Expanded kW'!A5145,'Manual Inputs'!$C$11:$C$22)</f>
        <v>7934.3700619562014</v>
      </c>
    </row>
    <row r="5146" spans="1:8" x14ac:dyDescent="0.2">
      <c r="A5146">
        <f t="shared" si="480"/>
        <v>10</v>
      </c>
      <c r="B5146" t="b">
        <f t="shared" si="481"/>
        <v>0</v>
      </c>
      <c r="C5146" t="str">
        <f t="shared" si="482"/>
        <v>OFF</v>
      </c>
      <c r="D5146" s="4">
        <f t="shared" si="484"/>
        <v>42644.333333320857</v>
      </c>
      <c r="E5146" t="str">
        <f t="shared" si="485"/>
        <v>LRKPPS</v>
      </c>
      <c r="F5146" s="39">
        <v>43.558967590332031</v>
      </c>
      <c r="G5146">
        <f t="shared" si="483"/>
        <v>8.2199147122118566E-4</v>
      </c>
      <c r="H5146" s="38">
        <f>G5146*SUMIF('Manual Inputs'!$B$11:$B$22,'Expanded kW'!A5146,'Manual Inputs'!$C$11:$C$22)</f>
        <v>7628.163874071196</v>
      </c>
    </row>
    <row r="5147" spans="1:8" x14ac:dyDescent="0.2">
      <c r="A5147">
        <f t="shared" si="480"/>
        <v>10</v>
      </c>
      <c r="B5147" t="b">
        <f t="shared" si="481"/>
        <v>0</v>
      </c>
      <c r="C5147" t="str">
        <f t="shared" si="482"/>
        <v>OFF</v>
      </c>
      <c r="D5147" s="4">
        <f t="shared" si="484"/>
        <v>42644.374999987522</v>
      </c>
      <c r="E5147" t="str">
        <f t="shared" si="485"/>
        <v>LRKPPS</v>
      </c>
      <c r="F5147" s="39">
        <v>44.407108306884766</v>
      </c>
      <c r="G5147">
        <f t="shared" si="483"/>
        <v>8.3799654374628631E-4</v>
      </c>
      <c r="H5147" s="38">
        <f>G5147*SUMIF('Manual Inputs'!$B$11:$B$22,'Expanded kW'!A5147,'Manual Inputs'!$C$11:$C$22)</f>
        <v>7776.6925636164551</v>
      </c>
    </row>
    <row r="5148" spans="1:8" x14ac:dyDescent="0.2">
      <c r="A5148">
        <f t="shared" si="480"/>
        <v>10</v>
      </c>
      <c r="B5148" t="b">
        <f t="shared" si="481"/>
        <v>0</v>
      </c>
      <c r="C5148" t="str">
        <f t="shared" si="482"/>
        <v>OFF</v>
      </c>
      <c r="D5148" s="4">
        <f t="shared" si="484"/>
        <v>42644.416666654186</v>
      </c>
      <c r="E5148" t="str">
        <f t="shared" si="485"/>
        <v>LRKPPS</v>
      </c>
      <c r="F5148" s="39">
        <v>46.300308227539063</v>
      </c>
      <c r="G5148">
        <f t="shared" si="483"/>
        <v>8.7372269324391253E-4</v>
      </c>
      <c r="H5148" s="38">
        <f>G5148*SUMIF('Manual Inputs'!$B$11:$B$22,'Expanded kW'!A5148,'Manual Inputs'!$C$11:$C$22)</f>
        <v>8108.2348392955255</v>
      </c>
    </row>
    <row r="5149" spans="1:8" x14ac:dyDescent="0.2">
      <c r="A5149">
        <f t="shared" si="480"/>
        <v>10</v>
      </c>
      <c r="B5149" t="b">
        <f t="shared" si="481"/>
        <v>0</v>
      </c>
      <c r="C5149" t="str">
        <f t="shared" si="482"/>
        <v>OFF</v>
      </c>
      <c r="D5149" s="4">
        <f t="shared" si="484"/>
        <v>42644.45833332085</v>
      </c>
      <c r="E5149" t="str">
        <f t="shared" si="485"/>
        <v>LRKPPS</v>
      </c>
      <c r="F5149" s="39">
        <v>46.242095947265625</v>
      </c>
      <c r="G5149">
        <f t="shared" si="483"/>
        <v>8.7262418240786313E-4</v>
      </c>
      <c r="H5149" s="38">
        <f>G5149*SUMIF('Manual Inputs'!$B$11:$B$22,'Expanded kW'!A5149,'Manual Inputs'!$C$11:$C$22)</f>
        <v>8098.0405477873928</v>
      </c>
    </row>
    <row r="5150" spans="1:8" x14ac:dyDescent="0.2">
      <c r="A5150">
        <f t="shared" si="480"/>
        <v>10</v>
      </c>
      <c r="B5150" t="b">
        <f t="shared" si="481"/>
        <v>0</v>
      </c>
      <c r="C5150" t="str">
        <f t="shared" si="482"/>
        <v>OFF</v>
      </c>
      <c r="D5150" s="4">
        <f t="shared" si="484"/>
        <v>42644.499999987514</v>
      </c>
      <c r="E5150" t="str">
        <f t="shared" si="485"/>
        <v>LRKPPS</v>
      </c>
      <c r="F5150" s="39">
        <v>46.367530822753906</v>
      </c>
      <c r="G5150">
        <f t="shared" si="483"/>
        <v>8.7499123570478152E-4</v>
      </c>
      <c r="H5150" s="38">
        <f>G5150*SUMIF('Manual Inputs'!$B$11:$B$22,'Expanded kW'!A5150,'Manual Inputs'!$C$11:$C$22)</f>
        <v>8120.0070414551783</v>
      </c>
    </row>
    <row r="5151" spans="1:8" x14ac:dyDescent="0.2">
      <c r="A5151">
        <f t="shared" si="480"/>
        <v>10</v>
      </c>
      <c r="B5151" t="b">
        <f t="shared" si="481"/>
        <v>0</v>
      </c>
      <c r="C5151" t="str">
        <f t="shared" si="482"/>
        <v>OFF</v>
      </c>
      <c r="D5151" s="4">
        <f t="shared" si="484"/>
        <v>42644.541666654179</v>
      </c>
      <c r="E5151" t="str">
        <f t="shared" si="485"/>
        <v>LRKPPS</v>
      </c>
      <c r="F5151" s="39">
        <v>46.831214904785156</v>
      </c>
      <c r="G5151">
        <f t="shared" si="483"/>
        <v>8.8374131363030397E-4</v>
      </c>
      <c r="H5151" s="38">
        <f>G5151*SUMIF('Manual Inputs'!$B$11:$B$22,'Expanded kW'!A5151,'Manual Inputs'!$C$11:$C$22)</f>
        <v>8201.2086483618968</v>
      </c>
    </row>
    <row r="5152" spans="1:8" x14ac:dyDescent="0.2">
      <c r="A5152">
        <f t="shared" si="480"/>
        <v>10</v>
      </c>
      <c r="B5152" t="b">
        <f t="shared" si="481"/>
        <v>0</v>
      </c>
      <c r="C5152" t="str">
        <f t="shared" si="482"/>
        <v>OFF</v>
      </c>
      <c r="D5152" s="4">
        <f t="shared" si="484"/>
        <v>42644.583333320843</v>
      </c>
      <c r="E5152" t="str">
        <f t="shared" si="485"/>
        <v>LRKPPS</v>
      </c>
      <c r="F5152" s="39">
        <v>47.416271209716797</v>
      </c>
      <c r="G5152">
        <f t="shared" si="483"/>
        <v>8.9478177945036003E-4</v>
      </c>
      <c r="H5152" s="38">
        <f>G5152*SUMIF('Manual Inputs'!$B$11:$B$22,'Expanded kW'!A5152,'Manual Inputs'!$C$11:$C$22)</f>
        <v>8303.6652862590654</v>
      </c>
    </row>
    <row r="5153" spans="1:8" x14ac:dyDescent="0.2">
      <c r="A5153">
        <f t="shared" si="480"/>
        <v>10</v>
      </c>
      <c r="B5153" t="b">
        <f t="shared" si="481"/>
        <v>0</v>
      </c>
      <c r="C5153" t="str">
        <f t="shared" si="482"/>
        <v>OFF</v>
      </c>
      <c r="D5153" s="4">
        <f t="shared" si="484"/>
        <v>42644.624999987507</v>
      </c>
      <c r="E5153" t="str">
        <f t="shared" si="485"/>
        <v>LRKPPS</v>
      </c>
      <c r="F5153" s="39">
        <v>47.220211029052734</v>
      </c>
      <c r="G5153">
        <f t="shared" si="483"/>
        <v>8.9108197191893189E-4</v>
      </c>
      <c r="H5153" s="38">
        <f>G5153*SUMIF('Manual Inputs'!$B$11:$B$22,'Expanded kW'!A5153,'Manual Inputs'!$C$11:$C$22)</f>
        <v>8269.330698686852</v>
      </c>
    </row>
    <row r="5154" spans="1:8" x14ac:dyDescent="0.2">
      <c r="A5154">
        <f t="shared" si="480"/>
        <v>10</v>
      </c>
      <c r="B5154" t="b">
        <f t="shared" si="481"/>
        <v>0</v>
      </c>
      <c r="C5154" t="str">
        <f t="shared" si="482"/>
        <v>OFF</v>
      </c>
      <c r="D5154" s="4">
        <f t="shared" si="484"/>
        <v>42644.666666654171</v>
      </c>
      <c r="E5154" t="str">
        <f t="shared" si="485"/>
        <v>LRKPPS</v>
      </c>
      <c r="F5154" s="39">
        <v>48.451091766357422</v>
      </c>
      <c r="G5154">
        <f t="shared" si="483"/>
        <v>9.1430964521161718E-4</v>
      </c>
      <c r="H5154" s="38">
        <f>G5154*SUMIF('Manual Inputs'!$B$11:$B$22,'Expanded kW'!A5154,'Manual Inputs'!$C$11:$C$22)</f>
        <v>8484.8858528379733</v>
      </c>
    </row>
    <row r="5155" spans="1:8" x14ac:dyDescent="0.2">
      <c r="A5155">
        <f t="shared" si="480"/>
        <v>10</v>
      </c>
      <c r="B5155" t="b">
        <f t="shared" si="481"/>
        <v>0</v>
      </c>
      <c r="C5155" t="str">
        <f t="shared" si="482"/>
        <v>OFF</v>
      </c>
      <c r="D5155" s="4">
        <f t="shared" si="484"/>
        <v>42644.708333320836</v>
      </c>
      <c r="E5155" t="str">
        <f t="shared" si="485"/>
        <v>LRKPPS</v>
      </c>
      <c r="F5155" s="39">
        <v>47.926891326904297</v>
      </c>
      <c r="G5155">
        <f t="shared" si="483"/>
        <v>9.0441757672888061E-4</v>
      </c>
      <c r="H5155" s="38">
        <f>G5155*SUMIF('Manual Inputs'!$B$11:$B$22,'Expanded kW'!A5155,'Manual Inputs'!$C$11:$C$22)</f>
        <v>8393.0864582192607</v>
      </c>
    </row>
    <row r="5156" spans="1:8" x14ac:dyDescent="0.2">
      <c r="A5156">
        <f t="shared" si="480"/>
        <v>10</v>
      </c>
      <c r="B5156" t="b">
        <f t="shared" si="481"/>
        <v>0</v>
      </c>
      <c r="C5156" t="str">
        <f t="shared" si="482"/>
        <v>OFF</v>
      </c>
      <c r="D5156" s="4">
        <f t="shared" si="484"/>
        <v>42644.7499999875</v>
      </c>
      <c r="E5156" t="str">
        <f t="shared" si="485"/>
        <v>LRKPPS</v>
      </c>
      <c r="F5156" s="39">
        <v>48.027687072753906</v>
      </c>
      <c r="G5156">
        <f t="shared" si="483"/>
        <v>9.0631967055725105E-4</v>
      </c>
      <c r="H5156" s="38">
        <f>G5156*SUMIF('Manual Inputs'!$B$11:$B$22,'Expanded kW'!A5156,'Manual Inputs'!$C$11:$C$22)</f>
        <v>8410.7380810580162</v>
      </c>
    </row>
    <row r="5157" spans="1:8" x14ac:dyDescent="0.2">
      <c r="A5157">
        <f t="shared" si="480"/>
        <v>10</v>
      </c>
      <c r="B5157" t="b">
        <f t="shared" si="481"/>
        <v>0</v>
      </c>
      <c r="C5157" t="str">
        <f t="shared" si="482"/>
        <v>OFF</v>
      </c>
      <c r="D5157" s="4">
        <f t="shared" si="484"/>
        <v>42644.791666654164</v>
      </c>
      <c r="E5157" t="str">
        <f t="shared" si="485"/>
        <v>LRKPPS</v>
      </c>
      <c r="F5157" s="39">
        <v>48.930252075195313</v>
      </c>
      <c r="G5157">
        <f t="shared" si="483"/>
        <v>9.2335177152913517E-4</v>
      </c>
      <c r="H5157" s="38">
        <f>G5157*SUMIF('Manual Inputs'!$B$11:$B$22,'Expanded kW'!A5157,'Manual Inputs'!$C$11:$C$22)</f>
        <v>8568.7976983192984</v>
      </c>
    </row>
    <row r="5158" spans="1:8" x14ac:dyDescent="0.2">
      <c r="A5158">
        <f t="shared" si="480"/>
        <v>10</v>
      </c>
      <c r="B5158" t="b">
        <f t="shared" si="481"/>
        <v>0</v>
      </c>
      <c r="C5158" t="str">
        <f t="shared" si="482"/>
        <v>OFF</v>
      </c>
      <c r="D5158" s="4">
        <f t="shared" si="484"/>
        <v>42644.833333320828</v>
      </c>
      <c r="E5158" t="str">
        <f t="shared" si="485"/>
        <v>LRKPPS</v>
      </c>
      <c r="F5158" s="39">
        <v>52.342571258544922</v>
      </c>
      <c r="G5158">
        <f t="shared" si="483"/>
        <v>9.8774487864263742E-4</v>
      </c>
      <c r="H5158" s="38">
        <f>G5158*SUMIF('Manual Inputs'!$B$11:$B$22,'Expanded kW'!A5158,'Manual Inputs'!$C$11:$C$22)</f>
        <v>9166.3722360364172</v>
      </c>
    </row>
    <row r="5159" spans="1:8" x14ac:dyDescent="0.2">
      <c r="A5159">
        <f t="shared" si="480"/>
        <v>10</v>
      </c>
      <c r="B5159" t="b">
        <f t="shared" si="481"/>
        <v>0</v>
      </c>
      <c r="C5159" t="str">
        <f t="shared" si="482"/>
        <v>OFF</v>
      </c>
      <c r="D5159" s="4">
        <f t="shared" si="484"/>
        <v>42644.874999987493</v>
      </c>
      <c r="E5159" t="str">
        <f t="shared" si="485"/>
        <v>LRKPPS</v>
      </c>
      <c r="F5159" s="39">
        <v>49.085689544677734</v>
      </c>
      <c r="G5159">
        <f t="shared" si="483"/>
        <v>9.262849970230083E-4</v>
      </c>
      <c r="H5159" s="38">
        <f>G5159*SUMIF('Manual Inputs'!$B$11:$B$22,'Expanded kW'!A5159,'Manual Inputs'!$C$11:$C$22)</f>
        <v>8596.0183271582155</v>
      </c>
    </row>
    <row r="5160" spans="1:8" x14ac:dyDescent="0.2">
      <c r="A5160">
        <f t="shared" si="480"/>
        <v>10</v>
      </c>
      <c r="B5160" t="b">
        <f t="shared" si="481"/>
        <v>0</v>
      </c>
      <c r="C5160" t="str">
        <f t="shared" si="482"/>
        <v>OFF</v>
      </c>
      <c r="D5160" s="4">
        <f t="shared" si="484"/>
        <v>42644.916666654157</v>
      </c>
      <c r="E5160" t="str">
        <f t="shared" si="485"/>
        <v>LRKPPS</v>
      </c>
      <c r="F5160" s="39">
        <v>48.901424407958984</v>
      </c>
      <c r="G5160">
        <f t="shared" si="483"/>
        <v>9.2280777111052275E-4</v>
      </c>
      <c r="H5160" s="38">
        <f>G5160*SUMIF('Manual Inputs'!$B$11:$B$22,'Expanded kW'!A5160,'Manual Inputs'!$C$11:$C$22)</f>
        <v>8563.7493194905328</v>
      </c>
    </row>
    <row r="5161" spans="1:8" x14ac:dyDescent="0.2">
      <c r="A5161">
        <f t="shared" si="480"/>
        <v>10</v>
      </c>
      <c r="B5161" t="b">
        <f t="shared" si="481"/>
        <v>0</v>
      </c>
      <c r="C5161" t="str">
        <f t="shared" si="482"/>
        <v>OFF</v>
      </c>
      <c r="D5161" s="4">
        <f t="shared" si="484"/>
        <v>42644.958333320821</v>
      </c>
      <c r="E5161" t="str">
        <f t="shared" si="485"/>
        <v>LRKPPS</v>
      </c>
      <c r="F5161" s="39">
        <v>47.795200347900391</v>
      </c>
      <c r="G5161">
        <f t="shared" si="483"/>
        <v>9.0193246591091882E-4</v>
      </c>
      <c r="H5161" s="38">
        <f>G5161*SUMIF('Manual Inputs'!$B$11:$B$22,'Expanded kW'!A5161,'Manual Inputs'!$C$11:$C$22)</f>
        <v>8370.0243788323842</v>
      </c>
    </row>
    <row r="5162" spans="1:8" x14ac:dyDescent="0.2">
      <c r="A5162">
        <f t="shared" si="480"/>
        <v>10</v>
      </c>
      <c r="B5162" t="b">
        <f t="shared" si="481"/>
        <v>0</v>
      </c>
      <c r="C5162" t="str">
        <f t="shared" si="482"/>
        <v>OFF</v>
      </c>
      <c r="D5162" s="4">
        <f t="shared" si="484"/>
        <v>42644.999999987485</v>
      </c>
      <c r="E5162" t="str">
        <f t="shared" si="485"/>
        <v>LRKPPS</v>
      </c>
      <c r="F5162" s="39">
        <v>45.518215179443359</v>
      </c>
      <c r="G5162">
        <f t="shared" si="483"/>
        <v>8.5896399140133865E-4</v>
      </c>
      <c r="H5162" s="38">
        <f>G5162*SUMIF('Manual Inputs'!$B$11:$B$22,'Expanded kW'!A5162,'Manual Inputs'!$C$11:$C$22)</f>
        <v>7971.2725955675542</v>
      </c>
    </row>
    <row r="5163" spans="1:8" x14ac:dyDescent="0.2">
      <c r="A5163">
        <f t="shared" si="480"/>
        <v>10</v>
      </c>
      <c r="B5163" t="b">
        <f t="shared" si="481"/>
        <v>0</v>
      </c>
      <c r="C5163" t="str">
        <f t="shared" si="482"/>
        <v>OFF</v>
      </c>
      <c r="D5163" s="4">
        <f t="shared" si="484"/>
        <v>42645.04166665415</v>
      </c>
      <c r="E5163" t="str">
        <f t="shared" si="485"/>
        <v>LRKPPS</v>
      </c>
      <c r="F5163" s="39">
        <v>45.920570373535156</v>
      </c>
      <c r="G5163">
        <f t="shared" si="483"/>
        <v>8.6655674568917001E-4</v>
      </c>
      <c r="H5163" s="38">
        <f>G5163*SUMIF('Manual Inputs'!$B$11:$B$22,'Expanded kW'!A5163,'Manual Inputs'!$C$11:$C$22)</f>
        <v>8041.7341222268124</v>
      </c>
    </row>
    <row r="5164" spans="1:8" x14ac:dyDescent="0.2">
      <c r="A5164">
        <f t="shared" si="480"/>
        <v>10</v>
      </c>
      <c r="B5164" t="b">
        <f t="shared" si="481"/>
        <v>0</v>
      </c>
      <c r="C5164" t="str">
        <f t="shared" si="482"/>
        <v>OFF</v>
      </c>
      <c r="D5164" s="4">
        <f t="shared" si="484"/>
        <v>42645.083333320814</v>
      </c>
      <c r="E5164" t="str">
        <f t="shared" si="485"/>
        <v>LRKPPS</v>
      </c>
      <c r="F5164" s="39">
        <v>45.647594451904297</v>
      </c>
      <c r="G5164">
        <f t="shared" si="483"/>
        <v>8.6140547852554903E-4</v>
      </c>
      <c r="H5164" s="38">
        <f>G5164*SUMIF('Manual Inputs'!$B$11:$B$22,'Expanded kW'!A5164,'Manual Inputs'!$C$11:$C$22)</f>
        <v>7993.9298426704263</v>
      </c>
    </row>
    <row r="5165" spans="1:8" x14ac:dyDescent="0.2">
      <c r="A5165">
        <f t="shared" si="480"/>
        <v>10</v>
      </c>
      <c r="B5165" t="b">
        <f t="shared" si="481"/>
        <v>0</v>
      </c>
      <c r="C5165" t="str">
        <f t="shared" si="482"/>
        <v>OFF</v>
      </c>
      <c r="D5165" s="4">
        <f t="shared" si="484"/>
        <v>42645.124999987478</v>
      </c>
      <c r="E5165" t="str">
        <f t="shared" si="485"/>
        <v>LRKPPS</v>
      </c>
      <c r="F5165" s="39">
        <v>44.418121337890625</v>
      </c>
      <c r="G5165">
        <f t="shared" si="483"/>
        <v>8.3820436817509854E-4</v>
      </c>
      <c r="H5165" s="38">
        <f>G5165*SUMIF('Manual Inputs'!$B$11:$B$22,'Expanded kW'!A5165,'Manual Inputs'!$C$11:$C$22)</f>
        <v>7778.6211953061002</v>
      </c>
    </row>
    <row r="5166" spans="1:8" x14ac:dyDescent="0.2">
      <c r="A5166">
        <f t="shared" si="480"/>
        <v>10</v>
      </c>
      <c r="B5166" t="b">
        <f t="shared" si="481"/>
        <v>0</v>
      </c>
      <c r="C5166" t="str">
        <f t="shared" si="482"/>
        <v>OFF</v>
      </c>
      <c r="D5166" s="4">
        <f t="shared" si="484"/>
        <v>42645.166666654142</v>
      </c>
      <c r="E5166" t="str">
        <f t="shared" si="485"/>
        <v>LRKPPS</v>
      </c>
      <c r="F5166" s="39">
        <v>44.941192626953125</v>
      </c>
      <c r="G5166">
        <f t="shared" si="483"/>
        <v>8.4807512871501261E-4</v>
      </c>
      <c r="H5166" s="38">
        <f>G5166*SUMIF('Manual Inputs'!$B$11:$B$22,'Expanded kW'!A5166,'Manual Inputs'!$C$11:$C$22)</f>
        <v>7870.2228500633173</v>
      </c>
    </row>
    <row r="5167" spans="1:8" x14ac:dyDescent="0.2">
      <c r="A5167">
        <f t="shared" si="480"/>
        <v>10</v>
      </c>
      <c r="B5167" t="b">
        <f t="shared" si="481"/>
        <v>0</v>
      </c>
      <c r="C5167" t="str">
        <f t="shared" si="482"/>
        <v>OFF</v>
      </c>
      <c r="D5167" s="4">
        <f t="shared" si="484"/>
        <v>42645.208333320807</v>
      </c>
      <c r="E5167" t="str">
        <f t="shared" si="485"/>
        <v>LRKPPS</v>
      </c>
      <c r="F5167" s="39">
        <v>44.463333129882813</v>
      </c>
      <c r="G5167">
        <f t="shared" si="483"/>
        <v>8.3905754972351642E-4</v>
      </c>
      <c r="H5167" s="38">
        <f>G5167*SUMIF('Manual Inputs'!$B$11:$B$22,'Expanded kW'!A5167,'Manual Inputs'!$C$11:$C$22)</f>
        <v>7786.5388062467546</v>
      </c>
    </row>
    <row r="5168" spans="1:8" x14ac:dyDescent="0.2">
      <c r="A5168">
        <f t="shared" si="480"/>
        <v>10</v>
      </c>
      <c r="B5168" t="b">
        <f t="shared" si="481"/>
        <v>0</v>
      </c>
      <c r="C5168" t="str">
        <f t="shared" si="482"/>
        <v>OFF</v>
      </c>
      <c r="D5168" s="4">
        <f t="shared" si="484"/>
        <v>42645.249999987471</v>
      </c>
      <c r="E5168" t="str">
        <f t="shared" si="485"/>
        <v>LRKPPS</v>
      </c>
      <c r="F5168" s="39">
        <v>44.112770080566406</v>
      </c>
      <c r="G5168">
        <f t="shared" si="483"/>
        <v>8.3244215334007834E-4</v>
      </c>
      <c r="H5168" s="38">
        <f>G5168*SUMIF('Manual Inputs'!$B$11:$B$22,'Expanded kW'!A5168,'Manual Inputs'!$C$11:$C$22)</f>
        <v>7725.147259653414</v>
      </c>
    </row>
    <row r="5169" spans="1:8" x14ac:dyDescent="0.2">
      <c r="A5169">
        <f t="shared" si="480"/>
        <v>10</v>
      </c>
      <c r="B5169" t="b">
        <f t="shared" si="481"/>
        <v>0</v>
      </c>
      <c r="C5169" t="str">
        <f t="shared" si="482"/>
        <v>OFF</v>
      </c>
      <c r="D5169" s="4">
        <f t="shared" si="484"/>
        <v>42645.291666654135</v>
      </c>
      <c r="E5169" t="str">
        <f t="shared" si="485"/>
        <v>LRKPPS</v>
      </c>
      <c r="F5169" s="39">
        <v>44.051498413085938</v>
      </c>
      <c r="G5169">
        <f t="shared" si="483"/>
        <v>8.3128590949678709E-4</v>
      </c>
      <c r="H5169" s="38">
        <f>G5169*SUMIF('Manual Inputs'!$B$11:$B$22,'Expanded kW'!A5169,'Manual Inputs'!$C$11:$C$22)</f>
        <v>7714.417200007043</v>
      </c>
    </row>
    <row r="5170" spans="1:8" x14ac:dyDescent="0.2">
      <c r="A5170">
        <f t="shared" si="480"/>
        <v>10</v>
      </c>
      <c r="B5170" t="b">
        <f t="shared" si="481"/>
        <v>0</v>
      </c>
      <c r="C5170" t="str">
        <f t="shared" si="482"/>
        <v>OFF</v>
      </c>
      <c r="D5170" s="4">
        <f t="shared" si="484"/>
        <v>42645.333333320799</v>
      </c>
      <c r="E5170" t="str">
        <f t="shared" si="485"/>
        <v>LRKPPS</v>
      </c>
      <c r="F5170" s="39">
        <v>42.524326324462891</v>
      </c>
      <c r="G5170">
        <f t="shared" si="483"/>
        <v>8.0246698881571447E-4</v>
      </c>
      <c r="H5170" s="38">
        <f>G5170*SUMIF('Manual Inputs'!$B$11:$B$22,'Expanded kW'!A5170,'Manual Inputs'!$C$11:$C$22)</f>
        <v>7446.974705375701</v>
      </c>
    </row>
    <row r="5171" spans="1:8" x14ac:dyDescent="0.2">
      <c r="A5171">
        <f t="shared" si="480"/>
        <v>10</v>
      </c>
      <c r="B5171" t="b">
        <f t="shared" si="481"/>
        <v>0</v>
      </c>
      <c r="C5171" t="str">
        <f t="shared" si="482"/>
        <v>OFF</v>
      </c>
      <c r="D5171" s="4">
        <f t="shared" si="484"/>
        <v>42645.374999987464</v>
      </c>
      <c r="E5171" t="str">
        <f t="shared" si="485"/>
        <v>LRKPPS</v>
      </c>
      <c r="F5171" s="39">
        <v>42.648365020751953</v>
      </c>
      <c r="G5171">
        <f t="shared" si="483"/>
        <v>8.0480769512927819E-4</v>
      </c>
      <c r="H5171" s="38">
        <f>G5171*SUMIF('Manual Inputs'!$B$11:$B$22,'Expanded kW'!A5171,'Manual Inputs'!$C$11:$C$22)</f>
        <v>7468.69669637691</v>
      </c>
    </row>
    <row r="5172" spans="1:8" x14ac:dyDescent="0.2">
      <c r="A5172">
        <f t="shared" si="480"/>
        <v>10</v>
      </c>
      <c r="B5172" t="b">
        <f t="shared" si="481"/>
        <v>0</v>
      </c>
      <c r="C5172" t="str">
        <f t="shared" si="482"/>
        <v>OFF</v>
      </c>
      <c r="D5172" s="4">
        <f t="shared" si="484"/>
        <v>42645.416666654128</v>
      </c>
      <c r="E5172" t="str">
        <f t="shared" si="485"/>
        <v>LRKPPS</v>
      </c>
      <c r="F5172" s="39">
        <v>44.879505157470703</v>
      </c>
      <c r="G5172">
        <f t="shared" si="483"/>
        <v>8.4691103836574948E-4</v>
      </c>
      <c r="H5172" s="38">
        <f>G5172*SUMIF('Manual Inputs'!$B$11:$B$22,'Expanded kW'!A5172,'Manual Inputs'!$C$11:$C$22)</f>
        <v>7859.4199740490303</v>
      </c>
    </row>
    <row r="5173" spans="1:8" x14ac:dyDescent="0.2">
      <c r="A5173">
        <f t="shared" si="480"/>
        <v>10</v>
      </c>
      <c r="B5173" t="b">
        <f t="shared" si="481"/>
        <v>0</v>
      </c>
      <c r="C5173" t="str">
        <f t="shared" si="482"/>
        <v>OFF</v>
      </c>
      <c r="D5173" s="4">
        <f t="shared" si="484"/>
        <v>42645.458333320792</v>
      </c>
      <c r="E5173" t="str">
        <f t="shared" si="485"/>
        <v>LRKPPS</v>
      </c>
      <c r="F5173" s="39">
        <v>45.658603668212891</v>
      </c>
      <c r="G5173">
        <f t="shared" si="483"/>
        <v>8.6161323096806792E-4</v>
      </c>
      <c r="H5173" s="38">
        <f>G5173*SUMIF('Manual Inputs'!$B$11:$B$22,'Expanded kW'!A5173,'Manual Inputs'!$C$11:$C$22)</f>
        <v>7995.8578063199984</v>
      </c>
    </row>
    <row r="5174" spans="1:8" x14ac:dyDescent="0.2">
      <c r="A5174">
        <f t="shared" si="480"/>
        <v>10</v>
      </c>
      <c r="B5174" t="b">
        <f t="shared" si="481"/>
        <v>0</v>
      </c>
      <c r="C5174" t="str">
        <f t="shared" si="482"/>
        <v>OFF</v>
      </c>
      <c r="D5174" s="4">
        <f t="shared" si="484"/>
        <v>42645.499999987456</v>
      </c>
      <c r="E5174" t="str">
        <f t="shared" si="485"/>
        <v>LRKPPS</v>
      </c>
      <c r="F5174" s="39">
        <v>45.471157073974609</v>
      </c>
      <c r="G5174">
        <f t="shared" si="483"/>
        <v>8.5807596848695429E-4</v>
      </c>
      <c r="H5174" s="38">
        <f>G5174*SUMIF('Manual Inputs'!$B$11:$B$22,'Expanded kW'!A5174,'Manual Inputs'!$C$11:$C$22)</f>
        <v>7963.0316532317529</v>
      </c>
    </row>
    <row r="5175" spans="1:8" x14ac:dyDescent="0.2">
      <c r="A5175">
        <f t="shared" si="480"/>
        <v>10</v>
      </c>
      <c r="B5175" t="b">
        <f t="shared" si="481"/>
        <v>0</v>
      </c>
      <c r="C5175" t="str">
        <f t="shared" si="482"/>
        <v>OFF</v>
      </c>
      <c r="D5175" s="4">
        <f t="shared" si="484"/>
        <v>42645.54166665412</v>
      </c>
      <c r="E5175" t="str">
        <f t="shared" si="485"/>
        <v>LRKPPS</v>
      </c>
      <c r="F5175" s="39">
        <v>47.853225708007813</v>
      </c>
      <c r="G5175">
        <f t="shared" si="483"/>
        <v>9.0302744941859559E-4</v>
      </c>
      <c r="H5175" s="38">
        <f>G5175*SUMIF('Manual Inputs'!$B$11:$B$22,'Expanded kW'!A5175,'Manual Inputs'!$C$11:$C$22)</f>
        <v>8380.1859363769581</v>
      </c>
    </row>
    <row r="5176" spans="1:8" x14ac:dyDescent="0.2">
      <c r="A5176">
        <f t="shared" si="480"/>
        <v>10</v>
      </c>
      <c r="B5176" t="b">
        <f t="shared" si="481"/>
        <v>0</v>
      </c>
      <c r="C5176" t="str">
        <f t="shared" si="482"/>
        <v>OFF</v>
      </c>
      <c r="D5176" s="4">
        <f t="shared" si="484"/>
        <v>42645.583333320785</v>
      </c>
      <c r="E5176" t="str">
        <f t="shared" si="485"/>
        <v>LRKPPS</v>
      </c>
      <c r="F5176" s="39">
        <v>49.573841094970703</v>
      </c>
      <c r="G5176">
        <f t="shared" si="483"/>
        <v>9.354967950338794E-4</v>
      </c>
      <c r="H5176" s="38">
        <f>G5176*SUMIF('Manual Inputs'!$B$11:$B$22,'Expanded kW'!A5176,'Manual Inputs'!$C$11:$C$22)</f>
        <v>8681.5047430906998</v>
      </c>
    </row>
    <row r="5177" spans="1:8" x14ac:dyDescent="0.2">
      <c r="A5177">
        <f t="shared" si="480"/>
        <v>10</v>
      </c>
      <c r="B5177" t="b">
        <f t="shared" si="481"/>
        <v>0</v>
      </c>
      <c r="C5177" t="str">
        <f t="shared" si="482"/>
        <v>OFF</v>
      </c>
      <c r="D5177" s="4">
        <f t="shared" si="484"/>
        <v>42645.624999987449</v>
      </c>
      <c r="E5177" t="str">
        <f t="shared" si="485"/>
        <v>LRKPPS</v>
      </c>
      <c r="F5177" s="39">
        <v>51.909416198730469</v>
      </c>
      <c r="G5177">
        <f t="shared" si="483"/>
        <v>9.795709070225477E-4</v>
      </c>
      <c r="H5177" s="38">
        <f>G5177*SUMIF('Manual Inputs'!$B$11:$B$22,'Expanded kW'!A5177,'Manual Inputs'!$C$11:$C$22)</f>
        <v>9090.5169538308528</v>
      </c>
    </row>
    <row r="5178" spans="1:8" x14ac:dyDescent="0.2">
      <c r="A5178">
        <f t="shared" si="480"/>
        <v>10</v>
      </c>
      <c r="B5178" t="b">
        <f t="shared" si="481"/>
        <v>0</v>
      </c>
      <c r="C5178" t="str">
        <f t="shared" si="482"/>
        <v>OFF</v>
      </c>
      <c r="D5178" s="4">
        <f t="shared" si="484"/>
        <v>42645.666666654113</v>
      </c>
      <c r="E5178" t="str">
        <f t="shared" si="485"/>
        <v>LRKPPS</v>
      </c>
      <c r="F5178" s="39">
        <v>53.93804931640625</v>
      </c>
      <c r="G5178">
        <f t="shared" si="483"/>
        <v>1.0178527858918816E-3</v>
      </c>
      <c r="H5178" s="38">
        <f>G5178*SUMIF('Manual Inputs'!$B$11:$B$22,'Expanded kW'!A5178,'Manual Inputs'!$C$11:$C$22)</f>
        <v>9445.776656208036</v>
      </c>
    </row>
    <row r="5179" spans="1:8" x14ac:dyDescent="0.2">
      <c r="A5179">
        <f t="shared" si="480"/>
        <v>10</v>
      </c>
      <c r="B5179" t="b">
        <f t="shared" si="481"/>
        <v>0</v>
      </c>
      <c r="C5179" t="str">
        <f t="shared" si="482"/>
        <v>OFF</v>
      </c>
      <c r="D5179" s="4">
        <f t="shared" si="484"/>
        <v>42645.708333320777</v>
      </c>
      <c r="E5179" t="str">
        <f t="shared" si="485"/>
        <v>LRKPPS</v>
      </c>
      <c r="F5179" s="39">
        <v>50.516887664794922</v>
      </c>
      <c r="G5179">
        <f t="shared" si="483"/>
        <v>9.5329281455046582E-4</v>
      </c>
      <c r="H5179" s="38">
        <f>G5179*SUMIF('Manual Inputs'!$B$11:$B$22,'Expanded kW'!A5179,'Manual Inputs'!$C$11:$C$22)</f>
        <v>8846.653601602593</v>
      </c>
    </row>
    <row r="5180" spans="1:8" x14ac:dyDescent="0.2">
      <c r="A5180">
        <f t="shared" si="480"/>
        <v>10</v>
      </c>
      <c r="B5180" t="b">
        <f t="shared" si="481"/>
        <v>0</v>
      </c>
      <c r="C5180" t="str">
        <f t="shared" si="482"/>
        <v>OFF</v>
      </c>
      <c r="D5180" s="4">
        <f t="shared" si="484"/>
        <v>42645.749999987442</v>
      </c>
      <c r="E5180" t="str">
        <f t="shared" si="485"/>
        <v>LRKPPS</v>
      </c>
      <c r="F5180" s="39">
        <v>49.710216522216797</v>
      </c>
      <c r="G5180">
        <f t="shared" si="483"/>
        <v>9.3807030502003695E-4</v>
      </c>
      <c r="H5180" s="38">
        <f>G5180*SUMIF('Manual Inputs'!$B$11:$B$22,'Expanded kW'!A5180,'Manual Inputs'!$C$11:$C$22)</f>
        <v>8705.3871756867502</v>
      </c>
    </row>
    <row r="5181" spans="1:8" x14ac:dyDescent="0.2">
      <c r="A5181">
        <f t="shared" si="480"/>
        <v>10</v>
      </c>
      <c r="B5181" t="b">
        <f t="shared" si="481"/>
        <v>0</v>
      </c>
      <c r="C5181" t="str">
        <f t="shared" si="482"/>
        <v>OFF</v>
      </c>
      <c r="D5181" s="4">
        <f t="shared" si="484"/>
        <v>42645.791666654106</v>
      </c>
      <c r="E5181" t="str">
        <f t="shared" si="485"/>
        <v>LRKPPS</v>
      </c>
      <c r="F5181" s="39">
        <v>51.067386627197266</v>
      </c>
      <c r="G5181">
        <f t="shared" si="483"/>
        <v>9.6368115653934418E-4</v>
      </c>
      <c r="H5181" s="38">
        <f>G5181*SUMIF('Manual Inputs'!$B$11:$B$22,'Expanded kW'!A5181,'Manual Inputs'!$C$11:$C$22)</f>
        <v>8943.0584644819246</v>
      </c>
    </row>
    <row r="5182" spans="1:8" x14ac:dyDescent="0.2">
      <c r="A5182">
        <f t="shared" si="480"/>
        <v>10</v>
      </c>
      <c r="B5182" t="b">
        <f t="shared" si="481"/>
        <v>0</v>
      </c>
      <c r="C5182" t="str">
        <f t="shared" si="482"/>
        <v>OFF</v>
      </c>
      <c r="D5182" s="4">
        <f t="shared" si="484"/>
        <v>42645.83333332077</v>
      </c>
      <c r="E5182" t="str">
        <f t="shared" si="485"/>
        <v>LRKPPS</v>
      </c>
      <c r="F5182" s="39">
        <v>50.860042572021484</v>
      </c>
      <c r="G5182">
        <f t="shared" si="483"/>
        <v>9.5976841355227809E-4</v>
      </c>
      <c r="H5182" s="38">
        <f>G5182*SUMIF('Manual Inputs'!$B$11:$B$22,'Expanded kW'!A5182,'Manual Inputs'!$C$11:$C$22)</f>
        <v>8906.7478143749104</v>
      </c>
    </row>
    <row r="5183" spans="1:8" x14ac:dyDescent="0.2">
      <c r="A5183">
        <f t="shared" si="480"/>
        <v>10</v>
      </c>
      <c r="B5183" t="b">
        <f t="shared" si="481"/>
        <v>0</v>
      </c>
      <c r="C5183" t="str">
        <f t="shared" si="482"/>
        <v>OFF</v>
      </c>
      <c r="D5183" s="4">
        <f t="shared" si="484"/>
        <v>42645.874999987434</v>
      </c>
      <c r="E5183" t="str">
        <f t="shared" si="485"/>
        <v>LRKPPS</v>
      </c>
      <c r="F5183" s="39">
        <v>51.213397979736328</v>
      </c>
      <c r="G5183">
        <f t="shared" si="483"/>
        <v>9.6643650390242574E-4</v>
      </c>
      <c r="H5183" s="38">
        <f>G5183*SUMIF('Manual Inputs'!$B$11:$B$22,'Expanded kW'!A5183,'Manual Inputs'!$C$11:$C$22)</f>
        <v>8968.6283663014055</v>
      </c>
    </row>
    <row r="5184" spans="1:8" x14ac:dyDescent="0.2">
      <c r="A5184">
        <f t="shared" si="480"/>
        <v>10</v>
      </c>
      <c r="B5184" t="b">
        <f t="shared" si="481"/>
        <v>0</v>
      </c>
      <c r="C5184" t="str">
        <f t="shared" si="482"/>
        <v>OFF</v>
      </c>
      <c r="D5184" s="4">
        <f t="shared" si="484"/>
        <v>42645.916666654099</v>
      </c>
      <c r="E5184" t="str">
        <f t="shared" si="485"/>
        <v>LRKPPS</v>
      </c>
      <c r="F5184" s="39">
        <v>50.766555786132813</v>
      </c>
      <c r="G5184">
        <f t="shared" si="483"/>
        <v>9.5800424546190713E-4</v>
      </c>
      <c r="H5184" s="38">
        <f>G5184*SUMIF('Manual Inputs'!$B$11:$B$22,'Expanded kW'!A5184,'Manual Inputs'!$C$11:$C$22)</f>
        <v>8890.3761563152893</v>
      </c>
    </row>
    <row r="5185" spans="1:8" x14ac:dyDescent="0.2">
      <c r="A5185">
        <f t="shared" si="480"/>
        <v>10</v>
      </c>
      <c r="B5185" t="b">
        <f t="shared" si="481"/>
        <v>0</v>
      </c>
      <c r="C5185" t="str">
        <f t="shared" si="482"/>
        <v>OFF</v>
      </c>
      <c r="D5185" s="4">
        <f t="shared" si="484"/>
        <v>42645.958333320763</v>
      </c>
      <c r="E5185" t="str">
        <f t="shared" si="485"/>
        <v>LRKPPS</v>
      </c>
      <c r="F5185" s="39">
        <v>48.412929534912109</v>
      </c>
      <c r="G5185">
        <f t="shared" si="483"/>
        <v>9.1358949433325296E-4</v>
      </c>
      <c r="H5185" s="38">
        <f>G5185*SUMIF('Manual Inputs'!$B$11:$B$22,'Expanded kW'!A5185,'Manual Inputs'!$C$11:$C$22)</f>
        <v>8478.2027799515145</v>
      </c>
    </row>
    <row r="5186" spans="1:8" x14ac:dyDescent="0.2">
      <c r="A5186">
        <f t="shared" ref="A5186:A5249" si="486">MONTH(D5186)</f>
        <v>10</v>
      </c>
      <c r="B5186" t="b">
        <f t="shared" ref="B5186:B5249" si="487">IF(ISNA(VLOOKUP(DATE(YEAR(D5186),MONTH(D5186),DAY(D5186)),Holidays,1,FALSE)),FALSE,TRUE)</f>
        <v>0</v>
      </c>
      <c r="C5186" t="str">
        <f t="shared" ref="C5186:C5249" si="488">IF(OR(HOUR(D5186)&lt;PkStart,HOUR(D5186)&gt;OPkStart-1,WEEKDAY(D5186,2)&gt;5,B5186)=TRUE,"OFF","ON")</f>
        <v>OFF</v>
      </c>
      <c r="D5186" s="4">
        <f t="shared" si="484"/>
        <v>42645.999999987427</v>
      </c>
      <c r="E5186" t="str">
        <f t="shared" si="485"/>
        <v>LRKPPS</v>
      </c>
      <c r="F5186" s="39">
        <v>46.048000335693359</v>
      </c>
      <c r="G5186">
        <f t="shared" ref="G5186:G5249" si="489">IF(SUMIF($A$2:$A$8761,A5186,$F$2:$F$8761)=0,0,F5186/SUMIF($A$2:$A$8761,A5186,$F$2:$F$8761))</f>
        <v>8.6896144781749437E-4</v>
      </c>
      <c r="H5186" s="38">
        <f>G5186*SUMIF('Manual Inputs'!$B$11:$B$22,'Expanded kW'!A5186,'Manual Inputs'!$C$11:$C$22)</f>
        <v>8064.0500008525769</v>
      </c>
    </row>
    <row r="5187" spans="1:8" x14ac:dyDescent="0.2">
      <c r="A5187">
        <f t="shared" si="486"/>
        <v>10</v>
      </c>
      <c r="B5187" t="b">
        <f t="shared" si="487"/>
        <v>0</v>
      </c>
      <c r="C5187" t="str">
        <f t="shared" si="488"/>
        <v>OFF</v>
      </c>
      <c r="D5187" s="4">
        <f t="shared" si="484"/>
        <v>42646.041666654091</v>
      </c>
      <c r="E5187" t="str">
        <f t="shared" si="485"/>
        <v>LRKPPS</v>
      </c>
      <c r="F5187" s="39">
        <v>45.680999755859375</v>
      </c>
      <c r="G5187">
        <f t="shared" si="489"/>
        <v>8.6203586249614431E-4</v>
      </c>
      <c r="H5187" s="38">
        <f>G5187*SUMIF('Manual Inputs'!$B$11:$B$22,'Expanded kW'!A5187,'Manual Inputs'!$C$11:$C$22)</f>
        <v>7999.7798695863312</v>
      </c>
    </row>
    <row r="5188" spans="1:8" x14ac:dyDescent="0.2">
      <c r="A5188">
        <f t="shared" si="486"/>
        <v>10</v>
      </c>
      <c r="B5188" t="b">
        <f t="shared" si="487"/>
        <v>0</v>
      </c>
      <c r="C5188" t="str">
        <f t="shared" si="488"/>
        <v>OFF</v>
      </c>
      <c r="D5188" s="4">
        <f t="shared" ref="D5188:D5251" si="490">+D5187+1/24</f>
        <v>42646.083333320756</v>
      </c>
      <c r="E5188" t="str">
        <f t="shared" ref="E5188:E5251" si="491">+E5187</f>
        <v>LRKPPS</v>
      </c>
      <c r="F5188" s="39">
        <v>45.517116546630859</v>
      </c>
      <c r="G5188">
        <f t="shared" si="489"/>
        <v>8.5894325934886273E-4</v>
      </c>
      <c r="H5188" s="38">
        <f>G5188*SUMIF('Manual Inputs'!$B$11:$B$22,'Expanded kW'!A5188,'Manual Inputs'!$C$11:$C$22)</f>
        <v>7971.0802000266403</v>
      </c>
    </row>
    <row r="5189" spans="1:8" x14ac:dyDescent="0.2">
      <c r="A5189">
        <f t="shared" si="486"/>
        <v>10</v>
      </c>
      <c r="B5189" t="b">
        <f t="shared" si="487"/>
        <v>0</v>
      </c>
      <c r="C5189" t="str">
        <f t="shared" si="488"/>
        <v>OFF</v>
      </c>
      <c r="D5189" s="4">
        <f t="shared" si="490"/>
        <v>42646.12499998742</v>
      </c>
      <c r="E5189" t="str">
        <f t="shared" si="491"/>
        <v>LRKPPS</v>
      </c>
      <c r="F5189" s="39">
        <v>43.593887329101563</v>
      </c>
      <c r="G5189">
        <f t="shared" si="489"/>
        <v>8.2265043375022863E-4</v>
      </c>
      <c r="H5189" s="38">
        <f>G5189*SUMIF('Manual Inputs'!$B$11:$B$22,'Expanded kW'!A5189,'Manual Inputs'!$C$11:$C$22)</f>
        <v>7634.2791128959307</v>
      </c>
    </row>
    <row r="5190" spans="1:8" x14ac:dyDescent="0.2">
      <c r="A5190">
        <f t="shared" si="486"/>
        <v>10</v>
      </c>
      <c r="B5190" t="b">
        <f t="shared" si="487"/>
        <v>0</v>
      </c>
      <c r="C5190" t="str">
        <f t="shared" si="488"/>
        <v>OFF</v>
      </c>
      <c r="D5190" s="4">
        <f t="shared" si="490"/>
        <v>42646.166666654084</v>
      </c>
      <c r="E5190" t="str">
        <f t="shared" si="491"/>
        <v>LRKPPS</v>
      </c>
      <c r="F5190" s="39">
        <v>43.591510772705078</v>
      </c>
      <c r="G5190">
        <f t="shared" si="489"/>
        <v>8.2260558628949082E-4</v>
      </c>
      <c r="H5190" s="38">
        <f>G5190*SUMIF('Manual Inputs'!$B$11:$B$22,'Expanded kW'!A5190,'Manual Inputs'!$C$11:$C$22)</f>
        <v>7633.8629239306902</v>
      </c>
    </row>
    <row r="5191" spans="1:8" x14ac:dyDescent="0.2">
      <c r="A5191">
        <f t="shared" si="486"/>
        <v>10</v>
      </c>
      <c r="B5191" t="b">
        <f t="shared" si="487"/>
        <v>0</v>
      </c>
      <c r="C5191" t="str">
        <f t="shared" si="488"/>
        <v>OFF</v>
      </c>
      <c r="D5191" s="4">
        <f t="shared" si="490"/>
        <v>42646.208333320748</v>
      </c>
      <c r="E5191" t="str">
        <f t="shared" si="491"/>
        <v>LRKPPS</v>
      </c>
      <c r="F5191" s="39">
        <v>53.777904510498047</v>
      </c>
      <c r="G5191">
        <f t="shared" si="489"/>
        <v>1.0148307293120528E-3</v>
      </c>
      <c r="H5191" s="38">
        <f>G5191*SUMIF('Manual Inputs'!$B$11:$B$22,'Expanded kW'!A5191,'Manual Inputs'!$C$11:$C$22)</f>
        <v>9417.7316659195112</v>
      </c>
    </row>
    <row r="5192" spans="1:8" x14ac:dyDescent="0.2">
      <c r="A5192">
        <f t="shared" si="486"/>
        <v>10</v>
      </c>
      <c r="B5192" t="b">
        <f t="shared" si="487"/>
        <v>0</v>
      </c>
      <c r="C5192" t="str">
        <f t="shared" si="488"/>
        <v>OFF</v>
      </c>
      <c r="D5192" s="4">
        <f t="shared" si="490"/>
        <v>42646.249999987413</v>
      </c>
      <c r="E5192" t="str">
        <f t="shared" si="491"/>
        <v>LRKPPS</v>
      </c>
      <c r="F5192" s="39">
        <v>69.165702819824219</v>
      </c>
      <c r="G5192">
        <f t="shared" si="489"/>
        <v>1.3052104070421851E-3</v>
      </c>
      <c r="H5192" s="38">
        <f>G5192*SUMIF('Manual Inputs'!$B$11:$B$22,'Expanded kW'!A5192,'Manual Inputs'!$C$11:$C$22)</f>
        <v>12112.48440360259</v>
      </c>
    </row>
    <row r="5193" spans="1:8" x14ac:dyDescent="0.2">
      <c r="A5193">
        <f t="shared" si="486"/>
        <v>10</v>
      </c>
      <c r="B5193" t="b">
        <f t="shared" si="487"/>
        <v>0</v>
      </c>
      <c r="C5193" t="str">
        <f t="shared" si="488"/>
        <v>ON</v>
      </c>
      <c r="D5193" s="4">
        <f t="shared" si="490"/>
        <v>42646.291666654077</v>
      </c>
      <c r="E5193" t="str">
        <f t="shared" si="491"/>
        <v>LRKPPS</v>
      </c>
      <c r="F5193" s="39">
        <v>85.779670715332031</v>
      </c>
      <c r="G5193">
        <f t="shared" si="489"/>
        <v>1.6187288549927535E-3</v>
      </c>
      <c r="H5193" s="38">
        <f>G5193*SUMIF('Manual Inputs'!$B$11:$B$22,'Expanded kW'!A5193,'Manual Inputs'!$C$11:$C$22)</f>
        <v>15021.967265947107</v>
      </c>
    </row>
    <row r="5194" spans="1:8" x14ac:dyDescent="0.2">
      <c r="A5194">
        <f t="shared" si="486"/>
        <v>10</v>
      </c>
      <c r="B5194" t="b">
        <f t="shared" si="487"/>
        <v>0</v>
      </c>
      <c r="C5194" t="str">
        <f t="shared" si="488"/>
        <v>ON</v>
      </c>
      <c r="D5194" s="4">
        <f t="shared" si="490"/>
        <v>42646.333333320741</v>
      </c>
      <c r="E5194" t="str">
        <f t="shared" si="491"/>
        <v>LRKPPS</v>
      </c>
      <c r="F5194" s="39">
        <v>111.40678405761719</v>
      </c>
      <c r="G5194">
        <f t="shared" si="489"/>
        <v>2.1023323415926636E-3</v>
      </c>
      <c r="H5194" s="38">
        <f>G5194*SUMIF('Manual Inputs'!$B$11:$B$22,'Expanded kW'!A5194,'Manual Inputs'!$C$11:$C$22)</f>
        <v>19509.856465546418</v>
      </c>
    </row>
    <row r="5195" spans="1:8" x14ac:dyDescent="0.2">
      <c r="A5195">
        <f t="shared" si="486"/>
        <v>10</v>
      </c>
      <c r="B5195" t="b">
        <f t="shared" si="487"/>
        <v>0</v>
      </c>
      <c r="C5195" t="str">
        <f t="shared" si="488"/>
        <v>ON</v>
      </c>
      <c r="D5195" s="4">
        <f t="shared" si="490"/>
        <v>42646.374999987405</v>
      </c>
      <c r="E5195" t="str">
        <f t="shared" si="491"/>
        <v>LRKPPS</v>
      </c>
      <c r="F5195" s="39">
        <v>118.24265289306641</v>
      </c>
      <c r="G5195">
        <f t="shared" si="489"/>
        <v>2.2313304834671991E-3</v>
      </c>
      <c r="H5195" s="38">
        <f>G5195*SUMIF('Manual Inputs'!$B$11:$B$22,'Expanded kW'!A5195,'Manual Inputs'!$C$11:$C$22)</f>
        <v>20706.972250954437</v>
      </c>
    </row>
    <row r="5196" spans="1:8" x14ac:dyDescent="0.2">
      <c r="A5196">
        <f t="shared" si="486"/>
        <v>10</v>
      </c>
      <c r="B5196" t="b">
        <f t="shared" si="487"/>
        <v>0</v>
      </c>
      <c r="C5196" t="str">
        <f t="shared" si="488"/>
        <v>ON</v>
      </c>
      <c r="D5196" s="4">
        <f t="shared" si="490"/>
        <v>42646.41666665407</v>
      </c>
      <c r="E5196" t="str">
        <f t="shared" si="491"/>
        <v>LRKPPS</v>
      </c>
      <c r="F5196" s="39">
        <v>115.72698211669922</v>
      </c>
      <c r="G5196">
        <f t="shared" si="489"/>
        <v>2.1838578265846432E-3</v>
      </c>
      <c r="H5196" s="38">
        <f>G5196*SUMIF('Manual Inputs'!$B$11:$B$22,'Expanded kW'!A5196,'Manual Inputs'!$C$11:$C$22)</f>
        <v>20266.421200345972</v>
      </c>
    </row>
    <row r="5197" spans="1:8" x14ac:dyDescent="0.2">
      <c r="A5197">
        <f t="shared" si="486"/>
        <v>10</v>
      </c>
      <c r="B5197" t="b">
        <f t="shared" si="487"/>
        <v>0</v>
      </c>
      <c r="C5197" t="str">
        <f t="shared" si="488"/>
        <v>ON</v>
      </c>
      <c r="D5197" s="4">
        <f t="shared" si="490"/>
        <v>42646.458333320734</v>
      </c>
      <c r="E5197" t="str">
        <f t="shared" si="491"/>
        <v>LRKPPS</v>
      </c>
      <c r="F5197" s="39">
        <v>122.94249725341797</v>
      </c>
      <c r="G5197">
        <f t="shared" si="489"/>
        <v>2.320020188342882E-3</v>
      </c>
      <c r="H5197" s="38">
        <f>G5197*SUMIF('Manual Inputs'!$B$11:$B$22,'Expanded kW'!A5197,'Manual Inputs'!$C$11:$C$22)</f>
        <v>21530.021669860966</v>
      </c>
    </row>
    <row r="5198" spans="1:8" x14ac:dyDescent="0.2">
      <c r="A5198">
        <f t="shared" si="486"/>
        <v>10</v>
      </c>
      <c r="B5198" t="b">
        <f t="shared" si="487"/>
        <v>0</v>
      </c>
      <c r="C5198" t="str">
        <f t="shared" si="488"/>
        <v>ON</v>
      </c>
      <c r="D5198" s="4">
        <f t="shared" si="490"/>
        <v>42646.499999987398</v>
      </c>
      <c r="E5198" t="str">
        <f t="shared" si="491"/>
        <v>LRKPPS</v>
      </c>
      <c r="F5198" s="39">
        <v>118.86548614501953</v>
      </c>
      <c r="G5198">
        <f t="shared" si="489"/>
        <v>2.2430838295499941E-3</v>
      </c>
      <c r="H5198" s="38">
        <f>G5198*SUMIF('Manual Inputs'!$B$11:$B$22,'Expanded kW'!A5198,'Manual Inputs'!$C$11:$C$22)</f>
        <v>20816.044489690728</v>
      </c>
    </row>
    <row r="5199" spans="1:8" x14ac:dyDescent="0.2">
      <c r="A5199">
        <f t="shared" si="486"/>
        <v>10</v>
      </c>
      <c r="B5199" t="b">
        <f t="shared" si="487"/>
        <v>0</v>
      </c>
      <c r="C5199" t="str">
        <f t="shared" si="488"/>
        <v>ON</v>
      </c>
      <c r="D5199" s="4">
        <f t="shared" si="490"/>
        <v>42646.541666654062</v>
      </c>
      <c r="E5199" t="str">
        <f t="shared" si="491"/>
        <v>LRKPPS</v>
      </c>
      <c r="F5199" s="39">
        <v>113.26176452636719</v>
      </c>
      <c r="G5199">
        <f t="shared" si="489"/>
        <v>2.1373372604175257E-3</v>
      </c>
      <c r="H5199" s="38">
        <f>G5199*SUMIF('Manual Inputs'!$B$11:$B$22,'Expanded kW'!A5199,'Manual Inputs'!$C$11:$C$22)</f>
        <v>19834.705647737941</v>
      </c>
    </row>
    <row r="5200" spans="1:8" x14ac:dyDescent="0.2">
      <c r="A5200">
        <f t="shared" si="486"/>
        <v>10</v>
      </c>
      <c r="B5200" t="b">
        <f t="shared" si="487"/>
        <v>0</v>
      </c>
      <c r="C5200" t="str">
        <f t="shared" si="488"/>
        <v>ON</v>
      </c>
      <c r="D5200" s="4">
        <f t="shared" si="490"/>
        <v>42646.583333320727</v>
      </c>
      <c r="E5200" t="str">
        <f t="shared" si="491"/>
        <v>LRKPPS</v>
      </c>
      <c r="F5200" s="39">
        <v>110.61476898193359</v>
      </c>
      <c r="G5200">
        <f t="shared" si="489"/>
        <v>2.0873864034011667E-3</v>
      </c>
      <c r="H5200" s="38">
        <f>G5200*SUMIF('Manual Inputs'!$B$11:$B$22,'Expanded kW'!A5200,'Manual Inputs'!$C$11:$C$22)</f>
        <v>19371.156649589571</v>
      </c>
    </row>
    <row r="5201" spans="1:8" x14ac:dyDescent="0.2">
      <c r="A5201">
        <f t="shared" si="486"/>
        <v>10</v>
      </c>
      <c r="B5201" t="b">
        <f t="shared" si="487"/>
        <v>0</v>
      </c>
      <c r="C5201" t="str">
        <f t="shared" si="488"/>
        <v>ON</v>
      </c>
      <c r="D5201" s="4">
        <f t="shared" si="490"/>
        <v>42646.624999987391</v>
      </c>
      <c r="E5201" t="str">
        <f t="shared" si="491"/>
        <v>LRKPPS</v>
      </c>
      <c r="F5201" s="39">
        <v>100.26130676269531</v>
      </c>
      <c r="G5201">
        <f t="shared" si="489"/>
        <v>1.8920085486764018E-3</v>
      </c>
      <c r="H5201" s="38">
        <f>G5201*SUMIF('Manual Inputs'!$B$11:$B$22,'Expanded kW'!A5201,'Manual Inputs'!$C$11:$C$22)</f>
        <v>17558.030424580425</v>
      </c>
    </row>
    <row r="5202" spans="1:8" x14ac:dyDescent="0.2">
      <c r="A5202">
        <f t="shared" si="486"/>
        <v>10</v>
      </c>
      <c r="B5202" t="b">
        <f t="shared" si="487"/>
        <v>0</v>
      </c>
      <c r="C5202" t="str">
        <f t="shared" si="488"/>
        <v>ON</v>
      </c>
      <c r="D5202" s="4">
        <f t="shared" si="490"/>
        <v>42646.666666654055</v>
      </c>
      <c r="E5202" t="str">
        <f t="shared" si="491"/>
        <v>LRKPPS</v>
      </c>
      <c r="F5202" s="39">
        <v>88.429756164550781</v>
      </c>
      <c r="G5202">
        <f t="shared" si="489"/>
        <v>1.668738020906701E-3</v>
      </c>
      <c r="H5202" s="38">
        <f>G5202*SUMIF('Manual Inputs'!$B$11:$B$22,'Expanded kW'!A5202,'Manual Inputs'!$C$11:$C$22)</f>
        <v>15486.057376554296</v>
      </c>
    </row>
    <row r="5203" spans="1:8" x14ac:dyDescent="0.2">
      <c r="A5203">
        <f t="shared" si="486"/>
        <v>10</v>
      </c>
      <c r="B5203" t="b">
        <f t="shared" si="487"/>
        <v>0</v>
      </c>
      <c r="C5203" t="str">
        <f t="shared" si="488"/>
        <v>ON</v>
      </c>
      <c r="D5203" s="4">
        <f t="shared" si="490"/>
        <v>42646.708333320719</v>
      </c>
      <c r="E5203" t="str">
        <f t="shared" si="491"/>
        <v>LRKPPS</v>
      </c>
      <c r="F5203" s="39">
        <v>79.497970581054688</v>
      </c>
      <c r="G5203">
        <f t="shared" si="489"/>
        <v>1.5001883059212692E-3</v>
      </c>
      <c r="H5203" s="38">
        <f>G5203*SUMIF('Manual Inputs'!$B$11:$B$22,'Expanded kW'!A5203,'Manual Inputs'!$C$11:$C$22)</f>
        <v>13921.898997968276</v>
      </c>
    </row>
    <row r="5204" spans="1:8" x14ac:dyDescent="0.2">
      <c r="A5204">
        <f t="shared" si="486"/>
        <v>10</v>
      </c>
      <c r="B5204" t="b">
        <f t="shared" si="487"/>
        <v>0</v>
      </c>
      <c r="C5204" t="str">
        <f t="shared" si="488"/>
        <v>ON</v>
      </c>
      <c r="D5204" s="4">
        <f t="shared" si="490"/>
        <v>42646.749999987383</v>
      </c>
      <c r="E5204" t="str">
        <f t="shared" si="491"/>
        <v>LRKPPS</v>
      </c>
      <c r="F5204" s="39">
        <v>74.889892578125</v>
      </c>
      <c r="G5204">
        <f t="shared" si="489"/>
        <v>1.4132303033176706E-3</v>
      </c>
      <c r="H5204" s="38">
        <f>G5204*SUMIF('Manual Inputs'!$B$11:$B$22,'Expanded kW'!A5204,'Manual Inputs'!$C$11:$C$22)</f>
        <v>13114.919951048618</v>
      </c>
    </row>
    <row r="5205" spans="1:8" x14ac:dyDescent="0.2">
      <c r="A5205">
        <f t="shared" si="486"/>
        <v>10</v>
      </c>
      <c r="B5205" t="b">
        <f t="shared" si="487"/>
        <v>0</v>
      </c>
      <c r="C5205" t="str">
        <f t="shared" si="488"/>
        <v>ON</v>
      </c>
      <c r="D5205" s="4">
        <f t="shared" si="490"/>
        <v>42646.791666654048</v>
      </c>
      <c r="E5205" t="str">
        <f t="shared" si="491"/>
        <v>LRKPPS</v>
      </c>
      <c r="F5205" s="39">
        <v>71.244956970214844</v>
      </c>
      <c r="G5205">
        <f t="shared" si="489"/>
        <v>1.3444475440238634E-3</v>
      </c>
      <c r="H5205" s="38">
        <f>G5205*SUMIF('Manual Inputs'!$B$11:$B$22,'Expanded kW'!A5205,'Manual Inputs'!$C$11:$C$22)</f>
        <v>12476.608997743399</v>
      </c>
    </row>
    <row r="5206" spans="1:8" x14ac:dyDescent="0.2">
      <c r="A5206">
        <f t="shared" si="486"/>
        <v>10</v>
      </c>
      <c r="B5206" t="b">
        <f t="shared" si="487"/>
        <v>0</v>
      </c>
      <c r="C5206" t="str">
        <f t="shared" si="488"/>
        <v>ON</v>
      </c>
      <c r="D5206" s="4">
        <f t="shared" si="490"/>
        <v>42646.833333320712</v>
      </c>
      <c r="E5206" t="str">
        <f t="shared" si="491"/>
        <v>LRKPPS</v>
      </c>
      <c r="F5206" s="39">
        <v>66.875907897949219</v>
      </c>
      <c r="G5206">
        <f t="shared" si="489"/>
        <v>1.2620002025596393E-3</v>
      </c>
      <c r="H5206" s="38">
        <f>G5206*SUMIF('Manual Inputs'!$B$11:$B$22,'Expanded kW'!A5206,'Manual Inputs'!$C$11:$C$22)</f>
        <v>11711.489341773911</v>
      </c>
    </row>
    <row r="5207" spans="1:8" x14ac:dyDescent="0.2">
      <c r="A5207">
        <f t="shared" si="486"/>
        <v>10</v>
      </c>
      <c r="B5207" t="b">
        <f t="shared" si="487"/>
        <v>0</v>
      </c>
      <c r="C5207" t="str">
        <f t="shared" si="488"/>
        <v>OFF</v>
      </c>
      <c r="D5207" s="4">
        <f t="shared" si="490"/>
        <v>42646.874999987376</v>
      </c>
      <c r="E5207" t="str">
        <f t="shared" si="491"/>
        <v>LRKPPS</v>
      </c>
      <c r="F5207" s="39">
        <v>62.008136749267578</v>
      </c>
      <c r="G5207">
        <f t="shared" si="489"/>
        <v>1.1701415890657569E-3</v>
      </c>
      <c r="H5207" s="38">
        <f>G5207*SUMIF('Manual Inputs'!$B$11:$B$22,'Expanded kW'!A5207,'Manual Inputs'!$C$11:$C$22)</f>
        <v>10859.032130830719</v>
      </c>
    </row>
    <row r="5208" spans="1:8" x14ac:dyDescent="0.2">
      <c r="A5208">
        <f t="shared" si="486"/>
        <v>10</v>
      </c>
      <c r="B5208" t="b">
        <f t="shared" si="487"/>
        <v>0</v>
      </c>
      <c r="C5208" t="str">
        <f t="shared" si="488"/>
        <v>OFF</v>
      </c>
      <c r="D5208" s="4">
        <f t="shared" si="490"/>
        <v>42646.91666665404</v>
      </c>
      <c r="E5208" t="str">
        <f t="shared" si="491"/>
        <v>LRKPPS</v>
      </c>
      <c r="F5208" s="39">
        <v>55.33319091796875</v>
      </c>
      <c r="G5208">
        <f t="shared" si="489"/>
        <v>1.044180188974887E-3</v>
      </c>
      <c r="H5208" s="38">
        <f>G5208*SUMIF('Manual Inputs'!$B$11:$B$22,'Expanded kW'!A5208,'Manual Inputs'!$C$11:$C$22)</f>
        <v>9690.0976158860376</v>
      </c>
    </row>
    <row r="5209" spans="1:8" x14ac:dyDescent="0.2">
      <c r="A5209">
        <f t="shared" si="486"/>
        <v>10</v>
      </c>
      <c r="B5209" t="b">
        <f t="shared" si="487"/>
        <v>0</v>
      </c>
      <c r="C5209" t="str">
        <f t="shared" si="488"/>
        <v>OFF</v>
      </c>
      <c r="D5209" s="4">
        <f t="shared" si="490"/>
        <v>42646.958333320705</v>
      </c>
      <c r="E5209" t="str">
        <f t="shared" si="491"/>
        <v>LRKPPS</v>
      </c>
      <c r="F5209" s="39">
        <v>52.004390716552734</v>
      </c>
      <c r="G5209">
        <f t="shared" si="489"/>
        <v>9.8136314976731299E-4</v>
      </c>
      <c r="H5209" s="38">
        <f>G5209*SUMIF('Manual Inputs'!$B$11:$B$22,'Expanded kW'!A5209,'Manual Inputs'!$C$11:$C$22)</f>
        <v>9107.1491475187904</v>
      </c>
    </row>
    <row r="5210" spans="1:8" x14ac:dyDescent="0.2">
      <c r="A5210">
        <f t="shared" si="486"/>
        <v>10</v>
      </c>
      <c r="B5210" t="b">
        <f t="shared" si="487"/>
        <v>0</v>
      </c>
      <c r="C5210" t="str">
        <f t="shared" si="488"/>
        <v>OFF</v>
      </c>
      <c r="D5210" s="4">
        <f t="shared" si="490"/>
        <v>42646.999999987369</v>
      </c>
      <c r="E5210" t="str">
        <f t="shared" si="491"/>
        <v>LRKPPS</v>
      </c>
      <c r="F5210" s="39">
        <v>48.151344299316406</v>
      </c>
      <c r="G5210">
        <f t="shared" si="489"/>
        <v>9.0865317824148271E-4</v>
      </c>
      <c r="H5210" s="38">
        <f>G5210*SUMIF('Manual Inputs'!$B$11:$B$22,'Expanded kW'!A5210,'Manual Inputs'!$C$11:$C$22)</f>
        <v>8432.3932680519611</v>
      </c>
    </row>
    <row r="5211" spans="1:8" x14ac:dyDescent="0.2">
      <c r="A5211">
        <f t="shared" si="486"/>
        <v>10</v>
      </c>
      <c r="B5211" t="b">
        <f t="shared" si="487"/>
        <v>0</v>
      </c>
      <c r="C5211" t="str">
        <f t="shared" si="488"/>
        <v>OFF</v>
      </c>
      <c r="D5211" s="4">
        <f t="shared" si="490"/>
        <v>42647.041666654033</v>
      </c>
      <c r="E5211" t="str">
        <f t="shared" si="491"/>
        <v>LRKPPS</v>
      </c>
      <c r="F5211" s="39">
        <v>47.566692352294922</v>
      </c>
      <c r="G5211">
        <f t="shared" si="489"/>
        <v>8.9762034296851851E-4</v>
      </c>
      <c r="H5211" s="38">
        <f>G5211*SUMIF('Manual Inputs'!$B$11:$B$22,'Expanded kW'!A5211,'Manual Inputs'!$C$11:$C$22)</f>
        <v>8330.0074424024915</v>
      </c>
    </row>
    <row r="5212" spans="1:8" x14ac:dyDescent="0.2">
      <c r="A5212">
        <f t="shared" si="486"/>
        <v>10</v>
      </c>
      <c r="B5212" t="b">
        <f t="shared" si="487"/>
        <v>0</v>
      </c>
      <c r="C5212" t="str">
        <f t="shared" si="488"/>
        <v>OFF</v>
      </c>
      <c r="D5212" s="4">
        <f t="shared" si="490"/>
        <v>42647.083333320697</v>
      </c>
      <c r="E5212" t="str">
        <f t="shared" si="491"/>
        <v>LRKPPS</v>
      </c>
      <c r="F5212" s="39">
        <v>47.296524047851563</v>
      </c>
      <c r="G5212">
        <f t="shared" si="489"/>
        <v>8.9252205771678033E-4</v>
      </c>
      <c r="H5212" s="38">
        <f>G5212*SUMIF('Manual Inputs'!$B$11:$B$22,'Expanded kW'!A5212,'Manual Inputs'!$C$11:$C$22)</f>
        <v>8282.6948403395509</v>
      </c>
    </row>
    <row r="5213" spans="1:8" x14ac:dyDescent="0.2">
      <c r="A5213">
        <f t="shared" si="486"/>
        <v>10</v>
      </c>
      <c r="B5213" t="b">
        <f t="shared" si="487"/>
        <v>0</v>
      </c>
      <c r="C5213" t="str">
        <f t="shared" si="488"/>
        <v>OFF</v>
      </c>
      <c r="D5213" s="4">
        <f t="shared" si="490"/>
        <v>42647.124999987362</v>
      </c>
      <c r="E5213" t="str">
        <f t="shared" si="491"/>
        <v>LRKPPS</v>
      </c>
      <c r="F5213" s="39">
        <v>46.236301422119141</v>
      </c>
      <c r="G5213">
        <f t="shared" si="489"/>
        <v>8.7251483522831144E-4</v>
      </c>
      <c r="H5213" s="38">
        <f>G5213*SUMIF('Manual Inputs'!$B$11:$B$22,'Expanded kW'!A5213,'Manual Inputs'!$C$11:$C$22)</f>
        <v>8097.0257949170882</v>
      </c>
    </row>
    <row r="5214" spans="1:8" x14ac:dyDescent="0.2">
      <c r="A5214">
        <f t="shared" si="486"/>
        <v>10</v>
      </c>
      <c r="B5214" t="b">
        <f t="shared" si="487"/>
        <v>0</v>
      </c>
      <c r="C5214" t="str">
        <f t="shared" si="488"/>
        <v>OFF</v>
      </c>
      <c r="D5214" s="4">
        <f t="shared" si="490"/>
        <v>42647.166666654026</v>
      </c>
      <c r="E5214" t="str">
        <f t="shared" si="491"/>
        <v>LRKPPS</v>
      </c>
      <c r="F5214" s="39">
        <v>46.249992370605469</v>
      </c>
      <c r="G5214">
        <f t="shared" si="489"/>
        <v>8.7277319403503367E-4</v>
      </c>
      <c r="H5214" s="38">
        <f>G5214*SUMIF('Manual Inputs'!$B$11:$B$22,'Expanded kW'!A5214,'Manual Inputs'!$C$11:$C$22)</f>
        <v>8099.4233907377102</v>
      </c>
    </row>
    <row r="5215" spans="1:8" x14ac:dyDescent="0.2">
      <c r="A5215">
        <f t="shared" si="486"/>
        <v>10</v>
      </c>
      <c r="B5215" t="b">
        <f t="shared" si="487"/>
        <v>0</v>
      </c>
      <c r="C5215" t="str">
        <f t="shared" si="488"/>
        <v>OFF</v>
      </c>
      <c r="D5215" s="4">
        <f t="shared" si="490"/>
        <v>42647.20833332069</v>
      </c>
      <c r="E5215" t="str">
        <f t="shared" si="491"/>
        <v>LRKPPS</v>
      </c>
      <c r="F5215" s="39">
        <v>54.182720184326172</v>
      </c>
      <c r="G5215">
        <f t="shared" si="489"/>
        <v>1.0224699147590749E-3</v>
      </c>
      <c r="H5215" s="38">
        <f>G5215*SUMIF('Manual Inputs'!$B$11:$B$22,'Expanded kW'!A5215,'Manual Inputs'!$C$11:$C$22)</f>
        <v>9488.6240784256061</v>
      </c>
    </row>
    <row r="5216" spans="1:8" x14ac:dyDescent="0.2">
      <c r="A5216">
        <f t="shared" si="486"/>
        <v>10</v>
      </c>
      <c r="B5216" t="b">
        <f t="shared" si="487"/>
        <v>0</v>
      </c>
      <c r="C5216" t="str">
        <f t="shared" si="488"/>
        <v>OFF</v>
      </c>
      <c r="D5216" s="4">
        <f t="shared" si="490"/>
        <v>42647.249999987354</v>
      </c>
      <c r="E5216" t="str">
        <f t="shared" si="491"/>
        <v>LRKPPS</v>
      </c>
      <c r="F5216" s="39">
        <v>71.376449584960937</v>
      </c>
      <c r="G5216">
        <f t="shared" si="489"/>
        <v>1.3469289115545726E-3</v>
      </c>
      <c r="H5216" s="38">
        <f>G5216*SUMIF('Manual Inputs'!$B$11:$B$22,'Expanded kW'!A5216,'Manual Inputs'!$C$11:$C$22)</f>
        <v>12499.636339046499</v>
      </c>
    </row>
    <row r="5217" spans="1:8" x14ac:dyDescent="0.2">
      <c r="A5217">
        <f t="shared" si="486"/>
        <v>10</v>
      </c>
      <c r="B5217" t="b">
        <f t="shared" si="487"/>
        <v>0</v>
      </c>
      <c r="C5217" t="str">
        <f t="shared" si="488"/>
        <v>ON</v>
      </c>
      <c r="D5217" s="4">
        <f t="shared" si="490"/>
        <v>42647.291666654019</v>
      </c>
      <c r="E5217" t="str">
        <f t="shared" si="491"/>
        <v>LRKPPS</v>
      </c>
      <c r="F5217" s="39">
        <v>87.405746459960938</v>
      </c>
      <c r="G5217">
        <f t="shared" si="489"/>
        <v>1.6494141643007103E-3</v>
      </c>
      <c r="H5217" s="38">
        <f>G5217*SUMIF('Manual Inputs'!$B$11:$B$22,'Expanded kW'!A5217,'Manual Inputs'!$C$11:$C$22)</f>
        <v>15306.730035541186</v>
      </c>
    </row>
    <row r="5218" spans="1:8" x14ac:dyDescent="0.2">
      <c r="A5218">
        <f t="shared" si="486"/>
        <v>10</v>
      </c>
      <c r="B5218" t="b">
        <f t="shared" si="487"/>
        <v>0</v>
      </c>
      <c r="C5218" t="str">
        <f t="shared" si="488"/>
        <v>ON</v>
      </c>
      <c r="D5218" s="4">
        <f t="shared" si="490"/>
        <v>42647.333333320683</v>
      </c>
      <c r="E5218" t="str">
        <f t="shared" si="491"/>
        <v>LRKPPS</v>
      </c>
      <c r="F5218" s="39">
        <v>113.20169067382812</v>
      </c>
      <c r="G5218">
        <f t="shared" si="489"/>
        <v>2.1362036202703365E-3</v>
      </c>
      <c r="H5218" s="38">
        <f>G5218*SUMIF('Manual Inputs'!$B$11:$B$22,'Expanded kW'!A5218,'Manual Inputs'!$C$11:$C$22)</f>
        <v>19824.185352674369</v>
      </c>
    </row>
    <row r="5219" spans="1:8" x14ac:dyDescent="0.2">
      <c r="A5219">
        <f t="shared" si="486"/>
        <v>10</v>
      </c>
      <c r="B5219" t="b">
        <f t="shared" si="487"/>
        <v>0</v>
      </c>
      <c r="C5219" t="str">
        <f t="shared" si="488"/>
        <v>ON</v>
      </c>
      <c r="D5219" s="4">
        <f t="shared" si="490"/>
        <v>42647.374999987347</v>
      </c>
      <c r="E5219" t="str">
        <f t="shared" si="491"/>
        <v>LRKPPS</v>
      </c>
      <c r="F5219" s="39">
        <v>117.77820587158203</v>
      </c>
      <c r="G5219">
        <f t="shared" si="489"/>
        <v>2.2225660082830132E-3</v>
      </c>
      <c r="H5219" s="38">
        <f>G5219*SUMIF('Manual Inputs'!$B$11:$B$22,'Expanded kW'!A5219,'Manual Inputs'!$C$11:$C$22)</f>
        <v>20625.6370360332</v>
      </c>
    </row>
    <row r="5220" spans="1:8" x14ac:dyDescent="0.2">
      <c r="A5220">
        <f t="shared" si="486"/>
        <v>10</v>
      </c>
      <c r="B5220" t="b">
        <f t="shared" si="487"/>
        <v>0</v>
      </c>
      <c r="C5220" t="str">
        <f t="shared" si="488"/>
        <v>ON</v>
      </c>
      <c r="D5220" s="4">
        <f t="shared" si="490"/>
        <v>42647.416666654011</v>
      </c>
      <c r="E5220" t="str">
        <f t="shared" si="491"/>
        <v>LRKPPS</v>
      </c>
      <c r="F5220" s="39">
        <v>119.31327819824219</v>
      </c>
      <c r="G5220">
        <f t="shared" si="489"/>
        <v>2.2515340125775496E-3</v>
      </c>
      <c r="H5220" s="38">
        <f>G5220*SUMIF('Manual Inputs'!$B$11:$B$22,'Expanded kW'!A5220,'Manual Inputs'!$C$11:$C$22)</f>
        <v>20894.46304165493</v>
      </c>
    </row>
    <row r="5221" spans="1:8" x14ac:dyDescent="0.2">
      <c r="A5221">
        <f t="shared" si="486"/>
        <v>10</v>
      </c>
      <c r="B5221" t="b">
        <f t="shared" si="487"/>
        <v>0</v>
      </c>
      <c r="C5221" t="str">
        <f t="shared" si="488"/>
        <v>ON</v>
      </c>
      <c r="D5221" s="4">
        <f t="shared" si="490"/>
        <v>42647.458333320676</v>
      </c>
      <c r="E5221" t="str">
        <f t="shared" si="491"/>
        <v>LRKPPS</v>
      </c>
      <c r="F5221" s="39">
        <v>125.97781372070312</v>
      </c>
      <c r="G5221">
        <f t="shared" si="489"/>
        <v>2.3772989620739512E-3</v>
      </c>
      <c r="H5221" s="38">
        <f>G5221*SUMIF('Manual Inputs'!$B$11:$B$22,'Expanded kW'!A5221,'Manual Inputs'!$C$11:$C$22)</f>
        <v>22061.574475241436</v>
      </c>
    </row>
    <row r="5222" spans="1:8" x14ac:dyDescent="0.2">
      <c r="A5222">
        <f t="shared" si="486"/>
        <v>10</v>
      </c>
      <c r="B5222" t="b">
        <f t="shared" si="487"/>
        <v>0</v>
      </c>
      <c r="C5222" t="str">
        <f t="shared" si="488"/>
        <v>ON</v>
      </c>
      <c r="D5222" s="4">
        <f t="shared" si="490"/>
        <v>42647.49999998734</v>
      </c>
      <c r="E5222" t="str">
        <f t="shared" si="491"/>
        <v>LRKPPS</v>
      </c>
      <c r="F5222" s="39">
        <v>126.08985900878906</v>
      </c>
      <c r="G5222">
        <f t="shared" si="489"/>
        <v>2.3794133434813197E-3</v>
      </c>
      <c r="H5222" s="38">
        <f>G5222*SUMIF('Manual Inputs'!$B$11:$B$22,'Expanded kW'!A5222,'Manual Inputs'!$C$11:$C$22)</f>
        <v>22081.196148254337</v>
      </c>
    </row>
    <row r="5223" spans="1:8" x14ac:dyDescent="0.2">
      <c r="A5223">
        <f t="shared" si="486"/>
        <v>10</v>
      </c>
      <c r="B5223" t="b">
        <f t="shared" si="487"/>
        <v>0</v>
      </c>
      <c r="C5223" t="str">
        <f t="shared" si="488"/>
        <v>ON</v>
      </c>
      <c r="D5223" s="4">
        <f t="shared" si="490"/>
        <v>42647.541666654004</v>
      </c>
      <c r="E5223" t="str">
        <f t="shared" si="491"/>
        <v>LRKPPS</v>
      </c>
      <c r="F5223" s="39">
        <v>116.891357421875</v>
      </c>
      <c r="G5223">
        <f t="shared" si="489"/>
        <v>2.2058304908396035E-3</v>
      </c>
      <c r="H5223" s="38">
        <f>G5223*SUMIF('Manual Inputs'!$B$11:$B$22,'Expanded kW'!A5223,'Manual Inputs'!$C$11:$C$22)</f>
        <v>20470.329743871094</v>
      </c>
    </row>
    <row r="5224" spans="1:8" x14ac:dyDescent="0.2">
      <c r="A5224">
        <f t="shared" si="486"/>
        <v>10</v>
      </c>
      <c r="B5224" t="b">
        <f t="shared" si="487"/>
        <v>0</v>
      </c>
      <c r="C5224" t="str">
        <f t="shared" si="488"/>
        <v>ON</v>
      </c>
      <c r="D5224" s="4">
        <f t="shared" si="490"/>
        <v>42647.583333320668</v>
      </c>
      <c r="E5224" t="str">
        <f t="shared" si="491"/>
        <v>LRKPPS</v>
      </c>
      <c r="F5224" s="39">
        <v>114.89107513427734</v>
      </c>
      <c r="G5224">
        <f t="shared" si="489"/>
        <v>2.1680836141022169E-3</v>
      </c>
      <c r="H5224" s="38">
        <f>G5224*SUMIF('Manual Inputs'!$B$11:$B$22,'Expanded kW'!A5224,'Manual Inputs'!$C$11:$C$22)</f>
        <v>20120.034915313598</v>
      </c>
    </row>
    <row r="5225" spans="1:8" x14ac:dyDescent="0.2">
      <c r="A5225">
        <f t="shared" si="486"/>
        <v>10</v>
      </c>
      <c r="B5225" t="b">
        <f t="shared" si="487"/>
        <v>0</v>
      </c>
      <c r="C5225" t="str">
        <f t="shared" si="488"/>
        <v>ON</v>
      </c>
      <c r="D5225" s="4">
        <f t="shared" si="490"/>
        <v>42647.624999987333</v>
      </c>
      <c r="E5225" t="str">
        <f t="shared" si="491"/>
        <v>LRKPPS</v>
      </c>
      <c r="F5225" s="39">
        <v>101.94153594970703</v>
      </c>
      <c r="G5225">
        <f t="shared" si="489"/>
        <v>1.9237157754043164E-3</v>
      </c>
      <c r="H5225" s="38">
        <f>G5225*SUMIF('Manual Inputs'!$B$11:$B$22,'Expanded kW'!A5225,'Manual Inputs'!$C$11:$C$22)</f>
        <v>17852.276691045372</v>
      </c>
    </row>
    <row r="5226" spans="1:8" x14ac:dyDescent="0.2">
      <c r="A5226">
        <f t="shared" si="486"/>
        <v>10</v>
      </c>
      <c r="B5226" t="b">
        <f t="shared" si="487"/>
        <v>0</v>
      </c>
      <c r="C5226" t="str">
        <f t="shared" si="488"/>
        <v>ON</v>
      </c>
      <c r="D5226" s="4">
        <f t="shared" si="490"/>
        <v>42647.666666653997</v>
      </c>
      <c r="E5226" t="str">
        <f t="shared" si="491"/>
        <v>LRKPPS</v>
      </c>
      <c r="F5226" s="39">
        <v>89.810188293457031</v>
      </c>
      <c r="G5226">
        <f t="shared" si="489"/>
        <v>1.6947878448426679E-3</v>
      </c>
      <c r="H5226" s="38">
        <f>G5226*SUMIF('Manual Inputs'!$B$11:$B$22,'Expanded kW'!A5226,'Manual Inputs'!$C$11:$C$22)</f>
        <v>15727.802373712288</v>
      </c>
    </row>
    <row r="5227" spans="1:8" x14ac:dyDescent="0.2">
      <c r="A5227">
        <f t="shared" si="486"/>
        <v>10</v>
      </c>
      <c r="B5227" t="b">
        <f t="shared" si="487"/>
        <v>0</v>
      </c>
      <c r="C5227" t="str">
        <f t="shared" si="488"/>
        <v>ON</v>
      </c>
      <c r="D5227" s="4">
        <f t="shared" si="490"/>
        <v>42647.708333320661</v>
      </c>
      <c r="E5227" t="str">
        <f t="shared" si="491"/>
        <v>LRKPPS</v>
      </c>
      <c r="F5227" s="39">
        <v>82.507186889648438</v>
      </c>
      <c r="G5227">
        <f t="shared" si="489"/>
        <v>1.5569745494334493E-3</v>
      </c>
      <c r="H5227" s="38">
        <f>G5227*SUMIF('Manual Inputs'!$B$11:$B$22,'Expanded kW'!A5227,'Manual Inputs'!$C$11:$C$22)</f>
        <v>14448.881073171902</v>
      </c>
    </row>
    <row r="5228" spans="1:8" x14ac:dyDescent="0.2">
      <c r="A5228">
        <f t="shared" si="486"/>
        <v>10</v>
      </c>
      <c r="B5228" t="b">
        <f t="shared" si="487"/>
        <v>0</v>
      </c>
      <c r="C5228" t="str">
        <f t="shared" si="488"/>
        <v>ON</v>
      </c>
      <c r="D5228" s="4">
        <f t="shared" si="490"/>
        <v>42647.749999987325</v>
      </c>
      <c r="E5228" t="str">
        <f t="shared" si="491"/>
        <v>LRKPPS</v>
      </c>
      <c r="F5228" s="39">
        <v>76.5020751953125</v>
      </c>
      <c r="G5228">
        <f t="shared" si="489"/>
        <v>1.4436534385453591E-3</v>
      </c>
      <c r="H5228" s="38">
        <f>G5228*SUMIF('Manual Inputs'!$B$11:$B$22,'Expanded kW'!A5228,'Manual Inputs'!$C$11:$C$22)</f>
        <v>13397.249718698225</v>
      </c>
    </row>
    <row r="5229" spans="1:8" x14ac:dyDescent="0.2">
      <c r="A5229">
        <f t="shared" si="486"/>
        <v>10</v>
      </c>
      <c r="B5229" t="b">
        <f t="shared" si="487"/>
        <v>0</v>
      </c>
      <c r="C5229" t="str">
        <f t="shared" si="488"/>
        <v>ON</v>
      </c>
      <c r="D5229" s="4">
        <f t="shared" si="490"/>
        <v>42647.79166665399</v>
      </c>
      <c r="E5229" t="str">
        <f t="shared" si="491"/>
        <v>LRKPPS</v>
      </c>
      <c r="F5229" s="39">
        <v>73.746109008789063</v>
      </c>
      <c r="G5229">
        <f t="shared" si="489"/>
        <v>1.3916462210740469E-3</v>
      </c>
      <c r="H5229" s="38">
        <f>G5229*SUMIF('Manual Inputs'!$B$11:$B$22,'Expanded kW'!A5229,'Manual Inputs'!$C$11:$C$22)</f>
        <v>12914.617487835485</v>
      </c>
    </row>
    <row r="5230" spans="1:8" x14ac:dyDescent="0.2">
      <c r="A5230">
        <f t="shared" si="486"/>
        <v>10</v>
      </c>
      <c r="B5230" t="b">
        <f t="shared" si="487"/>
        <v>0</v>
      </c>
      <c r="C5230" t="str">
        <f t="shared" si="488"/>
        <v>ON</v>
      </c>
      <c r="D5230" s="4">
        <f t="shared" si="490"/>
        <v>42647.833333320654</v>
      </c>
      <c r="E5230" t="str">
        <f t="shared" si="491"/>
        <v>LRKPPS</v>
      </c>
      <c r="F5230" s="39">
        <v>68.873771667480469</v>
      </c>
      <c r="G5230">
        <f t="shared" si="489"/>
        <v>1.2997014399870614E-3</v>
      </c>
      <c r="H5230" s="38">
        <f>G5230*SUMIF('Manual Inputs'!$B$11:$B$22,'Expanded kW'!A5230,'Manual Inputs'!$C$11:$C$22)</f>
        <v>12061.360632925369</v>
      </c>
    </row>
    <row r="5231" spans="1:8" x14ac:dyDescent="0.2">
      <c r="A5231">
        <f t="shared" si="486"/>
        <v>10</v>
      </c>
      <c r="B5231" t="b">
        <f t="shared" si="487"/>
        <v>0</v>
      </c>
      <c r="C5231" t="str">
        <f t="shared" si="488"/>
        <v>OFF</v>
      </c>
      <c r="D5231" s="4">
        <f t="shared" si="490"/>
        <v>42647.874999987318</v>
      </c>
      <c r="E5231" t="str">
        <f t="shared" si="491"/>
        <v>LRKPPS</v>
      </c>
      <c r="F5231" s="39">
        <v>63.327865600585938</v>
      </c>
      <c r="G5231">
        <f t="shared" si="489"/>
        <v>1.1950458951161371E-3</v>
      </c>
      <c r="H5231" s="38">
        <f>G5231*SUMIF('Manual Inputs'!$B$11:$B$22,'Expanded kW'!A5231,'Manual Inputs'!$C$11:$C$22)</f>
        <v>11090.146606313159</v>
      </c>
    </row>
    <row r="5232" spans="1:8" x14ac:dyDescent="0.2">
      <c r="A5232">
        <f t="shared" si="486"/>
        <v>10</v>
      </c>
      <c r="B5232" t="b">
        <f t="shared" si="487"/>
        <v>0</v>
      </c>
      <c r="C5232" t="str">
        <f t="shared" si="488"/>
        <v>OFF</v>
      </c>
      <c r="D5232" s="4">
        <f t="shared" si="490"/>
        <v>42647.916666653982</v>
      </c>
      <c r="E5232" t="str">
        <f t="shared" si="491"/>
        <v>LRKPPS</v>
      </c>
      <c r="F5232" s="39">
        <v>57.524028778076172</v>
      </c>
      <c r="G5232">
        <f t="shared" si="489"/>
        <v>1.0855229970224423E-3</v>
      </c>
      <c r="H5232" s="38">
        <f>G5232*SUMIF('Manual Inputs'!$B$11:$B$22,'Expanded kW'!A5232,'Manual Inputs'!$C$11:$C$22)</f>
        <v>10073.763050190963</v>
      </c>
    </row>
    <row r="5233" spans="1:8" x14ac:dyDescent="0.2">
      <c r="A5233">
        <f t="shared" si="486"/>
        <v>10</v>
      </c>
      <c r="B5233" t="b">
        <f t="shared" si="487"/>
        <v>0</v>
      </c>
      <c r="C5233" t="str">
        <f t="shared" si="488"/>
        <v>OFF</v>
      </c>
      <c r="D5233" s="4">
        <f t="shared" si="490"/>
        <v>42647.958333320646</v>
      </c>
      <c r="E5233" t="str">
        <f t="shared" si="491"/>
        <v>LRKPPS</v>
      </c>
      <c r="F5233" s="39">
        <v>51.918521881103516</v>
      </c>
      <c r="G5233">
        <f t="shared" si="489"/>
        <v>9.7974273830470039E-4</v>
      </c>
      <c r="H5233" s="38">
        <f>G5233*SUMIF('Manual Inputs'!$B$11:$B$22,'Expanded kW'!A5233,'Manual Inputs'!$C$11:$C$22)</f>
        <v>9092.1115654841888</v>
      </c>
    </row>
    <row r="5234" spans="1:8" x14ac:dyDescent="0.2">
      <c r="A5234">
        <f t="shared" si="486"/>
        <v>10</v>
      </c>
      <c r="B5234" t="b">
        <f t="shared" si="487"/>
        <v>0</v>
      </c>
      <c r="C5234" t="str">
        <f t="shared" si="488"/>
        <v>OFF</v>
      </c>
      <c r="D5234" s="4">
        <f t="shared" si="490"/>
        <v>42647.999999987311</v>
      </c>
      <c r="E5234" t="str">
        <f t="shared" si="491"/>
        <v>LRKPPS</v>
      </c>
      <c r="F5234" s="39">
        <v>48.615192413330078</v>
      </c>
      <c r="G5234">
        <f t="shared" si="489"/>
        <v>9.1740635157761788E-4</v>
      </c>
      <c r="H5234" s="38">
        <f>G5234*SUMIF('Manual Inputs'!$B$11:$B$22,'Expanded kW'!A5234,'Manual Inputs'!$C$11:$C$22)</f>
        <v>8513.6236006818035</v>
      </c>
    </row>
    <row r="5235" spans="1:8" x14ac:dyDescent="0.2">
      <c r="A5235">
        <f t="shared" si="486"/>
        <v>10</v>
      </c>
      <c r="B5235" t="b">
        <f t="shared" si="487"/>
        <v>0</v>
      </c>
      <c r="C5235" t="str">
        <f t="shared" si="488"/>
        <v>OFF</v>
      </c>
      <c r="D5235" s="4">
        <f t="shared" si="490"/>
        <v>42648.041666653975</v>
      </c>
      <c r="E5235" t="str">
        <f t="shared" si="491"/>
        <v>LRKPPS</v>
      </c>
      <c r="F5235" s="39">
        <v>47.555591583251953</v>
      </c>
      <c r="G5235">
        <f t="shared" si="489"/>
        <v>8.9741086285495997E-4</v>
      </c>
      <c r="H5235" s="38">
        <f>G5235*SUMIF('Manual Inputs'!$B$11:$B$22,'Expanded kW'!A5235,'Manual Inputs'!$C$11:$C$22)</f>
        <v>8328.0634457911765</v>
      </c>
    </row>
    <row r="5236" spans="1:8" x14ac:dyDescent="0.2">
      <c r="A5236">
        <f t="shared" si="486"/>
        <v>10</v>
      </c>
      <c r="B5236" t="b">
        <f t="shared" si="487"/>
        <v>0</v>
      </c>
      <c r="C5236" t="str">
        <f t="shared" si="488"/>
        <v>OFF</v>
      </c>
      <c r="D5236" s="4">
        <f t="shared" si="490"/>
        <v>42648.083333320639</v>
      </c>
      <c r="E5236" t="str">
        <f t="shared" si="491"/>
        <v>LRKPPS</v>
      </c>
      <c r="F5236" s="39">
        <v>47.049205780029297</v>
      </c>
      <c r="G5236">
        <f t="shared" si="489"/>
        <v>8.8785497036202358E-4</v>
      </c>
      <c r="H5236" s="38">
        <f>G5236*SUMIF('Manual Inputs'!$B$11:$B$22,'Expanded kW'!A5236,'Manual Inputs'!$C$11:$C$22)</f>
        <v>8239.3837983115845</v>
      </c>
    </row>
    <row r="5237" spans="1:8" x14ac:dyDescent="0.2">
      <c r="A5237">
        <f t="shared" si="486"/>
        <v>10</v>
      </c>
      <c r="B5237" t="b">
        <f t="shared" si="487"/>
        <v>0</v>
      </c>
      <c r="C5237" t="str">
        <f t="shared" si="488"/>
        <v>OFF</v>
      </c>
      <c r="D5237" s="4">
        <f t="shared" si="490"/>
        <v>42648.124999987303</v>
      </c>
      <c r="E5237" t="str">
        <f t="shared" si="491"/>
        <v>LRKPPS</v>
      </c>
      <c r="F5237" s="39">
        <v>45.927986145019531</v>
      </c>
      <c r="G5237">
        <f t="shared" si="489"/>
        <v>8.6669668704338228E-4</v>
      </c>
      <c r="H5237" s="38">
        <f>G5237*SUMIF('Manual Inputs'!$B$11:$B$22,'Expanded kW'!A5237,'Manual Inputs'!$C$11:$C$22)</f>
        <v>8043.0327921279786</v>
      </c>
    </row>
    <row r="5238" spans="1:8" x14ac:dyDescent="0.2">
      <c r="A5238">
        <f t="shared" si="486"/>
        <v>10</v>
      </c>
      <c r="B5238" t="b">
        <f t="shared" si="487"/>
        <v>0</v>
      </c>
      <c r="C5238" t="str">
        <f t="shared" si="488"/>
        <v>OFF</v>
      </c>
      <c r="D5238" s="4">
        <f t="shared" si="490"/>
        <v>42648.166666653968</v>
      </c>
      <c r="E5238" t="str">
        <f t="shared" si="491"/>
        <v>LRKPPS</v>
      </c>
      <c r="F5238" s="39">
        <v>46.045547485351562</v>
      </c>
      <c r="G5238">
        <f t="shared" si="489"/>
        <v>8.6891516063089015E-4</v>
      </c>
      <c r="H5238" s="38">
        <f>G5238*SUMIF('Manual Inputs'!$B$11:$B$22,'Expanded kW'!A5238,'Manual Inputs'!$C$11:$C$22)</f>
        <v>8063.6204510858843</v>
      </c>
    </row>
    <row r="5239" spans="1:8" x14ac:dyDescent="0.2">
      <c r="A5239">
        <f t="shared" si="486"/>
        <v>10</v>
      </c>
      <c r="B5239" t="b">
        <f t="shared" si="487"/>
        <v>0</v>
      </c>
      <c r="C5239" t="str">
        <f t="shared" si="488"/>
        <v>OFF</v>
      </c>
      <c r="D5239" s="4">
        <f t="shared" si="490"/>
        <v>42648.208333320632</v>
      </c>
      <c r="E5239" t="str">
        <f t="shared" si="491"/>
        <v>LRKPPS</v>
      </c>
      <c r="F5239" s="39">
        <v>55.200767517089844</v>
      </c>
      <c r="G5239">
        <f t="shared" si="489"/>
        <v>1.041681256788608E-3</v>
      </c>
      <c r="H5239" s="38">
        <f>G5239*SUMIF('Manual Inputs'!$B$11:$B$22,'Expanded kW'!A5239,'Manual Inputs'!$C$11:$C$22)</f>
        <v>9666.9072728052179</v>
      </c>
    </row>
    <row r="5240" spans="1:8" x14ac:dyDescent="0.2">
      <c r="A5240">
        <f t="shared" si="486"/>
        <v>10</v>
      </c>
      <c r="B5240" t="b">
        <f t="shared" si="487"/>
        <v>0</v>
      </c>
      <c r="C5240" t="str">
        <f t="shared" si="488"/>
        <v>OFF</v>
      </c>
      <c r="D5240" s="4">
        <f t="shared" si="490"/>
        <v>42648.249999987296</v>
      </c>
      <c r="E5240" t="str">
        <f t="shared" si="491"/>
        <v>LRKPPS</v>
      </c>
      <c r="F5240" s="39">
        <v>69.291954040527344</v>
      </c>
      <c r="G5240">
        <f t="shared" si="489"/>
        <v>1.3075928654058737E-3</v>
      </c>
      <c r="H5240" s="38">
        <f>G5240*SUMIF('Manual Inputs'!$B$11:$B$22,'Expanded kW'!A5240,'Manual Inputs'!$C$11:$C$22)</f>
        <v>12134.593857845914</v>
      </c>
    </row>
    <row r="5241" spans="1:8" x14ac:dyDescent="0.2">
      <c r="A5241">
        <f t="shared" si="486"/>
        <v>10</v>
      </c>
      <c r="B5241" t="b">
        <f t="shared" si="487"/>
        <v>0</v>
      </c>
      <c r="C5241" t="str">
        <f t="shared" si="488"/>
        <v>ON</v>
      </c>
      <c r="D5241" s="4">
        <f t="shared" si="490"/>
        <v>42648.29166665396</v>
      </c>
      <c r="E5241" t="str">
        <f t="shared" si="491"/>
        <v>LRKPPS</v>
      </c>
      <c r="F5241" s="39">
        <v>79.548805236816406</v>
      </c>
      <c r="G5241">
        <f t="shared" si="489"/>
        <v>1.5011475952660394E-3</v>
      </c>
      <c r="H5241" s="38">
        <f>G5241*SUMIF('Manual Inputs'!$B$11:$B$22,'Expanded kW'!A5241,'Manual Inputs'!$C$11:$C$22)</f>
        <v>13930.801299975967</v>
      </c>
    </row>
    <row r="5242" spans="1:8" x14ac:dyDescent="0.2">
      <c r="A5242">
        <f t="shared" si="486"/>
        <v>10</v>
      </c>
      <c r="B5242" t="b">
        <f t="shared" si="487"/>
        <v>0</v>
      </c>
      <c r="C5242" t="str">
        <f t="shared" si="488"/>
        <v>ON</v>
      </c>
      <c r="D5242" s="4">
        <f t="shared" si="490"/>
        <v>42648.333333320625</v>
      </c>
      <c r="E5242" t="str">
        <f t="shared" si="491"/>
        <v>LRKPPS</v>
      </c>
      <c r="F5242" s="39">
        <v>100.63240051269531</v>
      </c>
      <c r="G5242">
        <f t="shared" si="489"/>
        <v>1.8990113752904831E-3</v>
      </c>
      <c r="H5242" s="38">
        <f>G5242*SUMIF('Manual Inputs'!$B$11:$B$22,'Expanded kW'!A5242,'Manual Inputs'!$C$11:$C$22)</f>
        <v>17623.017362844588</v>
      </c>
    </row>
    <row r="5243" spans="1:8" x14ac:dyDescent="0.2">
      <c r="A5243">
        <f t="shared" si="486"/>
        <v>10</v>
      </c>
      <c r="B5243" t="b">
        <f t="shared" si="487"/>
        <v>0</v>
      </c>
      <c r="C5243" t="str">
        <f t="shared" si="488"/>
        <v>ON</v>
      </c>
      <c r="D5243" s="4">
        <f t="shared" si="490"/>
        <v>42648.374999987289</v>
      </c>
      <c r="E5243" t="str">
        <f t="shared" si="491"/>
        <v>LRKPPS</v>
      </c>
      <c r="F5243" s="39">
        <v>107.51325225830078</v>
      </c>
      <c r="G5243">
        <f t="shared" si="489"/>
        <v>2.0288583795358378E-3</v>
      </c>
      <c r="H5243" s="38">
        <f>G5243*SUMIF('Manual Inputs'!$B$11:$B$22,'Expanded kW'!A5243,'Manual Inputs'!$C$11:$C$22)</f>
        <v>18828.010676788908</v>
      </c>
    </row>
    <row r="5244" spans="1:8" x14ac:dyDescent="0.2">
      <c r="A5244">
        <f t="shared" si="486"/>
        <v>10</v>
      </c>
      <c r="B5244" t="b">
        <f t="shared" si="487"/>
        <v>0</v>
      </c>
      <c r="C5244" t="str">
        <f t="shared" si="488"/>
        <v>ON</v>
      </c>
      <c r="D5244" s="4">
        <f t="shared" si="490"/>
        <v>42648.416666653953</v>
      </c>
      <c r="E5244" t="str">
        <f t="shared" si="491"/>
        <v>LRKPPS</v>
      </c>
      <c r="F5244" s="39">
        <v>108.90850067138672</v>
      </c>
      <c r="G5244">
        <f t="shared" si="489"/>
        <v>2.0551877982350562E-3</v>
      </c>
      <c r="H5244" s="38">
        <f>G5244*SUMIF('Manual Inputs'!$B$11:$B$22,'Expanded kW'!A5244,'Manual Inputs'!$C$11:$C$22)</f>
        <v>19072.350341588943</v>
      </c>
    </row>
    <row r="5245" spans="1:8" x14ac:dyDescent="0.2">
      <c r="A5245">
        <f t="shared" si="486"/>
        <v>10</v>
      </c>
      <c r="B5245" t="b">
        <f t="shared" si="487"/>
        <v>0</v>
      </c>
      <c r="C5245" t="str">
        <f t="shared" si="488"/>
        <v>ON</v>
      </c>
      <c r="D5245" s="4">
        <f t="shared" si="490"/>
        <v>42648.458333320617</v>
      </c>
      <c r="E5245" t="str">
        <f t="shared" si="491"/>
        <v>LRKPPS</v>
      </c>
      <c r="F5245" s="39">
        <v>115.52584838867187</v>
      </c>
      <c r="G5245">
        <f t="shared" si="489"/>
        <v>2.180062277283101E-3</v>
      </c>
      <c r="H5245" s="38">
        <f>G5245*SUMIF('Manual Inputs'!$B$11:$B$22,'Expanded kW'!A5245,'Manual Inputs'!$C$11:$C$22)</f>
        <v>20231.198119477183</v>
      </c>
    </row>
    <row r="5246" spans="1:8" x14ac:dyDescent="0.2">
      <c r="A5246">
        <f t="shared" si="486"/>
        <v>10</v>
      </c>
      <c r="B5246" t="b">
        <f t="shared" si="487"/>
        <v>0</v>
      </c>
      <c r="C5246" t="str">
        <f t="shared" si="488"/>
        <v>ON</v>
      </c>
      <c r="D5246" s="4">
        <f t="shared" si="490"/>
        <v>42648.499999987282</v>
      </c>
      <c r="E5246" t="str">
        <f t="shared" si="491"/>
        <v>LRKPPS</v>
      </c>
      <c r="F5246" s="39">
        <v>114.07564544677734</v>
      </c>
      <c r="G5246">
        <f t="shared" si="489"/>
        <v>2.1526958240423275E-3</v>
      </c>
      <c r="H5246" s="38">
        <f>G5246*SUMIF('Manual Inputs'!$B$11:$B$22,'Expanded kW'!A5246,'Manual Inputs'!$C$11:$C$22)</f>
        <v>19977.234669391026</v>
      </c>
    </row>
    <row r="5247" spans="1:8" x14ac:dyDescent="0.2">
      <c r="A5247">
        <f t="shared" si="486"/>
        <v>10</v>
      </c>
      <c r="B5247" t="b">
        <f t="shared" si="487"/>
        <v>0</v>
      </c>
      <c r="C5247" t="str">
        <f t="shared" si="488"/>
        <v>ON</v>
      </c>
      <c r="D5247" s="4">
        <f t="shared" si="490"/>
        <v>42648.541666653946</v>
      </c>
      <c r="E5247" t="str">
        <f t="shared" si="491"/>
        <v>LRKPPS</v>
      </c>
      <c r="F5247" s="39">
        <v>110.67169189453125</v>
      </c>
      <c r="G5247">
        <f t="shared" si="489"/>
        <v>2.0884605828700741E-3</v>
      </c>
      <c r="H5247" s="38">
        <f>G5247*SUMIF('Manual Inputs'!$B$11:$B$22,'Expanded kW'!A5247,'Manual Inputs'!$C$11:$C$22)</f>
        <v>19381.125143553159</v>
      </c>
    </row>
    <row r="5248" spans="1:8" x14ac:dyDescent="0.2">
      <c r="A5248">
        <f t="shared" si="486"/>
        <v>10</v>
      </c>
      <c r="B5248" t="b">
        <f t="shared" si="487"/>
        <v>0</v>
      </c>
      <c r="C5248" t="str">
        <f t="shared" si="488"/>
        <v>ON</v>
      </c>
      <c r="D5248" s="4">
        <f t="shared" si="490"/>
        <v>42648.58333332061</v>
      </c>
      <c r="E5248" t="str">
        <f t="shared" si="491"/>
        <v>LRKPPS</v>
      </c>
      <c r="F5248" s="39">
        <v>109.90475463867187</v>
      </c>
      <c r="G5248">
        <f t="shared" si="489"/>
        <v>2.0739878825708569E-3</v>
      </c>
      <c r="H5248" s="38">
        <f>G5248*SUMIF('Manual Inputs'!$B$11:$B$22,'Expanded kW'!A5248,'Manual Inputs'!$C$11:$C$22)</f>
        <v>19246.817023033691</v>
      </c>
    </row>
    <row r="5249" spans="1:8" x14ac:dyDescent="0.2">
      <c r="A5249">
        <f t="shared" si="486"/>
        <v>10</v>
      </c>
      <c r="B5249" t="b">
        <f t="shared" si="487"/>
        <v>0</v>
      </c>
      <c r="C5249" t="str">
        <f t="shared" si="488"/>
        <v>ON</v>
      </c>
      <c r="D5249" s="4">
        <f t="shared" si="490"/>
        <v>42648.624999987274</v>
      </c>
      <c r="E5249" t="str">
        <f t="shared" si="491"/>
        <v>LRKPPS</v>
      </c>
      <c r="F5249" s="39">
        <v>99.717460632324219</v>
      </c>
      <c r="G5249">
        <f t="shared" si="489"/>
        <v>1.8817457507830718E-3</v>
      </c>
      <c r="H5249" s="38">
        <f>G5249*SUMIF('Manual Inputs'!$B$11:$B$22,'Expanded kW'!A5249,'Manual Inputs'!$C$11:$C$22)</f>
        <v>17462.790623587734</v>
      </c>
    </row>
    <row r="5250" spans="1:8" x14ac:dyDescent="0.2">
      <c r="A5250">
        <f t="shared" ref="A5250:A5313" si="492">MONTH(D5250)</f>
        <v>10</v>
      </c>
      <c r="B5250" t="b">
        <f t="shared" ref="B5250:B5313" si="493">IF(ISNA(VLOOKUP(DATE(YEAR(D5250),MONTH(D5250),DAY(D5250)),Holidays,1,FALSE)),FALSE,TRUE)</f>
        <v>0</v>
      </c>
      <c r="C5250" t="str">
        <f t="shared" ref="C5250:C5313" si="494">IF(OR(HOUR(D5250)&lt;PkStart,HOUR(D5250)&gt;OPkStart-1,WEEKDAY(D5250,2)&gt;5,B5250)=TRUE,"OFF","ON")</f>
        <v>ON</v>
      </c>
      <c r="D5250" s="4">
        <f t="shared" si="490"/>
        <v>42648.666666653939</v>
      </c>
      <c r="E5250" t="str">
        <f t="shared" si="491"/>
        <v>LRKPPS</v>
      </c>
      <c r="F5250" s="39">
        <v>87.895530700683594</v>
      </c>
      <c r="G5250">
        <f t="shared" ref="G5250:G5313" si="495">IF(SUMIF($A$2:$A$8761,A5250,$F$2:$F$8761)=0,0,F5250/SUMIF($A$2:$A$8761,A5250,$F$2:$F$8761))</f>
        <v>1.6586567724451219E-3</v>
      </c>
      <c r="H5250" s="38">
        <f>G5250*SUMIF('Manual Inputs'!$B$11:$B$22,'Expanded kW'!A5250,'Manual Inputs'!$C$11:$C$22)</f>
        <v>15392.502372624747</v>
      </c>
    </row>
    <row r="5251" spans="1:8" x14ac:dyDescent="0.2">
      <c r="A5251">
        <f t="shared" si="492"/>
        <v>10</v>
      </c>
      <c r="B5251" t="b">
        <f t="shared" si="493"/>
        <v>0</v>
      </c>
      <c r="C5251" t="str">
        <f t="shared" si="494"/>
        <v>ON</v>
      </c>
      <c r="D5251" s="4">
        <f t="shared" si="490"/>
        <v>42648.708333320603</v>
      </c>
      <c r="E5251" t="str">
        <f t="shared" si="491"/>
        <v>LRKPPS</v>
      </c>
      <c r="F5251" s="39">
        <v>79.203849792480469</v>
      </c>
      <c r="G5251">
        <f t="shared" si="495"/>
        <v>1.4946380187337803E-3</v>
      </c>
      <c r="H5251" s="38">
        <f>G5251*SUMIF('Manual Inputs'!$B$11:$B$22,'Expanded kW'!A5251,'Manual Inputs'!$C$11:$C$22)</f>
        <v>13870.391772289373</v>
      </c>
    </row>
    <row r="5252" spans="1:8" x14ac:dyDescent="0.2">
      <c r="A5252">
        <f t="shared" si="492"/>
        <v>10</v>
      </c>
      <c r="B5252" t="b">
        <f t="shared" si="493"/>
        <v>0</v>
      </c>
      <c r="C5252" t="str">
        <f t="shared" si="494"/>
        <v>ON</v>
      </c>
      <c r="D5252" s="4">
        <f t="shared" ref="D5252:D5315" si="496">+D5251+1/24</f>
        <v>42648.749999987267</v>
      </c>
      <c r="E5252" t="str">
        <f t="shared" ref="E5252:E5315" si="497">+E5251</f>
        <v>LRKPPS</v>
      </c>
      <c r="F5252" s="39">
        <v>73.072486877441406</v>
      </c>
      <c r="G5252">
        <f t="shared" si="495"/>
        <v>1.3789344494820014E-3</v>
      </c>
      <c r="H5252" s="38">
        <f>G5252*SUMIF('Manual Inputs'!$B$11:$B$22,'Expanded kW'!A5252,'Manual Inputs'!$C$11:$C$22)</f>
        <v>12796.650963572371</v>
      </c>
    </row>
    <row r="5253" spans="1:8" x14ac:dyDescent="0.2">
      <c r="A5253">
        <f t="shared" si="492"/>
        <v>10</v>
      </c>
      <c r="B5253" t="b">
        <f t="shared" si="493"/>
        <v>0</v>
      </c>
      <c r="C5253" t="str">
        <f t="shared" si="494"/>
        <v>ON</v>
      </c>
      <c r="D5253" s="4">
        <f t="shared" si="496"/>
        <v>42648.791666653931</v>
      </c>
      <c r="E5253" t="str">
        <f t="shared" si="497"/>
        <v>LRKPPS</v>
      </c>
      <c r="F5253" s="39">
        <v>70.630409240722656</v>
      </c>
      <c r="G5253">
        <f t="shared" si="495"/>
        <v>1.3328505521701575E-3</v>
      </c>
      <c r="H5253" s="38">
        <f>G5253*SUMIF('Manual Inputs'!$B$11:$B$22,'Expanded kW'!A5253,'Manual Inputs'!$C$11:$C$22)</f>
        <v>12368.98774204483</v>
      </c>
    </row>
    <row r="5254" spans="1:8" x14ac:dyDescent="0.2">
      <c r="A5254">
        <f t="shared" si="492"/>
        <v>10</v>
      </c>
      <c r="B5254" t="b">
        <f t="shared" si="493"/>
        <v>0</v>
      </c>
      <c r="C5254" t="str">
        <f t="shared" si="494"/>
        <v>ON</v>
      </c>
      <c r="D5254" s="4">
        <f t="shared" si="496"/>
        <v>42648.833333320596</v>
      </c>
      <c r="E5254" t="str">
        <f t="shared" si="497"/>
        <v>LRKPPS</v>
      </c>
      <c r="F5254" s="39">
        <v>67.172813415527344</v>
      </c>
      <c r="G5254">
        <f t="shared" si="495"/>
        <v>1.267603039741251E-3</v>
      </c>
      <c r="H5254" s="38">
        <f>G5254*SUMIF('Manual Inputs'!$B$11:$B$22,'Expanded kW'!A5254,'Manual Inputs'!$C$11:$C$22)</f>
        <v>11763.484236705823</v>
      </c>
    </row>
    <row r="5255" spans="1:8" x14ac:dyDescent="0.2">
      <c r="A5255">
        <f t="shared" si="492"/>
        <v>10</v>
      </c>
      <c r="B5255" t="b">
        <f t="shared" si="493"/>
        <v>0</v>
      </c>
      <c r="C5255" t="str">
        <f t="shared" si="494"/>
        <v>OFF</v>
      </c>
      <c r="D5255" s="4">
        <f t="shared" si="496"/>
        <v>42648.87499998726</v>
      </c>
      <c r="E5255" t="str">
        <f t="shared" si="497"/>
        <v>LRKPPS</v>
      </c>
      <c r="F5255" s="39">
        <v>61.400531768798828</v>
      </c>
      <c r="G5255">
        <f t="shared" si="495"/>
        <v>1.1586756122658917E-3</v>
      </c>
      <c r="H5255" s="38">
        <f>G5255*SUMIF('Manual Inputs'!$B$11:$B$22,'Expanded kW'!A5255,'Manual Inputs'!$C$11:$C$22)</f>
        <v>10752.626708064314</v>
      </c>
    </row>
    <row r="5256" spans="1:8" x14ac:dyDescent="0.2">
      <c r="A5256">
        <f t="shared" si="492"/>
        <v>10</v>
      </c>
      <c r="B5256" t="b">
        <f t="shared" si="493"/>
        <v>0</v>
      </c>
      <c r="C5256" t="str">
        <f t="shared" si="494"/>
        <v>OFF</v>
      </c>
      <c r="D5256" s="4">
        <f t="shared" si="496"/>
        <v>42648.916666653924</v>
      </c>
      <c r="E5256" t="str">
        <f t="shared" si="497"/>
        <v>LRKPPS</v>
      </c>
      <c r="F5256" s="39">
        <v>54.679248809814453</v>
      </c>
      <c r="G5256">
        <f t="shared" si="495"/>
        <v>1.0318397946700749E-3</v>
      </c>
      <c r="H5256" s="38">
        <f>G5256*SUMIF('Manual Inputs'!$B$11:$B$22,'Expanded kW'!A5256,'Manual Inputs'!$C$11:$C$22)</f>
        <v>9575.5775103575561</v>
      </c>
    </row>
    <row r="5257" spans="1:8" x14ac:dyDescent="0.2">
      <c r="A5257">
        <f t="shared" si="492"/>
        <v>10</v>
      </c>
      <c r="B5257" t="b">
        <f t="shared" si="493"/>
        <v>0</v>
      </c>
      <c r="C5257" t="str">
        <f t="shared" si="494"/>
        <v>OFF</v>
      </c>
      <c r="D5257" s="4">
        <f t="shared" si="496"/>
        <v>42648.958333320588</v>
      </c>
      <c r="E5257" t="str">
        <f t="shared" si="497"/>
        <v>LRKPPS</v>
      </c>
      <c r="F5257" s="39">
        <v>51.429950714111328</v>
      </c>
      <c r="G5257">
        <f t="shared" si="495"/>
        <v>9.7052302180156407E-4</v>
      </c>
      <c r="H5257" s="38">
        <f>G5257*SUMIF('Manual Inputs'!$B$11:$B$22,'Expanded kW'!A5257,'Manual Inputs'!$C$11:$C$22)</f>
        <v>9006.5516651437174</v>
      </c>
    </row>
    <row r="5258" spans="1:8" x14ac:dyDescent="0.2">
      <c r="A5258">
        <f t="shared" si="492"/>
        <v>10</v>
      </c>
      <c r="B5258" t="b">
        <f t="shared" si="493"/>
        <v>0</v>
      </c>
      <c r="C5258" t="str">
        <f t="shared" si="494"/>
        <v>OFF</v>
      </c>
      <c r="D5258" s="4">
        <f t="shared" si="496"/>
        <v>42648.999999987253</v>
      </c>
      <c r="E5258" t="str">
        <f t="shared" si="497"/>
        <v>LRKPPS</v>
      </c>
      <c r="F5258" s="39">
        <v>48.764488220214844</v>
      </c>
      <c r="G5258">
        <f t="shared" si="495"/>
        <v>9.202236791392473E-4</v>
      </c>
      <c r="H5258" s="38">
        <f>G5258*SUMIF('Manual Inputs'!$B$11:$B$22,'Expanded kW'!A5258,'Manual Inputs'!$C$11:$C$22)</f>
        <v>8539.7686850038081</v>
      </c>
    </row>
    <row r="5259" spans="1:8" x14ac:dyDescent="0.2">
      <c r="A5259">
        <f t="shared" si="492"/>
        <v>10</v>
      </c>
      <c r="B5259" t="b">
        <f t="shared" si="493"/>
        <v>0</v>
      </c>
      <c r="C5259" t="str">
        <f t="shared" si="494"/>
        <v>OFF</v>
      </c>
      <c r="D5259" s="4">
        <f t="shared" si="496"/>
        <v>42649.041666653917</v>
      </c>
      <c r="E5259" t="str">
        <f t="shared" si="497"/>
        <v>LRKPPS</v>
      </c>
      <c r="F5259" s="39">
        <v>47.569110870361328</v>
      </c>
      <c r="G5259">
        <f t="shared" si="495"/>
        <v>8.976659822784828E-4</v>
      </c>
      <c r="H5259" s="38">
        <f>G5259*SUMIF('Manual Inputs'!$B$11:$B$22,'Expanded kW'!A5259,'Manual Inputs'!$C$11:$C$22)</f>
        <v>8330.4309798085305</v>
      </c>
    </row>
    <row r="5260" spans="1:8" x14ac:dyDescent="0.2">
      <c r="A5260">
        <f t="shared" si="492"/>
        <v>10</v>
      </c>
      <c r="B5260" t="b">
        <f t="shared" si="493"/>
        <v>0</v>
      </c>
      <c r="C5260" t="str">
        <f t="shared" si="494"/>
        <v>OFF</v>
      </c>
      <c r="D5260" s="4">
        <f t="shared" si="496"/>
        <v>42649.083333320581</v>
      </c>
      <c r="E5260" t="str">
        <f t="shared" si="497"/>
        <v>LRKPPS</v>
      </c>
      <c r="F5260" s="39">
        <v>46.792430877685547</v>
      </c>
      <c r="G5260">
        <f t="shared" si="495"/>
        <v>8.8300942898612877E-4</v>
      </c>
      <c r="H5260" s="38">
        <f>G5260*SUMIF('Manual Inputs'!$B$11:$B$22,'Expanded kW'!A5260,'Manual Inputs'!$C$11:$C$22)</f>
        <v>8194.4166849436024</v>
      </c>
    </row>
    <row r="5261" spans="1:8" x14ac:dyDescent="0.2">
      <c r="A5261">
        <f t="shared" si="492"/>
        <v>10</v>
      </c>
      <c r="B5261" t="b">
        <f t="shared" si="493"/>
        <v>0</v>
      </c>
      <c r="C5261" t="str">
        <f t="shared" si="494"/>
        <v>OFF</v>
      </c>
      <c r="D5261" s="4">
        <f t="shared" si="496"/>
        <v>42649.124999987245</v>
      </c>
      <c r="E5261" t="str">
        <f t="shared" si="497"/>
        <v>LRKPPS</v>
      </c>
      <c r="F5261" s="39">
        <v>45.087982177734375</v>
      </c>
      <c r="G5261">
        <f t="shared" si="495"/>
        <v>8.5084516128193131E-4</v>
      </c>
      <c r="H5261" s="38">
        <f>G5261*SUMIF('Manual Inputs'!$B$11:$B$22,'Expanded kW'!A5261,'Manual Inputs'!$C$11:$C$22)</f>
        <v>7895.9290320576119</v>
      </c>
    </row>
    <row r="5262" spans="1:8" x14ac:dyDescent="0.2">
      <c r="A5262">
        <f t="shared" si="492"/>
        <v>10</v>
      </c>
      <c r="B5262" t="b">
        <f t="shared" si="493"/>
        <v>0</v>
      </c>
      <c r="C5262" t="str">
        <f t="shared" si="494"/>
        <v>OFF</v>
      </c>
      <c r="D5262" s="4">
        <f t="shared" si="496"/>
        <v>42649.166666653909</v>
      </c>
      <c r="E5262" t="str">
        <f t="shared" si="497"/>
        <v>LRKPPS</v>
      </c>
      <c r="F5262" s="39">
        <v>44.688632965087891</v>
      </c>
      <c r="G5262">
        <f t="shared" si="495"/>
        <v>8.433091321932354E-4</v>
      </c>
      <c r="H5262" s="38">
        <f>G5262*SUMIF('Manual Inputs'!$B$11:$B$22,'Expanded kW'!A5262,'Manual Inputs'!$C$11:$C$22)</f>
        <v>7825.9939209755757</v>
      </c>
    </row>
    <row r="5263" spans="1:8" x14ac:dyDescent="0.2">
      <c r="A5263">
        <f t="shared" si="492"/>
        <v>10</v>
      </c>
      <c r="B5263" t="b">
        <f t="shared" si="493"/>
        <v>0</v>
      </c>
      <c r="C5263" t="str">
        <f t="shared" si="494"/>
        <v>OFF</v>
      </c>
      <c r="D5263" s="4">
        <f t="shared" si="496"/>
        <v>42649.208333320574</v>
      </c>
      <c r="E5263" t="str">
        <f t="shared" si="497"/>
        <v>LRKPPS</v>
      </c>
      <c r="F5263" s="39">
        <v>49.906982421875</v>
      </c>
      <c r="G5263">
        <f t="shared" si="495"/>
        <v>9.4178343001572915E-4</v>
      </c>
      <c r="H5263" s="38">
        <f>G5263*SUMIF('Manual Inputs'!$B$11:$B$22,'Expanded kW'!A5263,'Manual Inputs'!$C$11:$C$22)</f>
        <v>8739.8453506723981</v>
      </c>
    </row>
    <row r="5264" spans="1:8" x14ac:dyDescent="0.2">
      <c r="A5264">
        <f t="shared" si="492"/>
        <v>10</v>
      </c>
      <c r="B5264" t="b">
        <f t="shared" si="493"/>
        <v>0</v>
      </c>
      <c r="C5264" t="str">
        <f t="shared" si="494"/>
        <v>OFF</v>
      </c>
      <c r="D5264" s="4">
        <f t="shared" si="496"/>
        <v>42649.249999987238</v>
      </c>
      <c r="E5264" t="str">
        <f t="shared" si="497"/>
        <v>LRKPPS</v>
      </c>
      <c r="F5264" s="39">
        <v>61.4095458984375</v>
      </c>
      <c r="G5264">
        <f t="shared" si="495"/>
        <v>1.1588457158770045E-3</v>
      </c>
      <c r="H5264" s="38">
        <f>G5264*SUMIF('Manual Inputs'!$B$11:$B$22,'Expanded kW'!A5264,'Manual Inputs'!$C$11:$C$22)</f>
        <v>10754.205286755905</v>
      </c>
    </row>
    <row r="5265" spans="1:8" x14ac:dyDescent="0.2">
      <c r="A5265">
        <f t="shared" si="492"/>
        <v>10</v>
      </c>
      <c r="B5265" t="b">
        <f t="shared" si="493"/>
        <v>0</v>
      </c>
      <c r="C5265" t="str">
        <f t="shared" si="494"/>
        <v>ON</v>
      </c>
      <c r="D5265" s="4">
        <f t="shared" si="496"/>
        <v>42649.291666653902</v>
      </c>
      <c r="E5265" t="str">
        <f t="shared" si="497"/>
        <v>LRKPPS</v>
      </c>
      <c r="F5265" s="39">
        <v>69.900238037109375</v>
      </c>
      <c r="G5265">
        <f t="shared" si="495"/>
        <v>1.3190716557659498E-3</v>
      </c>
      <c r="H5265" s="38">
        <f>G5265*SUMIF('Manual Inputs'!$B$11:$B$22,'Expanded kW'!A5265,'Manual Inputs'!$C$11:$C$22)</f>
        <v>12241.118191745247</v>
      </c>
    </row>
    <row r="5266" spans="1:8" x14ac:dyDescent="0.2">
      <c r="A5266">
        <f t="shared" si="492"/>
        <v>10</v>
      </c>
      <c r="B5266" t="b">
        <f t="shared" si="493"/>
        <v>0</v>
      </c>
      <c r="C5266" t="str">
        <f t="shared" si="494"/>
        <v>ON</v>
      </c>
      <c r="D5266" s="4">
        <f t="shared" si="496"/>
        <v>42649.333333320566</v>
      </c>
      <c r="E5266" t="str">
        <f t="shared" si="497"/>
        <v>LRKPPS</v>
      </c>
      <c r="F5266" s="39">
        <v>83.921188354492188</v>
      </c>
      <c r="G5266">
        <f t="shared" si="495"/>
        <v>1.5836578527506243E-3</v>
      </c>
      <c r="H5266" s="38">
        <f>G5266*SUMIF('Manual Inputs'!$B$11:$B$22,'Expanded kW'!A5266,'Manual Inputs'!$C$11:$C$22)</f>
        <v>14696.504822968922</v>
      </c>
    </row>
    <row r="5267" spans="1:8" x14ac:dyDescent="0.2">
      <c r="A5267">
        <f t="shared" si="492"/>
        <v>10</v>
      </c>
      <c r="B5267" t="b">
        <f t="shared" si="493"/>
        <v>0</v>
      </c>
      <c r="C5267" t="str">
        <f t="shared" si="494"/>
        <v>ON</v>
      </c>
      <c r="D5267" s="4">
        <f t="shared" si="496"/>
        <v>42649.374999987231</v>
      </c>
      <c r="E5267" t="str">
        <f t="shared" si="497"/>
        <v>LRKPPS</v>
      </c>
      <c r="F5267" s="39">
        <v>90.926605224609375</v>
      </c>
      <c r="G5267">
        <f t="shared" si="495"/>
        <v>1.7158554974180205E-3</v>
      </c>
      <c r="H5267" s="38">
        <f>G5267*SUMIF('Manual Inputs'!$B$11:$B$22,'Expanded kW'!A5267,'Manual Inputs'!$C$11:$C$22)</f>
        <v>15923.31231744447</v>
      </c>
    </row>
    <row r="5268" spans="1:8" x14ac:dyDescent="0.2">
      <c r="A5268">
        <f t="shared" si="492"/>
        <v>10</v>
      </c>
      <c r="B5268" t="b">
        <f t="shared" si="493"/>
        <v>0</v>
      </c>
      <c r="C5268" t="str">
        <f t="shared" si="494"/>
        <v>ON</v>
      </c>
      <c r="D5268" s="4">
        <f t="shared" si="496"/>
        <v>42649.416666653895</v>
      </c>
      <c r="E5268" t="str">
        <f t="shared" si="497"/>
        <v>LRKPPS</v>
      </c>
      <c r="F5268" s="39">
        <v>92.690216064453125</v>
      </c>
      <c r="G5268">
        <f t="shared" si="495"/>
        <v>1.7491362005453038E-3</v>
      </c>
      <c r="H5268" s="38">
        <f>G5268*SUMIF('Manual Inputs'!$B$11:$B$22,'Expanded kW'!A5268,'Manual Inputs'!$C$11:$C$22)</f>
        <v>16232.160603816674</v>
      </c>
    </row>
    <row r="5269" spans="1:8" x14ac:dyDescent="0.2">
      <c r="A5269">
        <f t="shared" si="492"/>
        <v>10</v>
      </c>
      <c r="B5269" t="b">
        <f t="shared" si="493"/>
        <v>0</v>
      </c>
      <c r="C5269" t="str">
        <f t="shared" si="494"/>
        <v>ON</v>
      </c>
      <c r="D5269" s="4">
        <f t="shared" si="496"/>
        <v>42649.458333320559</v>
      </c>
      <c r="E5269" t="str">
        <f t="shared" si="497"/>
        <v>LRKPPS</v>
      </c>
      <c r="F5269" s="39">
        <v>96.42041015625</v>
      </c>
      <c r="G5269">
        <f t="shared" si="495"/>
        <v>1.8195278534947927E-3</v>
      </c>
      <c r="H5269" s="38">
        <f>G5269*SUMIF('Manual Inputs'!$B$11:$B$22,'Expanded kW'!A5269,'Manual Inputs'!$C$11:$C$22)</f>
        <v>16885.40225274488</v>
      </c>
    </row>
    <row r="5270" spans="1:8" x14ac:dyDescent="0.2">
      <c r="A5270">
        <f t="shared" si="492"/>
        <v>10</v>
      </c>
      <c r="B5270" t="b">
        <f t="shared" si="493"/>
        <v>0</v>
      </c>
      <c r="C5270" t="str">
        <f t="shared" si="494"/>
        <v>ON</v>
      </c>
      <c r="D5270" s="4">
        <f t="shared" si="496"/>
        <v>42649.499999987223</v>
      </c>
      <c r="E5270" t="str">
        <f t="shared" si="497"/>
        <v>LRKPPS</v>
      </c>
      <c r="F5270" s="39">
        <v>96.000770568847656</v>
      </c>
      <c r="G5270">
        <f t="shared" si="495"/>
        <v>1.8116089293119325E-3</v>
      </c>
      <c r="H5270" s="38">
        <f>G5270*SUMIF('Manual Inputs'!$B$11:$B$22,'Expanded kW'!A5270,'Manual Inputs'!$C$11:$C$22)</f>
        <v>16811.913836516593</v>
      </c>
    </row>
    <row r="5271" spans="1:8" x14ac:dyDescent="0.2">
      <c r="A5271">
        <f t="shared" si="492"/>
        <v>10</v>
      </c>
      <c r="B5271" t="b">
        <f t="shared" si="493"/>
        <v>0</v>
      </c>
      <c r="C5271" t="str">
        <f t="shared" si="494"/>
        <v>ON</v>
      </c>
      <c r="D5271" s="4">
        <f t="shared" si="496"/>
        <v>42649.541666653888</v>
      </c>
      <c r="E5271" t="str">
        <f t="shared" si="497"/>
        <v>LRKPPS</v>
      </c>
      <c r="F5271" s="39">
        <v>93.442153930664063</v>
      </c>
      <c r="G5271">
        <f t="shared" si="495"/>
        <v>1.7633258507391903E-3</v>
      </c>
      <c r="H5271" s="38">
        <f>G5271*SUMIF('Manual Inputs'!$B$11:$B$22,'Expanded kW'!A5271,'Manual Inputs'!$C$11:$C$22)</f>
        <v>16363.84199077061</v>
      </c>
    </row>
    <row r="5272" spans="1:8" x14ac:dyDescent="0.2">
      <c r="A5272">
        <f t="shared" si="492"/>
        <v>10</v>
      </c>
      <c r="B5272" t="b">
        <f t="shared" si="493"/>
        <v>0</v>
      </c>
      <c r="C5272" t="str">
        <f t="shared" si="494"/>
        <v>ON</v>
      </c>
      <c r="D5272" s="4">
        <f t="shared" si="496"/>
        <v>42649.583333320552</v>
      </c>
      <c r="E5272" t="str">
        <f t="shared" si="497"/>
        <v>LRKPPS</v>
      </c>
      <c r="F5272" s="39">
        <v>91.962898254394531</v>
      </c>
      <c r="G5272">
        <f t="shared" si="495"/>
        <v>1.7354111498884988E-3</v>
      </c>
      <c r="H5272" s="38">
        <f>G5272*SUMIF('Manual Inputs'!$B$11:$B$22,'Expanded kW'!A5272,'Manual Inputs'!$C$11:$C$22)</f>
        <v>16104.790747491408</v>
      </c>
    </row>
    <row r="5273" spans="1:8" x14ac:dyDescent="0.2">
      <c r="A5273">
        <f t="shared" si="492"/>
        <v>10</v>
      </c>
      <c r="B5273" t="b">
        <f t="shared" si="493"/>
        <v>0</v>
      </c>
      <c r="C5273" t="str">
        <f t="shared" si="494"/>
        <v>ON</v>
      </c>
      <c r="D5273" s="4">
        <f t="shared" si="496"/>
        <v>42649.624999987216</v>
      </c>
      <c r="E5273" t="str">
        <f t="shared" si="497"/>
        <v>LRKPPS</v>
      </c>
      <c r="F5273" s="39">
        <v>86.367179870605469</v>
      </c>
      <c r="G5273">
        <f t="shared" si="495"/>
        <v>1.6298156079994138E-3</v>
      </c>
      <c r="H5273" s="38">
        <f>G5273*SUMIF('Manual Inputs'!$B$11:$B$22,'Expanded kW'!A5273,'Manual Inputs'!$C$11:$C$22)</f>
        <v>15124.853453610967</v>
      </c>
    </row>
    <row r="5274" spans="1:8" x14ac:dyDescent="0.2">
      <c r="A5274">
        <f t="shared" si="492"/>
        <v>10</v>
      </c>
      <c r="B5274" t="b">
        <f t="shared" si="493"/>
        <v>0</v>
      </c>
      <c r="C5274" t="str">
        <f t="shared" si="494"/>
        <v>ON</v>
      </c>
      <c r="D5274" s="4">
        <f t="shared" si="496"/>
        <v>42649.66666665388</v>
      </c>
      <c r="E5274" t="str">
        <f t="shared" si="497"/>
        <v>LRKPPS</v>
      </c>
      <c r="F5274" s="39">
        <v>79.424667358398438</v>
      </c>
      <c r="G5274">
        <f t="shared" si="495"/>
        <v>1.4988050173088494E-3</v>
      </c>
      <c r="H5274" s="38">
        <f>G5274*SUMIF('Manual Inputs'!$B$11:$B$22,'Expanded kW'!A5274,'Manual Inputs'!$C$11:$C$22)</f>
        <v>13909.061939932872</v>
      </c>
    </row>
    <row r="5275" spans="1:8" x14ac:dyDescent="0.2">
      <c r="A5275">
        <f t="shared" si="492"/>
        <v>10</v>
      </c>
      <c r="B5275" t="b">
        <f t="shared" si="493"/>
        <v>0</v>
      </c>
      <c r="C5275" t="str">
        <f t="shared" si="494"/>
        <v>ON</v>
      </c>
      <c r="D5275" s="4">
        <f t="shared" si="496"/>
        <v>42649.708333320545</v>
      </c>
      <c r="E5275" t="str">
        <f t="shared" si="497"/>
        <v>LRKPPS</v>
      </c>
      <c r="F5275" s="39">
        <v>72.979736328125</v>
      </c>
      <c r="G5275">
        <f t="shared" si="495"/>
        <v>1.377184174746241E-3</v>
      </c>
      <c r="H5275" s="38">
        <f>G5275*SUMIF('Manual Inputs'!$B$11:$B$22,'Expanded kW'!A5275,'Manual Inputs'!$C$11:$C$22)</f>
        <v>12780.408237246766</v>
      </c>
    </row>
    <row r="5276" spans="1:8" x14ac:dyDescent="0.2">
      <c r="A5276">
        <f t="shared" si="492"/>
        <v>10</v>
      </c>
      <c r="B5276" t="b">
        <f t="shared" si="493"/>
        <v>0</v>
      </c>
      <c r="C5276" t="str">
        <f t="shared" si="494"/>
        <v>ON</v>
      </c>
      <c r="D5276" s="4">
        <f t="shared" si="496"/>
        <v>42649.749999987209</v>
      </c>
      <c r="E5276" t="str">
        <f t="shared" si="497"/>
        <v>LRKPPS</v>
      </c>
      <c r="F5276" s="39">
        <v>68.181907653808594</v>
      </c>
      <c r="G5276">
        <f t="shared" si="495"/>
        <v>1.286645429940364E-3</v>
      </c>
      <c r="H5276" s="38">
        <f>G5276*SUMIF('Manual Inputs'!$B$11:$B$22,'Expanded kW'!A5276,'Manual Inputs'!$C$11:$C$22)</f>
        <v>11940.199541035003</v>
      </c>
    </row>
    <row r="5277" spans="1:8" x14ac:dyDescent="0.2">
      <c r="A5277">
        <f t="shared" si="492"/>
        <v>10</v>
      </c>
      <c r="B5277" t="b">
        <f t="shared" si="493"/>
        <v>0</v>
      </c>
      <c r="C5277" t="str">
        <f t="shared" si="494"/>
        <v>ON</v>
      </c>
      <c r="D5277" s="4">
        <f t="shared" si="496"/>
        <v>42649.791666653873</v>
      </c>
      <c r="E5277" t="str">
        <f t="shared" si="497"/>
        <v>LRKPPS</v>
      </c>
      <c r="F5277" s="39">
        <v>67.991325378417969</v>
      </c>
      <c r="G5277">
        <f t="shared" si="495"/>
        <v>1.2830489947261421E-3</v>
      </c>
      <c r="H5277" s="38">
        <f>G5277*SUMIF('Manual Inputs'!$B$11:$B$22,'Expanded kW'!A5277,'Manual Inputs'!$C$11:$C$22)</f>
        <v>11906.824259007066</v>
      </c>
    </row>
    <row r="5278" spans="1:8" x14ac:dyDescent="0.2">
      <c r="A5278">
        <f t="shared" si="492"/>
        <v>10</v>
      </c>
      <c r="B5278" t="b">
        <f t="shared" si="493"/>
        <v>0</v>
      </c>
      <c r="C5278" t="str">
        <f t="shared" si="494"/>
        <v>ON</v>
      </c>
      <c r="D5278" s="4">
        <f t="shared" si="496"/>
        <v>42649.833333320537</v>
      </c>
      <c r="E5278" t="str">
        <f t="shared" si="497"/>
        <v>LRKPPS</v>
      </c>
      <c r="F5278" s="39">
        <v>63.021263122558594</v>
      </c>
      <c r="G5278">
        <f t="shared" si="495"/>
        <v>1.1892600687769081E-3</v>
      </c>
      <c r="H5278" s="38">
        <f>G5278*SUMIF('Manual Inputs'!$B$11:$B$22,'Expanded kW'!A5278,'Manual Inputs'!$C$11:$C$22)</f>
        <v>11036.453553516654</v>
      </c>
    </row>
    <row r="5279" spans="1:8" x14ac:dyDescent="0.2">
      <c r="A5279">
        <f t="shared" si="492"/>
        <v>10</v>
      </c>
      <c r="B5279" t="b">
        <f t="shared" si="493"/>
        <v>0</v>
      </c>
      <c r="C5279" t="str">
        <f t="shared" si="494"/>
        <v>OFF</v>
      </c>
      <c r="D5279" s="4">
        <f t="shared" si="496"/>
        <v>42649.874999987202</v>
      </c>
      <c r="E5279" t="str">
        <f t="shared" si="497"/>
        <v>LRKPPS</v>
      </c>
      <c r="F5279" s="39">
        <v>55.803936004638672</v>
      </c>
      <c r="G5279">
        <f t="shared" si="495"/>
        <v>1.0530635135293431E-3</v>
      </c>
      <c r="H5279" s="38">
        <f>G5279*SUMIF('Manual Inputs'!$B$11:$B$22,'Expanded kW'!A5279,'Manual Inputs'!$C$11:$C$22)</f>
        <v>9772.5357649671696</v>
      </c>
    </row>
    <row r="5280" spans="1:8" x14ac:dyDescent="0.2">
      <c r="A5280">
        <f t="shared" si="492"/>
        <v>10</v>
      </c>
      <c r="B5280" t="b">
        <f t="shared" si="493"/>
        <v>0</v>
      </c>
      <c r="C5280" t="str">
        <f t="shared" si="494"/>
        <v>OFF</v>
      </c>
      <c r="D5280" s="4">
        <f t="shared" si="496"/>
        <v>42649.916666653866</v>
      </c>
      <c r="E5280" t="str">
        <f t="shared" si="497"/>
        <v>LRKPPS</v>
      </c>
      <c r="F5280" s="39">
        <v>52.050369262695313</v>
      </c>
      <c r="G5280">
        <f t="shared" si="495"/>
        <v>9.8223080056068801E-4</v>
      </c>
      <c r="H5280" s="38">
        <f>G5280*SUMIF('Manual Inputs'!$B$11:$B$22,'Expanded kW'!A5280,'Manual Inputs'!$C$11:$C$22)</f>
        <v>9115.2010345140407</v>
      </c>
    </row>
    <row r="5281" spans="1:8" x14ac:dyDescent="0.2">
      <c r="A5281">
        <f t="shared" si="492"/>
        <v>10</v>
      </c>
      <c r="B5281" t="b">
        <f t="shared" si="493"/>
        <v>0</v>
      </c>
      <c r="C5281" t="str">
        <f t="shared" si="494"/>
        <v>OFF</v>
      </c>
      <c r="D5281" s="4">
        <f t="shared" si="496"/>
        <v>42649.95833332053</v>
      </c>
      <c r="E5281" t="str">
        <f t="shared" si="497"/>
        <v>LRKPPS</v>
      </c>
      <c r="F5281" s="39">
        <v>48.569236755371094</v>
      </c>
      <c r="G5281">
        <f t="shared" si="495"/>
        <v>9.1653913270200278E-4</v>
      </c>
      <c r="H5281" s="38">
        <f>G5281*SUMIF('Manual Inputs'!$B$11:$B$22,'Expanded kW'!A5281,'Manual Inputs'!$C$11:$C$22)</f>
        <v>8505.575721926989</v>
      </c>
    </row>
    <row r="5282" spans="1:8" x14ac:dyDescent="0.2">
      <c r="A5282">
        <f t="shared" si="492"/>
        <v>10</v>
      </c>
      <c r="B5282" t="b">
        <f t="shared" si="493"/>
        <v>0</v>
      </c>
      <c r="C5282" t="str">
        <f t="shared" si="494"/>
        <v>OFF</v>
      </c>
      <c r="D5282" s="4">
        <f t="shared" si="496"/>
        <v>42649.999999987194</v>
      </c>
      <c r="E5282" t="str">
        <f t="shared" si="497"/>
        <v>LRKPPS</v>
      </c>
      <c r="F5282" s="39">
        <v>45.848682403564453</v>
      </c>
      <c r="G5282">
        <f t="shared" si="495"/>
        <v>8.6520016399157173E-4</v>
      </c>
      <c r="H5282" s="38">
        <f>G5282*SUMIF('Manual Inputs'!$B$11:$B$22,'Expanded kW'!A5282,'Manual Inputs'!$C$11:$C$22)</f>
        <v>8029.1449070583485</v>
      </c>
    </row>
    <row r="5283" spans="1:8" x14ac:dyDescent="0.2">
      <c r="A5283">
        <f t="shared" si="492"/>
        <v>10</v>
      </c>
      <c r="B5283" t="b">
        <f t="shared" si="493"/>
        <v>0</v>
      </c>
      <c r="C5283" t="str">
        <f t="shared" si="494"/>
        <v>OFF</v>
      </c>
      <c r="D5283" s="4">
        <f t="shared" si="496"/>
        <v>42650.041666653859</v>
      </c>
      <c r="E5283" t="str">
        <f t="shared" si="497"/>
        <v>LRKPPS</v>
      </c>
      <c r="F5283" s="39">
        <v>45.879753112792969</v>
      </c>
      <c r="G5283">
        <f t="shared" si="495"/>
        <v>8.657864923506557E-4</v>
      </c>
      <c r="H5283" s="38">
        <f>G5283*SUMIF('Manual Inputs'!$B$11:$B$22,'Expanded kW'!A5283,'Manual Inputs'!$C$11:$C$22)</f>
        <v>8034.5860934498123</v>
      </c>
    </row>
    <row r="5284" spans="1:8" x14ac:dyDescent="0.2">
      <c r="A5284">
        <f t="shared" si="492"/>
        <v>10</v>
      </c>
      <c r="B5284" t="b">
        <f t="shared" si="493"/>
        <v>0</v>
      </c>
      <c r="C5284" t="str">
        <f t="shared" si="494"/>
        <v>OFF</v>
      </c>
      <c r="D5284" s="4">
        <f t="shared" si="496"/>
        <v>42650.083333320523</v>
      </c>
      <c r="E5284" t="str">
        <f t="shared" si="497"/>
        <v>LRKPPS</v>
      </c>
      <c r="F5284" s="39">
        <v>45.005714416503906</v>
      </c>
      <c r="G5284">
        <f t="shared" si="495"/>
        <v>8.4929270488021168E-4</v>
      </c>
      <c r="H5284" s="38">
        <f>G5284*SUMIF('Manual Inputs'!$B$11:$B$22,'Expanded kW'!A5284,'Manual Inputs'!$C$11:$C$22)</f>
        <v>7881.5220798515575</v>
      </c>
    </row>
    <row r="5285" spans="1:8" x14ac:dyDescent="0.2">
      <c r="A5285">
        <f t="shared" si="492"/>
        <v>10</v>
      </c>
      <c r="B5285" t="b">
        <f t="shared" si="493"/>
        <v>0</v>
      </c>
      <c r="C5285" t="str">
        <f t="shared" si="494"/>
        <v>OFF</v>
      </c>
      <c r="D5285" s="4">
        <f t="shared" si="496"/>
        <v>42650.124999987187</v>
      </c>
      <c r="E5285" t="str">
        <f t="shared" si="497"/>
        <v>LRKPPS</v>
      </c>
      <c r="F5285" s="39">
        <v>44.490642547607422</v>
      </c>
      <c r="G5285">
        <f t="shared" si="495"/>
        <v>8.3957289959738781E-4</v>
      </c>
      <c r="H5285" s="38">
        <f>G5285*SUMIF('Manual Inputs'!$B$11:$B$22,'Expanded kW'!A5285,'Manual Inputs'!$C$11:$C$22)</f>
        <v>7791.3213051266184</v>
      </c>
    </row>
    <row r="5286" spans="1:8" x14ac:dyDescent="0.2">
      <c r="A5286">
        <f t="shared" si="492"/>
        <v>10</v>
      </c>
      <c r="B5286" t="b">
        <f t="shared" si="493"/>
        <v>0</v>
      </c>
      <c r="C5286" t="str">
        <f t="shared" si="494"/>
        <v>OFF</v>
      </c>
      <c r="D5286" s="4">
        <f t="shared" si="496"/>
        <v>42650.166666653851</v>
      </c>
      <c r="E5286" t="str">
        <f t="shared" si="497"/>
        <v>LRKPPS</v>
      </c>
      <c r="F5286" s="39">
        <v>44.481819152832031</v>
      </c>
      <c r="G5286">
        <f t="shared" si="495"/>
        <v>8.3940639530094075E-4</v>
      </c>
      <c r="H5286" s="38">
        <f>G5286*SUMIF('Manual Inputs'!$B$11:$B$22,'Expanded kW'!A5286,'Manual Inputs'!$C$11:$C$22)</f>
        <v>7789.7761284386552</v>
      </c>
    </row>
    <row r="5287" spans="1:8" x14ac:dyDescent="0.2">
      <c r="A5287">
        <f t="shared" si="492"/>
        <v>10</v>
      </c>
      <c r="B5287" t="b">
        <f t="shared" si="493"/>
        <v>0</v>
      </c>
      <c r="C5287" t="str">
        <f t="shared" si="494"/>
        <v>OFF</v>
      </c>
      <c r="D5287" s="4">
        <f t="shared" si="496"/>
        <v>42650.208333320516</v>
      </c>
      <c r="E5287" t="str">
        <f t="shared" si="497"/>
        <v>LRKPPS</v>
      </c>
      <c r="F5287" s="39">
        <v>47.408512115478516</v>
      </c>
      <c r="G5287">
        <f t="shared" si="495"/>
        <v>8.9463535932974897E-4</v>
      </c>
      <c r="H5287" s="38">
        <f>G5287*SUMIF('Manual Inputs'!$B$11:$B$22,'Expanded kW'!A5287,'Manual Inputs'!$C$11:$C$22)</f>
        <v>8302.3064927513624</v>
      </c>
    </row>
    <row r="5288" spans="1:8" x14ac:dyDescent="0.2">
      <c r="A5288">
        <f t="shared" si="492"/>
        <v>10</v>
      </c>
      <c r="B5288" t="b">
        <f t="shared" si="493"/>
        <v>0</v>
      </c>
      <c r="C5288" t="str">
        <f t="shared" si="494"/>
        <v>OFF</v>
      </c>
      <c r="D5288" s="4">
        <f t="shared" si="496"/>
        <v>42650.24999998718</v>
      </c>
      <c r="E5288" t="str">
        <f t="shared" si="497"/>
        <v>LRKPPS</v>
      </c>
      <c r="F5288" s="39">
        <v>56.739330291748047</v>
      </c>
      <c r="G5288">
        <f t="shared" si="495"/>
        <v>1.0707151285415314E-3</v>
      </c>
      <c r="H5288" s="38">
        <f>G5288*SUMIF('Manual Inputs'!$B$11:$B$22,'Expanded kW'!A5288,'Manual Inputs'!$C$11:$C$22)</f>
        <v>9936.3445350933944</v>
      </c>
    </row>
    <row r="5289" spans="1:8" x14ac:dyDescent="0.2">
      <c r="A5289">
        <f t="shared" si="492"/>
        <v>10</v>
      </c>
      <c r="B5289" t="b">
        <f t="shared" si="493"/>
        <v>0</v>
      </c>
      <c r="C5289" t="str">
        <f t="shared" si="494"/>
        <v>ON</v>
      </c>
      <c r="D5289" s="4">
        <f t="shared" si="496"/>
        <v>42650.291666653844</v>
      </c>
      <c r="E5289" t="str">
        <f t="shared" si="497"/>
        <v>LRKPPS</v>
      </c>
      <c r="F5289" s="39">
        <v>63.173198699951172</v>
      </c>
      <c r="G5289">
        <f t="shared" si="495"/>
        <v>1.1921272108535144E-3</v>
      </c>
      <c r="H5289" s="38">
        <f>G5289*SUMIF('Manual Inputs'!$B$11:$B$22,'Expanded kW'!A5289,'Manual Inputs'!$C$11:$C$22)</f>
        <v>11063.060921568909</v>
      </c>
    </row>
    <row r="5290" spans="1:8" x14ac:dyDescent="0.2">
      <c r="A5290">
        <f t="shared" si="492"/>
        <v>10</v>
      </c>
      <c r="B5290" t="b">
        <f t="shared" si="493"/>
        <v>0</v>
      </c>
      <c r="C5290" t="str">
        <f t="shared" si="494"/>
        <v>ON</v>
      </c>
      <c r="D5290" s="4">
        <f t="shared" si="496"/>
        <v>42650.333333320508</v>
      </c>
      <c r="E5290" t="str">
        <f t="shared" si="497"/>
        <v>LRKPPS</v>
      </c>
      <c r="F5290" s="39">
        <v>72.153465270996094</v>
      </c>
      <c r="G5290">
        <f t="shared" si="495"/>
        <v>1.3615917996407387E-3</v>
      </c>
      <c r="H5290" s="38">
        <f>G5290*SUMIF('Manual Inputs'!$B$11:$B$22,'Expanded kW'!A5290,'Manual Inputs'!$C$11:$C$22)</f>
        <v>12635.709421437819</v>
      </c>
    </row>
    <row r="5291" spans="1:8" x14ac:dyDescent="0.2">
      <c r="A5291">
        <f t="shared" si="492"/>
        <v>10</v>
      </c>
      <c r="B5291" t="b">
        <f t="shared" si="493"/>
        <v>0</v>
      </c>
      <c r="C5291" t="str">
        <f t="shared" si="494"/>
        <v>ON</v>
      </c>
      <c r="D5291" s="4">
        <f t="shared" si="496"/>
        <v>42650.374999987172</v>
      </c>
      <c r="E5291" t="str">
        <f t="shared" si="497"/>
        <v>LRKPPS</v>
      </c>
      <c r="F5291" s="39">
        <v>75.947425842285156</v>
      </c>
      <c r="G5291">
        <f t="shared" si="495"/>
        <v>1.4331867754693497E-3</v>
      </c>
      <c r="H5291" s="38">
        <f>G5291*SUMIF('Manual Inputs'!$B$11:$B$22,'Expanded kW'!A5291,'Manual Inputs'!$C$11:$C$22)</f>
        <v>13300.118028219887</v>
      </c>
    </row>
    <row r="5292" spans="1:8" x14ac:dyDescent="0.2">
      <c r="A5292">
        <f t="shared" si="492"/>
        <v>10</v>
      </c>
      <c r="B5292" t="b">
        <f t="shared" si="493"/>
        <v>0</v>
      </c>
      <c r="C5292" t="str">
        <f t="shared" si="494"/>
        <v>ON</v>
      </c>
      <c r="D5292" s="4">
        <f t="shared" si="496"/>
        <v>42650.416666653837</v>
      </c>
      <c r="E5292" t="str">
        <f t="shared" si="497"/>
        <v>LRKPPS</v>
      </c>
      <c r="F5292" s="39">
        <v>81.917991638183594</v>
      </c>
      <c r="G5292">
        <f t="shared" si="495"/>
        <v>1.5458559784851421E-3</v>
      </c>
      <c r="H5292" s="38">
        <f>G5292*SUMIF('Manual Inputs'!$B$11:$B$22,'Expanded kW'!A5292,'Manual Inputs'!$C$11:$C$22)</f>
        <v>14345.699611795946</v>
      </c>
    </row>
    <row r="5293" spans="1:8" x14ac:dyDescent="0.2">
      <c r="A5293">
        <f t="shared" si="492"/>
        <v>10</v>
      </c>
      <c r="B5293" t="b">
        <f t="shared" si="493"/>
        <v>0</v>
      </c>
      <c r="C5293" t="str">
        <f t="shared" si="494"/>
        <v>ON</v>
      </c>
      <c r="D5293" s="4">
        <f t="shared" si="496"/>
        <v>42650.458333320501</v>
      </c>
      <c r="E5293" t="str">
        <f t="shared" si="497"/>
        <v>LRKPPS</v>
      </c>
      <c r="F5293" s="39">
        <v>85.613906860351563</v>
      </c>
      <c r="G5293">
        <f t="shared" si="495"/>
        <v>1.6156007626028656E-3</v>
      </c>
      <c r="H5293" s="38">
        <f>G5293*SUMIF('Manual Inputs'!$B$11:$B$22,'Expanded kW'!A5293,'Manual Inputs'!$C$11:$C$22)</f>
        <v>14992.938252631617</v>
      </c>
    </row>
    <row r="5294" spans="1:8" x14ac:dyDescent="0.2">
      <c r="A5294">
        <f t="shared" si="492"/>
        <v>10</v>
      </c>
      <c r="B5294" t="b">
        <f t="shared" si="493"/>
        <v>0</v>
      </c>
      <c r="C5294" t="str">
        <f t="shared" si="494"/>
        <v>ON</v>
      </c>
      <c r="D5294" s="4">
        <f t="shared" si="496"/>
        <v>42650.499999987165</v>
      </c>
      <c r="E5294" t="str">
        <f t="shared" si="497"/>
        <v>LRKPPS</v>
      </c>
      <c r="F5294" s="39">
        <v>85.097381591796875</v>
      </c>
      <c r="G5294">
        <f t="shared" si="495"/>
        <v>1.6058535305422872E-3</v>
      </c>
      <c r="H5294" s="38">
        <f>G5294*SUMIF('Manual Inputs'!$B$11:$B$22,'Expanded kW'!A5294,'Manual Inputs'!$C$11:$C$22)</f>
        <v>14902.48295463901</v>
      </c>
    </row>
    <row r="5295" spans="1:8" x14ac:dyDescent="0.2">
      <c r="A5295">
        <f t="shared" si="492"/>
        <v>10</v>
      </c>
      <c r="B5295" t="b">
        <f t="shared" si="493"/>
        <v>0</v>
      </c>
      <c r="C5295" t="str">
        <f t="shared" si="494"/>
        <v>ON</v>
      </c>
      <c r="D5295" s="4">
        <f t="shared" si="496"/>
        <v>42650.541666653829</v>
      </c>
      <c r="E5295" t="str">
        <f t="shared" si="497"/>
        <v>LRKPPS</v>
      </c>
      <c r="F5295" s="39">
        <v>84.242782592773438</v>
      </c>
      <c r="G5295">
        <f t="shared" si="495"/>
        <v>1.5897265852225972E-3</v>
      </c>
      <c r="H5295" s="38">
        <f>G5295*SUMIF('Manual Inputs'!$B$11:$B$22,'Expanded kW'!A5295,'Manual Inputs'!$C$11:$C$22)</f>
        <v>14752.82327325081</v>
      </c>
    </row>
    <row r="5296" spans="1:8" x14ac:dyDescent="0.2">
      <c r="A5296">
        <f t="shared" si="492"/>
        <v>10</v>
      </c>
      <c r="B5296" t="b">
        <f t="shared" si="493"/>
        <v>0</v>
      </c>
      <c r="C5296" t="str">
        <f t="shared" si="494"/>
        <v>ON</v>
      </c>
      <c r="D5296" s="4">
        <f t="shared" si="496"/>
        <v>42650.583333320494</v>
      </c>
      <c r="E5296" t="str">
        <f t="shared" si="497"/>
        <v>LRKPPS</v>
      </c>
      <c r="F5296" s="39">
        <v>83.388427734375</v>
      </c>
      <c r="G5296">
        <f t="shared" si="495"/>
        <v>1.5736042470256798E-3</v>
      </c>
      <c r="H5296" s="38">
        <f>G5296*SUMIF('Manual Inputs'!$B$11:$B$22,'Expanded kW'!A5296,'Manual Inputs'!$C$11:$C$22)</f>
        <v>14603.206346427258</v>
      </c>
    </row>
    <row r="5297" spans="1:8" x14ac:dyDescent="0.2">
      <c r="A5297">
        <f t="shared" si="492"/>
        <v>10</v>
      </c>
      <c r="B5297" t="b">
        <f t="shared" si="493"/>
        <v>0</v>
      </c>
      <c r="C5297" t="str">
        <f t="shared" si="494"/>
        <v>ON</v>
      </c>
      <c r="D5297" s="4">
        <f t="shared" si="496"/>
        <v>42650.624999987158</v>
      </c>
      <c r="E5297" t="str">
        <f t="shared" si="497"/>
        <v>LRKPPS</v>
      </c>
      <c r="F5297" s="39">
        <v>80.941940307617188</v>
      </c>
      <c r="G5297">
        <f t="shared" si="495"/>
        <v>1.5274371335587589E-3</v>
      </c>
      <c r="H5297" s="38">
        <f>G5297*SUMIF('Manual Inputs'!$B$11:$B$22,'Expanded kW'!A5297,'Manual Inputs'!$C$11:$C$22)</f>
        <v>14174.770870575772</v>
      </c>
    </row>
    <row r="5298" spans="1:8" x14ac:dyDescent="0.2">
      <c r="A5298">
        <f t="shared" si="492"/>
        <v>10</v>
      </c>
      <c r="B5298" t="b">
        <f t="shared" si="493"/>
        <v>0</v>
      </c>
      <c r="C5298" t="str">
        <f t="shared" si="494"/>
        <v>ON</v>
      </c>
      <c r="D5298" s="4">
        <f t="shared" si="496"/>
        <v>42650.666666653822</v>
      </c>
      <c r="E5298" t="str">
        <f t="shared" si="497"/>
        <v>LRKPPS</v>
      </c>
      <c r="F5298" s="39">
        <v>74.103538513183594</v>
      </c>
      <c r="G5298">
        <f t="shared" si="495"/>
        <v>1.3983911927854594E-3</v>
      </c>
      <c r="H5298" s="38">
        <f>G5298*SUMIF('Manual Inputs'!$B$11:$B$22,'Expanded kW'!A5298,'Manual Inputs'!$C$11:$C$22)</f>
        <v>12977.211506559534</v>
      </c>
    </row>
    <row r="5299" spans="1:8" x14ac:dyDescent="0.2">
      <c r="A5299">
        <f t="shared" si="492"/>
        <v>10</v>
      </c>
      <c r="B5299" t="b">
        <f t="shared" si="493"/>
        <v>0</v>
      </c>
      <c r="C5299" t="str">
        <f t="shared" si="494"/>
        <v>ON</v>
      </c>
      <c r="D5299" s="4">
        <f t="shared" si="496"/>
        <v>42650.708333320486</v>
      </c>
      <c r="E5299" t="str">
        <f t="shared" si="497"/>
        <v>LRKPPS</v>
      </c>
      <c r="F5299" s="39">
        <v>68.840156555175781</v>
      </c>
      <c r="G5299">
        <f t="shared" si="495"/>
        <v>1.2990670967703336E-3</v>
      </c>
      <c r="H5299" s="38">
        <f>G5299*SUMIF('Manual Inputs'!$B$11:$B$22,'Expanded kW'!A5299,'Manual Inputs'!$C$11:$C$22)</f>
        <v>12055.47386380547</v>
      </c>
    </row>
    <row r="5300" spans="1:8" x14ac:dyDescent="0.2">
      <c r="A5300">
        <f t="shared" si="492"/>
        <v>10</v>
      </c>
      <c r="B5300" t="b">
        <f t="shared" si="493"/>
        <v>0</v>
      </c>
      <c r="C5300" t="str">
        <f t="shared" si="494"/>
        <v>ON</v>
      </c>
      <c r="D5300" s="4">
        <f t="shared" si="496"/>
        <v>42650.749999987151</v>
      </c>
      <c r="E5300" t="str">
        <f t="shared" si="497"/>
        <v>LRKPPS</v>
      </c>
      <c r="F5300" s="39">
        <v>65.928131103515625</v>
      </c>
      <c r="G5300">
        <f t="shared" si="495"/>
        <v>1.2441149200393372E-3</v>
      </c>
      <c r="H5300" s="38">
        <f>G5300*SUMIF('Manual Inputs'!$B$11:$B$22,'Expanded kW'!A5300,'Manual Inputs'!$C$11:$C$22)</f>
        <v>11545.512113571973</v>
      </c>
    </row>
    <row r="5301" spans="1:8" x14ac:dyDescent="0.2">
      <c r="A5301">
        <f t="shared" si="492"/>
        <v>10</v>
      </c>
      <c r="B5301" t="b">
        <f t="shared" si="493"/>
        <v>0</v>
      </c>
      <c r="C5301" t="str">
        <f t="shared" si="494"/>
        <v>ON</v>
      </c>
      <c r="D5301" s="4">
        <f t="shared" si="496"/>
        <v>42650.791666653815</v>
      </c>
      <c r="E5301" t="str">
        <f t="shared" si="497"/>
        <v>LRKPPS</v>
      </c>
      <c r="F5301" s="39">
        <v>65.225006103515625</v>
      </c>
      <c r="G5301">
        <f t="shared" si="495"/>
        <v>1.2308464064547618E-3</v>
      </c>
      <c r="H5301" s="38">
        <f>G5301*SUMIF('Manual Inputs'!$B$11:$B$22,'Expanded kW'!A5301,'Manual Inputs'!$C$11:$C$22)</f>
        <v>11422.378967387242</v>
      </c>
    </row>
    <row r="5302" spans="1:8" x14ac:dyDescent="0.2">
      <c r="A5302">
        <f t="shared" si="492"/>
        <v>10</v>
      </c>
      <c r="B5302" t="b">
        <f t="shared" si="493"/>
        <v>0</v>
      </c>
      <c r="C5302" t="str">
        <f t="shared" si="494"/>
        <v>ON</v>
      </c>
      <c r="D5302" s="4">
        <f t="shared" si="496"/>
        <v>42650.833333320479</v>
      </c>
      <c r="E5302" t="str">
        <f t="shared" si="497"/>
        <v>LRKPPS</v>
      </c>
      <c r="F5302" s="39">
        <v>63.526679992675781</v>
      </c>
      <c r="G5302">
        <f t="shared" si="495"/>
        <v>1.1987976767513415E-3</v>
      </c>
      <c r="H5302" s="38">
        <f>G5302*SUMIF('Manual Inputs'!$B$11:$B$22,'Expanded kW'!A5302,'Manual Inputs'!$C$11:$C$22)</f>
        <v>11124.963518817802</v>
      </c>
    </row>
    <row r="5303" spans="1:8" x14ac:dyDescent="0.2">
      <c r="A5303">
        <f t="shared" si="492"/>
        <v>10</v>
      </c>
      <c r="B5303" t="b">
        <f t="shared" si="493"/>
        <v>0</v>
      </c>
      <c r="C5303" t="str">
        <f t="shared" si="494"/>
        <v>OFF</v>
      </c>
      <c r="D5303" s="4">
        <f t="shared" si="496"/>
        <v>42650.874999987143</v>
      </c>
      <c r="E5303" t="str">
        <f t="shared" si="497"/>
        <v>LRKPPS</v>
      </c>
      <c r="F5303" s="39">
        <v>60.981056213378906</v>
      </c>
      <c r="G5303">
        <f t="shared" si="495"/>
        <v>1.1507597834936442E-3</v>
      </c>
      <c r="H5303" s="38">
        <f>G5303*SUMIF('Manual Inputs'!$B$11:$B$22,'Expanded kW'!A5303,'Manual Inputs'!$C$11:$C$22)</f>
        <v>10679.167017559152</v>
      </c>
    </row>
    <row r="5304" spans="1:8" x14ac:dyDescent="0.2">
      <c r="A5304">
        <f t="shared" si="492"/>
        <v>10</v>
      </c>
      <c r="B5304" t="b">
        <f t="shared" si="493"/>
        <v>0</v>
      </c>
      <c r="C5304" t="str">
        <f t="shared" si="494"/>
        <v>OFF</v>
      </c>
      <c r="D5304" s="4">
        <f t="shared" si="496"/>
        <v>42650.916666653808</v>
      </c>
      <c r="E5304" t="str">
        <f t="shared" si="497"/>
        <v>LRKPPS</v>
      </c>
      <c r="F5304" s="39">
        <v>57.140918731689453</v>
      </c>
      <c r="G5304">
        <f t="shared" si="495"/>
        <v>1.0782934135844056E-3</v>
      </c>
      <c r="H5304" s="38">
        <f>G5304*SUMIF('Manual Inputs'!$B$11:$B$22,'Expanded kW'!A5304,'Manual Inputs'!$C$11:$C$22)</f>
        <v>10006.671785698056</v>
      </c>
    </row>
    <row r="5305" spans="1:8" x14ac:dyDescent="0.2">
      <c r="A5305">
        <f t="shared" si="492"/>
        <v>10</v>
      </c>
      <c r="B5305" t="b">
        <f t="shared" si="493"/>
        <v>0</v>
      </c>
      <c r="C5305" t="str">
        <f t="shared" si="494"/>
        <v>OFF</v>
      </c>
      <c r="D5305" s="4">
        <f t="shared" si="496"/>
        <v>42650.958333320472</v>
      </c>
      <c r="E5305" t="str">
        <f t="shared" si="497"/>
        <v>LRKPPS</v>
      </c>
      <c r="F5305" s="39">
        <v>55.259750366210938</v>
      </c>
      <c r="G5305">
        <f t="shared" si="495"/>
        <v>1.0427943088559077E-3</v>
      </c>
      <c r="H5305" s="38">
        <f>G5305*SUMIF('Manual Inputs'!$B$11:$B$22,'Expanded kW'!A5305,'Manual Inputs'!$C$11:$C$22)</f>
        <v>9677.2365084080175</v>
      </c>
    </row>
    <row r="5306" spans="1:8" x14ac:dyDescent="0.2">
      <c r="A5306">
        <f t="shared" si="492"/>
        <v>10</v>
      </c>
      <c r="B5306" t="b">
        <f t="shared" si="493"/>
        <v>0</v>
      </c>
      <c r="C5306" t="str">
        <f t="shared" si="494"/>
        <v>OFF</v>
      </c>
      <c r="D5306" s="4">
        <f t="shared" si="496"/>
        <v>42650.999999987136</v>
      </c>
      <c r="E5306" t="str">
        <f t="shared" si="497"/>
        <v>LRKPPS</v>
      </c>
      <c r="F5306" s="39">
        <v>52.870609283447266</v>
      </c>
      <c r="G5306">
        <f t="shared" si="495"/>
        <v>9.9770936533645298E-4</v>
      </c>
      <c r="H5306" s="38">
        <f>G5306*SUMIF('Manual Inputs'!$B$11:$B$22,'Expanded kW'!A5306,'Manual Inputs'!$C$11:$C$22)</f>
        <v>9258.8436789681818</v>
      </c>
    </row>
    <row r="5307" spans="1:8" x14ac:dyDescent="0.2">
      <c r="A5307">
        <f t="shared" si="492"/>
        <v>10</v>
      </c>
      <c r="B5307" t="b">
        <f t="shared" si="493"/>
        <v>0</v>
      </c>
      <c r="C5307" t="str">
        <f t="shared" si="494"/>
        <v>OFF</v>
      </c>
      <c r="D5307" s="4">
        <f t="shared" si="496"/>
        <v>42651.0416666538</v>
      </c>
      <c r="E5307" t="str">
        <f t="shared" si="497"/>
        <v>LRKPPS</v>
      </c>
      <c r="F5307" s="39">
        <v>52.743320465087891</v>
      </c>
      <c r="G5307">
        <f t="shared" si="495"/>
        <v>9.9530732670098133E-4</v>
      </c>
      <c r="H5307" s="38">
        <f>G5307*SUMIF('Manual Inputs'!$B$11:$B$22,'Expanded kW'!A5307,'Manual Inputs'!$C$11:$C$22)</f>
        <v>9236.5525178251028</v>
      </c>
    </row>
    <row r="5308" spans="1:8" x14ac:dyDescent="0.2">
      <c r="A5308">
        <f t="shared" si="492"/>
        <v>10</v>
      </c>
      <c r="B5308" t="b">
        <f t="shared" si="493"/>
        <v>0</v>
      </c>
      <c r="C5308" t="str">
        <f t="shared" si="494"/>
        <v>OFF</v>
      </c>
      <c r="D5308" s="4">
        <f t="shared" si="496"/>
        <v>42651.083333320465</v>
      </c>
      <c r="E5308" t="str">
        <f t="shared" si="497"/>
        <v>LRKPPS</v>
      </c>
      <c r="F5308" s="39">
        <v>52.233489990234375</v>
      </c>
      <c r="G5308">
        <f t="shared" si="495"/>
        <v>9.8568643058517791E-4</v>
      </c>
      <c r="H5308" s="38">
        <f>G5308*SUMIF('Manual Inputs'!$B$11:$B$22,'Expanded kW'!A5308,'Manual Inputs'!$C$11:$C$22)</f>
        <v>9147.2696301599408</v>
      </c>
    </row>
    <row r="5309" spans="1:8" x14ac:dyDescent="0.2">
      <c r="A5309">
        <f t="shared" si="492"/>
        <v>10</v>
      </c>
      <c r="B5309" t="b">
        <f t="shared" si="493"/>
        <v>0</v>
      </c>
      <c r="C5309" t="str">
        <f t="shared" si="494"/>
        <v>OFF</v>
      </c>
      <c r="D5309" s="4">
        <f t="shared" si="496"/>
        <v>42651.124999987129</v>
      </c>
      <c r="E5309" t="str">
        <f t="shared" si="497"/>
        <v>LRKPPS</v>
      </c>
      <c r="F5309" s="39">
        <v>52.21441650390625</v>
      </c>
      <c r="G5309">
        <f t="shared" si="495"/>
        <v>9.8532649911858231E-4</v>
      </c>
      <c r="H5309" s="38">
        <f>G5309*SUMIF('Manual Inputs'!$B$11:$B$22,'Expanded kW'!A5309,'Manual Inputs'!$C$11:$C$22)</f>
        <v>9143.9294297968554</v>
      </c>
    </row>
    <row r="5310" spans="1:8" x14ac:dyDescent="0.2">
      <c r="A5310">
        <f t="shared" si="492"/>
        <v>10</v>
      </c>
      <c r="B5310" t="b">
        <f t="shared" si="493"/>
        <v>0</v>
      </c>
      <c r="C5310" t="str">
        <f t="shared" si="494"/>
        <v>OFF</v>
      </c>
      <c r="D5310" s="4">
        <f t="shared" si="496"/>
        <v>42651.166666653793</v>
      </c>
      <c r="E5310" t="str">
        <f t="shared" si="497"/>
        <v>LRKPPS</v>
      </c>
      <c r="F5310" s="39">
        <v>51.046112060546875</v>
      </c>
      <c r="G5310">
        <f t="shared" si="495"/>
        <v>9.6327968898150351E-4</v>
      </c>
      <c r="H5310" s="38">
        <f>G5310*SUMIF('Manual Inputs'!$B$11:$B$22,'Expanded kW'!A5310,'Manual Inputs'!$C$11:$C$22)</f>
        <v>8939.3328049969405</v>
      </c>
    </row>
    <row r="5311" spans="1:8" x14ac:dyDescent="0.2">
      <c r="A5311">
        <f t="shared" si="492"/>
        <v>10</v>
      </c>
      <c r="B5311" t="b">
        <f t="shared" si="493"/>
        <v>0</v>
      </c>
      <c r="C5311" t="str">
        <f t="shared" si="494"/>
        <v>OFF</v>
      </c>
      <c r="D5311" s="4">
        <f t="shared" si="496"/>
        <v>42651.208333320457</v>
      </c>
      <c r="E5311" t="str">
        <f t="shared" si="497"/>
        <v>LRKPPS</v>
      </c>
      <c r="F5311" s="39">
        <v>50.662178039550781</v>
      </c>
      <c r="G5311">
        <f t="shared" si="495"/>
        <v>9.5603455650411008E-4</v>
      </c>
      <c r="H5311" s="38">
        <f>G5311*SUMIF('Manual Inputs'!$B$11:$B$22,'Expanded kW'!A5311,'Manual Inputs'!$C$11:$C$22)</f>
        <v>8872.0972438483477</v>
      </c>
    </row>
    <row r="5312" spans="1:8" x14ac:dyDescent="0.2">
      <c r="A5312">
        <f t="shared" si="492"/>
        <v>10</v>
      </c>
      <c r="B5312" t="b">
        <f t="shared" si="493"/>
        <v>0</v>
      </c>
      <c r="C5312" t="str">
        <f t="shared" si="494"/>
        <v>OFF</v>
      </c>
      <c r="D5312" s="4">
        <f t="shared" si="496"/>
        <v>42651.249999987122</v>
      </c>
      <c r="E5312" t="str">
        <f t="shared" si="497"/>
        <v>LRKPPS</v>
      </c>
      <c r="F5312" s="39">
        <v>51.75799560546875</v>
      </c>
      <c r="G5312">
        <f t="shared" si="495"/>
        <v>9.7671348309553941E-4</v>
      </c>
      <c r="H5312" s="38">
        <f>G5312*SUMIF('Manual Inputs'!$B$11:$B$22,'Expanded kW'!A5312,'Manual Inputs'!$C$11:$C$22)</f>
        <v>9063.9997711883989</v>
      </c>
    </row>
    <row r="5313" spans="1:8" x14ac:dyDescent="0.2">
      <c r="A5313">
        <f t="shared" si="492"/>
        <v>10</v>
      </c>
      <c r="B5313" t="b">
        <f t="shared" si="493"/>
        <v>0</v>
      </c>
      <c r="C5313" t="str">
        <f t="shared" si="494"/>
        <v>OFF</v>
      </c>
      <c r="D5313" s="4">
        <f t="shared" si="496"/>
        <v>42651.291666653786</v>
      </c>
      <c r="E5313" t="str">
        <f t="shared" si="497"/>
        <v>LRKPPS</v>
      </c>
      <c r="F5313" s="39">
        <v>53.601432800292969</v>
      </c>
      <c r="G5313">
        <f t="shared" si="495"/>
        <v>1.0115005713968181E-3</v>
      </c>
      <c r="H5313" s="38">
        <f>G5313*SUMIF('Manual Inputs'!$B$11:$B$22,'Expanded kW'!A5313,'Manual Inputs'!$C$11:$C$22)</f>
        <v>9386.8274641201824</v>
      </c>
    </row>
    <row r="5314" spans="1:8" x14ac:dyDescent="0.2">
      <c r="A5314">
        <f t="shared" ref="A5314:A5377" si="498">MONTH(D5314)</f>
        <v>10</v>
      </c>
      <c r="B5314" t="b">
        <f t="shared" ref="B5314:B5377" si="499">IF(ISNA(VLOOKUP(DATE(YEAR(D5314),MONTH(D5314),DAY(D5314)),Holidays,1,FALSE)),FALSE,TRUE)</f>
        <v>0</v>
      </c>
      <c r="C5314" t="str">
        <f t="shared" ref="C5314:C5377" si="500">IF(OR(HOUR(D5314)&lt;PkStart,HOUR(D5314)&gt;OPkStart-1,WEEKDAY(D5314,2)&gt;5,B5314)=TRUE,"OFF","ON")</f>
        <v>OFF</v>
      </c>
      <c r="D5314" s="4">
        <f t="shared" si="496"/>
        <v>42651.33333332045</v>
      </c>
      <c r="E5314" t="str">
        <f t="shared" si="497"/>
        <v>LRKPPS</v>
      </c>
      <c r="F5314" s="39">
        <v>52.647983551025391</v>
      </c>
      <c r="G5314">
        <f t="shared" ref="G5314:G5377" si="501">IF(SUMIF($A$2:$A$8761,A5314,$F$2:$F$8761)=0,0,F5314/SUMIF($A$2:$A$8761,A5314,$F$2:$F$8761))</f>
        <v>9.9350824525835067E-4</v>
      </c>
      <c r="H5314" s="38">
        <f>G5314*SUMIF('Manual Inputs'!$B$11:$B$22,'Expanded kW'!A5314,'Manual Inputs'!$C$11:$C$22)</f>
        <v>9219.8568603302647</v>
      </c>
    </row>
    <row r="5315" spans="1:8" x14ac:dyDescent="0.2">
      <c r="A5315">
        <f t="shared" si="498"/>
        <v>10</v>
      </c>
      <c r="B5315" t="b">
        <f t="shared" si="499"/>
        <v>0</v>
      </c>
      <c r="C5315" t="str">
        <f t="shared" si="500"/>
        <v>OFF</v>
      </c>
      <c r="D5315" s="4">
        <f t="shared" si="496"/>
        <v>42651.374999987114</v>
      </c>
      <c r="E5315" t="str">
        <f t="shared" si="497"/>
        <v>LRKPPS</v>
      </c>
      <c r="F5315" s="39">
        <v>51.24713134765625</v>
      </c>
      <c r="G5315">
        <f t="shared" si="501"/>
        <v>9.6707307869424647E-4</v>
      </c>
      <c r="H5315" s="38">
        <f>G5315*SUMIF('Manual Inputs'!$B$11:$B$22,'Expanded kW'!A5315,'Manual Inputs'!$C$11:$C$22)</f>
        <v>8974.5358446635546</v>
      </c>
    </row>
    <row r="5316" spans="1:8" x14ac:dyDescent="0.2">
      <c r="A5316">
        <f t="shared" si="498"/>
        <v>10</v>
      </c>
      <c r="B5316" t="b">
        <f t="shared" si="499"/>
        <v>0</v>
      </c>
      <c r="C5316" t="str">
        <f t="shared" si="500"/>
        <v>OFF</v>
      </c>
      <c r="D5316" s="4">
        <f t="shared" ref="D5316:D5379" si="502">+D5315+1/24</f>
        <v>42651.416666653779</v>
      </c>
      <c r="E5316" t="str">
        <f t="shared" ref="E5316:E5379" si="503">+E5315</f>
        <v>LRKPPS</v>
      </c>
      <c r="F5316" s="39">
        <v>52.073192596435547</v>
      </c>
      <c r="G5316">
        <f t="shared" si="501"/>
        <v>9.8266149455361628E-4</v>
      </c>
      <c r="H5316" s="38">
        <f>G5316*SUMIF('Manual Inputs'!$B$11:$B$22,'Expanded kW'!A5316,'Manual Inputs'!$C$11:$C$22)</f>
        <v>9119.1979182685081</v>
      </c>
    </row>
    <row r="5317" spans="1:8" x14ac:dyDescent="0.2">
      <c r="A5317">
        <f t="shared" si="498"/>
        <v>10</v>
      </c>
      <c r="B5317" t="b">
        <f t="shared" si="499"/>
        <v>0</v>
      </c>
      <c r="C5317" t="str">
        <f t="shared" si="500"/>
        <v>OFF</v>
      </c>
      <c r="D5317" s="4">
        <f t="shared" si="502"/>
        <v>42651.458333320443</v>
      </c>
      <c r="E5317" t="str">
        <f t="shared" si="503"/>
        <v>LRKPPS</v>
      </c>
      <c r="F5317" s="39">
        <v>55.051265716552734</v>
      </c>
      <c r="G5317">
        <f t="shared" si="501"/>
        <v>1.0388600419671394E-3</v>
      </c>
      <c r="H5317" s="38">
        <f>G5317*SUMIF('Manual Inputs'!$B$11:$B$22,'Expanded kW'!A5317,'Manual Inputs'!$C$11:$C$22)</f>
        <v>9640.7261143192918</v>
      </c>
    </row>
    <row r="5318" spans="1:8" x14ac:dyDescent="0.2">
      <c r="A5318">
        <f t="shared" si="498"/>
        <v>10</v>
      </c>
      <c r="B5318" t="b">
        <f t="shared" si="499"/>
        <v>0</v>
      </c>
      <c r="C5318" t="str">
        <f t="shared" si="500"/>
        <v>OFF</v>
      </c>
      <c r="D5318" s="4">
        <f t="shared" si="502"/>
        <v>42651.499999987107</v>
      </c>
      <c r="E5318" t="str">
        <f t="shared" si="503"/>
        <v>LRKPPS</v>
      </c>
      <c r="F5318" s="39">
        <v>51.679428100585937</v>
      </c>
      <c r="G5318">
        <f t="shared" si="501"/>
        <v>9.7523085339833941E-4</v>
      </c>
      <c r="H5318" s="38">
        <f>G5318*SUMIF('Manual Inputs'!$B$11:$B$22,'Expanded kW'!A5318,'Manual Inputs'!$C$11:$C$22)</f>
        <v>9050.2408178527821</v>
      </c>
    </row>
    <row r="5319" spans="1:8" x14ac:dyDescent="0.2">
      <c r="A5319">
        <f t="shared" si="498"/>
        <v>10</v>
      </c>
      <c r="B5319" t="b">
        <f t="shared" si="499"/>
        <v>0</v>
      </c>
      <c r="C5319" t="str">
        <f t="shared" si="500"/>
        <v>OFF</v>
      </c>
      <c r="D5319" s="4">
        <f t="shared" si="502"/>
        <v>42651.541666653771</v>
      </c>
      <c r="E5319" t="str">
        <f t="shared" si="503"/>
        <v>LRKPPS</v>
      </c>
      <c r="F5319" s="39">
        <v>51.663288116455078</v>
      </c>
      <c r="G5319">
        <f t="shared" si="501"/>
        <v>9.7492627939130641E-4</v>
      </c>
      <c r="H5319" s="38">
        <f>G5319*SUMIF('Manual Inputs'!$B$11:$B$22,'Expanded kW'!A5319,'Manual Inputs'!$C$11:$C$22)</f>
        <v>9047.4143403055423</v>
      </c>
    </row>
    <row r="5320" spans="1:8" x14ac:dyDescent="0.2">
      <c r="A5320">
        <f t="shared" si="498"/>
        <v>10</v>
      </c>
      <c r="B5320" t="b">
        <f t="shared" si="499"/>
        <v>0</v>
      </c>
      <c r="C5320" t="str">
        <f t="shared" si="500"/>
        <v>OFF</v>
      </c>
      <c r="D5320" s="4">
        <f t="shared" si="502"/>
        <v>42651.583333320435</v>
      </c>
      <c r="E5320" t="str">
        <f t="shared" si="503"/>
        <v>LRKPPS</v>
      </c>
      <c r="F5320" s="39">
        <v>51.305980682373047</v>
      </c>
      <c r="G5320">
        <f t="shared" si="501"/>
        <v>9.681836112412802E-4</v>
      </c>
      <c r="H5320" s="38">
        <f>G5320*SUMIF('Manual Inputs'!$B$11:$B$22,'Expanded kW'!A5320,'Manual Inputs'!$C$11:$C$22)</f>
        <v>8984.8416988638164</v>
      </c>
    </row>
    <row r="5321" spans="1:8" x14ac:dyDescent="0.2">
      <c r="A5321">
        <f t="shared" si="498"/>
        <v>10</v>
      </c>
      <c r="B5321" t="b">
        <f t="shared" si="499"/>
        <v>0</v>
      </c>
      <c r="C5321" t="str">
        <f t="shared" si="500"/>
        <v>OFF</v>
      </c>
      <c r="D5321" s="4">
        <f t="shared" si="502"/>
        <v>42651.6249999871</v>
      </c>
      <c r="E5321" t="str">
        <f t="shared" si="503"/>
        <v>LRKPPS</v>
      </c>
      <c r="F5321" s="39">
        <v>50.184597015380859</v>
      </c>
      <c r="G5321">
        <f t="shared" si="501"/>
        <v>9.4702223251202618E-4</v>
      </c>
      <c r="H5321" s="38">
        <f>G5321*SUMIF('Manual Inputs'!$B$11:$B$22,'Expanded kW'!A5321,'Manual Inputs'!$C$11:$C$22)</f>
        <v>8788.4619669570875</v>
      </c>
    </row>
    <row r="5322" spans="1:8" x14ac:dyDescent="0.2">
      <c r="A5322">
        <f t="shared" si="498"/>
        <v>10</v>
      </c>
      <c r="B5322" t="b">
        <f t="shared" si="499"/>
        <v>0</v>
      </c>
      <c r="C5322" t="str">
        <f t="shared" si="500"/>
        <v>OFF</v>
      </c>
      <c r="D5322" s="4">
        <f t="shared" si="502"/>
        <v>42651.666666653764</v>
      </c>
      <c r="E5322" t="str">
        <f t="shared" si="503"/>
        <v>LRKPPS</v>
      </c>
      <c r="F5322" s="39">
        <v>50.497589111328125</v>
      </c>
      <c r="G5322">
        <f t="shared" si="501"/>
        <v>9.5292863589256443E-4</v>
      </c>
      <c r="H5322" s="38">
        <f>G5322*SUMIF('Manual Inputs'!$B$11:$B$22,'Expanded kW'!A5322,'Manual Inputs'!$C$11:$C$22)</f>
        <v>8843.2739868752233</v>
      </c>
    </row>
    <row r="5323" spans="1:8" x14ac:dyDescent="0.2">
      <c r="A5323">
        <f t="shared" si="498"/>
        <v>10</v>
      </c>
      <c r="B5323" t="b">
        <f t="shared" si="499"/>
        <v>0</v>
      </c>
      <c r="C5323" t="str">
        <f t="shared" si="500"/>
        <v>OFF</v>
      </c>
      <c r="D5323" s="4">
        <f t="shared" si="502"/>
        <v>42651.708333320428</v>
      </c>
      <c r="E5323" t="str">
        <f t="shared" si="503"/>
        <v>LRKPPS</v>
      </c>
      <c r="F5323" s="39">
        <v>50.044349670410156</v>
      </c>
      <c r="G5323">
        <f t="shared" si="501"/>
        <v>9.4437565643814972E-4</v>
      </c>
      <c r="H5323" s="38">
        <f>G5323*SUMIF('Manual Inputs'!$B$11:$B$22,'Expanded kW'!A5323,'Manual Inputs'!$C$11:$C$22)</f>
        <v>8763.9014736873305</v>
      </c>
    </row>
    <row r="5324" spans="1:8" x14ac:dyDescent="0.2">
      <c r="A5324">
        <f t="shared" si="498"/>
        <v>10</v>
      </c>
      <c r="B5324" t="b">
        <f t="shared" si="499"/>
        <v>0</v>
      </c>
      <c r="C5324" t="str">
        <f t="shared" si="500"/>
        <v>OFF</v>
      </c>
      <c r="D5324" s="4">
        <f t="shared" si="502"/>
        <v>42651.749999987092</v>
      </c>
      <c r="E5324" t="str">
        <f t="shared" si="503"/>
        <v>LRKPPS</v>
      </c>
      <c r="F5324" s="39">
        <v>49.837844848632812</v>
      </c>
      <c r="G5324">
        <f t="shared" si="501"/>
        <v>9.4047875043561395E-4</v>
      </c>
      <c r="H5324" s="38">
        <f>G5324*SUMIF('Manual Inputs'!$B$11:$B$22,'Expanded kW'!A5324,'Manual Inputs'!$C$11:$C$22)</f>
        <v>8727.7377923962922</v>
      </c>
    </row>
    <row r="5325" spans="1:8" x14ac:dyDescent="0.2">
      <c r="A5325">
        <f t="shared" si="498"/>
        <v>10</v>
      </c>
      <c r="B5325" t="b">
        <f t="shared" si="499"/>
        <v>0</v>
      </c>
      <c r="C5325" t="str">
        <f t="shared" si="500"/>
        <v>OFF</v>
      </c>
      <c r="D5325" s="4">
        <f t="shared" si="502"/>
        <v>42651.791666653757</v>
      </c>
      <c r="E5325" t="str">
        <f t="shared" si="503"/>
        <v>LRKPPS</v>
      </c>
      <c r="F5325" s="39">
        <v>51.465984344482422</v>
      </c>
      <c r="G5325">
        <f t="shared" si="501"/>
        <v>9.712030043282562E-4</v>
      </c>
      <c r="H5325" s="38">
        <f>G5325*SUMIF('Manual Inputs'!$B$11:$B$22,'Expanded kW'!A5325,'Manual Inputs'!$C$11:$C$22)</f>
        <v>9012.8619716696539</v>
      </c>
    </row>
    <row r="5326" spans="1:8" x14ac:dyDescent="0.2">
      <c r="A5326">
        <f t="shared" si="498"/>
        <v>10</v>
      </c>
      <c r="B5326" t="b">
        <f t="shared" si="499"/>
        <v>0</v>
      </c>
      <c r="C5326" t="str">
        <f t="shared" si="500"/>
        <v>OFF</v>
      </c>
      <c r="D5326" s="4">
        <f t="shared" si="502"/>
        <v>42651.833333320421</v>
      </c>
      <c r="E5326" t="str">
        <f t="shared" si="503"/>
        <v>LRKPPS</v>
      </c>
      <c r="F5326" s="39">
        <v>51.990203857421875</v>
      </c>
      <c r="G5326">
        <f t="shared" si="501"/>
        <v>9.8109543274245946E-4</v>
      </c>
      <c r="H5326" s="38">
        <f>G5326*SUMIF('Manual Inputs'!$B$11:$B$22,'Expanded kW'!A5326,'Manual Inputs'!$C$11:$C$22)</f>
        <v>9104.6647064887311</v>
      </c>
    </row>
    <row r="5327" spans="1:8" x14ac:dyDescent="0.2">
      <c r="A5327">
        <f t="shared" si="498"/>
        <v>10</v>
      </c>
      <c r="B5327" t="b">
        <f t="shared" si="499"/>
        <v>0</v>
      </c>
      <c r="C5327" t="str">
        <f t="shared" si="500"/>
        <v>OFF</v>
      </c>
      <c r="D5327" s="4">
        <f t="shared" si="502"/>
        <v>42651.874999987085</v>
      </c>
      <c r="E5327" t="str">
        <f t="shared" si="503"/>
        <v>LRKPPS</v>
      </c>
      <c r="F5327" s="39">
        <v>50.492225646972656</v>
      </c>
      <c r="G5327">
        <f t="shared" si="501"/>
        <v>9.5282742316415785E-4</v>
      </c>
      <c r="H5327" s="38">
        <f>G5327*SUMIF('Manual Inputs'!$B$11:$B$22,'Expanded kW'!A5327,'Manual Inputs'!$C$11:$C$22)</f>
        <v>8842.3347225331236</v>
      </c>
    </row>
    <row r="5328" spans="1:8" x14ac:dyDescent="0.2">
      <c r="A5328">
        <f t="shared" si="498"/>
        <v>10</v>
      </c>
      <c r="B5328" t="b">
        <f t="shared" si="499"/>
        <v>0</v>
      </c>
      <c r="C5328" t="str">
        <f t="shared" si="500"/>
        <v>OFF</v>
      </c>
      <c r="D5328" s="4">
        <f t="shared" si="502"/>
        <v>42651.916666653749</v>
      </c>
      <c r="E5328" t="str">
        <f t="shared" si="503"/>
        <v>LRKPPS</v>
      </c>
      <c r="F5328" s="39">
        <v>49.121917724609375</v>
      </c>
      <c r="G5328">
        <f t="shared" si="501"/>
        <v>9.2696865085065974E-4</v>
      </c>
      <c r="H5328" s="38">
        <f>G5328*SUMIF('Manual Inputs'!$B$11:$B$22,'Expanded kW'!A5328,'Manual Inputs'!$C$11:$C$22)</f>
        <v>8602.3627037278584</v>
      </c>
    </row>
    <row r="5329" spans="1:8" x14ac:dyDescent="0.2">
      <c r="A5329">
        <f t="shared" si="498"/>
        <v>10</v>
      </c>
      <c r="B5329" t="b">
        <f t="shared" si="499"/>
        <v>0</v>
      </c>
      <c r="C5329" t="str">
        <f t="shared" si="500"/>
        <v>OFF</v>
      </c>
      <c r="D5329" s="4">
        <f t="shared" si="502"/>
        <v>42651.958333320414</v>
      </c>
      <c r="E5329" t="str">
        <f t="shared" si="503"/>
        <v>LRKPPS</v>
      </c>
      <c r="F5329" s="39">
        <v>47.499378204345703</v>
      </c>
      <c r="G5329">
        <f t="shared" si="501"/>
        <v>8.9635007283660987E-4</v>
      </c>
      <c r="H5329" s="38">
        <f>G5329*SUMIF('Manual Inputs'!$B$11:$B$22,'Expanded kW'!A5329,'Manual Inputs'!$C$11:$C$22)</f>
        <v>8318.2192072810958</v>
      </c>
    </row>
    <row r="5330" spans="1:8" x14ac:dyDescent="0.2">
      <c r="A5330">
        <f t="shared" si="498"/>
        <v>10</v>
      </c>
      <c r="B5330" t="b">
        <f t="shared" si="499"/>
        <v>0</v>
      </c>
      <c r="C5330" t="str">
        <f t="shared" si="500"/>
        <v>OFF</v>
      </c>
      <c r="D5330" s="4">
        <f t="shared" si="502"/>
        <v>42651.999999987078</v>
      </c>
      <c r="E5330" t="str">
        <f t="shared" si="503"/>
        <v>LRKPPS</v>
      </c>
      <c r="F5330" s="39">
        <v>45.177974700927734</v>
      </c>
      <c r="G5330">
        <f t="shared" si="501"/>
        <v>8.5254338992762208E-4</v>
      </c>
      <c r="H5330" s="38">
        <f>G5330*SUMIF('Manual Inputs'!$B$11:$B$22,'Expanded kW'!A5330,'Manual Inputs'!$C$11:$C$22)</f>
        <v>7911.6887654107159</v>
      </c>
    </row>
    <row r="5331" spans="1:8" x14ac:dyDescent="0.2">
      <c r="A5331">
        <f t="shared" si="498"/>
        <v>10</v>
      </c>
      <c r="B5331" t="b">
        <f t="shared" si="499"/>
        <v>0</v>
      </c>
      <c r="C5331" t="str">
        <f t="shared" si="500"/>
        <v>OFF</v>
      </c>
      <c r="D5331" s="4">
        <f t="shared" si="502"/>
        <v>42652.041666653742</v>
      </c>
      <c r="E5331" t="str">
        <f t="shared" si="503"/>
        <v>LRKPPS</v>
      </c>
      <c r="F5331" s="39">
        <v>44.971458435058594</v>
      </c>
      <c r="G5331">
        <f t="shared" si="501"/>
        <v>8.4864626796620629E-4</v>
      </c>
      <c r="H5331" s="38">
        <f>G5331*SUMIF('Manual Inputs'!$B$11:$B$22,'Expanded kW'!A5331,'Manual Inputs'!$C$11:$C$22)</f>
        <v>7875.5230799994588</v>
      </c>
    </row>
    <row r="5332" spans="1:8" x14ac:dyDescent="0.2">
      <c r="A5332">
        <f t="shared" si="498"/>
        <v>10</v>
      </c>
      <c r="B5332" t="b">
        <f t="shared" si="499"/>
        <v>0</v>
      </c>
      <c r="C5332" t="str">
        <f t="shared" si="500"/>
        <v>OFF</v>
      </c>
      <c r="D5332" s="4">
        <f t="shared" si="502"/>
        <v>42652.083333320406</v>
      </c>
      <c r="E5332" t="str">
        <f t="shared" si="503"/>
        <v>LRKPPS</v>
      </c>
      <c r="F5332" s="39">
        <v>44.482456207275391</v>
      </c>
      <c r="G5332">
        <f t="shared" si="501"/>
        <v>8.3941841701192497E-4</v>
      </c>
      <c r="H5332" s="38">
        <f>G5332*SUMIF('Manual Inputs'!$B$11:$B$22,'Expanded kW'!A5332,'Manual Inputs'!$C$11:$C$22)</f>
        <v>7789.8876911307816</v>
      </c>
    </row>
    <row r="5333" spans="1:8" x14ac:dyDescent="0.2">
      <c r="A5333">
        <f t="shared" si="498"/>
        <v>10</v>
      </c>
      <c r="B5333" t="b">
        <f t="shared" si="499"/>
        <v>0</v>
      </c>
      <c r="C5333" t="str">
        <f t="shared" si="500"/>
        <v>OFF</v>
      </c>
      <c r="D5333" s="4">
        <f t="shared" si="502"/>
        <v>42652.124999987071</v>
      </c>
      <c r="E5333" t="str">
        <f t="shared" si="503"/>
        <v>LRKPPS</v>
      </c>
      <c r="F5333" s="39">
        <v>44.174022674560547</v>
      </c>
      <c r="G5333">
        <f t="shared" si="501"/>
        <v>8.3359803725190302E-4</v>
      </c>
      <c r="H5333" s="38">
        <f>G5333*SUMIF('Manual Inputs'!$B$11:$B$22,'Expanded kW'!A5333,'Manual Inputs'!$C$11:$C$22)</f>
        <v>7735.8739790994223</v>
      </c>
    </row>
    <row r="5334" spans="1:8" x14ac:dyDescent="0.2">
      <c r="A5334">
        <f t="shared" si="498"/>
        <v>10</v>
      </c>
      <c r="B5334" t="b">
        <f t="shared" si="499"/>
        <v>0</v>
      </c>
      <c r="C5334" t="str">
        <f t="shared" si="500"/>
        <v>OFF</v>
      </c>
      <c r="D5334" s="4">
        <f t="shared" si="502"/>
        <v>42652.166666653735</v>
      </c>
      <c r="E5334" t="str">
        <f t="shared" si="503"/>
        <v>LRKPPS</v>
      </c>
      <c r="F5334" s="39">
        <v>44.043060302734375</v>
      </c>
      <c r="G5334">
        <f t="shared" si="501"/>
        <v>8.3112667581596521E-4</v>
      </c>
      <c r="H5334" s="38">
        <f>G5334*SUMIF('Manual Inputs'!$B$11:$B$22,'Expanded kW'!A5334,'Manual Inputs'!$C$11:$C$22)</f>
        <v>7712.939495366415</v>
      </c>
    </row>
    <row r="5335" spans="1:8" x14ac:dyDescent="0.2">
      <c r="A5335">
        <f t="shared" si="498"/>
        <v>10</v>
      </c>
      <c r="B5335" t="b">
        <f t="shared" si="499"/>
        <v>0</v>
      </c>
      <c r="C5335" t="str">
        <f t="shared" si="500"/>
        <v>OFF</v>
      </c>
      <c r="D5335" s="4">
        <f t="shared" si="502"/>
        <v>42652.208333320399</v>
      </c>
      <c r="E5335" t="str">
        <f t="shared" si="503"/>
        <v>LRKPPS</v>
      </c>
      <c r="F5335" s="39">
        <v>43.989582061767578</v>
      </c>
      <c r="G5335">
        <f t="shared" si="501"/>
        <v>8.3011749996992484E-4</v>
      </c>
      <c r="H5335" s="38">
        <f>G5335*SUMIF('Manual Inputs'!$B$11:$B$22,'Expanded kW'!A5335,'Manual Inputs'!$C$11:$C$22)</f>
        <v>7703.5742415883997</v>
      </c>
    </row>
    <row r="5336" spans="1:8" x14ac:dyDescent="0.2">
      <c r="A5336">
        <f t="shared" si="498"/>
        <v>10</v>
      </c>
      <c r="B5336" t="b">
        <f t="shared" si="499"/>
        <v>0</v>
      </c>
      <c r="C5336" t="str">
        <f t="shared" si="500"/>
        <v>OFF</v>
      </c>
      <c r="D5336" s="4">
        <f t="shared" si="502"/>
        <v>42652.249999987063</v>
      </c>
      <c r="E5336" t="str">
        <f t="shared" si="503"/>
        <v>LRKPPS</v>
      </c>
      <c r="F5336" s="39">
        <v>44.69287109375</v>
      </c>
      <c r="G5336">
        <f t="shared" si="501"/>
        <v>8.4338910896511292E-4</v>
      </c>
      <c r="H5336" s="38">
        <f>G5336*SUMIF('Manual Inputs'!$B$11:$B$22,'Expanded kW'!A5336,'Manual Inputs'!$C$11:$C$22)</f>
        <v>7826.736113496253</v>
      </c>
    </row>
    <row r="5337" spans="1:8" x14ac:dyDescent="0.2">
      <c r="A5337">
        <f t="shared" si="498"/>
        <v>10</v>
      </c>
      <c r="B5337" t="b">
        <f t="shared" si="499"/>
        <v>0</v>
      </c>
      <c r="C5337" t="str">
        <f t="shared" si="500"/>
        <v>OFF</v>
      </c>
      <c r="D5337" s="4">
        <f t="shared" si="502"/>
        <v>42652.291666653728</v>
      </c>
      <c r="E5337" t="str">
        <f t="shared" si="503"/>
        <v>LRKPPS</v>
      </c>
      <c r="F5337" s="39">
        <v>45.023670196533203</v>
      </c>
      <c r="G5337">
        <f t="shared" si="501"/>
        <v>8.4963154436286468E-4</v>
      </c>
      <c r="H5337" s="38">
        <f>G5337*SUMIF('Manual Inputs'!$B$11:$B$22,'Expanded kW'!A5337,'Manual Inputs'!$C$11:$C$22)</f>
        <v>7884.6665444733644</v>
      </c>
    </row>
    <row r="5338" spans="1:8" x14ac:dyDescent="0.2">
      <c r="A5338">
        <f t="shared" si="498"/>
        <v>10</v>
      </c>
      <c r="B5338" t="b">
        <f t="shared" si="499"/>
        <v>0</v>
      </c>
      <c r="C5338" t="str">
        <f t="shared" si="500"/>
        <v>OFF</v>
      </c>
      <c r="D5338" s="4">
        <f t="shared" si="502"/>
        <v>42652.333333320392</v>
      </c>
      <c r="E5338" t="str">
        <f t="shared" si="503"/>
        <v>LRKPPS</v>
      </c>
      <c r="F5338" s="39">
        <v>43.697196960449219</v>
      </c>
      <c r="G5338">
        <f t="shared" si="501"/>
        <v>8.2459996654589624E-4</v>
      </c>
      <c r="H5338" s="38">
        <f>G5338*SUMIF('Manual Inputs'!$B$11:$B$22,'Expanded kW'!A5338,'Manual Inputs'!$C$11:$C$22)</f>
        <v>7652.3709741425382</v>
      </c>
    </row>
    <row r="5339" spans="1:8" x14ac:dyDescent="0.2">
      <c r="A5339">
        <f t="shared" si="498"/>
        <v>10</v>
      </c>
      <c r="B5339" t="b">
        <f t="shared" si="499"/>
        <v>0</v>
      </c>
      <c r="C5339" t="str">
        <f t="shared" si="500"/>
        <v>OFF</v>
      </c>
      <c r="D5339" s="4">
        <f t="shared" si="502"/>
        <v>42652.374999987056</v>
      </c>
      <c r="E5339" t="str">
        <f t="shared" si="503"/>
        <v>LRKPPS</v>
      </c>
      <c r="F5339" s="39">
        <v>43.533344268798828</v>
      </c>
      <c r="G5339">
        <f t="shared" si="501"/>
        <v>8.2150793928896125E-4</v>
      </c>
      <c r="H5339" s="38">
        <f>G5339*SUMIF('Manual Inputs'!$B$11:$B$22,'Expanded kW'!A5339,'Manual Inputs'!$C$11:$C$22)</f>
        <v>7623.6766489034289</v>
      </c>
    </row>
    <row r="5340" spans="1:8" x14ac:dyDescent="0.2">
      <c r="A5340">
        <f t="shared" si="498"/>
        <v>10</v>
      </c>
      <c r="B5340" t="b">
        <f t="shared" si="499"/>
        <v>0</v>
      </c>
      <c r="C5340" t="str">
        <f t="shared" si="500"/>
        <v>OFF</v>
      </c>
      <c r="D5340" s="4">
        <f t="shared" si="502"/>
        <v>42652.41666665372</v>
      </c>
      <c r="E5340" t="str">
        <f t="shared" si="503"/>
        <v>LRKPPS</v>
      </c>
      <c r="F5340" s="39">
        <v>43.513450622558594</v>
      </c>
      <c r="G5340">
        <f t="shared" si="501"/>
        <v>8.2113253076930223E-4</v>
      </c>
      <c r="H5340" s="38">
        <f>G5340*SUMIF('Manual Inputs'!$B$11:$B$22,'Expanded kW'!A5340,'Manual Inputs'!$C$11:$C$22)</f>
        <v>7620.1928199247322</v>
      </c>
    </row>
    <row r="5341" spans="1:8" x14ac:dyDescent="0.2">
      <c r="A5341">
        <f t="shared" si="498"/>
        <v>10</v>
      </c>
      <c r="B5341" t="b">
        <f t="shared" si="499"/>
        <v>0</v>
      </c>
      <c r="C5341" t="str">
        <f t="shared" si="500"/>
        <v>OFF</v>
      </c>
      <c r="D5341" s="4">
        <f t="shared" si="502"/>
        <v>42652.458333320385</v>
      </c>
      <c r="E5341" t="str">
        <f t="shared" si="503"/>
        <v>LRKPPS</v>
      </c>
      <c r="F5341" s="39">
        <v>45.254432678222656</v>
      </c>
      <c r="G5341">
        <f t="shared" si="501"/>
        <v>8.5398621120461667E-4</v>
      </c>
      <c r="H5341" s="38">
        <f>G5341*SUMIF('Manual Inputs'!$B$11:$B$22,'Expanded kW'!A5341,'Manual Inputs'!$C$11:$C$22)</f>
        <v>7925.078292586174</v>
      </c>
    </row>
    <row r="5342" spans="1:8" x14ac:dyDescent="0.2">
      <c r="A5342">
        <f t="shared" si="498"/>
        <v>10</v>
      </c>
      <c r="B5342" t="b">
        <f t="shared" si="499"/>
        <v>0</v>
      </c>
      <c r="C5342" t="str">
        <f t="shared" si="500"/>
        <v>OFF</v>
      </c>
      <c r="D5342" s="4">
        <f t="shared" si="502"/>
        <v>42652.499999987049</v>
      </c>
      <c r="E5342" t="str">
        <f t="shared" si="503"/>
        <v>LRKPPS</v>
      </c>
      <c r="F5342" s="39">
        <v>42.8143310546875</v>
      </c>
      <c r="G5342">
        <f t="shared" si="501"/>
        <v>8.0793960279271194E-4</v>
      </c>
      <c r="H5342" s="38">
        <f>G5342*SUMIF('Manual Inputs'!$B$11:$B$22,'Expanded kW'!A5342,'Manual Inputs'!$C$11:$C$22)</f>
        <v>7497.761115816249</v>
      </c>
    </row>
    <row r="5343" spans="1:8" x14ac:dyDescent="0.2">
      <c r="A5343">
        <f t="shared" si="498"/>
        <v>10</v>
      </c>
      <c r="B5343" t="b">
        <f t="shared" si="499"/>
        <v>0</v>
      </c>
      <c r="C5343" t="str">
        <f t="shared" si="500"/>
        <v>OFF</v>
      </c>
      <c r="D5343" s="4">
        <f t="shared" si="502"/>
        <v>42652.541666653713</v>
      </c>
      <c r="E5343" t="str">
        <f t="shared" si="503"/>
        <v>LRKPPS</v>
      </c>
      <c r="F5343" s="39">
        <v>44.465320587158203</v>
      </c>
      <c r="G5343">
        <f t="shared" si="501"/>
        <v>8.390950545823356E-4</v>
      </c>
      <c r="H5343" s="38">
        <f>G5343*SUMIF('Manual Inputs'!$B$11:$B$22,'Expanded kW'!A5343,'Manual Inputs'!$C$11:$C$22)</f>
        <v>7786.8868551245869</v>
      </c>
    </row>
    <row r="5344" spans="1:8" x14ac:dyDescent="0.2">
      <c r="A5344">
        <f t="shared" si="498"/>
        <v>10</v>
      </c>
      <c r="B5344" t="b">
        <f t="shared" si="499"/>
        <v>0</v>
      </c>
      <c r="C5344" t="str">
        <f t="shared" si="500"/>
        <v>OFF</v>
      </c>
      <c r="D5344" s="4">
        <f t="shared" si="502"/>
        <v>42652.583333320377</v>
      </c>
      <c r="E5344" t="str">
        <f t="shared" si="503"/>
        <v>LRKPPS</v>
      </c>
      <c r="F5344" s="39">
        <v>45.964237213134766</v>
      </c>
      <c r="G5344">
        <f t="shared" si="501"/>
        <v>8.6738077278879363E-4</v>
      </c>
      <c r="H5344" s="38">
        <f>G5344*SUMIF('Manual Inputs'!$B$11:$B$22,'Expanded kW'!A5344,'Manual Inputs'!$C$11:$C$22)</f>
        <v>8049.3811769380563</v>
      </c>
    </row>
    <row r="5345" spans="1:8" x14ac:dyDescent="0.2">
      <c r="A5345">
        <f t="shared" si="498"/>
        <v>10</v>
      </c>
      <c r="B5345" t="b">
        <f t="shared" si="499"/>
        <v>0</v>
      </c>
      <c r="C5345" t="str">
        <f t="shared" si="500"/>
        <v>OFF</v>
      </c>
      <c r="D5345" s="4">
        <f t="shared" si="502"/>
        <v>42652.624999987042</v>
      </c>
      <c r="E5345" t="str">
        <f t="shared" si="503"/>
        <v>LRKPPS</v>
      </c>
      <c r="F5345" s="39">
        <v>47.442337036132813</v>
      </c>
      <c r="G5345">
        <f t="shared" si="501"/>
        <v>8.9527366179260946E-4</v>
      </c>
      <c r="H5345" s="38">
        <f>G5345*SUMIF('Manual Inputs'!$B$11:$B$22,'Expanded kW'!A5345,'Manual Inputs'!$C$11:$C$22)</f>
        <v>8308.2300040752561</v>
      </c>
    </row>
    <row r="5346" spans="1:8" x14ac:dyDescent="0.2">
      <c r="A5346">
        <f t="shared" si="498"/>
        <v>10</v>
      </c>
      <c r="B5346" t="b">
        <f t="shared" si="499"/>
        <v>0</v>
      </c>
      <c r="C5346" t="str">
        <f t="shared" si="500"/>
        <v>OFF</v>
      </c>
      <c r="D5346" s="4">
        <f t="shared" si="502"/>
        <v>42652.666666653706</v>
      </c>
      <c r="E5346" t="str">
        <f t="shared" si="503"/>
        <v>LRKPPS</v>
      </c>
      <c r="F5346" s="39">
        <v>48.479450225830078</v>
      </c>
      <c r="G5346">
        <f t="shared" si="501"/>
        <v>9.1484479131615133E-4</v>
      </c>
      <c r="H5346" s="38">
        <f>G5346*SUMIF('Manual Inputs'!$B$11:$B$22,'Expanded kW'!A5346,'Manual Inputs'!$C$11:$C$22)</f>
        <v>8489.8520627378075</v>
      </c>
    </row>
    <row r="5347" spans="1:8" x14ac:dyDescent="0.2">
      <c r="A5347">
        <f t="shared" si="498"/>
        <v>10</v>
      </c>
      <c r="B5347" t="b">
        <f t="shared" si="499"/>
        <v>0</v>
      </c>
      <c r="C5347" t="str">
        <f t="shared" si="500"/>
        <v>OFF</v>
      </c>
      <c r="D5347" s="4">
        <f t="shared" si="502"/>
        <v>42652.70833332037</v>
      </c>
      <c r="E5347" t="str">
        <f t="shared" si="503"/>
        <v>LRKPPS</v>
      </c>
      <c r="F5347" s="39">
        <v>48.056400299072266</v>
      </c>
      <c r="G5347">
        <f t="shared" si="501"/>
        <v>9.0686151138706379E-4</v>
      </c>
      <c r="H5347" s="38">
        <f>G5347*SUMIF('Manual Inputs'!$B$11:$B$22,'Expanded kW'!A5347,'Manual Inputs'!$C$11:$C$22)</f>
        <v>8415.7664186846014</v>
      </c>
    </row>
    <row r="5348" spans="1:8" x14ac:dyDescent="0.2">
      <c r="A5348">
        <f t="shared" si="498"/>
        <v>10</v>
      </c>
      <c r="B5348" t="b">
        <f t="shared" si="499"/>
        <v>0</v>
      </c>
      <c r="C5348" t="str">
        <f t="shared" si="500"/>
        <v>OFF</v>
      </c>
      <c r="D5348" s="4">
        <f t="shared" si="502"/>
        <v>42652.749999987034</v>
      </c>
      <c r="E5348" t="str">
        <f t="shared" si="503"/>
        <v>LRKPPS</v>
      </c>
      <c r="F5348" s="39">
        <v>48.052230834960938</v>
      </c>
      <c r="G5348">
        <f t="shared" si="501"/>
        <v>9.0678283036846612E-4</v>
      </c>
      <c r="H5348" s="38">
        <f>G5348*SUMIF('Manual Inputs'!$B$11:$B$22,'Expanded kW'!A5348,'Manual Inputs'!$C$11:$C$22)</f>
        <v>8415.0362508852322</v>
      </c>
    </row>
    <row r="5349" spans="1:8" x14ac:dyDescent="0.2">
      <c r="A5349">
        <f t="shared" si="498"/>
        <v>10</v>
      </c>
      <c r="B5349" t="b">
        <f t="shared" si="499"/>
        <v>0</v>
      </c>
      <c r="C5349" t="str">
        <f t="shared" si="500"/>
        <v>OFF</v>
      </c>
      <c r="D5349" s="4">
        <f t="shared" si="502"/>
        <v>42652.791666653698</v>
      </c>
      <c r="E5349" t="str">
        <f t="shared" si="503"/>
        <v>LRKPPS</v>
      </c>
      <c r="F5349" s="39">
        <v>49.392116546630859</v>
      </c>
      <c r="G5349">
        <f t="shared" si="501"/>
        <v>9.3206751199274439E-4</v>
      </c>
      <c r="H5349" s="38">
        <f>G5349*SUMIF('Manual Inputs'!$B$11:$B$22,'Expanded kW'!A5349,'Manual Inputs'!$C$11:$C$22)</f>
        <v>8649.6806501113788</v>
      </c>
    </row>
    <row r="5350" spans="1:8" x14ac:dyDescent="0.2">
      <c r="A5350">
        <f t="shared" si="498"/>
        <v>10</v>
      </c>
      <c r="B5350" t="b">
        <f t="shared" si="499"/>
        <v>0</v>
      </c>
      <c r="C5350" t="str">
        <f t="shared" si="500"/>
        <v>OFF</v>
      </c>
      <c r="D5350" s="4">
        <f t="shared" si="502"/>
        <v>42652.833333320363</v>
      </c>
      <c r="E5350" t="str">
        <f t="shared" si="503"/>
        <v>LRKPPS</v>
      </c>
      <c r="F5350" s="39">
        <v>47.934104919433594</v>
      </c>
      <c r="G5350">
        <f t="shared" si="501"/>
        <v>9.0455370280954699E-4</v>
      </c>
      <c r="H5350" s="38">
        <f>G5350*SUMIF('Manual Inputs'!$B$11:$B$22,'Expanded kW'!A5350,'Manual Inputs'!$C$11:$C$22)</f>
        <v>8394.3497219965793</v>
      </c>
    </row>
    <row r="5351" spans="1:8" x14ac:dyDescent="0.2">
      <c r="A5351">
        <f t="shared" si="498"/>
        <v>10</v>
      </c>
      <c r="B5351" t="b">
        <f t="shared" si="499"/>
        <v>0</v>
      </c>
      <c r="C5351" t="str">
        <f t="shared" si="500"/>
        <v>OFF</v>
      </c>
      <c r="D5351" s="4">
        <f t="shared" si="502"/>
        <v>42652.874999987027</v>
      </c>
      <c r="E5351" t="str">
        <f t="shared" si="503"/>
        <v>LRKPPS</v>
      </c>
      <c r="F5351" s="39">
        <v>46.374481201171875</v>
      </c>
      <c r="G5351">
        <f t="shared" si="501"/>
        <v>8.7512239473120897E-4</v>
      </c>
      <c r="H5351" s="38">
        <f>G5351*SUMIF('Manual Inputs'!$B$11:$B$22,'Expanded kW'!A5351,'Manual Inputs'!$C$11:$C$22)</f>
        <v>8121.224210467487</v>
      </c>
    </row>
    <row r="5352" spans="1:8" x14ac:dyDescent="0.2">
      <c r="A5352">
        <f t="shared" si="498"/>
        <v>10</v>
      </c>
      <c r="B5352" t="b">
        <f t="shared" si="499"/>
        <v>0</v>
      </c>
      <c r="C5352" t="str">
        <f t="shared" si="500"/>
        <v>OFF</v>
      </c>
      <c r="D5352" s="4">
        <f t="shared" si="502"/>
        <v>42652.916666653691</v>
      </c>
      <c r="E5352" t="str">
        <f t="shared" si="503"/>
        <v>LRKPPS</v>
      </c>
      <c r="F5352" s="39">
        <v>45.820663452148438</v>
      </c>
      <c r="G5352">
        <f t="shared" si="501"/>
        <v>8.6467142466714294E-4</v>
      </c>
      <c r="H5352" s="38">
        <f>G5352*SUMIF('Manual Inputs'!$B$11:$B$22,'Expanded kW'!A5352,'Manual Inputs'!$C$11:$C$22)</f>
        <v>8024.2381527249781</v>
      </c>
    </row>
    <row r="5353" spans="1:8" x14ac:dyDescent="0.2">
      <c r="A5353">
        <f t="shared" si="498"/>
        <v>10</v>
      </c>
      <c r="B5353" t="b">
        <f t="shared" si="499"/>
        <v>0</v>
      </c>
      <c r="C5353" t="str">
        <f t="shared" si="500"/>
        <v>OFF</v>
      </c>
      <c r="D5353" s="4">
        <f t="shared" si="502"/>
        <v>42652.958333320355</v>
      </c>
      <c r="E5353" t="str">
        <f t="shared" si="503"/>
        <v>LRKPPS</v>
      </c>
      <c r="F5353" s="39">
        <v>44.448249816894531</v>
      </c>
      <c r="G5353">
        <f t="shared" si="501"/>
        <v>8.3877291591973263E-4</v>
      </c>
      <c r="H5353" s="38">
        <f>G5353*SUMIF('Manual Inputs'!$B$11:$B$22,'Expanded kW'!A5353,'Manual Inputs'!$C$11:$C$22)</f>
        <v>7783.8973757996264</v>
      </c>
    </row>
    <row r="5354" spans="1:8" x14ac:dyDescent="0.2">
      <c r="A5354">
        <f t="shared" si="498"/>
        <v>10</v>
      </c>
      <c r="B5354" t="b">
        <f t="shared" si="499"/>
        <v>0</v>
      </c>
      <c r="C5354" t="str">
        <f t="shared" si="500"/>
        <v>OFF</v>
      </c>
      <c r="D5354" s="4">
        <f t="shared" si="502"/>
        <v>42652.99999998702</v>
      </c>
      <c r="E5354" t="str">
        <f t="shared" si="503"/>
        <v>LRKPPS</v>
      </c>
      <c r="F5354" s="39">
        <v>42.910453796386719</v>
      </c>
      <c r="G5354">
        <f t="shared" si="501"/>
        <v>8.0975351341176641E-4</v>
      </c>
      <c r="H5354" s="38">
        <f>G5354*SUMIF('Manual Inputs'!$B$11:$B$22,'Expanded kW'!A5354,'Manual Inputs'!$C$11:$C$22)</f>
        <v>7514.5943895660466</v>
      </c>
    </row>
    <row r="5355" spans="1:8" x14ac:dyDescent="0.2">
      <c r="A5355">
        <f t="shared" si="498"/>
        <v>10</v>
      </c>
      <c r="B5355" t="b">
        <f t="shared" si="499"/>
        <v>0</v>
      </c>
      <c r="C5355" t="str">
        <f t="shared" si="500"/>
        <v>OFF</v>
      </c>
      <c r="D5355" s="4">
        <f t="shared" si="502"/>
        <v>42653.041666653684</v>
      </c>
      <c r="E5355" t="str">
        <f t="shared" si="503"/>
        <v>LRKPPS</v>
      </c>
      <c r="F5355" s="39">
        <v>43.754116058349609</v>
      </c>
      <c r="G5355">
        <f t="shared" si="501"/>
        <v>8.2567407402851052E-4</v>
      </c>
      <c r="H5355" s="38">
        <f>G5355*SUMIF('Manual Inputs'!$B$11:$B$22,'Expanded kW'!A5355,'Manual Inputs'!$C$11:$C$22)</f>
        <v>7662.3388000660543</v>
      </c>
    </row>
    <row r="5356" spans="1:8" x14ac:dyDescent="0.2">
      <c r="A5356">
        <f t="shared" si="498"/>
        <v>10</v>
      </c>
      <c r="B5356" t="b">
        <f t="shared" si="499"/>
        <v>0</v>
      </c>
      <c r="C5356" t="str">
        <f t="shared" si="500"/>
        <v>OFF</v>
      </c>
      <c r="D5356" s="4">
        <f t="shared" si="502"/>
        <v>42653.083333320348</v>
      </c>
      <c r="E5356" t="str">
        <f t="shared" si="503"/>
        <v>LRKPPS</v>
      </c>
      <c r="F5356" s="39">
        <v>43.113212585449219</v>
      </c>
      <c r="G5356">
        <f t="shared" si="501"/>
        <v>8.1357972887426296E-4</v>
      </c>
      <c r="H5356" s="38">
        <f>G5356*SUMIF('Manual Inputs'!$B$11:$B$22,'Expanded kW'!A5356,'Manual Inputs'!$C$11:$C$22)</f>
        <v>7550.1020555057767</v>
      </c>
    </row>
    <row r="5357" spans="1:8" x14ac:dyDescent="0.2">
      <c r="A5357">
        <f t="shared" si="498"/>
        <v>10</v>
      </c>
      <c r="B5357" t="b">
        <f t="shared" si="499"/>
        <v>0</v>
      </c>
      <c r="C5357" t="str">
        <f t="shared" si="500"/>
        <v>OFF</v>
      </c>
      <c r="D5357" s="4">
        <f t="shared" si="502"/>
        <v>42653.124999987012</v>
      </c>
      <c r="E5357" t="str">
        <f t="shared" si="503"/>
        <v>LRKPPS</v>
      </c>
      <c r="F5357" s="39">
        <v>42.761367797851563</v>
      </c>
      <c r="G5357">
        <f t="shared" si="501"/>
        <v>8.0694014509626966E-4</v>
      </c>
      <c r="H5357" s="38">
        <f>G5357*SUMIF('Manual Inputs'!$B$11:$B$22,'Expanded kW'!A5357,'Manual Inputs'!$C$11:$C$22)</f>
        <v>7488.4860474480374</v>
      </c>
    </row>
    <row r="5358" spans="1:8" x14ac:dyDescent="0.2">
      <c r="A5358">
        <f t="shared" si="498"/>
        <v>10</v>
      </c>
      <c r="B5358" t="b">
        <f t="shared" si="499"/>
        <v>0</v>
      </c>
      <c r="C5358" t="str">
        <f t="shared" si="500"/>
        <v>OFF</v>
      </c>
      <c r="D5358" s="4">
        <f t="shared" si="502"/>
        <v>42653.166666653677</v>
      </c>
      <c r="E5358" t="str">
        <f t="shared" si="503"/>
        <v>LRKPPS</v>
      </c>
      <c r="F5358" s="39">
        <v>43.849147796630859</v>
      </c>
      <c r="G5358">
        <f t="shared" si="501"/>
        <v>8.2746739656767575E-4</v>
      </c>
      <c r="H5358" s="38">
        <f>G5358*SUMIF('Manual Inputs'!$B$11:$B$22,'Expanded kW'!A5358,'Manual Inputs'!$C$11:$C$22)</f>
        <v>7678.981014355084</v>
      </c>
    </row>
    <row r="5359" spans="1:8" x14ac:dyDescent="0.2">
      <c r="A5359">
        <f t="shared" si="498"/>
        <v>10</v>
      </c>
      <c r="B5359" t="b">
        <f t="shared" si="499"/>
        <v>0</v>
      </c>
      <c r="C5359" t="str">
        <f t="shared" si="500"/>
        <v>OFF</v>
      </c>
      <c r="D5359" s="4">
        <f t="shared" si="502"/>
        <v>42653.208333320341</v>
      </c>
      <c r="E5359" t="str">
        <f t="shared" si="503"/>
        <v>LRKPPS</v>
      </c>
      <c r="F5359" s="39">
        <v>54.382080078125</v>
      </c>
      <c r="G5359">
        <f t="shared" si="501"/>
        <v>1.0262319904342241E-3</v>
      </c>
      <c r="H5359" s="38">
        <f>G5359*SUMIF('Manual Inputs'!$B$11:$B$22,'Expanded kW'!A5359,'Manual Inputs'!$C$11:$C$22)</f>
        <v>9523.536520660633</v>
      </c>
    </row>
    <row r="5360" spans="1:8" x14ac:dyDescent="0.2">
      <c r="A5360">
        <f t="shared" si="498"/>
        <v>10</v>
      </c>
      <c r="B5360" t="b">
        <f t="shared" si="499"/>
        <v>0</v>
      </c>
      <c r="C5360" t="str">
        <f t="shared" si="500"/>
        <v>OFF</v>
      </c>
      <c r="D5360" s="4">
        <f t="shared" si="502"/>
        <v>42653.249999987005</v>
      </c>
      <c r="E5360" t="str">
        <f t="shared" si="503"/>
        <v>LRKPPS</v>
      </c>
      <c r="F5360" s="39">
        <v>71.708831787109375</v>
      </c>
      <c r="G5360">
        <f t="shared" si="501"/>
        <v>1.3532012212640518E-3</v>
      </c>
      <c r="H5360" s="38">
        <f>G5360*SUMIF('Manual Inputs'!$B$11:$B$22,'Expanded kW'!A5360,'Manual Inputs'!$C$11:$C$22)</f>
        <v>12557.84400665375</v>
      </c>
    </row>
    <row r="5361" spans="1:8" x14ac:dyDescent="0.2">
      <c r="A5361">
        <f t="shared" si="498"/>
        <v>10</v>
      </c>
      <c r="B5361" t="b">
        <f t="shared" si="499"/>
        <v>0</v>
      </c>
      <c r="C5361" t="str">
        <f t="shared" si="500"/>
        <v>ON</v>
      </c>
      <c r="D5361" s="4">
        <f t="shared" si="502"/>
        <v>42653.291666653669</v>
      </c>
      <c r="E5361" t="str">
        <f t="shared" si="503"/>
        <v>LRKPPS</v>
      </c>
      <c r="F5361" s="39">
        <v>93.007438659667969</v>
      </c>
      <c r="G5361">
        <f t="shared" si="501"/>
        <v>1.7551224367251331E-3</v>
      </c>
      <c r="H5361" s="38">
        <f>G5361*SUMIF('Manual Inputs'!$B$11:$B$22,'Expanded kW'!A5361,'Manual Inputs'!$C$11:$C$22)</f>
        <v>16287.713480175344</v>
      </c>
    </row>
    <row r="5362" spans="1:8" x14ac:dyDescent="0.2">
      <c r="A5362">
        <f t="shared" si="498"/>
        <v>10</v>
      </c>
      <c r="B5362" t="b">
        <f t="shared" si="499"/>
        <v>0</v>
      </c>
      <c r="C5362" t="str">
        <f t="shared" si="500"/>
        <v>ON</v>
      </c>
      <c r="D5362" s="4">
        <f t="shared" si="502"/>
        <v>42653.333333320334</v>
      </c>
      <c r="E5362" t="str">
        <f t="shared" si="503"/>
        <v>LRKPPS</v>
      </c>
      <c r="F5362" s="39">
        <v>120.51948547363281</v>
      </c>
      <c r="G5362">
        <f t="shared" si="501"/>
        <v>2.2742960785250466E-3</v>
      </c>
      <c r="H5362" s="38">
        <f>G5362*SUMIF('Manual Inputs'!$B$11:$B$22,'Expanded kW'!A5362,'Manual Inputs'!$C$11:$C$22)</f>
        <v>21105.697312616365</v>
      </c>
    </row>
    <row r="5363" spans="1:8" x14ac:dyDescent="0.2">
      <c r="A5363">
        <f t="shared" si="498"/>
        <v>10</v>
      </c>
      <c r="B5363" t="b">
        <f t="shared" si="499"/>
        <v>0</v>
      </c>
      <c r="C5363" t="str">
        <f t="shared" si="500"/>
        <v>ON</v>
      </c>
      <c r="D5363" s="4">
        <f t="shared" si="502"/>
        <v>42653.374999986998</v>
      </c>
      <c r="E5363" t="str">
        <f t="shared" si="503"/>
        <v>LRKPPS</v>
      </c>
      <c r="F5363" s="39">
        <v>123.76346588134766</v>
      </c>
      <c r="G5363">
        <f t="shared" si="501"/>
        <v>2.3355125025006705E-3</v>
      </c>
      <c r="H5363" s="38">
        <f>G5363*SUMIF('Manual Inputs'!$B$11:$B$22,'Expanded kW'!A5363,'Manual Inputs'!$C$11:$C$22)</f>
        <v>21673.791909968975</v>
      </c>
    </row>
    <row r="5364" spans="1:8" x14ac:dyDescent="0.2">
      <c r="A5364">
        <f t="shared" si="498"/>
        <v>10</v>
      </c>
      <c r="B5364" t="b">
        <f t="shared" si="499"/>
        <v>0</v>
      </c>
      <c r="C5364" t="str">
        <f t="shared" si="500"/>
        <v>ON</v>
      </c>
      <c r="D5364" s="4">
        <f t="shared" si="502"/>
        <v>42653.416666653662</v>
      </c>
      <c r="E5364" t="str">
        <f t="shared" si="503"/>
        <v>LRKPPS</v>
      </c>
      <c r="F5364" s="39">
        <v>126.52921295166016</v>
      </c>
      <c r="G5364">
        <f t="shared" si="501"/>
        <v>2.3877042928280531E-3</v>
      </c>
      <c r="H5364" s="38">
        <f>G5364*SUMIF('Manual Inputs'!$B$11:$B$22,'Expanded kW'!A5364,'Manual Inputs'!$C$11:$C$22)</f>
        <v>22158.136995577908</v>
      </c>
    </row>
    <row r="5365" spans="1:8" x14ac:dyDescent="0.2">
      <c r="A5365">
        <f t="shared" si="498"/>
        <v>10</v>
      </c>
      <c r="B5365" t="b">
        <f t="shared" si="499"/>
        <v>0</v>
      </c>
      <c r="C5365" t="str">
        <f t="shared" si="500"/>
        <v>ON</v>
      </c>
      <c r="D5365" s="4">
        <f t="shared" si="502"/>
        <v>42653.458333320326</v>
      </c>
      <c r="E5365" t="str">
        <f t="shared" si="503"/>
        <v>LRKPPS</v>
      </c>
      <c r="F5365" s="39">
        <v>126.68412780761719</v>
      </c>
      <c r="G5365">
        <f t="shared" si="501"/>
        <v>2.3906276561997414E-3</v>
      </c>
      <c r="H5365" s="38">
        <f>G5365*SUMIF('Manual Inputs'!$B$11:$B$22,'Expanded kW'!A5365,'Manual Inputs'!$C$11:$C$22)</f>
        <v>22185.266102926878</v>
      </c>
    </row>
    <row r="5366" spans="1:8" x14ac:dyDescent="0.2">
      <c r="A5366">
        <f t="shared" si="498"/>
        <v>10</v>
      </c>
      <c r="B5366" t="b">
        <f t="shared" si="499"/>
        <v>0</v>
      </c>
      <c r="C5366" t="str">
        <f t="shared" si="500"/>
        <v>ON</v>
      </c>
      <c r="D5366" s="4">
        <f t="shared" si="502"/>
        <v>42653.499999986991</v>
      </c>
      <c r="E5366" t="str">
        <f t="shared" si="503"/>
        <v>LRKPPS</v>
      </c>
      <c r="F5366" s="39">
        <v>122.3807373046875</v>
      </c>
      <c r="G5366">
        <f t="shared" si="501"/>
        <v>2.3094193428161254E-3</v>
      </c>
      <c r="H5366" s="38">
        <f>G5366*SUMIF('Manual Inputs'!$B$11:$B$22,'Expanded kW'!A5366,'Manual Inputs'!$C$11:$C$22)</f>
        <v>21431.644752687269</v>
      </c>
    </row>
    <row r="5367" spans="1:8" x14ac:dyDescent="0.2">
      <c r="A5367">
        <f t="shared" si="498"/>
        <v>10</v>
      </c>
      <c r="B5367" t="b">
        <f t="shared" si="499"/>
        <v>0</v>
      </c>
      <c r="C5367" t="str">
        <f t="shared" si="500"/>
        <v>ON</v>
      </c>
      <c r="D5367" s="4">
        <f t="shared" si="502"/>
        <v>42653.541666653655</v>
      </c>
      <c r="E5367" t="str">
        <f t="shared" si="503"/>
        <v>LRKPPS</v>
      </c>
      <c r="F5367" s="39">
        <v>114.18318939208984</v>
      </c>
      <c r="G5367">
        <f t="shared" si="501"/>
        <v>2.1547252616235797E-3</v>
      </c>
      <c r="H5367" s="38">
        <f>G5367*SUMIF('Manual Inputs'!$B$11:$B$22,'Expanded kW'!A5367,'Manual Inputs'!$C$11:$C$22)</f>
        <v>19996.068055118245</v>
      </c>
    </row>
    <row r="5368" spans="1:8" x14ac:dyDescent="0.2">
      <c r="A5368">
        <f t="shared" si="498"/>
        <v>10</v>
      </c>
      <c r="B5368" t="b">
        <f t="shared" si="499"/>
        <v>0</v>
      </c>
      <c r="C5368" t="str">
        <f t="shared" si="500"/>
        <v>ON</v>
      </c>
      <c r="D5368" s="4">
        <f t="shared" si="502"/>
        <v>42653.583333320319</v>
      </c>
      <c r="E5368" t="str">
        <f t="shared" si="503"/>
        <v>LRKPPS</v>
      </c>
      <c r="F5368" s="39">
        <v>108.37155914306641</v>
      </c>
      <c r="G5368">
        <f t="shared" si="501"/>
        <v>2.0450552955326336E-3</v>
      </c>
      <c r="H5368" s="38">
        <f>G5368*SUMIF('Manual Inputs'!$B$11:$B$22,'Expanded kW'!A5368,'Manual Inputs'!$C$11:$C$22)</f>
        <v>18978.319693127687</v>
      </c>
    </row>
    <row r="5369" spans="1:8" x14ac:dyDescent="0.2">
      <c r="A5369">
        <f t="shared" si="498"/>
        <v>10</v>
      </c>
      <c r="B5369" t="b">
        <f t="shared" si="499"/>
        <v>0</v>
      </c>
      <c r="C5369" t="str">
        <f t="shared" si="500"/>
        <v>ON</v>
      </c>
      <c r="D5369" s="4">
        <f t="shared" si="502"/>
        <v>42653.624999986983</v>
      </c>
      <c r="E5369" t="str">
        <f t="shared" si="503"/>
        <v>LRKPPS</v>
      </c>
      <c r="F5369" s="39">
        <v>96.008354187011719</v>
      </c>
      <c r="G5369">
        <f t="shared" si="501"/>
        <v>1.811752038063051E-3</v>
      </c>
      <c r="H5369" s="38">
        <f>G5369*SUMIF('Manual Inputs'!$B$11:$B$22,'Expanded kW'!A5369,'Manual Inputs'!$C$11:$C$22)</f>
        <v>16813.241900180958</v>
      </c>
    </row>
    <row r="5370" spans="1:8" x14ac:dyDescent="0.2">
      <c r="A5370">
        <f t="shared" si="498"/>
        <v>10</v>
      </c>
      <c r="B5370" t="b">
        <f t="shared" si="499"/>
        <v>0</v>
      </c>
      <c r="C5370" t="str">
        <f t="shared" si="500"/>
        <v>ON</v>
      </c>
      <c r="D5370" s="4">
        <f t="shared" si="502"/>
        <v>42653.666666653648</v>
      </c>
      <c r="E5370" t="str">
        <f t="shared" si="503"/>
        <v>LRKPPS</v>
      </c>
      <c r="F5370" s="39">
        <v>82.037887573242188</v>
      </c>
      <c r="G5370">
        <f t="shared" si="501"/>
        <v>1.5481185076841612E-3</v>
      </c>
      <c r="H5370" s="38">
        <f>G5370*SUMIF('Manual Inputs'!$B$11:$B$22,'Expanded kW'!A5370,'Manual Inputs'!$C$11:$C$22)</f>
        <v>14366.696111278292</v>
      </c>
    </row>
    <row r="5371" spans="1:8" x14ac:dyDescent="0.2">
      <c r="A5371">
        <f t="shared" si="498"/>
        <v>10</v>
      </c>
      <c r="B5371" t="b">
        <f t="shared" si="499"/>
        <v>0</v>
      </c>
      <c r="C5371" t="str">
        <f t="shared" si="500"/>
        <v>ON</v>
      </c>
      <c r="D5371" s="4">
        <f t="shared" si="502"/>
        <v>42653.708333320312</v>
      </c>
      <c r="E5371" t="str">
        <f t="shared" si="503"/>
        <v>LRKPPS</v>
      </c>
      <c r="F5371" s="39">
        <v>72.327560424804688</v>
      </c>
      <c r="G5371">
        <f t="shared" si="501"/>
        <v>1.3648771100952355E-3</v>
      </c>
      <c r="H5371" s="38">
        <f>G5371*SUMIF('Manual Inputs'!$B$11:$B$22,'Expanded kW'!A5371,'Manual Inputs'!$C$11:$C$22)</f>
        <v>12666.197434271904</v>
      </c>
    </row>
    <row r="5372" spans="1:8" x14ac:dyDescent="0.2">
      <c r="A5372">
        <f t="shared" si="498"/>
        <v>10</v>
      </c>
      <c r="B5372" t="b">
        <f t="shared" si="499"/>
        <v>0</v>
      </c>
      <c r="C5372" t="str">
        <f t="shared" si="500"/>
        <v>ON</v>
      </c>
      <c r="D5372" s="4">
        <f t="shared" si="502"/>
        <v>42653.749999986976</v>
      </c>
      <c r="E5372" t="str">
        <f t="shared" si="503"/>
        <v>LRKPPS</v>
      </c>
      <c r="F5372" s="39">
        <v>68.459457397460938</v>
      </c>
      <c r="G5372">
        <f t="shared" si="501"/>
        <v>1.2918830086696748E-3</v>
      </c>
      <c r="H5372" s="38">
        <f>G5372*SUMIF('Manual Inputs'!$B$11:$B$22,'Expanded kW'!A5372,'Manual Inputs'!$C$11:$C$22)</f>
        <v>11988.804800638458</v>
      </c>
    </row>
    <row r="5373" spans="1:8" x14ac:dyDescent="0.2">
      <c r="A5373">
        <f t="shared" si="498"/>
        <v>10</v>
      </c>
      <c r="B5373" t="b">
        <f t="shared" si="499"/>
        <v>0</v>
      </c>
      <c r="C5373" t="str">
        <f t="shared" si="500"/>
        <v>ON</v>
      </c>
      <c r="D5373" s="4">
        <f t="shared" si="502"/>
        <v>42653.79166665364</v>
      </c>
      <c r="E5373" t="str">
        <f t="shared" si="503"/>
        <v>LRKPPS</v>
      </c>
      <c r="F5373" s="39">
        <v>66.608512878417969</v>
      </c>
      <c r="G5373">
        <f t="shared" si="501"/>
        <v>1.256954251343144E-3</v>
      </c>
      <c r="H5373" s="38">
        <f>G5373*SUMIF('Manual Inputs'!$B$11:$B$22,'Expanded kW'!A5373,'Manual Inputs'!$C$11:$C$22)</f>
        <v>11664.662404843762</v>
      </c>
    </row>
    <row r="5374" spans="1:8" x14ac:dyDescent="0.2">
      <c r="A5374">
        <f t="shared" si="498"/>
        <v>10</v>
      </c>
      <c r="B5374" t="b">
        <f t="shared" si="499"/>
        <v>0</v>
      </c>
      <c r="C5374" t="str">
        <f t="shared" si="500"/>
        <v>ON</v>
      </c>
      <c r="D5374" s="4">
        <f t="shared" si="502"/>
        <v>42653.833333320305</v>
      </c>
      <c r="E5374" t="str">
        <f t="shared" si="503"/>
        <v>LRKPPS</v>
      </c>
      <c r="F5374" s="39">
        <v>63.266105651855469</v>
      </c>
      <c r="G5374">
        <f t="shared" si="501"/>
        <v>1.1938804370273009E-3</v>
      </c>
      <c r="H5374" s="38">
        <f>G5374*SUMIF('Manual Inputs'!$B$11:$B$22,'Expanded kW'!A5374,'Manual Inputs'!$C$11:$C$22)</f>
        <v>11079.331037537491</v>
      </c>
    </row>
    <row r="5375" spans="1:8" x14ac:dyDescent="0.2">
      <c r="A5375">
        <f t="shared" si="498"/>
        <v>10</v>
      </c>
      <c r="B5375" t="b">
        <f t="shared" si="499"/>
        <v>0</v>
      </c>
      <c r="C5375" t="str">
        <f t="shared" si="500"/>
        <v>OFF</v>
      </c>
      <c r="D5375" s="4">
        <f t="shared" si="502"/>
        <v>42653.874999986969</v>
      </c>
      <c r="E5375" t="str">
        <f t="shared" si="503"/>
        <v>LRKPPS</v>
      </c>
      <c r="F5375" s="39">
        <v>57.939445495605469</v>
      </c>
      <c r="G5375">
        <f t="shared" si="501"/>
        <v>1.0933622323785982E-3</v>
      </c>
      <c r="H5375" s="38">
        <f>G5375*SUMIF('Manual Inputs'!$B$11:$B$22,'Expanded kW'!A5375,'Manual Inputs'!$C$11:$C$22)</f>
        <v>10146.511946058861</v>
      </c>
    </row>
    <row r="5376" spans="1:8" x14ac:dyDescent="0.2">
      <c r="A5376">
        <f t="shared" si="498"/>
        <v>10</v>
      </c>
      <c r="B5376" t="b">
        <f t="shared" si="499"/>
        <v>0</v>
      </c>
      <c r="C5376" t="str">
        <f t="shared" si="500"/>
        <v>OFF</v>
      </c>
      <c r="D5376" s="4">
        <f t="shared" si="502"/>
        <v>42653.916666653633</v>
      </c>
      <c r="E5376" t="str">
        <f t="shared" si="503"/>
        <v>LRKPPS</v>
      </c>
      <c r="F5376" s="39">
        <v>53.383182525634766</v>
      </c>
      <c r="G5376">
        <f t="shared" si="501"/>
        <v>1.0073820195971529E-3</v>
      </c>
      <c r="H5376" s="38">
        <f>G5376*SUMIF('Manual Inputs'!$B$11:$B$22,'Expanded kW'!A5376,'Manual Inputs'!$C$11:$C$22)</f>
        <v>9348.6068874455577</v>
      </c>
    </row>
    <row r="5377" spans="1:8" x14ac:dyDescent="0.2">
      <c r="A5377">
        <f t="shared" si="498"/>
        <v>10</v>
      </c>
      <c r="B5377" t="b">
        <f t="shared" si="499"/>
        <v>0</v>
      </c>
      <c r="C5377" t="str">
        <f t="shared" si="500"/>
        <v>OFF</v>
      </c>
      <c r="D5377" s="4">
        <f t="shared" si="502"/>
        <v>42653.958333320297</v>
      </c>
      <c r="E5377" t="str">
        <f t="shared" si="503"/>
        <v>LRKPPS</v>
      </c>
      <c r="F5377" s="39">
        <v>49.136711120605469</v>
      </c>
      <c r="G5377">
        <f t="shared" si="501"/>
        <v>9.2724781369615112E-4</v>
      </c>
      <c r="H5377" s="38">
        <f>G5377*SUMIF('Manual Inputs'!$B$11:$B$22,'Expanded kW'!A5377,'Manual Inputs'!$C$11:$C$22)</f>
        <v>8604.9533631294653</v>
      </c>
    </row>
    <row r="5378" spans="1:8" x14ac:dyDescent="0.2">
      <c r="A5378">
        <f t="shared" ref="A5378:A5441" si="504">MONTH(D5378)</f>
        <v>10</v>
      </c>
      <c r="B5378" t="b">
        <f t="shared" ref="B5378:B5441" si="505">IF(ISNA(VLOOKUP(DATE(YEAR(D5378),MONTH(D5378),DAY(D5378)),Holidays,1,FALSE)),FALSE,TRUE)</f>
        <v>0</v>
      </c>
      <c r="C5378" t="str">
        <f t="shared" ref="C5378:C5441" si="506">IF(OR(HOUR(D5378)&lt;PkStart,HOUR(D5378)&gt;OPkStart-1,WEEKDAY(D5378,2)&gt;5,B5378)=TRUE,"OFF","ON")</f>
        <v>OFF</v>
      </c>
      <c r="D5378" s="4">
        <f t="shared" si="502"/>
        <v>42653.999999986961</v>
      </c>
      <c r="E5378" t="str">
        <f t="shared" si="503"/>
        <v>LRKPPS</v>
      </c>
      <c r="F5378" s="39">
        <v>47.01092529296875</v>
      </c>
      <c r="G5378">
        <f t="shared" ref="G5378:G5441" si="507">IF(SUMIF($A$2:$A$8761,A5378,$F$2:$F$8761)=0,0,F5378/SUMIF($A$2:$A$8761,A5378,$F$2:$F$8761))</f>
        <v>8.8713258790856645E-4</v>
      </c>
      <c r="H5378" s="38">
        <f>G5378*SUMIF('Manual Inputs'!$B$11:$B$22,'Expanded kW'!A5378,'Manual Inputs'!$C$11:$C$22)</f>
        <v>8232.680016182876</v>
      </c>
    </row>
    <row r="5379" spans="1:8" x14ac:dyDescent="0.2">
      <c r="A5379">
        <f t="shared" si="504"/>
        <v>10</v>
      </c>
      <c r="B5379" t="b">
        <f t="shared" si="505"/>
        <v>0</v>
      </c>
      <c r="C5379" t="str">
        <f t="shared" si="506"/>
        <v>OFF</v>
      </c>
      <c r="D5379" s="4">
        <f t="shared" si="502"/>
        <v>42654.041666653626</v>
      </c>
      <c r="E5379" t="str">
        <f t="shared" si="503"/>
        <v>LRKPPS</v>
      </c>
      <c r="F5379" s="39">
        <v>47.002849578857422</v>
      </c>
      <c r="G5379">
        <f t="shared" si="507"/>
        <v>8.8698019292560994E-4</v>
      </c>
      <c r="H5379" s="38">
        <f>G5379*SUMIF('Manual Inputs'!$B$11:$B$22,'Expanded kW'!A5379,'Manual Inputs'!$C$11:$C$22)</f>
        <v>8231.2657753491458</v>
      </c>
    </row>
    <row r="5380" spans="1:8" x14ac:dyDescent="0.2">
      <c r="A5380">
        <f t="shared" si="504"/>
        <v>10</v>
      </c>
      <c r="B5380" t="b">
        <f t="shared" si="505"/>
        <v>0</v>
      </c>
      <c r="C5380" t="str">
        <f t="shared" si="506"/>
        <v>OFF</v>
      </c>
      <c r="D5380" s="4">
        <f t="shared" ref="D5380:D5443" si="508">+D5379+1/24</f>
        <v>42654.08333332029</v>
      </c>
      <c r="E5380" t="str">
        <f t="shared" ref="E5380:E5443" si="509">+E5379</f>
        <v>LRKPPS</v>
      </c>
      <c r="F5380" s="39">
        <v>46.869968414306641</v>
      </c>
      <c r="G5380">
        <f t="shared" si="507"/>
        <v>8.844726223841327E-4</v>
      </c>
      <c r="H5380" s="38">
        <f>G5380*SUMIF('Manual Inputs'!$B$11:$B$22,'Expanded kW'!A5380,'Manual Inputs'!$C$11:$C$22)</f>
        <v>8207.9952674596116</v>
      </c>
    </row>
    <row r="5381" spans="1:8" x14ac:dyDescent="0.2">
      <c r="A5381">
        <f t="shared" si="504"/>
        <v>10</v>
      </c>
      <c r="B5381" t="b">
        <f t="shared" si="505"/>
        <v>0</v>
      </c>
      <c r="C5381" t="str">
        <f t="shared" si="506"/>
        <v>OFF</v>
      </c>
      <c r="D5381" s="4">
        <f t="shared" si="508"/>
        <v>42654.124999986954</v>
      </c>
      <c r="E5381" t="str">
        <f t="shared" si="509"/>
        <v>LRKPPS</v>
      </c>
      <c r="F5381" s="39">
        <v>46.820877075195313</v>
      </c>
      <c r="G5381">
        <f t="shared" si="507"/>
        <v>8.8354623077540923E-4</v>
      </c>
      <c r="H5381" s="38">
        <f>G5381*SUMIF('Manual Inputs'!$B$11:$B$22,'Expanded kW'!A5381,'Manual Inputs'!$C$11:$C$22)</f>
        <v>8199.3982597651066</v>
      </c>
    </row>
    <row r="5382" spans="1:8" x14ac:dyDescent="0.2">
      <c r="A5382">
        <f t="shared" si="504"/>
        <v>10</v>
      </c>
      <c r="B5382" t="b">
        <f t="shared" si="505"/>
        <v>0</v>
      </c>
      <c r="C5382" t="str">
        <f t="shared" si="506"/>
        <v>OFF</v>
      </c>
      <c r="D5382" s="4">
        <f t="shared" si="508"/>
        <v>42654.166666653618</v>
      </c>
      <c r="E5382" t="str">
        <f t="shared" si="509"/>
        <v>LRKPPS</v>
      </c>
      <c r="F5382" s="39">
        <v>46.784923553466797</v>
      </c>
      <c r="G5382">
        <f t="shared" si="507"/>
        <v>8.8286775996087685E-4</v>
      </c>
      <c r="H5382" s="38">
        <f>G5382*SUMIF('Manual Inputs'!$B$11:$B$22,'Expanded kW'!A5382,'Manual Inputs'!$C$11:$C$22)</f>
        <v>8193.1019820806923</v>
      </c>
    </row>
    <row r="5383" spans="1:8" x14ac:dyDescent="0.2">
      <c r="A5383">
        <f t="shared" si="504"/>
        <v>10</v>
      </c>
      <c r="B5383" t="b">
        <f t="shared" si="505"/>
        <v>0</v>
      </c>
      <c r="C5383" t="str">
        <f t="shared" si="506"/>
        <v>OFF</v>
      </c>
      <c r="D5383" s="4">
        <f t="shared" si="508"/>
        <v>42654.208333320283</v>
      </c>
      <c r="E5383" t="str">
        <f t="shared" si="509"/>
        <v>LRKPPS</v>
      </c>
      <c r="F5383" s="39">
        <v>56.83746337890625</v>
      </c>
      <c r="G5383">
        <f t="shared" si="507"/>
        <v>1.0725669759371651E-3</v>
      </c>
      <c r="H5383" s="38">
        <f>G5383*SUMIF('Manual Inputs'!$B$11:$B$22,'Expanded kW'!A5383,'Manual Inputs'!$C$11:$C$22)</f>
        <v>9953.5298659614618</v>
      </c>
    </row>
    <row r="5384" spans="1:8" x14ac:dyDescent="0.2">
      <c r="A5384">
        <f t="shared" si="504"/>
        <v>10</v>
      </c>
      <c r="B5384" t="b">
        <f t="shared" si="505"/>
        <v>0</v>
      </c>
      <c r="C5384" t="str">
        <f t="shared" si="506"/>
        <v>OFF</v>
      </c>
      <c r="D5384" s="4">
        <f t="shared" si="508"/>
        <v>42654.249999986947</v>
      </c>
      <c r="E5384" t="str">
        <f t="shared" si="509"/>
        <v>LRKPPS</v>
      </c>
      <c r="F5384" s="39">
        <v>76.330123901367188</v>
      </c>
      <c r="G5384">
        <f t="shared" si="507"/>
        <v>1.4404085843877077E-3</v>
      </c>
      <c r="H5384" s="38">
        <f>G5384*SUMIF('Manual Inputs'!$B$11:$B$22,'Expanded kW'!A5384,'Manual Inputs'!$C$11:$C$22)</f>
        <v>13367.137144384951</v>
      </c>
    </row>
    <row r="5385" spans="1:8" x14ac:dyDescent="0.2">
      <c r="A5385">
        <f t="shared" si="504"/>
        <v>10</v>
      </c>
      <c r="B5385" t="b">
        <f t="shared" si="505"/>
        <v>0</v>
      </c>
      <c r="C5385" t="str">
        <f t="shared" si="506"/>
        <v>ON</v>
      </c>
      <c r="D5385" s="4">
        <f t="shared" si="508"/>
        <v>42654.291666653611</v>
      </c>
      <c r="E5385" t="str">
        <f t="shared" si="509"/>
        <v>LRKPPS</v>
      </c>
      <c r="F5385" s="39">
        <v>98.043861389160156</v>
      </c>
      <c r="G5385">
        <f t="shared" si="507"/>
        <v>1.8501636362329458E-3</v>
      </c>
      <c r="H5385" s="38">
        <f>G5385*SUMIF('Manual Inputs'!$B$11:$B$22,'Expanded kW'!A5385,'Manual Inputs'!$C$11:$C$22)</f>
        <v>17169.705410768998</v>
      </c>
    </row>
    <row r="5386" spans="1:8" x14ac:dyDescent="0.2">
      <c r="A5386">
        <f t="shared" si="504"/>
        <v>10</v>
      </c>
      <c r="B5386" t="b">
        <f t="shared" si="505"/>
        <v>0</v>
      </c>
      <c r="C5386" t="str">
        <f t="shared" si="506"/>
        <v>ON</v>
      </c>
      <c r="D5386" s="4">
        <f t="shared" si="508"/>
        <v>42654.333333320275</v>
      </c>
      <c r="E5386" t="str">
        <f t="shared" si="509"/>
        <v>LRKPPS</v>
      </c>
      <c r="F5386" s="39">
        <v>124.51972961425781</v>
      </c>
      <c r="G5386">
        <f t="shared" si="507"/>
        <v>2.3497837851511809E-3</v>
      </c>
      <c r="H5386" s="38">
        <f>G5386*SUMIF('Manual Inputs'!$B$11:$B$22,'Expanded kW'!A5386,'Manual Inputs'!$C$11:$C$22)</f>
        <v>21806.230854365258</v>
      </c>
    </row>
    <row r="5387" spans="1:8" x14ac:dyDescent="0.2">
      <c r="A5387">
        <f t="shared" si="504"/>
        <v>10</v>
      </c>
      <c r="B5387" t="b">
        <f t="shared" si="505"/>
        <v>0</v>
      </c>
      <c r="C5387" t="str">
        <f t="shared" si="506"/>
        <v>ON</v>
      </c>
      <c r="D5387" s="4">
        <f t="shared" si="508"/>
        <v>42654.37499998694</v>
      </c>
      <c r="E5387" t="str">
        <f t="shared" si="509"/>
        <v>LRKPPS</v>
      </c>
      <c r="F5387" s="39">
        <v>126.03179931640625</v>
      </c>
      <c r="G5387">
        <f t="shared" si="507"/>
        <v>2.3783177120970033E-3</v>
      </c>
      <c r="H5387" s="38">
        <f>G5387*SUMIF('Manual Inputs'!$B$11:$B$22,'Expanded kW'!A5387,'Manual Inputs'!$C$11:$C$22)</f>
        <v>22071.028578349113</v>
      </c>
    </row>
    <row r="5388" spans="1:8" x14ac:dyDescent="0.2">
      <c r="A5388">
        <f t="shared" si="504"/>
        <v>10</v>
      </c>
      <c r="B5388" t="b">
        <f t="shared" si="505"/>
        <v>0</v>
      </c>
      <c r="C5388" t="str">
        <f t="shared" si="506"/>
        <v>ON</v>
      </c>
      <c r="D5388" s="4">
        <f t="shared" si="508"/>
        <v>42654.416666653604</v>
      </c>
      <c r="E5388" t="str">
        <f t="shared" si="509"/>
        <v>LRKPPS</v>
      </c>
      <c r="F5388" s="39">
        <v>125.65737152099609</v>
      </c>
      <c r="G5388">
        <f t="shared" si="507"/>
        <v>2.371251969462561E-3</v>
      </c>
      <c r="H5388" s="38">
        <f>G5388*SUMIF('Manual Inputs'!$B$11:$B$22,'Expanded kW'!A5388,'Manual Inputs'!$C$11:$C$22)</f>
        <v>22005.45777306148</v>
      </c>
    </row>
    <row r="5389" spans="1:8" x14ac:dyDescent="0.2">
      <c r="A5389">
        <f t="shared" si="504"/>
        <v>10</v>
      </c>
      <c r="B5389" t="b">
        <f t="shared" si="505"/>
        <v>0</v>
      </c>
      <c r="C5389" t="str">
        <f t="shared" si="506"/>
        <v>ON</v>
      </c>
      <c r="D5389" s="4">
        <f t="shared" si="508"/>
        <v>42654.458333320268</v>
      </c>
      <c r="E5389" t="str">
        <f t="shared" si="509"/>
        <v>LRKPPS</v>
      </c>
      <c r="F5389" s="39">
        <v>130.49046325683594</v>
      </c>
      <c r="G5389">
        <f t="shared" si="507"/>
        <v>2.4624561555638795E-3</v>
      </c>
      <c r="H5389" s="38">
        <f>G5389*SUMIF('Manual Inputs'!$B$11:$B$22,'Expanded kW'!A5389,'Manual Inputs'!$C$11:$C$22)</f>
        <v>22851.841831704514</v>
      </c>
    </row>
    <row r="5390" spans="1:8" x14ac:dyDescent="0.2">
      <c r="A5390">
        <f t="shared" si="504"/>
        <v>10</v>
      </c>
      <c r="B5390" t="b">
        <f t="shared" si="505"/>
        <v>0</v>
      </c>
      <c r="C5390" t="str">
        <f t="shared" si="506"/>
        <v>ON</v>
      </c>
      <c r="D5390" s="4">
        <f t="shared" si="508"/>
        <v>42654.499999986932</v>
      </c>
      <c r="E5390" t="str">
        <f t="shared" si="509"/>
        <v>LRKPPS</v>
      </c>
      <c r="F5390" s="39">
        <v>126.0091552734375</v>
      </c>
      <c r="G5390">
        <f t="shared" si="507"/>
        <v>2.3778904014598611E-3</v>
      </c>
      <c r="H5390" s="38">
        <f>G5390*SUMIF('Manual Inputs'!$B$11:$B$22,'Expanded kW'!A5390,'Manual Inputs'!$C$11:$C$22)</f>
        <v>22067.06309247806</v>
      </c>
    </row>
    <row r="5391" spans="1:8" x14ac:dyDescent="0.2">
      <c r="A5391">
        <f t="shared" si="504"/>
        <v>10</v>
      </c>
      <c r="B5391" t="b">
        <f t="shared" si="505"/>
        <v>0</v>
      </c>
      <c r="C5391" t="str">
        <f t="shared" si="506"/>
        <v>ON</v>
      </c>
      <c r="D5391" s="4">
        <f t="shared" si="508"/>
        <v>42654.541666653597</v>
      </c>
      <c r="E5391" t="str">
        <f t="shared" si="509"/>
        <v>LRKPPS</v>
      </c>
      <c r="F5391" s="39">
        <v>118.02064514160156</v>
      </c>
      <c r="G5391">
        <f t="shared" si="507"/>
        <v>2.2271410251686148E-3</v>
      </c>
      <c r="H5391" s="38">
        <f>G5391*SUMIF('Manual Inputs'!$B$11:$B$22,'Expanded kW'!A5391,'Manual Inputs'!$C$11:$C$22)</f>
        <v>20668.093654808286</v>
      </c>
    </row>
    <row r="5392" spans="1:8" x14ac:dyDescent="0.2">
      <c r="A5392">
        <f t="shared" si="504"/>
        <v>10</v>
      </c>
      <c r="B5392" t="b">
        <f t="shared" si="505"/>
        <v>0</v>
      </c>
      <c r="C5392" t="str">
        <f t="shared" si="506"/>
        <v>ON</v>
      </c>
      <c r="D5392" s="4">
        <f t="shared" si="508"/>
        <v>42654.583333320261</v>
      </c>
      <c r="E5392" t="str">
        <f t="shared" si="509"/>
        <v>LRKPPS</v>
      </c>
      <c r="F5392" s="39">
        <v>113.30687713623047</v>
      </c>
      <c r="G5392">
        <f t="shared" si="507"/>
        <v>2.1381885703223172E-3</v>
      </c>
      <c r="H5392" s="38">
        <f>G5392*SUMIF('Manual Inputs'!$B$11:$B$22,'Expanded kW'!A5392,'Manual Inputs'!$C$11:$C$22)</f>
        <v>19842.605889636707</v>
      </c>
    </row>
    <row r="5393" spans="1:8" x14ac:dyDescent="0.2">
      <c r="A5393">
        <f t="shared" si="504"/>
        <v>10</v>
      </c>
      <c r="B5393" t="b">
        <f t="shared" si="505"/>
        <v>0</v>
      </c>
      <c r="C5393" t="str">
        <f t="shared" si="506"/>
        <v>ON</v>
      </c>
      <c r="D5393" s="4">
        <f t="shared" si="508"/>
        <v>42654.624999986925</v>
      </c>
      <c r="E5393" t="str">
        <f t="shared" si="509"/>
        <v>LRKPPS</v>
      </c>
      <c r="F5393" s="39">
        <v>100.72747802734375</v>
      </c>
      <c r="G5393">
        <f t="shared" si="507"/>
        <v>1.9008055616651681E-3</v>
      </c>
      <c r="H5393" s="38">
        <f>G5393*SUMIF('Manual Inputs'!$B$11:$B$22,'Expanded kW'!A5393,'Manual Inputs'!$C$11:$C$22)</f>
        <v>17639.667593614489</v>
      </c>
    </row>
    <row r="5394" spans="1:8" x14ac:dyDescent="0.2">
      <c r="A5394">
        <f t="shared" si="504"/>
        <v>10</v>
      </c>
      <c r="B5394" t="b">
        <f t="shared" si="505"/>
        <v>0</v>
      </c>
      <c r="C5394" t="str">
        <f t="shared" si="506"/>
        <v>ON</v>
      </c>
      <c r="D5394" s="4">
        <f t="shared" si="508"/>
        <v>42654.666666653589</v>
      </c>
      <c r="E5394" t="str">
        <f t="shared" si="509"/>
        <v>LRKPPS</v>
      </c>
      <c r="F5394" s="39">
        <v>86.055984497070313</v>
      </c>
      <c r="G5394">
        <f t="shared" si="507"/>
        <v>1.6239431101630287E-3</v>
      </c>
      <c r="H5394" s="38">
        <f>G5394*SUMIF('Manual Inputs'!$B$11:$B$22,'Expanded kW'!A5394,'Manual Inputs'!$C$11:$C$22)</f>
        <v>15070.356080567033</v>
      </c>
    </row>
    <row r="5395" spans="1:8" x14ac:dyDescent="0.2">
      <c r="A5395">
        <f t="shared" si="504"/>
        <v>10</v>
      </c>
      <c r="B5395" t="b">
        <f t="shared" si="505"/>
        <v>0</v>
      </c>
      <c r="C5395" t="str">
        <f t="shared" si="506"/>
        <v>ON</v>
      </c>
      <c r="D5395" s="4">
        <f t="shared" si="508"/>
        <v>42654.708333320254</v>
      </c>
      <c r="E5395" t="str">
        <f t="shared" si="509"/>
        <v>LRKPPS</v>
      </c>
      <c r="F5395" s="39">
        <v>76.31744384765625</v>
      </c>
      <c r="G5395">
        <f t="shared" si="507"/>
        <v>1.440169301948715E-3</v>
      </c>
      <c r="H5395" s="38">
        <f>G5395*SUMIF('Manual Inputs'!$B$11:$B$22,'Expanded kW'!A5395,'Manual Inputs'!$C$11:$C$22)</f>
        <v>13364.916579183571</v>
      </c>
    </row>
    <row r="5396" spans="1:8" x14ac:dyDescent="0.2">
      <c r="A5396">
        <f t="shared" si="504"/>
        <v>10</v>
      </c>
      <c r="B5396" t="b">
        <f t="shared" si="505"/>
        <v>0</v>
      </c>
      <c r="C5396" t="str">
        <f t="shared" si="506"/>
        <v>ON</v>
      </c>
      <c r="D5396" s="4">
        <f t="shared" si="508"/>
        <v>42654.749999986918</v>
      </c>
      <c r="E5396" t="str">
        <f t="shared" si="509"/>
        <v>LRKPPS</v>
      </c>
      <c r="F5396" s="39">
        <v>71.081871032714844</v>
      </c>
      <c r="G5396">
        <f t="shared" si="507"/>
        <v>1.3413699860118854E-3</v>
      </c>
      <c r="H5396" s="38">
        <f>G5396*SUMIF('Manual Inputs'!$B$11:$B$22,'Expanded kW'!A5396,'Manual Inputs'!$C$11:$C$22)</f>
        <v>12448.048948558884</v>
      </c>
    </row>
    <row r="5397" spans="1:8" x14ac:dyDescent="0.2">
      <c r="A5397">
        <f t="shared" si="504"/>
        <v>10</v>
      </c>
      <c r="B5397" t="b">
        <f t="shared" si="505"/>
        <v>0</v>
      </c>
      <c r="C5397" t="str">
        <f t="shared" si="506"/>
        <v>ON</v>
      </c>
      <c r="D5397" s="4">
        <f t="shared" si="508"/>
        <v>42654.791666653582</v>
      </c>
      <c r="E5397" t="str">
        <f t="shared" si="509"/>
        <v>LRKPPS</v>
      </c>
      <c r="F5397" s="39">
        <v>67.914176940917969</v>
      </c>
      <c r="G5397">
        <f t="shared" si="507"/>
        <v>1.2815931439300568E-3</v>
      </c>
      <c r="H5397" s="38">
        <f>G5397*SUMIF('Manual Inputs'!$B$11:$B$22,'Expanded kW'!A5397,'Manual Inputs'!$C$11:$C$22)</f>
        <v>11893.313816578464</v>
      </c>
    </row>
    <row r="5398" spans="1:8" x14ac:dyDescent="0.2">
      <c r="A5398">
        <f t="shared" si="504"/>
        <v>10</v>
      </c>
      <c r="B5398" t="b">
        <f t="shared" si="505"/>
        <v>0</v>
      </c>
      <c r="C5398" t="str">
        <f t="shared" si="506"/>
        <v>ON</v>
      </c>
      <c r="D5398" s="4">
        <f t="shared" si="508"/>
        <v>42654.833333320246</v>
      </c>
      <c r="E5398" t="str">
        <f t="shared" si="509"/>
        <v>LRKPPS</v>
      </c>
      <c r="F5398" s="39">
        <v>63.057853698730469</v>
      </c>
      <c r="G5398">
        <f t="shared" si="507"/>
        <v>1.1899505613024251E-3</v>
      </c>
      <c r="H5398" s="38">
        <f>G5398*SUMIF('Manual Inputs'!$B$11:$B$22,'Expanded kW'!A5398,'Manual Inputs'!$C$11:$C$22)</f>
        <v>11042.861393893196</v>
      </c>
    </row>
    <row r="5399" spans="1:8" x14ac:dyDescent="0.2">
      <c r="A5399">
        <f t="shared" si="504"/>
        <v>10</v>
      </c>
      <c r="B5399" t="b">
        <f t="shared" si="505"/>
        <v>0</v>
      </c>
      <c r="C5399" t="str">
        <f t="shared" si="506"/>
        <v>OFF</v>
      </c>
      <c r="D5399" s="4">
        <f t="shared" si="508"/>
        <v>42654.874999986911</v>
      </c>
      <c r="E5399" t="str">
        <f t="shared" si="509"/>
        <v>LRKPPS</v>
      </c>
      <c r="F5399" s="39">
        <v>59.248977661132813</v>
      </c>
      <c r="G5399">
        <f t="shared" si="507"/>
        <v>1.1180741190669364E-3</v>
      </c>
      <c r="H5399" s="38">
        <f>G5399*SUMIF('Manual Inputs'!$B$11:$B$22,'Expanded kW'!A5399,'Manual Inputs'!$C$11:$C$22)</f>
        <v>10375.840750427195</v>
      </c>
    </row>
    <row r="5400" spans="1:8" x14ac:dyDescent="0.2">
      <c r="A5400">
        <f t="shared" si="504"/>
        <v>10</v>
      </c>
      <c r="B5400" t="b">
        <f t="shared" si="505"/>
        <v>0</v>
      </c>
      <c r="C5400" t="str">
        <f t="shared" si="506"/>
        <v>OFF</v>
      </c>
      <c r="D5400" s="4">
        <f t="shared" si="508"/>
        <v>42654.916666653575</v>
      </c>
      <c r="E5400" t="str">
        <f t="shared" si="509"/>
        <v>LRKPPS</v>
      </c>
      <c r="F5400" s="39">
        <v>53.540672302246094</v>
      </c>
      <c r="G5400">
        <f t="shared" si="507"/>
        <v>1.0103539737168316E-3</v>
      </c>
      <c r="H5400" s="38">
        <f>G5400*SUMIF('Manual Inputs'!$B$11:$B$22,'Expanded kW'!A5400,'Manual Inputs'!$C$11:$C$22)</f>
        <v>9376.1869218435422</v>
      </c>
    </row>
    <row r="5401" spans="1:8" x14ac:dyDescent="0.2">
      <c r="A5401">
        <f t="shared" si="504"/>
        <v>10</v>
      </c>
      <c r="B5401" t="b">
        <f t="shared" si="505"/>
        <v>0</v>
      </c>
      <c r="C5401" t="str">
        <f t="shared" si="506"/>
        <v>OFF</v>
      </c>
      <c r="D5401" s="4">
        <f t="shared" si="508"/>
        <v>42654.958333320239</v>
      </c>
      <c r="E5401" t="str">
        <f t="shared" si="509"/>
        <v>LRKPPS</v>
      </c>
      <c r="F5401" s="39">
        <v>51.270809173583984</v>
      </c>
      <c r="G5401">
        <f t="shared" si="507"/>
        <v>9.6751989761687809E-4</v>
      </c>
      <c r="H5401" s="38">
        <f>G5401*SUMIF('Manual Inputs'!$B$11:$B$22,'Expanded kW'!A5401,'Manual Inputs'!$C$11:$C$22)</f>
        <v>8978.6823693942879</v>
      </c>
    </row>
    <row r="5402" spans="1:8" x14ac:dyDescent="0.2">
      <c r="A5402">
        <f t="shared" si="504"/>
        <v>10</v>
      </c>
      <c r="B5402" t="b">
        <f t="shared" si="505"/>
        <v>0</v>
      </c>
      <c r="C5402" t="str">
        <f t="shared" si="506"/>
        <v>OFF</v>
      </c>
      <c r="D5402" s="4">
        <f t="shared" si="508"/>
        <v>42654.999999986903</v>
      </c>
      <c r="E5402" t="str">
        <f t="shared" si="509"/>
        <v>LRKPPS</v>
      </c>
      <c r="F5402" s="39">
        <v>48.362804412841797</v>
      </c>
      <c r="G5402">
        <f t="shared" si="507"/>
        <v>9.1264359443904007E-4</v>
      </c>
      <c r="H5402" s="38">
        <f>G5402*SUMIF('Manual Inputs'!$B$11:$B$22,'Expanded kW'!A5402,'Manual Inputs'!$C$11:$C$22)</f>
        <v>8469.4247333973308</v>
      </c>
    </row>
    <row r="5403" spans="1:8" x14ac:dyDescent="0.2">
      <c r="A5403">
        <f t="shared" si="504"/>
        <v>10</v>
      </c>
      <c r="B5403" t="b">
        <f t="shared" si="505"/>
        <v>0</v>
      </c>
      <c r="C5403" t="str">
        <f t="shared" si="506"/>
        <v>OFF</v>
      </c>
      <c r="D5403" s="4">
        <f t="shared" si="508"/>
        <v>42655.041666653568</v>
      </c>
      <c r="E5403" t="str">
        <f t="shared" si="509"/>
        <v>LRKPPS</v>
      </c>
      <c r="F5403" s="39">
        <v>47.42242431640625</v>
      </c>
      <c r="G5403">
        <f t="shared" si="507"/>
        <v>8.9489789334148376E-4</v>
      </c>
      <c r="H5403" s="38">
        <f>G5403*SUMIF('Manual Inputs'!$B$11:$B$22,'Expanded kW'!A5403,'Manual Inputs'!$C$11:$C$22)</f>
        <v>8304.7428348961967</v>
      </c>
    </row>
    <row r="5404" spans="1:8" x14ac:dyDescent="0.2">
      <c r="A5404">
        <f t="shared" si="504"/>
        <v>10</v>
      </c>
      <c r="B5404" t="b">
        <f t="shared" si="505"/>
        <v>0</v>
      </c>
      <c r="C5404" t="str">
        <f t="shared" si="506"/>
        <v>OFF</v>
      </c>
      <c r="D5404" s="4">
        <f t="shared" si="508"/>
        <v>42655.083333320232</v>
      </c>
      <c r="E5404" t="str">
        <f t="shared" si="509"/>
        <v>LRKPPS</v>
      </c>
      <c r="F5404" s="39">
        <v>46.677867889404297</v>
      </c>
      <c r="G5404">
        <f t="shared" si="507"/>
        <v>8.8084753662516979E-4</v>
      </c>
      <c r="H5404" s="38">
        <f>G5404*SUMIF('Manual Inputs'!$B$11:$B$22,'Expanded kW'!A5404,'Manual Inputs'!$C$11:$C$22)</f>
        <v>8174.3541054827747</v>
      </c>
    </row>
    <row r="5405" spans="1:8" x14ac:dyDescent="0.2">
      <c r="A5405">
        <f t="shared" si="504"/>
        <v>10</v>
      </c>
      <c r="B5405" t="b">
        <f t="shared" si="505"/>
        <v>0</v>
      </c>
      <c r="C5405" t="str">
        <f t="shared" si="506"/>
        <v>OFF</v>
      </c>
      <c r="D5405" s="4">
        <f t="shared" si="508"/>
        <v>42655.124999986896</v>
      </c>
      <c r="E5405" t="str">
        <f t="shared" si="509"/>
        <v>LRKPPS</v>
      </c>
      <c r="F5405" s="39">
        <v>46.596096038818359</v>
      </c>
      <c r="G5405">
        <f t="shared" si="507"/>
        <v>8.7930443844158167E-4</v>
      </c>
      <c r="H5405" s="38">
        <f>G5405*SUMIF('Manual Inputs'!$B$11:$B$22,'Expanded kW'!A5405,'Manual Inputs'!$C$11:$C$22)</f>
        <v>8160.0339984861603</v>
      </c>
    </row>
    <row r="5406" spans="1:8" x14ac:dyDescent="0.2">
      <c r="A5406">
        <f t="shared" si="504"/>
        <v>10</v>
      </c>
      <c r="B5406" t="b">
        <f t="shared" si="505"/>
        <v>0</v>
      </c>
      <c r="C5406" t="str">
        <f t="shared" si="506"/>
        <v>OFF</v>
      </c>
      <c r="D5406" s="4">
        <f t="shared" si="508"/>
        <v>42655.16666665356</v>
      </c>
      <c r="E5406" t="str">
        <f t="shared" si="509"/>
        <v>LRKPPS</v>
      </c>
      <c r="F5406" s="39">
        <v>46.592350006103516</v>
      </c>
      <c r="G5406">
        <f t="shared" si="507"/>
        <v>8.7923374790154234E-4</v>
      </c>
      <c r="H5406" s="38">
        <f>G5406*SUMIF('Manual Inputs'!$B$11:$B$22,'Expanded kW'!A5406,'Manual Inputs'!$C$11:$C$22)</f>
        <v>8159.3779831348511</v>
      </c>
    </row>
    <row r="5407" spans="1:8" x14ac:dyDescent="0.2">
      <c r="A5407">
        <f t="shared" si="504"/>
        <v>10</v>
      </c>
      <c r="B5407" t="b">
        <f t="shared" si="505"/>
        <v>0</v>
      </c>
      <c r="C5407" t="str">
        <f t="shared" si="506"/>
        <v>OFF</v>
      </c>
      <c r="D5407" s="4">
        <f t="shared" si="508"/>
        <v>42655.208333320224</v>
      </c>
      <c r="E5407" t="str">
        <f t="shared" si="509"/>
        <v>LRKPPS</v>
      </c>
      <c r="F5407" s="39">
        <v>55.868270874023438</v>
      </c>
      <c r="G5407">
        <f t="shared" si="507"/>
        <v>1.0542775623661696E-3</v>
      </c>
      <c r="H5407" s="38">
        <f>G5407*SUMIF('Manual Inputs'!$B$11:$B$22,'Expanded kW'!A5407,'Manual Inputs'!$C$11:$C$22)</f>
        <v>9783.8022607918538</v>
      </c>
    </row>
    <row r="5408" spans="1:8" x14ac:dyDescent="0.2">
      <c r="A5408">
        <f t="shared" si="504"/>
        <v>10</v>
      </c>
      <c r="B5408" t="b">
        <f t="shared" si="505"/>
        <v>0</v>
      </c>
      <c r="C5408" t="str">
        <f t="shared" si="506"/>
        <v>OFF</v>
      </c>
      <c r="D5408" s="4">
        <f t="shared" si="508"/>
        <v>42655.249999986889</v>
      </c>
      <c r="E5408" t="str">
        <f t="shared" si="509"/>
        <v>LRKPPS</v>
      </c>
      <c r="F5408" s="39">
        <v>77.117523193359375</v>
      </c>
      <c r="G5408">
        <f t="shared" si="507"/>
        <v>1.4552674191642885E-3</v>
      </c>
      <c r="H5408" s="38">
        <f>G5408*SUMIF('Manual Inputs'!$B$11:$B$22,'Expanded kW'!A5408,'Manual Inputs'!$C$11:$C$22)</f>
        <v>13505.028631853933</v>
      </c>
    </row>
    <row r="5409" spans="1:8" x14ac:dyDescent="0.2">
      <c r="A5409">
        <f t="shared" si="504"/>
        <v>10</v>
      </c>
      <c r="B5409" t="b">
        <f t="shared" si="505"/>
        <v>0</v>
      </c>
      <c r="C5409" t="str">
        <f t="shared" si="506"/>
        <v>ON</v>
      </c>
      <c r="D5409" s="4">
        <f t="shared" si="508"/>
        <v>42655.291666653553</v>
      </c>
      <c r="E5409" t="str">
        <f t="shared" si="509"/>
        <v>LRKPPS</v>
      </c>
      <c r="F5409" s="39">
        <v>93.644912719726563</v>
      </c>
      <c r="G5409">
        <f t="shared" si="507"/>
        <v>1.7671520662016866E-3</v>
      </c>
      <c r="H5409" s="38">
        <f>G5409*SUMIF('Manual Inputs'!$B$11:$B$22,'Expanded kW'!A5409,'Manual Inputs'!$C$11:$C$22)</f>
        <v>16399.349656710339</v>
      </c>
    </row>
    <row r="5410" spans="1:8" x14ac:dyDescent="0.2">
      <c r="A5410">
        <f t="shared" si="504"/>
        <v>10</v>
      </c>
      <c r="B5410" t="b">
        <f t="shared" si="505"/>
        <v>0</v>
      </c>
      <c r="C5410" t="str">
        <f t="shared" si="506"/>
        <v>ON</v>
      </c>
      <c r="D5410" s="4">
        <f t="shared" si="508"/>
        <v>42655.333333320217</v>
      </c>
      <c r="E5410" t="str">
        <f t="shared" si="509"/>
        <v>LRKPPS</v>
      </c>
      <c r="F5410" s="39">
        <v>123.38114166259766</v>
      </c>
      <c r="G5410">
        <f t="shared" si="507"/>
        <v>2.328297748239058E-3</v>
      </c>
      <c r="H5410" s="38">
        <f>G5410*SUMIF('Manual Inputs'!$B$11:$B$22,'Expanded kW'!A5410,'Manual Inputs'!$C$11:$C$22)</f>
        <v>21606.838261731031</v>
      </c>
    </row>
    <row r="5411" spans="1:8" x14ac:dyDescent="0.2">
      <c r="A5411">
        <f t="shared" si="504"/>
        <v>10</v>
      </c>
      <c r="B5411" t="b">
        <f t="shared" si="505"/>
        <v>0</v>
      </c>
      <c r="C5411" t="str">
        <f t="shared" si="506"/>
        <v>ON</v>
      </c>
      <c r="D5411" s="4">
        <f t="shared" si="508"/>
        <v>42655.374999986881</v>
      </c>
      <c r="E5411" t="str">
        <f t="shared" si="509"/>
        <v>LRKPPS</v>
      </c>
      <c r="F5411" s="39">
        <v>128.59429931640625</v>
      </c>
      <c r="G5411">
        <f t="shared" si="507"/>
        <v>2.4266740727163444E-3</v>
      </c>
      <c r="H5411" s="38">
        <f>G5411*SUMIF('Manual Inputs'!$B$11:$B$22,'Expanded kW'!A5411,'Manual Inputs'!$C$11:$C$22)</f>
        <v>22519.78048888902</v>
      </c>
    </row>
    <row r="5412" spans="1:8" x14ac:dyDescent="0.2">
      <c r="A5412">
        <f t="shared" si="504"/>
        <v>10</v>
      </c>
      <c r="B5412" t="b">
        <f t="shared" si="505"/>
        <v>0</v>
      </c>
      <c r="C5412" t="str">
        <f t="shared" si="506"/>
        <v>ON</v>
      </c>
      <c r="D5412" s="4">
        <f t="shared" si="508"/>
        <v>42655.416666653546</v>
      </c>
      <c r="E5412" t="str">
        <f t="shared" si="509"/>
        <v>LRKPPS</v>
      </c>
      <c r="F5412" s="39">
        <v>126.06702423095703</v>
      </c>
      <c r="G5412">
        <f t="shared" si="507"/>
        <v>2.3789824335295117E-3</v>
      </c>
      <c r="H5412" s="38">
        <f>G5412*SUMIF('Manual Inputs'!$B$11:$B$22,'Expanded kW'!A5412,'Manual Inputs'!$C$11:$C$22)</f>
        <v>22077.197260379657</v>
      </c>
    </row>
    <row r="5413" spans="1:8" x14ac:dyDescent="0.2">
      <c r="A5413">
        <f t="shared" si="504"/>
        <v>10</v>
      </c>
      <c r="B5413" t="b">
        <f t="shared" si="505"/>
        <v>0</v>
      </c>
      <c r="C5413" t="str">
        <f t="shared" si="506"/>
        <v>ON</v>
      </c>
      <c r="D5413" s="4">
        <f t="shared" si="508"/>
        <v>42655.45833332021</v>
      </c>
      <c r="E5413" t="str">
        <f t="shared" si="509"/>
        <v>LRKPPS</v>
      </c>
      <c r="F5413" s="39">
        <v>135.20980834960937</v>
      </c>
      <c r="G5413">
        <f t="shared" si="507"/>
        <v>2.5515138543710093E-3</v>
      </c>
      <c r="H5413" s="38">
        <f>G5413*SUMIF('Manual Inputs'!$B$11:$B$22,'Expanded kW'!A5413,'Manual Inputs'!$C$11:$C$22)</f>
        <v>23678.306271462257</v>
      </c>
    </row>
    <row r="5414" spans="1:8" x14ac:dyDescent="0.2">
      <c r="A5414">
        <f t="shared" si="504"/>
        <v>10</v>
      </c>
      <c r="B5414" t="b">
        <f t="shared" si="505"/>
        <v>0</v>
      </c>
      <c r="C5414" t="str">
        <f t="shared" si="506"/>
        <v>ON</v>
      </c>
      <c r="D5414" s="4">
        <f t="shared" si="508"/>
        <v>42655.499999986874</v>
      </c>
      <c r="E5414" t="str">
        <f t="shared" si="509"/>
        <v>LRKPPS</v>
      </c>
      <c r="F5414" s="39">
        <v>132.60127258300781</v>
      </c>
      <c r="G5414">
        <f t="shared" si="507"/>
        <v>2.5022887631638933E-3</v>
      </c>
      <c r="H5414" s="38">
        <f>G5414*SUMIF('Manual Inputs'!$B$11:$B$22,'Expanded kW'!A5414,'Manual Inputs'!$C$11:$C$22)</f>
        <v>23221.492453326009</v>
      </c>
    </row>
    <row r="5415" spans="1:8" x14ac:dyDescent="0.2">
      <c r="A5415">
        <f t="shared" si="504"/>
        <v>10</v>
      </c>
      <c r="B5415" t="b">
        <f t="shared" si="505"/>
        <v>0</v>
      </c>
      <c r="C5415" t="str">
        <f t="shared" si="506"/>
        <v>ON</v>
      </c>
      <c r="D5415" s="4">
        <f t="shared" si="508"/>
        <v>42655.541666653538</v>
      </c>
      <c r="E5415" t="str">
        <f t="shared" si="509"/>
        <v>LRKPPS</v>
      </c>
      <c r="F5415" s="39">
        <v>128.52815246582031</v>
      </c>
      <c r="G5415">
        <f t="shared" si="507"/>
        <v>2.4254258303901912E-3</v>
      </c>
      <c r="H5415" s="38">
        <f>G5415*SUMIF('Manual Inputs'!$B$11:$B$22,'Expanded kW'!A5415,'Manual Inputs'!$C$11:$C$22)</f>
        <v>22508.196674029845</v>
      </c>
    </row>
    <row r="5416" spans="1:8" x14ac:dyDescent="0.2">
      <c r="A5416">
        <f t="shared" si="504"/>
        <v>10</v>
      </c>
      <c r="B5416" t="b">
        <f t="shared" si="505"/>
        <v>0</v>
      </c>
      <c r="C5416" t="str">
        <f t="shared" si="506"/>
        <v>ON</v>
      </c>
      <c r="D5416" s="4">
        <f t="shared" si="508"/>
        <v>42655.583333320203</v>
      </c>
      <c r="E5416" t="str">
        <f t="shared" si="509"/>
        <v>LRKPPS</v>
      </c>
      <c r="F5416" s="39">
        <v>124.29308319091797</v>
      </c>
      <c r="G5416">
        <f t="shared" si="507"/>
        <v>2.3455067915199202E-3</v>
      </c>
      <c r="H5416" s="38">
        <f>G5416*SUMIF('Manual Inputs'!$B$11:$B$22,'Expanded kW'!A5416,'Manual Inputs'!$C$11:$C$22)</f>
        <v>21766.539921490803</v>
      </c>
    </row>
    <row r="5417" spans="1:8" x14ac:dyDescent="0.2">
      <c r="A5417">
        <f t="shared" si="504"/>
        <v>10</v>
      </c>
      <c r="B5417" t="b">
        <f t="shared" si="505"/>
        <v>0</v>
      </c>
      <c r="C5417" t="str">
        <f t="shared" si="506"/>
        <v>ON</v>
      </c>
      <c r="D5417" s="4">
        <f t="shared" si="508"/>
        <v>42655.624999986867</v>
      </c>
      <c r="E5417" t="str">
        <f t="shared" si="509"/>
        <v>LRKPPS</v>
      </c>
      <c r="F5417" s="39">
        <v>108.48200988769531</v>
      </c>
      <c r="G5417">
        <f t="shared" si="507"/>
        <v>2.0471395866693948E-3</v>
      </c>
      <c r="H5417" s="38">
        <f>G5417*SUMIF('Manual Inputs'!$B$11:$B$22,'Expanded kW'!A5417,'Manual Inputs'!$C$11:$C$22)</f>
        <v>18997.662125390238</v>
      </c>
    </row>
    <row r="5418" spans="1:8" x14ac:dyDescent="0.2">
      <c r="A5418">
        <f t="shared" si="504"/>
        <v>10</v>
      </c>
      <c r="B5418" t="b">
        <f t="shared" si="505"/>
        <v>0</v>
      </c>
      <c r="C5418" t="str">
        <f t="shared" si="506"/>
        <v>ON</v>
      </c>
      <c r="D5418" s="4">
        <f t="shared" si="508"/>
        <v>42655.666666653531</v>
      </c>
      <c r="E5418" t="str">
        <f t="shared" si="509"/>
        <v>LRKPPS</v>
      </c>
      <c r="F5418" s="39">
        <v>92.066238403320313</v>
      </c>
      <c r="G5418">
        <f t="shared" si="507"/>
        <v>1.7373612585745131E-3</v>
      </c>
      <c r="H5418" s="38">
        <f>G5418*SUMIF('Manual Inputs'!$B$11:$B$22,'Expanded kW'!A5418,'Manual Inputs'!$C$11:$C$22)</f>
        <v>16122.887953058598</v>
      </c>
    </row>
    <row r="5419" spans="1:8" x14ac:dyDescent="0.2">
      <c r="A5419">
        <f t="shared" si="504"/>
        <v>10</v>
      </c>
      <c r="B5419" t="b">
        <f t="shared" si="505"/>
        <v>0</v>
      </c>
      <c r="C5419" t="str">
        <f t="shared" si="506"/>
        <v>ON</v>
      </c>
      <c r="D5419" s="4">
        <f t="shared" si="508"/>
        <v>42655.708333320195</v>
      </c>
      <c r="E5419" t="str">
        <f t="shared" si="509"/>
        <v>LRKPPS</v>
      </c>
      <c r="F5419" s="39">
        <v>81.387741088867188</v>
      </c>
      <c r="G5419">
        <f t="shared" si="507"/>
        <v>1.5358497397412014E-3</v>
      </c>
      <c r="H5419" s="38">
        <f>G5419*SUMIF('Manual Inputs'!$B$11:$B$22,'Expanded kW'!A5419,'Manual Inputs'!$C$11:$C$22)</f>
        <v>14252.840705622062</v>
      </c>
    </row>
    <row r="5420" spans="1:8" x14ac:dyDescent="0.2">
      <c r="A5420">
        <f t="shared" si="504"/>
        <v>10</v>
      </c>
      <c r="B5420" t="b">
        <f t="shared" si="505"/>
        <v>0</v>
      </c>
      <c r="C5420" t="str">
        <f t="shared" si="506"/>
        <v>ON</v>
      </c>
      <c r="D5420" s="4">
        <f t="shared" si="508"/>
        <v>42655.74999998686</v>
      </c>
      <c r="E5420" t="str">
        <f t="shared" si="509"/>
        <v>LRKPPS</v>
      </c>
      <c r="F5420" s="39">
        <v>73.840293884277344</v>
      </c>
      <c r="G5420">
        <f t="shared" si="507"/>
        <v>1.3934235626560953E-3</v>
      </c>
      <c r="H5420" s="38">
        <f>G5420*SUMIF('Manual Inputs'!$B$11:$B$22,'Expanded kW'!A5420,'Manual Inputs'!$C$11:$C$22)</f>
        <v>12931.111397228393</v>
      </c>
    </row>
    <row r="5421" spans="1:8" x14ac:dyDescent="0.2">
      <c r="A5421">
        <f t="shared" si="504"/>
        <v>10</v>
      </c>
      <c r="B5421" t="b">
        <f t="shared" si="505"/>
        <v>0</v>
      </c>
      <c r="C5421" t="str">
        <f t="shared" si="506"/>
        <v>ON</v>
      </c>
      <c r="D5421" s="4">
        <f t="shared" si="508"/>
        <v>42655.791666653524</v>
      </c>
      <c r="E5421" t="str">
        <f t="shared" si="509"/>
        <v>LRKPPS</v>
      </c>
      <c r="F5421" s="39">
        <v>69.375099182128906</v>
      </c>
      <c r="G5421">
        <f t="shared" si="507"/>
        <v>1.3091618786550568E-3</v>
      </c>
      <c r="H5421" s="38">
        <f>G5421*SUMIF('Manual Inputs'!$B$11:$B$22,'Expanded kW'!A5421,'Manual Inputs'!$C$11:$C$22)</f>
        <v>12149.154459268671</v>
      </c>
    </row>
    <row r="5422" spans="1:8" x14ac:dyDescent="0.2">
      <c r="A5422">
        <f t="shared" si="504"/>
        <v>10</v>
      </c>
      <c r="B5422" t="b">
        <f t="shared" si="505"/>
        <v>0</v>
      </c>
      <c r="C5422" t="str">
        <f t="shared" si="506"/>
        <v>ON</v>
      </c>
      <c r="D5422" s="4">
        <f t="shared" si="508"/>
        <v>42655.833333320188</v>
      </c>
      <c r="E5422" t="str">
        <f t="shared" si="509"/>
        <v>LRKPPS</v>
      </c>
      <c r="F5422" s="39">
        <v>64.056365966796875</v>
      </c>
      <c r="G5422">
        <f t="shared" si="507"/>
        <v>1.208793261523871E-3</v>
      </c>
      <c r="H5422" s="38">
        <f>G5422*SUMIF('Manual Inputs'!$B$11:$B$22,'Expanded kW'!A5422,'Manual Inputs'!$C$11:$C$22)</f>
        <v>11217.723555060937</v>
      </c>
    </row>
    <row r="5423" spans="1:8" x14ac:dyDescent="0.2">
      <c r="A5423">
        <f t="shared" si="504"/>
        <v>10</v>
      </c>
      <c r="B5423" t="b">
        <f t="shared" si="505"/>
        <v>0</v>
      </c>
      <c r="C5423" t="str">
        <f t="shared" si="506"/>
        <v>OFF</v>
      </c>
      <c r="D5423" s="4">
        <f t="shared" si="508"/>
        <v>42655.874999986852</v>
      </c>
      <c r="E5423" t="str">
        <f t="shared" si="509"/>
        <v>LRKPPS</v>
      </c>
      <c r="F5423" s="39">
        <v>60.040290832519531</v>
      </c>
      <c r="G5423">
        <f t="shared" si="507"/>
        <v>1.1330068117804625E-3</v>
      </c>
      <c r="H5423" s="38">
        <f>G5423*SUMIF('Manual Inputs'!$B$11:$B$22,'Expanded kW'!A5423,'Manual Inputs'!$C$11:$C$22)</f>
        <v>10514.417647010681</v>
      </c>
    </row>
    <row r="5424" spans="1:8" x14ac:dyDescent="0.2">
      <c r="A5424">
        <f t="shared" si="504"/>
        <v>10</v>
      </c>
      <c r="B5424" t="b">
        <f t="shared" si="505"/>
        <v>0</v>
      </c>
      <c r="C5424" t="str">
        <f t="shared" si="506"/>
        <v>OFF</v>
      </c>
      <c r="D5424" s="4">
        <f t="shared" si="508"/>
        <v>42655.916666653517</v>
      </c>
      <c r="E5424" t="str">
        <f t="shared" si="509"/>
        <v>LRKPPS</v>
      </c>
      <c r="F5424" s="39">
        <v>55.271915435791016</v>
      </c>
      <c r="G5424">
        <f t="shared" si="507"/>
        <v>1.0430238731453025E-3</v>
      </c>
      <c r="H5424" s="38">
        <f>G5424*SUMIF('Manual Inputs'!$B$11:$B$22,'Expanded kW'!A5424,'Manual Inputs'!$C$11:$C$22)</f>
        <v>9679.3668881995945</v>
      </c>
    </row>
    <row r="5425" spans="1:8" x14ac:dyDescent="0.2">
      <c r="A5425">
        <f t="shared" si="504"/>
        <v>10</v>
      </c>
      <c r="B5425" t="b">
        <f t="shared" si="505"/>
        <v>0</v>
      </c>
      <c r="C5425" t="str">
        <f t="shared" si="506"/>
        <v>OFF</v>
      </c>
      <c r="D5425" s="4">
        <f t="shared" si="508"/>
        <v>42655.958333320181</v>
      </c>
      <c r="E5425" t="str">
        <f t="shared" si="509"/>
        <v>LRKPPS</v>
      </c>
      <c r="F5425" s="39">
        <v>51.598648071289062</v>
      </c>
      <c r="G5425">
        <f t="shared" si="507"/>
        <v>9.7370647165101432E-4</v>
      </c>
      <c r="H5425" s="38">
        <f>G5425*SUMIF('Manual Inputs'!$B$11:$B$22,'Expanded kW'!A5425,'Manual Inputs'!$C$11:$C$22)</f>
        <v>9036.0944012750497</v>
      </c>
    </row>
    <row r="5426" spans="1:8" x14ac:dyDescent="0.2">
      <c r="A5426">
        <f t="shared" si="504"/>
        <v>10</v>
      </c>
      <c r="B5426" t="b">
        <f t="shared" si="505"/>
        <v>0</v>
      </c>
      <c r="C5426" t="str">
        <f t="shared" si="506"/>
        <v>OFF</v>
      </c>
      <c r="D5426" s="4">
        <f t="shared" si="508"/>
        <v>42655.999999986845</v>
      </c>
      <c r="E5426" t="str">
        <f t="shared" si="509"/>
        <v>LRKPPS</v>
      </c>
      <c r="F5426" s="39">
        <v>50.621540069580078</v>
      </c>
      <c r="G5426">
        <f t="shared" si="507"/>
        <v>9.5526768652138183E-4</v>
      </c>
      <c r="H5426" s="38">
        <f>G5426*SUMIF('Manual Inputs'!$B$11:$B$22,'Expanded kW'!A5426,'Manual Inputs'!$C$11:$C$22)</f>
        <v>8864.9806129547615</v>
      </c>
    </row>
    <row r="5427" spans="1:8" x14ac:dyDescent="0.2">
      <c r="A5427">
        <f t="shared" si="504"/>
        <v>10</v>
      </c>
      <c r="B5427" t="b">
        <f t="shared" si="505"/>
        <v>0</v>
      </c>
      <c r="C5427" t="str">
        <f t="shared" si="506"/>
        <v>OFF</v>
      </c>
      <c r="D5427" s="4">
        <f t="shared" si="508"/>
        <v>42656.041666653509</v>
      </c>
      <c r="E5427" t="str">
        <f t="shared" si="509"/>
        <v>LRKPPS</v>
      </c>
      <c r="F5427" s="39">
        <v>50.578144073486328</v>
      </c>
      <c r="G5427">
        <f t="shared" si="507"/>
        <v>9.5444877044858372E-4</v>
      </c>
      <c r="H5427" s="38">
        <f>G5427*SUMIF('Manual Inputs'!$B$11:$B$22,'Expanded kW'!A5427,'Manual Inputs'!$C$11:$C$22)</f>
        <v>8857.3809890886714</v>
      </c>
    </row>
    <row r="5428" spans="1:8" x14ac:dyDescent="0.2">
      <c r="A5428">
        <f t="shared" si="504"/>
        <v>10</v>
      </c>
      <c r="B5428" t="b">
        <f t="shared" si="505"/>
        <v>0</v>
      </c>
      <c r="C5428" t="str">
        <f t="shared" si="506"/>
        <v>OFF</v>
      </c>
      <c r="D5428" s="4">
        <f t="shared" si="508"/>
        <v>42656.083333320174</v>
      </c>
      <c r="E5428" t="str">
        <f t="shared" si="509"/>
        <v>LRKPPS</v>
      </c>
      <c r="F5428" s="39">
        <v>50.089744567871094</v>
      </c>
      <c r="G5428">
        <f t="shared" si="507"/>
        <v>9.4523229332864691E-4</v>
      </c>
      <c r="H5428" s="38">
        <f>G5428*SUMIF('Manual Inputs'!$B$11:$B$22,'Expanded kW'!A5428,'Manual Inputs'!$C$11:$C$22)</f>
        <v>8771.8511505514689</v>
      </c>
    </row>
    <row r="5429" spans="1:8" x14ac:dyDescent="0.2">
      <c r="A5429">
        <f t="shared" si="504"/>
        <v>10</v>
      </c>
      <c r="B5429" t="b">
        <f t="shared" si="505"/>
        <v>0</v>
      </c>
      <c r="C5429" t="str">
        <f t="shared" si="506"/>
        <v>OFF</v>
      </c>
      <c r="D5429" s="4">
        <f t="shared" si="508"/>
        <v>42656.124999986838</v>
      </c>
      <c r="E5429" t="str">
        <f t="shared" si="509"/>
        <v>LRKPPS</v>
      </c>
      <c r="F5429" s="39">
        <v>49.260002136230469</v>
      </c>
      <c r="G5429">
        <f t="shared" si="507"/>
        <v>9.2957441069622428E-4</v>
      </c>
      <c r="H5429" s="38">
        <f>G5429*SUMIF('Manual Inputs'!$B$11:$B$22,'Expanded kW'!A5429,'Manual Inputs'!$C$11:$C$22)</f>
        <v>8626.5444182764422</v>
      </c>
    </row>
    <row r="5430" spans="1:8" x14ac:dyDescent="0.2">
      <c r="A5430">
        <f t="shared" si="504"/>
        <v>10</v>
      </c>
      <c r="B5430" t="b">
        <f t="shared" si="505"/>
        <v>0</v>
      </c>
      <c r="C5430" t="str">
        <f t="shared" si="506"/>
        <v>OFF</v>
      </c>
      <c r="D5430" s="4">
        <f t="shared" si="508"/>
        <v>42656.166666653502</v>
      </c>
      <c r="E5430" t="str">
        <f t="shared" si="509"/>
        <v>LRKPPS</v>
      </c>
      <c r="F5430" s="39">
        <v>48.470550537109375</v>
      </c>
      <c r="G5430">
        <f t="shared" si="507"/>
        <v>9.1467684729383786E-4</v>
      </c>
      <c r="H5430" s="38">
        <f>G5430*SUMIF('Manual Inputs'!$B$11:$B$22,'Expanded kW'!A5430,'Manual Inputs'!$C$11:$C$22)</f>
        <v>8488.2935252483912</v>
      </c>
    </row>
    <row r="5431" spans="1:8" x14ac:dyDescent="0.2">
      <c r="A5431">
        <f t="shared" si="504"/>
        <v>10</v>
      </c>
      <c r="B5431" t="b">
        <f t="shared" si="505"/>
        <v>0</v>
      </c>
      <c r="C5431" t="str">
        <f t="shared" si="506"/>
        <v>OFF</v>
      </c>
      <c r="D5431" s="4">
        <f t="shared" si="508"/>
        <v>42656.208333320166</v>
      </c>
      <c r="E5431" t="str">
        <f t="shared" si="509"/>
        <v>LRKPPS</v>
      </c>
      <c r="F5431" s="39">
        <v>60.070884704589844</v>
      </c>
      <c r="G5431">
        <f t="shared" si="507"/>
        <v>1.1335841418528816E-3</v>
      </c>
      <c r="H5431" s="38">
        <f>G5431*SUMIF('Manual Inputs'!$B$11:$B$22,'Expanded kW'!A5431,'Manual Inputs'!$C$11:$C$22)</f>
        <v>10519.775328393069</v>
      </c>
    </row>
    <row r="5432" spans="1:8" x14ac:dyDescent="0.2">
      <c r="A5432">
        <f t="shared" si="504"/>
        <v>10</v>
      </c>
      <c r="B5432" t="b">
        <f t="shared" si="505"/>
        <v>0</v>
      </c>
      <c r="C5432" t="str">
        <f t="shared" si="506"/>
        <v>OFF</v>
      </c>
      <c r="D5432" s="4">
        <f t="shared" si="508"/>
        <v>42656.249999986831</v>
      </c>
      <c r="E5432" t="str">
        <f t="shared" si="509"/>
        <v>LRKPPS</v>
      </c>
      <c r="F5432" s="39">
        <v>76.430809020996094</v>
      </c>
      <c r="G5432">
        <f t="shared" si="507"/>
        <v>1.4423085906135717E-3</v>
      </c>
      <c r="H5432" s="38">
        <f>G5432*SUMIF('Manual Inputs'!$B$11:$B$22,'Expanded kW'!A5432,'Manual Inputs'!$C$11:$C$22)</f>
        <v>13384.769394061597</v>
      </c>
    </row>
    <row r="5433" spans="1:8" x14ac:dyDescent="0.2">
      <c r="A5433">
        <f t="shared" si="504"/>
        <v>10</v>
      </c>
      <c r="B5433" t="b">
        <f t="shared" si="505"/>
        <v>0</v>
      </c>
      <c r="C5433" t="str">
        <f t="shared" si="506"/>
        <v>ON</v>
      </c>
      <c r="D5433" s="4">
        <f t="shared" si="508"/>
        <v>42656.291666653495</v>
      </c>
      <c r="E5433" t="str">
        <f t="shared" si="509"/>
        <v>LRKPPS</v>
      </c>
      <c r="F5433" s="39">
        <v>95.527488708496094</v>
      </c>
      <c r="G5433">
        <f t="shared" si="507"/>
        <v>1.8026777338724194E-3</v>
      </c>
      <c r="H5433" s="38">
        <f>G5433*SUMIF('Manual Inputs'!$B$11:$B$22,'Expanded kW'!A5433,'Manual Inputs'!$C$11:$C$22)</f>
        <v>16729.031440787174</v>
      </c>
    </row>
    <row r="5434" spans="1:8" x14ac:dyDescent="0.2">
      <c r="A5434">
        <f t="shared" si="504"/>
        <v>10</v>
      </c>
      <c r="B5434" t="b">
        <f t="shared" si="505"/>
        <v>0</v>
      </c>
      <c r="C5434" t="str">
        <f t="shared" si="506"/>
        <v>ON</v>
      </c>
      <c r="D5434" s="4">
        <f t="shared" si="508"/>
        <v>42656.333333320159</v>
      </c>
      <c r="E5434" t="str">
        <f t="shared" si="509"/>
        <v>LRKPPS</v>
      </c>
      <c r="F5434" s="39">
        <v>124.56094360351562</v>
      </c>
      <c r="G5434">
        <f t="shared" si="507"/>
        <v>2.3505615250642006E-3</v>
      </c>
      <c r="H5434" s="38">
        <f>G5434*SUMIF('Manual Inputs'!$B$11:$B$22,'Expanded kW'!A5434,'Manual Inputs'!$C$11:$C$22)</f>
        <v>21813.448359309812</v>
      </c>
    </row>
    <row r="5435" spans="1:8" x14ac:dyDescent="0.2">
      <c r="A5435">
        <f t="shared" si="504"/>
        <v>10</v>
      </c>
      <c r="B5435" t="b">
        <f t="shared" si="505"/>
        <v>0</v>
      </c>
      <c r="C5435" t="str">
        <f t="shared" si="506"/>
        <v>ON</v>
      </c>
      <c r="D5435" s="4">
        <f t="shared" si="508"/>
        <v>42656.374999986823</v>
      </c>
      <c r="E5435" t="str">
        <f t="shared" si="509"/>
        <v>LRKPPS</v>
      </c>
      <c r="F5435" s="39">
        <v>131.38360595703125</v>
      </c>
      <c r="G5435">
        <f t="shared" si="507"/>
        <v>2.4793104503912653E-3</v>
      </c>
      <c r="H5435" s="38">
        <f>G5435*SUMIF('Manual Inputs'!$B$11:$B$22,'Expanded kW'!A5435,'Manual Inputs'!$C$11:$C$22)</f>
        <v>23008.251389986432</v>
      </c>
    </row>
    <row r="5436" spans="1:8" x14ac:dyDescent="0.2">
      <c r="A5436">
        <f t="shared" si="504"/>
        <v>10</v>
      </c>
      <c r="B5436" t="b">
        <f t="shared" si="505"/>
        <v>0</v>
      </c>
      <c r="C5436" t="str">
        <f t="shared" si="506"/>
        <v>ON</v>
      </c>
      <c r="D5436" s="4">
        <f t="shared" si="508"/>
        <v>42656.416666653487</v>
      </c>
      <c r="E5436" t="str">
        <f t="shared" si="509"/>
        <v>LRKPPS</v>
      </c>
      <c r="F5436" s="39">
        <v>131.97183227539062</v>
      </c>
      <c r="G5436">
        <f t="shared" si="507"/>
        <v>2.4904107368210696E-3</v>
      </c>
      <c r="H5436" s="38">
        <f>G5436*SUMIF('Manual Inputs'!$B$11:$B$22,'Expanded kW'!A5436,'Manual Inputs'!$C$11:$C$22)</f>
        <v>23111.263169183945</v>
      </c>
    </row>
    <row r="5437" spans="1:8" x14ac:dyDescent="0.2">
      <c r="A5437">
        <f t="shared" si="504"/>
        <v>10</v>
      </c>
      <c r="B5437" t="b">
        <f t="shared" si="505"/>
        <v>0</v>
      </c>
      <c r="C5437" t="str">
        <f t="shared" si="506"/>
        <v>ON</v>
      </c>
      <c r="D5437" s="4">
        <f t="shared" si="508"/>
        <v>42656.458333320152</v>
      </c>
      <c r="E5437" t="str">
        <f t="shared" si="509"/>
        <v>LRKPPS</v>
      </c>
      <c r="F5437" s="39">
        <v>138.03773498535156</v>
      </c>
      <c r="G5437">
        <f t="shared" si="507"/>
        <v>2.604879021279493E-3</v>
      </c>
      <c r="H5437" s="38">
        <f>G5437*SUMIF('Manual Inputs'!$B$11:$B$22,'Expanded kW'!A5437,'Manual Inputs'!$C$11:$C$22)</f>
        <v>24173.540410254845</v>
      </c>
    </row>
    <row r="5438" spans="1:8" x14ac:dyDescent="0.2">
      <c r="A5438">
        <f t="shared" si="504"/>
        <v>10</v>
      </c>
      <c r="B5438" t="b">
        <f t="shared" si="505"/>
        <v>0</v>
      </c>
      <c r="C5438" t="str">
        <f t="shared" si="506"/>
        <v>ON</v>
      </c>
      <c r="D5438" s="4">
        <f t="shared" si="508"/>
        <v>42656.499999986816</v>
      </c>
      <c r="E5438" t="str">
        <f t="shared" si="509"/>
        <v>LRKPPS</v>
      </c>
      <c r="F5438" s="39">
        <v>131.40470886230469</v>
      </c>
      <c r="G5438">
        <f t="shared" si="507"/>
        <v>2.4797086785659068E-3</v>
      </c>
      <c r="H5438" s="38">
        <f>G5438*SUMIF('Manual Inputs'!$B$11:$B$22,'Expanded kW'!A5438,'Manual Inputs'!$C$11:$C$22)</f>
        <v>23011.946987668151</v>
      </c>
    </row>
    <row r="5439" spans="1:8" x14ac:dyDescent="0.2">
      <c r="A5439">
        <f t="shared" si="504"/>
        <v>10</v>
      </c>
      <c r="B5439" t="b">
        <f t="shared" si="505"/>
        <v>0</v>
      </c>
      <c r="C5439" t="str">
        <f t="shared" si="506"/>
        <v>ON</v>
      </c>
      <c r="D5439" s="4">
        <f t="shared" si="508"/>
        <v>42656.54166665348</v>
      </c>
      <c r="E5439" t="str">
        <f t="shared" si="509"/>
        <v>LRKPPS</v>
      </c>
      <c r="F5439" s="39">
        <v>116.90445709228516</v>
      </c>
      <c r="G5439">
        <f t="shared" si="507"/>
        <v>2.2060776917708614E-3</v>
      </c>
      <c r="H5439" s="38">
        <f>G5439*SUMIF('Manual Inputs'!$B$11:$B$22,'Expanded kW'!A5439,'Manual Inputs'!$C$11:$C$22)</f>
        <v>20472.623793480463</v>
      </c>
    </row>
    <row r="5440" spans="1:8" x14ac:dyDescent="0.2">
      <c r="A5440">
        <f t="shared" si="504"/>
        <v>10</v>
      </c>
      <c r="B5440" t="b">
        <f t="shared" si="505"/>
        <v>0</v>
      </c>
      <c r="C5440" t="str">
        <f t="shared" si="506"/>
        <v>ON</v>
      </c>
      <c r="D5440" s="4">
        <f t="shared" si="508"/>
        <v>42656.583333320144</v>
      </c>
      <c r="E5440" t="str">
        <f t="shared" si="509"/>
        <v>LRKPPS</v>
      </c>
      <c r="F5440" s="39">
        <v>111.32689666748047</v>
      </c>
      <c r="G5440">
        <f t="shared" si="507"/>
        <v>2.100824804637975E-3</v>
      </c>
      <c r="H5440" s="38">
        <f>G5440*SUMIF('Manual Inputs'!$B$11:$B$22,'Expanded kW'!A5440,'Manual Inputs'!$C$11:$C$22)</f>
        <v>19495.866370345677</v>
      </c>
    </row>
    <row r="5441" spans="1:8" x14ac:dyDescent="0.2">
      <c r="A5441">
        <f t="shared" si="504"/>
        <v>10</v>
      </c>
      <c r="B5441" t="b">
        <f t="shared" si="505"/>
        <v>0</v>
      </c>
      <c r="C5441" t="str">
        <f t="shared" si="506"/>
        <v>ON</v>
      </c>
      <c r="D5441" s="4">
        <f t="shared" si="508"/>
        <v>42656.624999986809</v>
      </c>
      <c r="E5441" t="str">
        <f t="shared" si="509"/>
        <v>LRKPPS</v>
      </c>
      <c r="F5441" s="39">
        <v>97.314132690429688</v>
      </c>
      <c r="G5441">
        <f t="shared" si="507"/>
        <v>1.8363930902387633E-3</v>
      </c>
      <c r="H5441" s="38">
        <f>G5441*SUMIF('Manual Inputs'!$B$11:$B$22,'Expanded kW'!A5441,'Manual Inputs'!$C$11:$C$22)</f>
        <v>17041.913353117838</v>
      </c>
    </row>
    <row r="5442" spans="1:8" x14ac:dyDescent="0.2">
      <c r="A5442">
        <f t="shared" ref="A5442:A5505" si="510">MONTH(D5442)</f>
        <v>10</v>
      </c>
      <c r="B5442" t="b">
        <f t="shared" ref="B5442:B5505" si="511">IF(ISNA(VLOOKUP(DATE(YEAR(D5442),MONTH(D5442),DAY(D5442)),Holidays,1,FALSE)),FALSE,TRUE)</f>
        <v>0</v>
      </c>
      <c r="C5442" t="str">
        <f t="shared" ref="C5442:C5505" si="512">IF(OR(HOUR(D5442)&lt;PkStart,HOUR(D5442)&gt;OPkStart-1,WEEKDAY(D5442,2)&gt;5,B5442)=TRUE,"OFF","ON")</f>
        <v>ON</v>
      </c>
      <c r="D5442" s="4">
        <f t="shared" si="508"/>
        <v>42656.666666653473</v>
      </c>
      <c r="E5442" t="str">
        <f t="shared" si="509"/>
        <v>LRKPPS</v>
      </c>
      <c r="F5442" s="39">
        <v>84.531906127929688</v>
      </c>
      <c r="G5442">
        <f t="shared" ref="G5442:G5505" si="513">IF(SUMIF($A$2:$A$8761,A5442,$F$2:$F$8761)=0,0,F5442/SUMIF($A$2:$A$8761,A5442,$F$2:$F$8761))</f>
        <v>1.595182570365838E-3</v>
      </c>
      <c r="H5442" s="38">
        <f>G5442*SUMIF('Manual Inputs'!$B$11:$B$22,'Expanded kW'!A5442,'Manual Inputs'!$C$11:$C$22)</f>
        <v>14803.455366434584</v>
      </c>
    </row>
    <row r="5443" spans="1:8" x14ac:dyDescent="0.2">
      <c r="A5443">
        <f t="shared" si="510"/>
        <v>10</v>
      </c>
      <c r="B5443" t="b">
        <f t="shared" si="511"/>
        <v>0</v>
      </c>
      <c r="C5443" t="str">
        <f t="shared" si="512"/>
        <v>ON</v>
      </c>
      <c r="D5443" s="4">
        <f t="shared" si="508"/>
        <v>42656.708333320137</v>
      </c>
      <c r="E5443" t="str">
        <f t="shared" si="509"/>
        <v>LRKPPS</v>
      </c>
      <c r="F5443" s="39">
        <v>77.032302856445312</v>
      </c>
      <c r="G5443">
        <f t="shared" si="513"/>
        <v>1.4536592453715399E-3</v>
      </c>
      <c r="H5443" s="38">
        <f>G5443*SUMIF('Manual Inputs'!$B$11:$B$22,'Expanded kW'!A5443,'Manual Inputs'!$C$11:$C$22)</f>
        <v>13490.104616631672</v>
      </c>
    </row>
    <row r="5444" spans="1:8" x14ac:dyDescent="0.2">
      <c r="A5444">
        <f t="shared" si="510"/>
        <v>10</v>
      </c>
      <c r="B5444" t="b">
        <f t="shared" si="511"/>
        <v>0</v>
      </c>
      <c r="C5444" t="str">
        <f t="shared" si="512"/>
        <v>ON</v>
      </c>
      <c r="D5444" s="4">
        <f t="shared" ref="D5444:D5507" si="514">+D5443+1/24</f>
        <v>42656.749999986801</v>
      </c>
      <c r="E5444" t="str">
        <f t="shared" ref="E5444:E5507" si="515">+E5443</f>
        <v>LRKPPS</v>
      </c>
      <c r="F5444" s="39">
        <v>74.360450744628906</v>
      </c>
      <c r="G5444">
        <f t="shared" si="513"/>
        <v>1.4032393256679136E-3</v>
      </c>
      <c r="H5444" s="38">
        <f>G5444*SUMIF('Manual Inputs'!$B$11:$B$22,'Expanded kW'!A5444,'Manual Inputs'!$C$11:$C$22)</f>
        <v>13022.20266937013</v>
      </c>
    </row>
    <row r="5445" spans="1:8" x14ac:dyDescent="0.2">
      <c r="A5445">
        <f t="shared" si="510"/>
        <v>10</v>
      </c>
      <c r="B5445" t="b">
        <f t="shared" si="511"/>
        <v>0</v>
      </c>
      <c r="C5445" t="str">
        <f t="shared" si="512"/>
        <v>ON</v>
      </c>
      <c r="D5445" s="4">
        <f t="shared" si="514"/>
        <v>42656.791666653466</v>
      </c>
      <c r="E5445" t="str">
        <f t="shared" si="515"/>
        <v>LRKPPS</v>
      </c>
      <c r="F5445" s="39">
        <v>71.821746826171875</v>
      </c>
      <c r="G5445">
        <f t="shared" si="513"/>
        <v>1.355332015546297E-3</v>
      </c>
      <c r="H5445" s="38">
        <f>G5445*SUMIF('Manual Inputs'!$B$11:$B$22,'Expanded kW'!A5445,'Manual Inputs'!$C$11:$C$22)</f>
        <v>12577.617992803207</v>
      </c>
    </row>
    <row r="5446" spans="1:8" x14ac:dyDescent="0.2">
      <c r="A5446">
        <f t="shared" si="510"/>
        <v>10</v>
      </c>
      <c r="B5446" t="b">
        <f t="shared" si="511"/>
        <v>0</v>
      </c>
      <c r="C5446" t="str">
        <f t="shared" si="512"/>
        <v>ON</v>
      </c>
      <c r="D5446" s="4">
        <f t="shared" si="514"/>
        <v>42656.83333332013</v>
      </c>
      <c r="E5446" t="str">
        <f t="shared" si="515"/>
        <v>LRKPPS</v>
      </c>
      <c r="F5446" s="39">
        <v>66.735031127929688</v>
      </c>
      <c r="G5446">
        <f t="shared" si="513"/>
        <v>1.2593417487473651E-3</v>
      </c>
      <c r="H5446" s="38">
        <f>G5446*SUMIF('Manual Inputs'!$B$11:$B$22,'Expanded kW'!A5446,'Manual Inputs'!$C$11:$C$22)</f>
        <v>11686.818621892171</v>
      </c>
    </row>
    <row r="5447" spans="1:8" x14ac:dyDescent="0.2">
      <c r="A5447">
        <f t="shared" si="510"/>
        <v>10</v>
      </c>
      <c r="B5447" t="b">
        <f t="shared" si="511"/>
        <v>0</v>
      </c>
      <c r="C5447" t="str">
        <f t="shared" si="512"/>
        <v>OFF</v>
      </c>
      <c r="D5447" s="4">
        <f t="shared" si="514"/>
        <v>42656.874999986794</v>
      </c>
      <c r="E5447" t="str">
        <f t="shared" si="515"/>
        <v>LRKPPS</v>
      </c>
      <c r="F5447" s="39">
        <v>61.374504089355469</v>
      </c>
      <c r="G5447">
        <f t="shared" si="513"/>
        <v>1.1581844497865754E-3</v>
      </c>
      <c r="H5447" s="38">
        <f>G5447*SUMIF('Manual Inputs'!$B$11:$B$22,'Expanded kW'!A5447,'Manual Inputs'!$C$11:$C$22)</f>
        <v>10748.068670648849</v>
      </c>
    </row>
    <row r="5448" spans="1:8" x14ac:dyDescent="0.2">
      <c r="A5448">
        <f t="shared" si="510"/>
        <v>10</v>
      </c>
      <c r="B5448" t="b">
        <f t="shared" si="511"/>
        <v>0</v>
      </c>
      <c r="C5448" t="str">
        <f t="shared" si="512"/>
        <v>OFF</v>
      </c>
      <c r="D5448" s="4">
        <f t="shared" si="514"/>
        <v>42656.916666653458</v>
      </c>
      <c r="E5448" t="str">
        <f t="shared" si="515"/>
        <v>LRKPPS</v>
      </c>
      <c r="F5448" s="39">
        <v>55.403751373291016</v>
      </c>
      <c r="G5448">
        <f t="shared" si="513"/>
        <v>1.0455117194424102E-3</v>
      </c>
      <c r="H5448" s="38">
        <f>G5448*SUMIF('Manual Inputs'!$B$11:$B$22,'Expanded kW'!A5448,'Manual Inputs'!$C$11:$C$22)</f>
        <v>9702.4543531092313</v>
      </c>
    </row>
    <row r="5449" spans="1:8" x14ac:dyDescent="0.2">
      <c r="A5449">
        <f t="shared" si="510"/>
        <v>10</v>
      </c>
      <c r="B5449" t="b">
        <f t="shared" si="511"/>
        <v>0</v>
      </c>
      <c r="C5449" t="str">
        <f t="shared" si="512"/>
        <v>OFF</v>
      </c>
      <c r="D5449" s="4">
        <f t="shared" si="514"/>
        <v>42656.958333320123</v>
      </c>
      <c r="E5449" t="str">
        <f t="shared" si="515"/>
        <v>LRKPPS</v>
      </c>
      <c r="F5449" s="39">
        <v>52.519691467285156</v>
      </c>
      <c r="G5449">
        <f t="shared" si="513"/>
        <v>9.9108727422773609E-4</v>
      </c>
      <c r="H5449" s="38">
        <f>G5449*SUMIF('Manual Inputs'!$B$11:$B$22,'Expanded kW'!A5449,'Manual Inputs'!$C$11:$C$22)</f>
        <v>9197.3900046480885</v>
      </c>
    </row>
    <row r="5450" spans="1:8" x14ac:dyDescent="0.2">
      <c r="A5450">
        <f t="shared" si="510"/>
        <v>10</v>
      </c>
      <c r="B5450" t="b">
        <f t="shared" si="511"/>
        <v>0</v>
      </c>
      <c r="C5450" t="str">
        <f t="shared" si="512"/>
        <v>OFF</v>
      </c>
      <c r="D5450" s="4">
        <f t="shared" si="514"/>
        <v>42656.999999986787</v>
      </c>
      <c r="E5450" t="str">
        <f t="shared" si="515"/>
        <v>LRKPPS</v>
      </c>
      <c r="F5450" s="39">
        <v>50.598186492919922</v>
      </c>
      <c r="G5450">
        <f t="shared" si="513"/>
        <v>9.5482698643368233E-4</v>
      </c>
      <c r="H5450" s="38">
        <f>G5450*SUMIF('Manual Inputs'!$B$11:$B$22,'Expanded kW'!A5450,'Manual Inputs'!$C$11:$C$22)</f>
        <v>8860.8908716302012</v>
      </c>
    </row>
    <row r="5451" spans="1:8" x14ac:dyDescent="0.2">
      <c r="A5451">
        <f t="shared" si="510"/>
        <v>10</v>
      </c>
      <c r="B5451" t="b">
        <f t="shared" si="511"/>
        <v>0</v>
      </c>
      <c r="C5451" t="str">
        <f t="shared" si="512"/>
        <v>OFF</v>
      </c>
      <c r="D5451" s="4">
        <f t="shared" si="514"/>
        <v>42657.041666653451</v>
      </c>
      <c r="E5451" t="str">
        <f t="shared" si="515"/>
        <v>LRKPPS</v>
      </c>
      <c r="F5451" s="39">
        <v>48.722797393798828</v>
      </c>
      <c r="G5451">
        <f t="shared" si="513"/>
        <v>9.1943694093956296E-4</v>
      </c>
      <c r="H5451" s="38">
        <f>G5451*SUMIF('Manual Inputs'!$B$11:$B$22,'Expanded kW'!A5451,'Manual Inputs'!$C$11:$C$22)</f>
        <v>8532.4676750501785</v>
      </c>
    </row>
    <row r="5452" spans="1:8" x14ac:dyDescent="0.2">
      <c r="A5452">
        <f t="shared" si="510"/>
        <v>10</v>
      </c>
      <c r="B5452" t="b">
        <f t="shared" si="511"/>
        <v>0</v>
      </c>
      <c r="C5452" t="str">
        <f t="shared" si="512"/>
        <v>OFF</v>
      </c>
      <c r="D5452" s="4">
        <f t="shared" si="514"/>
        <v>42657.083333320115</v>
      </c>
      <c r="E5452" t="str">
        <f t="shared" si="515"/>
        <v>LRKPPS</v>
      </c>
      <c r="F5452" s="39">
        <v>48.386936187744141</v>
      </c>
      <c r="G5452">
        <f t="shared" si="513"/>
        <v>9.1309897973057661E-4</v>
      </c>
      <c r="H5452" s="38">
        <f>G5452*SUMIF('Manual Inputs'!$B$11:$B$22,'Expanded kW'!A5452,'Manual Inputs'!$C$11:$C$22)</f>
        <v>8473.6507548967038</v>
      </c>
    </row>
    <row r="5453" spans="1:8" x14ac:dyDescent="0.2">
      <c r="A5453">
        <f t="shared" si="510"/>
        <v>10</v>
      </c>
      <c r="B5453" t="b">
        <f t="shared" si="511"/>
        <v>0</v>
      </c>
      <c r="C5453" t="str">
        <f t="shared" si="512"/>
        <v>OFF</v>
      </c>
      <c r="D5453" s="4">
        <f t="shared" si="514"/>
        <v>42657.12499998678</v>
      </c>
      <c r="E5453" t="str">
        <f t="shared" si="515"/>
        <v>LRKPPS</v>
      </c>
      <c r="F5453" s="39">
        <v>48.212173461914063</v>
      </c>
      <c r="G5453">
        <f t="shared" si="513"/>
        <v>9.0980107167474905E-4</v>
      </c>
      <c r="H5453" s="38">
        <f>G5453*SUMIF('Manual Inputs'!$B$11:$B$22,'Expanded kW'!A5453,'Manual Inputs'!$C$11:$C$22)</f>
        <v>8443.0458350499102</v>
      </c>
    </row>
    <row r="5454" spans="1:8" x14ac:dyDescent="0.2">
      <c r="A5454">
        <f t="shared" si="510"/>
        <v>10</v>
      </c>
      <c r="B5454" t="b">
        <f t="shared" si="511"/>
        <v>0</v>
      </c>
      <c r="C5454" t="str">
        <f t="shared" si="512"/>
        <v>OFF</v>
      </c>
      <c r="D5454" s="4">
        <f t="shared" si="514"/>
        <v>42657.166666653444</v>
      </c>
      <c r="E5454" t="str">
        <f t="shared" si="515"/>
        <v>LRKPPS</v>
      </c>
      <c r="F5454" s="39">
        <v>49.517246246337891</v>
      </c>
      <c r="G5454">
        <f t="shared" si="513"/>
        <v>9.3442880638619735E-4</v>
      </c>
      <c r="H5454" s="38">
        <f>G5454*SUMIF('Manual Inputs'!$B$11:$B$22,'Expanded kW'!A5454,'Manual Inputs'!$C$11:$C$22)</f>
        <v>8671.5937005733558</v>
      </c>
    </row>
    <row r="5455" spans="1:8" x14ac:dyDescent="0.2">
      <c r="A5455">
        <f t="shared" si="510"/>
        <v>10</v>
      </c>
      <c r="B5455" t="b">
        <f t="shared" si="511"/>
        <v>0</v>
      </c>
      <c r="C5455" t="str">
        <f t="shared" si="512"/>
        <v>OFF</v>
      </c>
      <c r="D5455" s="4">
        <f t="shared" si="514"/>
        <v>42657.208333320108</v>
      </c>
      <c r="E5455" t="str">
        <f t="shared" si="515"/>
        <v>LRKPPS</v>
      </c>
      <c r="F5455" s="39">
        <v>57.509082794189453</v>
      </c>
      <c r="G5455">
        <f t="shared" si="513"/>
        <v>1.0852409547252181E-3</v>
      </c>
      <c r="H5455" s="38">
        <f>G5455*SUMIF('Manual Inputs'!$B$11:$B$22,'Expanded kW'!A5455,'Manual Inputs'!$C$11:$C$22)</f>
        <v>10071.145669186451</v>
      </c>
    </row>
    <row r="5456" spans="1:8" x14ac:dyDescent="0.2">
      <c r="A5456">
        <f t="shared" si="510"/>
        <v>10</v>
      </c>
      <c r="B5456" t="b">
        <f t="shared" si="511"/>
        <v>0</v>
      </c>
      <c r="C5456" t="str">
        <f t="shared" si="512"/>
        <v>OFF</v>
      </c>
      <c r="D5456" s="4">
        <f t="shared" si="514"/>
        <v>42657.249999986772</v>
      </c>
      <c r="E5456" t="str">
        <f t="shared" si="515"/>
        <v>LRKPPS</v>
      </c>
      <c r="F5456" s="39">
        <v>72.205375671386719</v>
      </c>
      <c r="G5456">
        <f t="shared" si="513"/>
        <v>1.3625713891202249E-3</v>
      </c>
      <c r="H5456" s="38">
        <f>G5456*SUMIF('Manual Inputs'!$B$11:$B$22,'Expanded kW'!A5456,'Manual Inputs'!$C$11:$C$22)</f>
        <v>12644.800110745988</v>
      </c>
    </row>
    <row r="5457" spans="1:8" x14ac:dyDescent="0.2">
      <c r="A5457">
        <f t="shared" si="510"/>
        <v>10</v>
      </c>
      <c r="B5457" t="b">
        <f t="shared" si="511"/>
        <v>0</v>
      </c>
      <c r="C5457" t="str">
        <f t="shared" si="512"/>
        <v>ON</v>
      </c>
      <c r="D5457" s="4">
        <f t="shared" si="514"/>
        <v>42657.291666653437</v>
      </c>
      <c r="E5457" t="str">
        <f t="shared" si="515"/>
        <v>LRKPPS</v>
      </c>
      <c r="F5457" s="39">
        <v>89.179466247558594</v>
      </c>
      <c r="G5457">
        <f t="shared" si="513"/>
        <v>1.6828856311052892E-3</v>
      </c>
      <c r="H5457" s="38">
        <f>G5457*SUMIF('Manual Inputs'!$B$11:$B$22,'Expanded kW'!A5457,'Manual Inputs'!$C$11:$C$22)</f>
        <v>15617.348628105825</v>
      </c>
    </row>
    <row r="5458" spans="1:8" x14ac:dyDescent="0.2">
      <c r="A5458">
        <f t="shared" si="510"/>
        <v>10</v>
      </c>
      <c r="B5458" t="b">
        <f t="shared" si="511"/>
        <v>0</v>
      </c>
      <c r="C5458" t="str">
        <f t="shared" si="512"/>
        <v>ON</v>
      </c>
      <c r="D5458" s="4">
        <f t="shared" si="514"/>
        <v>42657.333333320101</v>
      </c>
      <c r="E5458" t="str">
        <f t="shared" si="515"/>
        <v>LRKPPS</v>
      </c>
      <c r="F5458" s="39">
        <v>113.29027557373047</v>
      </c>
      <c r="G5458">
        <f t="shared" si="513"/>
        <v>2.1378752859737928E-3</v>
      </c>
      <c r="H5458" s="38">
        <f>G5458*SUMIF('Manual Inputs'!$B$11:$B$22,'Expanded kW'!A5458,'Manual Inputs'!$C$11:$C$22)</f>
        <v>19839.698579240681</v>
      </c>
    </row>
    <row r="5459" spans="1:8" x14ac:dyDescent="0.2">
      <c r="A5459">
        <f t="shared" si="510"/>
        <v>10</v>
      </c>
      <c r="B5459" t="b">
        <f t="shared" si="511"/>
        <v>0</v>
      </c>
      <c r="C5459" t="str">
        <f t="shared" si="512"/>
        <v>ON</v>
      </c>
      <c r="D5459" s="4">
        <f t="shared" si="514"/>
        <v>42657.374999986765</v>
      </c>
      <c r="E5459" t="str">
        <f t="shared" si="515"/>
        <v>LRKPPS</v>
      </c>
      <c r="F5459" s="39">
        <v>117.65715026855469</v>
      </c>
      <c r="G5459">
        <f t="shared" si="513"/>
        <v>2.2202815952508249E-3</v>
      </c>
      <c r="H5459" s="38">
        <f>G5459*SUMIF('Manual Inputs'!$B$11:$B$22,'Expanded kW'!A5459,'Manual Inputs'!$C$11:$C$22)</f>
        <v>20604.437452368777</v>
      </c>
    </row>
    <row r="5460" spans="1:8" x14ac:dyDescent="0.2">
      <c r="A5460">
        <f t="shared" si="510"/>
        <v>10</v>
      </c>
      <c r="B5460" t="b">
        <f t="shared" si="511"/>
        <v>0</v>
      </c>
      <c r="C5460" t="str">
        <f t="shared" si="512"/>
        <v>ON</v>
      </c>
      <c r="D5460" s="4">
        <f t="shared" si="514"/>
        <v>42657.416666653429</v>
      </c>
      <c r="E5460" t="str">
        <f t="shared" si="515"/>
        <v>LRKPPS</v>
      </c>
      <c r="F5460" s="39">
        <v>114.30873870849609</v>
      </c>
      <c r="G5460">
        <f t="shared" si="513"/>
        <v>2.1570944745092973E-3</v>
      </c>
      <c r="H5460" s="38">
        <f>G5460*SUMIF('Manual Inputs'!$B$11:$B$22,'Expanded kW'!A5460,'Manual Inputs'!$C$11:$C$22)</f>
        <v>20018.054589988205</v>
      </c>
    </row>
    <row r="5461" spans="1:8" x14ac:dyDescent="0.2">
      <c r="A5461">
        <f t="shared" si="510"/>
        <v>10</v>
      </c>
      <c r="B5461" t="b">
        <f t="shared" si="511"/>
        <v>0</v>
      </c>
      <c r="C5461" t="str">
        <f t="shared" si="512"/>
        <v>ON</v>
      </c>
      <c r="D5461" s="4">
        <f t="shared" si="514"/>
        <v>42657.458333320094</v>
      </c>
      <c r="E5461" t="str">
        <f t="shared" si="515"/>
        <v>LRKPPS</v>
      </c>
      <c r="F5461" s="39">
        <v>120.93083190917969</v>
      </c>
      <c r="G5461">
        <f t="shared" si="513"/>
        <v>2.2820585045062311E-3</v>
      </c>
      <c r="H5461" s="38">
        <f>G5461*SUMIF('Manual Inputs'!$B$11:$B$22,'Expanded kW'!A5461,'Manual Inputs'!$C$11:$C$22)</f>
        <v>21177.733409726778</v>
      </c>
    </row>
    <row r="5462" spans="1:8" x14ac:dyDescent="0.2">
      <c r="A5462">
        <f t="shared" si="510"/>
        <v>10</v>
      </c>
      <c r="B5462" t="b">
        <f t="shared" si="511"/>
        <v>0</v>
      </c>
      <c r="C5462" t="str">
        <f t="shared" si="512"/>
        <v>ON</v>
      </c>
      <c r="D5462" s="4">
        <f t="shared" si="514"/>
        <v>42657.499999986758</v>
      </c>
      <c r="E5462" t="str">
        <f t="shared" si="515"/>
        <v>LRKPPS</v>
      </c>
      <c r="F5462" s="39">
        <v>115.98197937011719</v>
      </c>
      <c r="G5462">
        <f t="shared" si="513"/>
        <v>2.1886698223478516E-3</v>
      </c>
      <c r="H5462" s="38">
        <f>G5462*SUMIF('Manual Inputs'!$B$11:$B$22,'Expanded kW'!A5462,'Manual Inputs'!$C$11:$C$22)</f>
        <v>20311.077007040119</v>
      </c>
    </row>
    <row r="5463" spans="1:8" x14ac:dyDescent="0.2">
      <c r="A5463">
        <f t="shared" si="510"/>
        <v>10</v>
      </c>
      <c r="B5463" t="b">
        <f t="shared" si="511"/>
        <v>0</v>
      </c>
      <c r="C5463" t="str">
        <f t="shared" si="512"/>
        <v>ON</v>
      </c>
      <c r="D5463" s="4">
        <f t="shared" si="514"/>
        <v>42657.541666653422</v>
      </c>
      <c r="E5463" t="str">
        <f t="shared" si="515"/>
        <v>LRKPPS</v>
      </c>
      <c r="F5463" s="39">
        <v>106.7530517578125</v>
      </c>
      <c r="G5463">
        <f t="shared" si="513"/>
        <v>2.014512807030622E-3</v>
      </c>
      <c r="H5463" s="38">
        <f>G5463*SUMIF('Manual Inputs'!$B$11:$B$22,'Expanded kW'!A5463,'Manual Inputs'!$C$11:$C$22)</f>
        <v>18694.882315037681</v>
      </c>
    </row>
    <row r="5464" spans="1:8" x14ac:dyDescent="0.2">
      <c r="A5464">
        <f t="shared" si="510"/>
        <v>10</v>
      </c>
      <c r="B5464" t="b">
        <f t="shared" si="511"/>
        <v>0</v>
      </c>
      <c r="C5464" t="str">
        <f t="shared" si="512"/>
        <v>ON</v>
      </c>
      <c r="D5464" s="4">
        <f t="shared" si="514"/>
        <v>42657.583333320086</v>
      </c>
      <c r="E5464" t="str">
        <f t="shared" si="515"/>
        <v>LRKPPS</v>
      </c>
      <c r="F5464" s="39">
        <v>102.45939636230469</v>
      </c>
      <c r="G5464">
        <f t="shared" si="513"/>
        <v>1.9334882026675565E-3</v>
      </c>
      <c r="H5464" s="38">
        <f>G5464*SUMIF('Manual Inputs'!$B$11:$B$22,'Expanded kW'!A5464,'Manual Inputs'!$C$11:$C$22)</f>
        <v>17942.965803063395</v>
      </c>
    </row>
    <row r="5465" spans="1:8" x14ac:dyDescent="0.2">
      <c r="A5465">
        <f t="shared" si="510"/>
        <v>10</v>
      </c>
      <c r="B5465" t="b">
        <f t="shared" si="511"/>
        <v>0</v>
      </c>
      <c r="C5465" t="str">
        <f t="shared" si="512"/>
        <v>ON</v>
      </c>
      <c r="D5465" s="4">
        <f t="shared" si="514"/>
        <v>42657.62499998675</v>
      </c>
      <c r="E5465" t="str">
        <f t="shared" si="515"/>
        <v>LRKPPS</v>
      </c>
      <c r="F5465" s="39">
        <v>88.335861206054688</v>
      </c>
      <c r="G5465">
        <f t="shared" si="513"/>
        <v>1.6669661502829449E-3</v>
      </c>
      <c r="H5465" s="38">
        <f>G5465*SUMIF('Manual Inputs'!$B$11:$B$22,'Expanded kW'!A5465,'Manual Inputs'!$C$11:$C$22)</f>
        <v>15469.614238206908</v>
      </c>
    </row>
    <row r="5466" spans="1:8" x14ac:dyDescent="0.2">
      <c r="A5466">
        <f t="shared" si="510"/>
        <v>10</v>
      </c>
      <c r="B5466" t="b">
        <f t="shared" si="511"/>
        <v>0</v>
      </c>
      <c r="C5466" t="str">
        <f t="shared" si="512"/>
        <v>ON</v>
      </c>
      <c r="D5466" s="4">
        <f t="shared" si="514"/>
        <v>42657.666666653415</v>
      </c>
      <c r="E5466" t="str">
        <f t="shared" si="515"/>
        <v>LRKPPS</v>
      </c>
      <c r="F5466" s="39">
        <v>76.393081665039063</v>
      </c>
      <c r="G5466">
        <f t="shared" si="513"/>
        <v>1.4415966461726461E-3</v>
      </c>
      <c r="H5466" s="38">
        <f>G5466*SUMIF('Manual Inputs'!$B$11:$B$22,'Expanded kW'!A5466,'Manual Inputs'!$C$11:$C$22)</f>
        <v>13378.162477743419</v>
      </c>
    </row>
    <row r="5467" spans="1:8" x14ac:dyDescent="0.2">
      <c r="A5467">
        <f t="shared" si="510"/>
        <v>10</v>
      </c>
      <c r="B5467" t="b">
        <f t="shared" si="511"/>
        <v>0</v>
      </c>
      <c r="C5467" t="str">
        <f t="shared" si="512"/>
        <v>ON</v>
      </c>
      <c r="D5467" s="4">
        <f t="shared" si="514"/>
        <v>42657.708333320079</v>
      </c>
      <c r="E5467" t="str">
        <f t="shared" si="515"/>
        <v>LRKPPS</v>
      </c>
      <c r="F5467" s="39">
        <v>68.828590393066406</v>
      </c>
      <c r="G5467">
        <f t="shared" si="513"/>
        <v>1.29884883432899E-3</v>
      </c>
      <c r="H5467" s="38">
        <f>G5467*SUMIF('Manual Inputs'!$B$11:$B$22,'Expanded kW'!A5467,'Manual Inputs'!$C$11:$C$22)</f>
        <v>12053.448366305294</v>
      </c>
    </row>
    <row r="5468" spans="1:8" x14ac:dyDescent="0.2">
      <c r="A5468">
        <f t="shared" si="510"/>
        <v>10</v>
      </c>
      <c r="B5468" t="b">
        <f t="shared" si="511"/>
        <v>0</v>
      </c>
      <c r="C5468" t="str">
        <f t="shared" si="512"/>
        <v>ON</v>
      </c>
      <c r="D5468" s="4">
        <f t="shared" si="514"/>
        <v>42657.749999986743</v>
      </c>
      <c r="E5468" t="str">
        <f t="shared" si="515"/>
        <v>LRKPPS</v>
      </c>
      <c r="F5468" s="39">
        <v>66.931465148925781</v>
      </c>
      <c r="G5468">
        <f t="shared" si="513"/>
        <v>1.2630486109355386E-3</v>
      </c>
      <c r="H5468" s="38">
        <f>G5468*SUMIF('Manual Inputs'!$B$11:$B$22,'Expanded kW'!A5468,'Manual Inputs'!$C$11:$C$22)</f>
        <v>11721.218677391504</v>
      </c>
    </row>
    <row r="5469" spans="1:8" x14ac:dyDescent="0.2">
      <c r="A5469">
        <f t="shared" si="510"/>
        <v>10</v>
      </c>
      <c r="B5469" t="b">
        <f t="shared" si="511"/>
        <v>0</v>
      </c>
      <c r="C5469" t="str">
        <f t="shared" si="512"/>
        <v>ON</v>
      </c>
      <c r="D5469" s="4">
        <f t="shared" si="514"/>
        <v>42657.791666653407</v>
      </c>
      <c r="E5469" t="str">
        <f t="shared" si="515"/>
        <v>LRKPPS</v>
      </c>
      <c r="F5469" s="39">
        <v>66.973480224609375</v>
      </c>
      <c r="G5469">
        <f t="shared" si="513"/>
        <v>1.263841467970155E-3</v>
      </c>
      <c r="H5469" s="38">
        <f>G5469*SUMIF('Manual Inputs'!$B$11:$B$22,'Expanded kW'!A5469,'Manual Inputs'!$C$11:$C$22)</f>
        <v>11728.576470751303</v>
      </c>
    </row>
    <row r="5470" spans="1:8" x14ac:dyDescent="0.2">
      <c r="A5470">
        <f t="shared" si="510"/>
        <v>10</v>
      </c>
      <c r="B5470" t="b">
        <f t="shared" si="511"/>
        <v>0</v>
      </c>
      <c r="C5470" t="str">
        <f t="shared" si="512"/>
        <v>ON</v>
      </c>
      <c r="D5470" s="4">
        <f t="shared" si="514"/>
        <v>42657.833333320072</v>
      </c>
      <c r="E5470" t="str">
        <f t="shared" si="515"/>
        <v>LRKPPS</v>
      </c>
      <c r="F5470" s="39">
        <v>65.22698974609375</v>
      </c>
      <c r="G5470">
        <f t="shared" si="513"/>
        <v>1.2308838393272879E-3</v>
      </c>
      <c r="H5470" s="38">
        <f>G5470*SUMIF('Manual Inputs'!$B$11:$B$22,'Expanded kW'!A5470,'Manual Inputs'!$C$11:$C$22)</f>
        <v>11422.726348225004</v>
      </c>
    </row>
    <row r="5471" spans="1:8" x14ac:dyDescent="0.2">
      <c r="A5471">
        <f t="shared" si="510"/>
        <v>10</v>
      </c>
      <c r="B5471" t="b">
        <f t="shared" si="511"/>
        <v>0</v>
      </c>
      <c r="C5471" t="str">
        <f t="shared" si="512"/>
        <v>OFF</v>
      </c>
      <c r="D5471" s="4">
        <f t="shared" si="514"/>
        <v>42657.874999986736</v>
      </c>
      <c r="E5471" t="str">
        <f t="shared" si="515"/>
        <v>LRKPPS</v>
      </c>
      <c r="F5471" s="39">
        <v>60.832485198974609</v>
      </c>
      <c r="G5471">
        <f t="shared" si="513"/>
        <v>1.1479561333277454E-3</v>
      </c>
      <c r="H5471" s="38">
        <f>G5471*SUMIF('Manual Inputs'!$B$11:$B$22,'Expanded kW'!A5471,'Manual Inputs'!$C$11:$C$22)</f>
        <v>10653.148860850944</v>
      </c>
    </row>
    <row r="5472" spans="1:8" x14ac:dyDescent="0.2">
      <c r="A5472">
        <f t="shared" si="510"/>
        <v>10</v>
      </c>
      <c r="B5472" t="b">
        <f t="shared" si="511"/>
        <v>0</v>
      </c>
      <c r="C5472" t="str">
        <f t="shared" si="512"/>
        <v>OFF</v>
      </c>
      <c r="D5472" s="4">
        <f t="shared" si="514"/>
        <v>42657.9166666534</v>
      </c>
      <c r="E5472" t="str">
        <f t="shared" si="515"/>
        <v>LRKPPS</v>
      </c>
      <c r="F5472" s="39">
        <v>54.455207824707031</v>
      </c>
      <c r="G5472">
        <f t="shared" si="513"/>
        <v>1.0276119676771512E-3</v>
      </c>
      <c r="H5472" s="38">
        <f>G5472*SUMIF('Manual Inputs'!$B$11:$B$22,'Expanded kW'!A5472,'Manual Inputs'!$C$11:$C$22)</f>
        <v>9536.3428488526988</v>
      </c>
    </row>
    <row r="5473" spans="1:8" x14ac:dyDescent="0.2">
      <c r="A5473">
        <f t="shared" si="510"/>
        <v>10</v>
      </c>
      <c r="B5473" t="b">
        <f t="shared" si="511"/>
        <v>0</v>
      </c>
      <c r="C5473" t="str">
        <f t="shared" si="512"/>
        <v>OFF</v>
      </c>
      <c r="D5473" s="4">
        <f t="shared" si="514"/>
        <v>42657.958333320064</v>
      </c>
      <c r="E5473" t="str">
        <f t="shared" si="515"/>
        <v>LRKPPS</v>
      </c>
      <c r="F5473" s="39">
        <v>50.143428802490234</v>
      </c>
      <c r="G5473">
        <f t="shared" si="513"/>
        <v>9.462453564345265E-4</v>
      </c>
      <c r="H5473" s="38">
        <f>G5473*SUMIF('Manual Inputs'!$B$11:$B$22,'Expanded kW'!A5473,'Manual Inputs'!$C$11:$C$22)</f>
        <v>8781.2524784934067</v>
      </c>
    </row>
    <row r="5474" spans="1:8" x14ac:dyDescent="0.2">
      <c r="A5474">
        <f t="shared" si="510"/>
        <v>10</v>
      </c>
      <c r="B5474" t="b">
        <f t="shared" si="511"/>
        <v>0</v>
      </c>
      <c r="C5474" t="str">
        <f t="shared" si="512"/>
        <v>OFF</v>
      </c>
      <c r="D5474" s="4">
        <f t="shared" si="514"/>
        <v>42657.999999986729</v>
      </c>
      <c r="E5474" t="str">
        <f t="shared" si="515"/>
        <v>LRKPPS</v>
      </c>
      <c r="F5474" s="39">
        <v>48.235710144042969</v>
      </c>
      <c r="G5474">
        <f t="shared" si="513"/>
        <v>9.1024522710452785E-4</v>
      </c>
      <c r="H5474" s="38">
        <f>G5474*SUMIF('Manual Inputs'!$B$11:$B$22,'Expanded kW'!A5474,'Manual Inputs'!$C$11:$C$22)</f>
        <v>8447.1676422979563</v>
      </c>
    </row>
    <row r="5475" spans="1:8" x14ac:dyDescent="0.2">
      <c r="A5475">
        <f t="shared" si="510"/>
        <v>10</v>
      </c>
      <c r="B5475" t="b">
        <f t="shared" si="511"/>
        <v>0</v>
      </c>
      <c r="C5475" t="str">
        <f t="shared" si="512"/>
        <v>OFF</v>
      </c>
      <c r="D5475" s="4">
        <f t="shared" si="514"/>
        <v>42658.041666653393</v>
      </c>
      <c r="E5475" t="str">
        <f t="shared" si="515"/>
        <v>LRKPPS</v>
      </c>
      <c r="F5475" s="39">
        <v>47.769237518310547</v>
      </c>
      <c r="G5475">
        <f t="shared" si="513"/>
        <v>9.0144252719858917E-4</v>
      </c>
      <c r="H5475" s="38">
        <f>G5475*SUMIF('Manual Inputs'!$B$11:$B$22,'Expanded kW'!A5475,'Manual Inputs'!$C$11:$C$22)</f>
        <v>8365.4776980981551</v>
      </c>
    </row>
    <row r="5476" spans="1:8" x14ac:dyDescent="0.2">
      <c r="A5476">
        <f t="shared" si="510"/>
        <v>10</v>
      </c>
      <c r="B5476" t="b">
        <f t="shared" si="511"/>
        <v>0</v>
      </c>
      <c r="C5476" t="str">
        <f t="shared" si="512"/>
        <v>OFF</v>
      </c>
      <c r="D5476" s="4">
        <f t="shared" si="514"/>
        <v>42658.083333320057</v>
      </c>
      <c r="E5476" t="str">
        <f t="shared" si="515"/>
        <v>LRKPPS</v>
      </c>
      <c r="F5476" s="39">
        <v>47.949695587158203</v>
      </c>
      <c r="G5476">
        <f t="shared" si="513"/>
        <v>9.048479107903422E-4</v>
      </c>
      <c r="H5476" s="38">
        <f>G5476*SUMIF('Manual Inputs'!$B$11:$B$22,'Expanded kW'!A5476,'Manual Inputs'!$C$11:$C$22)</f>
        <v>8397.0800017733654</v>
      </c>
    </row>
    <row r="5477" spans="1:8" x14ac:dyDescent="0.2">
      <c r="A5477">
        <f t="shared" si="510"/>
        <v>10</v>
      </c>
      <c r="B5477" t="b">
        <f t="shared" si="511"/>
        <v>0</v>
      </c>
      <c r="C5477" t="str">
        <f t="shared" si="512"/>
        <v>OFF</v>
      </c>
      <c r="D5477" s="4">
        <f t="shared" si="514"/>
        <v>42658.124999986721</v>
      </c>
      <c r="E5477" t="str">
        <f t="shared" si="515"/>
        <v>LRKPPS</v>
      </c>
      <c r="F5477" s="39">
        <v>47.712337493896484</v>
      </c>
      <c r="G5477">
        <f t="shared" si="513"/>
        <v>9.0036877964744157E-4</v>
      </c>
      <c r="H5477" s="38">
        <f>G5477*SUMIF('Manual Inputs'!$B$11:$B$22,'Expanded kW'!A5477,'Manual Inputs'!$C$11:$C$22)</f>
        <v>8355.5132123750027</v>
      </c>
    </row>
    <row r="5478" spans="1:8" x14ac:dyDescent="0.2">
      <c r="A5478">
        <f t="shared" si="510"/>
        <v>10</v>
      </c>
      <c r="B5478" t="b">
        <f t="shared" si="511"/>
        <v>0</v>
      </c>
      <c r="C5478" t="str">
        <f t="shared" si="512"/>
        <v>OFF</v>
      </c>
      <c r="D5478" s="4">
        <f t="shared" si="514"/>
        <v>42658.166666653386</v>
      </c>
      <c r="E5478" t="str">
        <f t="shared" si="515"/>
        <v>LRKPPS</v>
      </c>
      <c r="F5478" s="39">
        <v>47.711231231689453</v>
      </c>
      <c r="G5478">
        <f t="shared" si="513"/>
        <v>9.0034790362237898E-4</v>
      </c>
      <c r="H5478" s="38">
        <f>G5478*SUMIF('Manual Inputs'!$B$11:$B$22,'Expanded kW'!A5478,'Manual Inputs'!$C$11:$C$22)</f>
        <v>8355.3194807539421</v>
      </c>
    </row>
    <row r="5479" spans="1:8" x14ac:dyDescent="0.2">
      <c r="A5479">
        <f t="shared" si="510"/>
        <v>10</v>
      </c>
      <c r="B5479" t="b">
        <f t="shared" si="511"/>
        <v>0</v>
      </c>
      <c r="C5479" t="str">
        <f t="shared" si="512"/>
        <v>OFF</v>
      </c>
      <c r="D5479" s="4">
        <f t="shared" si="514"/>
        <v>42658.20833332005</v>
      </c>
      <c r="E5479" t="str">
        <f t="shared" si="515"/>
        <v>LRKPPS</v>
      </c>
      <c r="F5479" s="39">
        <v>46.284122467041016</v>
      </c>
      <c r="G5479">
        <f t="shared" si="513"/>
        <v>8.734172554013596E-4</v>
      </c>
      <c r="H5479" s="38">
        <f>G5479*SUMIF('Manual Inputs'!$B$11:$B$22,'Expanded kW'!A5479,'Manual Inputs'!$C$11:$C$22)</f>
        <v>8105.4003452674124</v>
      </c>
    </row>
    <row r="5480" spans="1:8" x14ac:dyDescent="0.2">
      <c r="A5480">
        <f t="shared" si="510"/>
        <v>10</v>
      </c>
      <c r="B5480" t="b">
        <f t="shared" si="511"/>
        <v>0</v>
      </c>
      <c r="C5480" t="str">
        <f t="shared" si="512"/>
        <v>OFF</v>
      </c>
      <c r="D5480" s="4">
        <f t="shared" si="514"/>
        <v>42658.249999986714</v>
      </c>
      <c r="E5480" t="str">
        <f t="shared" si="515"/>
        <v>LRKPPS</v>
      </c>
      <c r="F5480" s="39">
        <v>46.955196380615234</v>
      </c>
      <c r="G5480">
        <f t="shared" si="513"/>
        <v>8.8608094014946785E-4</v>
      </c>
      <c r="H5480" s="38">
        <f>G5480*SUMIF('Manual Inputs'!$B$11:$B$22,'Expanded kW'!A5480,'Manual Inputs'!$C$11:$C$22)</f>
        <v>8222.9206187620166</v>
      </c>
    </row>
    <row r="5481" spans="1:8" x14ac:dyDescent="0.2">
      <c r="A5481">
        <f t="shared" si="510"/>
        <v>10</v>
      </c>
      <c r="B5481" t="b">
        <f t="shared" si="511"/>
        <v>0</v>
      </c>
      <c r="C5481" t="str">
        <f t="shared" si="512"/>
        <v>OFF</v>
      </c>
      <c r="D5481" s="4">
        <f t="shared" si="514"/>
        <v>42658.291666653378</v>
      </c>
      <c r="E5481" t="str">
        <f t="shared" si="515"/>
        <v>LRKPPS</v>
      </c>
      <c r="F5481" s="39">
        <v>47.416969299316406</v>
      </c>
      <c r="G5481">
        <f t="shared" si="513"/>
        <v>8.9479495294203743E-4</v>
      </c>
      <c r="H5481" s="38">
        <f>G5481*SUMIF('Manual Inputs'!$B$11:$B$22,'Expanded kW'!A5481,'Manual Inputs'!$C$11:$C$22)</f>
        <v>8303.7875375923541</v>
      </c>
    </row>
    <row r="5482" spans="1:8" x14ac:dyDescent="0.2">
      <c r="A5482">
        <f t="shared" si="510"/>
        <v>10</v>
      </c>
      <c r="B5482" t="b">
        <f t="shared" si="511"/>
        <v>0</v>
      </c>
      <c r="C5482" t="str">
        <f t="shared" si="512"/>
        <v>OFF</v>
      </c>
      <c r="D5482" s="4">
        <f t="shared" si="514"/>
        <v>42658.333333320043</v>
      </c>
      <c r="E5482" t="str">
        <f t="shared" si="515"/>
        <v>LRKPPS</v>
      </c>
      <c r="F5482" s="39">
        <v>48.154170989990234</v>
      </c>
      <c r="G5482">
        <f t="shared" si="513"/>
        <v>9.087065200848322E-4</v>
      </c>
      <c r="H5482" s="38">
        <f>G5482*SUMIF('Manual Inputs'!$B$11:$B$22,'Expanded kW'!A5482,'Manual Inputs'!$C$11:$C$22)</f>
        <v>8432.888285745772</v>
      </c>
    </row>
    <row r="5483" spans="1:8" x14ac:dyDescent="0.2">
      <c r="A5483">
        <f t="shared" si="510"/>
        <v>10</v>
      </c>
      <c r="B5483" t="b">
        <f t="shared" si="511"/>
        <v>0</v>
      </c>
      <c r="C5483" t="str">
        <f t="shared" si="512"/>
        <v>OFF</v>
      </c>
      <c r="D5483" s="4">
        <f t="shared" si="514"/>
        <v>42658.374999986707</v>
      </c>
      <c r="E5483" t="str">
        <f t="shared" si="515"/>
        <v>LRKPPS</v>
      </c>
      <c r="F5483" s="39">
        <v>51.160541534423828</v>
      </c>
      <c r="G5483">
        <f t="shared" si="513"/>
        <v>9.6543906182219646E-4</v>
      </c>
      <c r="H5483" s="38">
        <f>G5483*SUMIF('Manual Inputs'!$B$11:$B$22,'Expanded kW'!A5483,'Manual Inputs'!$C$11:$C$22)</f>
        <v>8959.3720030552267</v>
      </c>
    </row>
    <row r="5484" spans="1:8" x14ac:dyDescent="0.2">
      <c r="A5484">
        <f t="shared" si="510"/>
        <v>10</v>
      </c>
      <c r="B5484" t="b">
        <f t="shared" si="511"/>
        <v>0</v>
      </c>
      <c r="C5484" t="str">
        <f t="shared" si="512"/>
        <v>OFF</v>
      </c>
      <c r="D5484" s="4">
        <f t="shared" si="514"/>
        <v>42658.416666653371</v>
      </c>
      <c r="E5484" t="str">
        <f t="shared" si="515"/>
        <v>LRKPPS</v>
      </c>
      <c r="F5484" s="39">
        <v>51.827728271484375</v>
      </c>
      <c r="G5484">
        <f t="shared" si="513"/>
        <v>9.7802939253741256E-4</v>
      </c>
      <c r="H5484" s="38">
        <f>G5484*SUMIF('Manual Inputs'!$B$11:$B$22,'Expanded kW'!A5484,'Manual Inputs'!$C$11:$C$22)</f>
        <v>9076.2115437158354</v>
      </c>
    </row>
    <row r="5485" spans="1:8" x14ac:dyDescent="0.2">
      <c r="A5485">
        <f t="shared" si="510"/>
        <v>10</v>
      </c>
      <c r="B5485" t="b">
        <f t="shared" si="511"/>
        <v>0</v>
      </c>
      <c r="C5485" t="str">
        <f t="shared" si="512"/>
        <v>OFF</v>
      </c>
      <c r="D5485" s="4">
        <f t="shared" si="514"/>
        <v>42658.458333320035</v>
      </c>
      <c r="E5485" t="str">
        <f t="shared" si="515"/>
        <v>LRKPPS</v>
      </c>
      <c r="F5485" s="39">
        <v>52.043502807617188</v>
      </c>
      <c r="G5485">
        <f t="shared" si="513"/>
        <v>9.8210122523271375E-4</v>
      </c>
      <c r="H5485" s="38">
        <f>G5485*SUMIF('Manual Inputs'!$B$11:$B$22,'Expanded kW'!A5485,'Manual Inputs'!$C$11:$C$22)</f>
        <v>9113.9985623833327</v>
      </c>
    </row>
    <row r="5486" spans="1:8" x14ac:dyDescent="0.2">
      <c r="A5486">
        <f t="shared" si="510"/>
        <v>10</v>
      </c>
      <c r="B5486" t="b">
        <f t="shared" si="511"/>
        <v>0</v>
      </c>
      <c r="C5486" t="str">
        <f t="shared" si="512"/>
        <v>OFF</v>
      </c>
      <c r="D5486" s="4">
        <f t="shared" si="514"/>
        <v>42658.4999999867</v>
      </c>
      <c r="E5486" t="str">
        <f t="shared" si="515"/>
        <v>LRKPPS</v>
      </c>
      <c r="F5486" s="39">
        <v>53.073074340820313</v>
      </c>
      <c r="G5486">
        <f t="shared" si="513"/>
        <v>1.0015300378543638E-3</v>
      </c>
      <c r="H5486" s="38">
        <f>G5486*SUMIF('Manual Inputs'!$B$11:$B$22,'Expanded kW'!A5486,'Manual Inputs'!$C$11:$C$22)</f>
        <v>9294.2999058223195</v>
      </c>
    </row>
    <row r="5487" spans="1:8" x14ac:dyDescent="0.2">
      <c r="A5487">
        <f t="shared" si="510"/>
        <v>10</v>
      </c>
      <c r="B5487" t="b">
        <f t="shared" si="511"/>
        <v>0</v>
      </c>
      <c r="C5487" t="str">
        <f t="shared" si="512"/>
        <v>OFF</v>
      </c>
      <c r="D5487" s="4">
        <f t="shared" si="514"/>
        <v>42658.541666653364</v>
      </c>
      <c r="E5487" t="str">
        <f t="shared" si="515"/>
        <v>LRKPPS</v>
      </c>
      <c r="F5487" s="39">
        <v>53.979248046875</v>
      </c>
      <c r="G5487">
        <f t="shared" si="513"/>
        <v>1.0186302378597278E-3</v>
      </c>
      <c r="H5487" s="38">
        <f>G5487*SUMIF('Manual Inputs'!$B$11:$B$22,'Expanded kW'!A5487,'Manual Inputs'!$C$11:$C$22)</f>
        <v>9452.9914889922966</v>
      </c>
    </row>
    <row r="5488" spans="1:8" x14ac:dyDescent="0.2">
      <c r="A5488">
        <f t="shared" si="510"/>
        <v>10</v>
      </c>
      <c r="B5488" t="b">
        <f t="shared" si="511"/>
        <v>0</v>
      </c>
      <c r="C5488" t="str">
        <f t="shared" si="512"/>
        <v>OFF</v>
      </c>
      <c r="D5488" s="4">
        <f t="shared" si="514"/>
        <v>42658.583333320028</v>
      </c>
      <c r="E5488" t="str">
        <f t="shared" si="515"/>
        <v>LRKPPS</v>
      </c>
      <c r="F5488" s="39">
        <v>53.683219909667969</v>
      </c>
      <c r="G5488">
        <f t="shared" si="513"/>
        <v>1.0130439575255796E-3</v>
      </c>
      <c r="H5488" s="38">
        <f>G5488*SUMIF('Manual Inputs'!$B$11:$B$22,'Expanded kW'!A5488,'Manual Inputs'!$C$11:$C$22)</f>
        <v>9401.1502432770885</v>
      </c>
    </row>
    <row r="5489" spans="1:8" x14ac:dyDescent="0.2">
      <c r="A5489">
        <f t="shared" si="510"/>
        <v>10</v>
      </c>
      <c r="B5489" t="b">
        <f t="shared" si="511"/>
        <v>0</v>
      </c>
      <c r="C5489" t="str">
        <f t="shared" si="512"/>
        <v>OFF</v>
      </c>
      <c r="D5489" s="4">
        <f t="shared" si="514"/>
        <v>42658.624999986692</v>
      </c>
      <c r="E5489" t="str">
        <f t="shared" si="515"/>
        <v>LRKPPS</v>
      </c>
      <c r="F5489" s="39">
        <v>54.752399444580078</v>
      </c>
      <c r="G5489">
        <f t="shared" si="513"/>
        <v>1.0332202038307618E-3</v>
      </c>
      <c r="H5489" s="38">
        <f>G5489*SUMIF('Manual Inputs'!$B$11:$B$22,'Expanded kW'!A5489,'Manual Inputs'!$C$11:$C$22)</f>
        <v>9588.3878467900558</v>
      </c>
    </row>
    <row r="5490" spans="1:8" x14ac:dyDescent="0.2">
      <c r="A5490">
        <f t="shared" si="510"/>
        <v>10</v>
      </c>
      <c r="B5490" t="b">
        <f t="shared" si="511"/>
        <v>0</v>
      </c>
      <c r="C5490" t="str">
        <f t="shared" si="512"/>
        <v>OFF</v>
      </c>
      <c r="D5490" s="4">
        <f t="shared" si="514"/>
        <v>42658.666666653357</v>
      </c>
      <c r="E5490" t="str">
        <f t="shared" si="515"/>
        <v>LRKPPS</v>
      </c>
      <c r="F5490" s="39">
        <v>52.425457000732422</v>
      </c>
      <c r="G5490">
        <f t="shared" si="513"/>
        <v>9.8930899682387469E-4</v>
      </c>
      <c r="H5490" s="38">
        <f>G5490*SUMIF('Manual Inputs'!$B$11:$B$22,'Expanded kW'!A5490,'Manual Inputs'!$C$11:$C$22)</f>
        <v>9180.8874107342363</v>
      </c>
    </row>
    <row r="5491" spans="1:8" x14ac:dyDescent="0.2">
      <c r="A5491">
        <f t="shared" si="510"/>
        <v>10</v>
      </c>
      <c r="B5491" t="b">
        <f t="shared" si="511"/>
        <v>0</v>
      </c>
      <c r="C5491" t="str">
        <f t="shared" si="512"/>
        <v>OFF</v>
      </c>
      <c r="D5491" s="4">
        <f t="shared" si="514"/>
        <v>42658.708333320021</v>
      </c>
      <c r="E5491" t="str">
        <f t="shared" si="515"/>
        <v>LRKPPS</v>
      </c>
      <c r="F5491" s="39">
        <v>51.714157104492187</v>
      </c>
      <c r="G5491">
        <f t="shared" si="513"/>
        <v>9.7588621661271651E-4</v>
      </c>
      <c r="H5491" s="38">
        <f>G5491*SUMIF('Manual Inputs'!$B$11:$B$22,'Expanded kW'!A5491,'Manual Inputs'!$C$11:$C$22)</f>
        <v>9056.3226546738879</v>
      </c>
    </row>
    <row r="5492" spans="1:8" x14ac:dyDescent="0.2">
      <c r="A5492">
        <f t="shared" si="510"/>
        <v>10</v>
      </c>
      <c r="B5492" t="b">
        <f t="shared" si="511"/>
        <v>0</v>
      </c>
      <c r="C5492" t="str">
        <f t="shared" si="512"/>
        <v>OFF</v>
      </c>
      <c r="D5492" s="4">
        <f t="shared" si="514"/>
        <v>42658.749999986685</v>
      </c>
      <c r="E5492" t="str">
        <f t="shared" si="515"/>
        <v>LRKPPS</v>
      </c>
      <c r="F5492" s="39">
        <v>52.436199188232422</v>
      </c>
      <c r="G5492">
        <f t="shared" si="513"/>
        <v>9.8951171022586119E-4</v>
      </c>
      <c r="H5492" s="38">
        <f>G5492*SUMIF('Manual Inputs'!$B$11:$B$22,'Expanded kW'!A5492,'Manual Inputs'!$C$11:$C$22)</f>
        <v>9182.7686115787255</v>
      </c>
    </row>
    <row r="5493" spans="1:8" x14ac:dyDescent="0.2">
      <c r="A5493">
        <f t="shared" si="510"/>
        <v>10</v>
      </c>
      <c r="B5493" t="b">
        <f t="shared" si="511"/>
        <v>0</v>
      </c>
      <c r="C5493" t="str">
        <f t="shared" si="512"/>
        <v>OFF</v>
      </c>
      <c r="D5493" s="4">
        <f t="shared" si="514"/>
        <v>42658.791666653349</v>
      </c>
      <c r="E5493" t="str">
        <f t="shared" si="515"/>
        <v>LRKPPS</v>
      </c>
      <c r="F5493" s="39">
        <v>51.196807861328125</v>
      </c>
      <c r="G5493">
        <f t="shared" si="513"/>
        <v>9.6612343551278105E-4</v>
      </c>
      <c r="H5493" s="38">
        <f>G5493*SUMIF('Manual Inputs'!$B$11:$B$22,'Expanded kW'!A5493,'Manual Inputs'!$C$11:$C$22)</f>
        <v>8965.7230600255953</v>
      </c>
    </row>
    <row r="5494" spans="1:8" x14ac:dyDescent="0.2">
      <c r="A5494">
        <f t="shared" si="510"/>
        <v>10</v>
      </c>
      <c r="B5494" t="b">
        <f t="shared" si="511"/>
        <v>0</v>
      </c>
      <c r="C5494" t="str">
        <f t="shared" si="512"/>
        <v>OFF</v>
      </c>
      <c r="D5494" s="4">
        <f t="shared" si="514"/>
        <v>42658.833333320013</v>
      </c>
      <c r="E5494" t="str">
        <f t="shared" si="515"/>
        <v>LRKPPS</v>
      </c>
      <c r="F5494" s="39">
        <v>51.610584259033203</v>
      </c>
      <c r="G5494">
        <f t="shared" si="513"/>
        <v>9.7393171676280973E-4</v>
      </c>
      <c r="H5494" s="38">
        <f>G5494*SUMIF('Manual Inputs'!$B$11:$B$22,'Expanded kW'!A5494,'Manual Inputs'!$C$11:$C$22)</f>
        <v>9038.1846986622677</v>
      </c>
    </row>
    <row r="5495" spans="1:8" x14ac:dyDescent="0.2">
      <c r="A5495">
        <f t="shared" si="510"/>
        <v>10</v>
      </c>
      <c r="B5495" t="b">
        <f t="shared" si="511"/>
        <v>0</v>
      </c>
      <c r="C5495" t="str">
        <f t="shared" si="512"/>
        <v>OFF</v>
      </c>
      <c r="D5495" s="4">
        <f t="shared" si="514"/>
        <v>42658.874999986678</v>
      </c>
      <c r="E5495" t="str">
        <f t="shared" si="515"/>
        <v>LRKPPS</v>
      </c>
      <c r="F5495" s="39">
        <v>51.404899597167969</v>
      </c>
      <c r="G5495">
        <f t="shared" si="513"/>
        <v>9.7005028781333759E-4</v>
      </c>
      <c r="H5495" s="38">
        <f>G5495*SUMIF('Manual Inputs'!$B$11:$B$22,'Expanded kW'!A5495,'Manual Inputs'!$C$11:$C$22)</f>
        <v>9002.1646459868425</v>
      </c>
    </row>
    <row r="5496" spans="1:8" x14ac:dyDescent="0.2">
      <c r="A5496">
        <f t="shared" si="510"/>
        <v>10</v>
      </c>
      <c r="B5496" t="b">
        <f t="shared" si="511"/>
        <v>0</v>
      </c>
      <c r="C5496" t="str">
        <f t="shared" si="512"/>
        <v>OFF</v>
      </c>
      <c r="D5496" s="4">
        <f t="shared" si="514"/>
        <v>42658.916666653342</v>
      </c>
      <c r="E5496" t="str">
        <f t="shared" si="515"/>
        <v>LRKPPS</v>
      </c>
      <c r="F5496" s="39">
        <v>50.619743347167969</v>
      </c>
      <c r="G5496">
        <f t="shared" si="513"/>
        <v>9.5523378097722852E-4</v>
      </c>
      <c r="H5496" s="38">
        <f>G5496*SUMIF('Manual Inputs'!$B$11:$B$22,'Expanded kW'!A5496,'Manual Inputs'!$C$11:$C$22)</f>
        <v>8864.6659660805599</v>
      </c>
    </row>
    <row r="5497" spans="1:8" x14ac:dyDescent="0.2">
      <c r="A5497">
        <f t="shared" si="510"/>
        <v>10</v>
      </c>
      <c r="B5497" t="b">
        <f t="shared" si="511"/>
        <v>0</v>
      </c>
      <c r="C5497" t="str">
        <f t="shared" si="512"/>
        <v>OFF</v>
      </c>
      <c r="D5497" s="4">
        <f t="shared" si="514"/>
        <v>42658.958333320006</v>
      </c>
      <c r="E5497" t="str">
        <f t="shared" si="515"/>
        <v>LRKPPS</v>
      </c>
      <c r="F5497" s="39">
        <v>49.671043395996094</v>
      </c>
      <c r="G5497">
        <f t="shared" si="513"/>
        <v>9.3733107777394322E-4</v>
      </c>
      <c r="H5497" s="38">
        <f>G5497*SUMIF('Manual Inputs'!$B$11:$B$22,'Expanded kW'!A5497,'Manual Inputs'!$C$11:$C$22)</f>
        <v>8698.5270721810484</v>
      </c>
    </row>
    <row r="5498" spans="1:8" x14ac:dyDescent="0.2">
      <c r="A5498">
        <f t="shared" si="510"/>
        <v>10</v>
      </c>
      <c r="B5498" t="b">
        <f t="shared" si="511"/>
        <v>0</v>
      </c>
      <c r="C5498" t="str">
        <f t="shared" si="512"/>
        <v>OFF</v>
      </c>
      <c r="D5498" s="4">
        <f t="shared" si="514"/>
        <v>42658.99999998667</v>
      </c>
      <c r="E5498" t="str">
        <f t="shared" si="515"/>
        <v>LRKPPS</v>
      </c>
      <c r="F5498" s="39">
        <v>48.170894622802734</v>
      </c>
      <c r="G5498">
        <f t="shared" si="513"/>
        <v>9.0902210799474314E-4</v>
      </c>
      <c r="H5498" s="38">
        <f>G5498*SUMIF('Manual Inputs'!$B$11:$B$22,'Expanded kW'!A5498,'Manual Inputs'!$C$11:$C$22)</f>
        <v>8435.8169734241237</v>
      </c>
    </row>
    <row r="5499" spans="1:8" x14ac:dyDescent="0.2">
      <c r="A5499">
        <f t="shared" si="510"/>
        <v>10</v>
      </c>
      <c r="B5499" t="b">
        <f t="shared" si="511"/>
        <v>0</v>
      </c>
      <c r="C5499" t="str">
        <f t="shared" si="512"/>
        <v>OFF</v>
      </c>
      <c r="D5499" s="4">
        <f t="shared" si="514"/>
        <v>42659.041666653335</v>
      </c>
      <c r="E5499" t="str">
        <f t="shared" si="515"/>
        <v>LRKPPS</v>
      </c>
      <c r="F5499" s="39">
        <v>47.594760894775391</v>
      </c>
      <c r="G5499">
        <f t="shared" si="513"/>
        <v>8.9815001811476046E-4</v>
      </c>
      <c r="H5499" s="38">
        <f>G5499*SUMIF('Manual Inputs'!$B$11:$B$22,'Expanded kW'!A5499,'Manual Inputs'!$C$11:$C$22)</f>
        <v>8334.9228812568072</v>
      </c>
    </row>
    <row r="5500" spans="1:8" x14ac:dyDescent="0.2">
      <c r="A5500">
        <f t="shared" si="510"/>
        <v>10</v>
      </c>
      <c r="B5500" t="b">
        <f t="shared" si="511"/>
        <v>0</v>
      </c>
      <c r="C5500" t="str">
        <f t="shared" si="512"/>
        <v>OFF</v>
      </c>
      <c r="D5500" s="4">
        <f t="shared" si="514"/>
        <v>42659.083333319999</v>
      </c>
      <c r="E5500" t="str">
        <f t="shared" si="515"/>
        <v>LRKPPS</v>
      </c>
      <c r="F5500" s="39">
        <v>46.600418090820313</v>
      </c>
      <c r="G5500">
        <f t="shared" si="513"/>
        <v>8.7938599891191217E-4</v>
      </c>
      <c r="H5500" s="38">
        <f>G5500*SUMIF('Manual Inputs'!$B$11:$B$22,'Expanded kW'!A5500,'Manual Inputs'!$C$11:$C$22)</f>
        <v>8160.7908878884355</v>
      </c>
    </row>
    <row r="5501" spans="1:8" x14ac:dyDescent="0.2">
      <c r="A5501">
        <f t="shared" si="510"/>
        <v>10</v>
      </c>
      <c r="B5501" t="b">
        <f t="shared" si="511"/>
        <v>0</v>
      </c>
      <c r="C5501" t="str">
        <f t="shared" si="512"/>
        <v>OFF</v>
      </c>
      <c r="D5501" s="4">
        <f t="shared" si="514"/>
        <v>42659.124999986663</v>
      </c>
      <c r="E5501" t="str">
        <f t="shared" si="515"/>
        <v>LRKPPS</v>
      </c>
      <c r="F5501" s="39">
        <v>46.032920837402344</v>
      </c>
      <c r="G5501">
        <f t="shared" si="513"/>
        <v>8.6867688600000392E-4</v>
      </c>
      <c r="H5501" s="38">
        <f>G5501*SUMIF('Manual Inputs'!$B$11:$B$22,'Expanded kW'!A5501,'Manual Inputs'!$C$11:$C$22)</f>
        <v>8061.4092384455225</v>
      </c>
    </row>
    <row r="5502" spans="1:8" x14ac:dyDescent="0.2">
      <c r="A5502">
        <f t="shared" si="510"/>
        <v>10</v>
      </c>
      <c r="B5502" t="b">
        <f t="shared" si="511"/>
        <v>0</v>
      </c>
      <c r="C5502" t="str">
        <f t="shared" si="512"/>
        <v>OFF</v>
      </c>
      <c r="D5502" s="4">
        <f t="shared" si="514"/>
        <v>42659.166666653327</v>
      </c>
      <c r="E5502" t="str">
        <f t="shared" si="515"/>
        <v>LRKPPS</v>
      </c>
      <c r="F5502" s="39">
        <v>46.029285430908203</v>
      </c>
      <c r="G5502">
        <f t="shared" si="513"/>
        <v>8.686082830624708E-4</v>
      </c>
      <c r="H5502" s="38">
        <f>G5502*SUMIF('Manual Inputs'!$B$11:$B$22,'Expanded kW'!A5502,'Manual Inputs'!$C$11:$C$22)</f>
        <v>8060.7725962563181</v>
      </c>
    </row>
    <row r="5503" spans="1:8" x14ac:dyDescent="0.2">
      <c r="A5503">
        <f t="shared" si="510"/>
        <v>10</v>
      </c>
      <c r="B5503" t="b">
        <f t="shared" si="511"/>
        <v>0</v>
      </c>
      <c r="C5503" t="str">
        <f t="shared" si="512"/>
        <v>OFF</v>
      </c>
      <c r="D5503" s="4">
        <f t="shared" si="514"/>
        <v>42659.208333319992</v>
      </c>
      <c r="E5503" t="str">
        <f t="shared" si="515"/>
        <v>LRKPPS</v>
      </c>
      <c r="F5503" s="39">
        <v>44.956912994384766</v>
      </c>
      <c r="G5503">
        <f t="shared" si="513"/>
        <v>8.4837178422978061E-4</v>
      </c>
      <c r="H5503" s="38">
        <f>G5503*SUMIF('Manual Inputs'!$B$11:$B$22,'Expanded kW'!A5503,'Manual Inputs'!$C$11:$C$22)</f>
        <v>7872.975843202571</v>
      </c>
    </row>
    <row r="5504" spans="1:8" x14ac:dyDescent="0.2">
      <c r="A5504">
        <f t="shared" si="510"/>
        <v>10</v>
      </c>
      <c r="B5504" t="b">
        <f t="shared" si="511"/>
        <v>0</v>
      </c>
      <c r="C5504" t="str">
        <f t="shared" si="512"/>
        <v>OFF</v>
      </c>
      <c r="D5504" s="4">
        <f t="shared" si="514"/>
        <v>42659.249999986656</v>
      </c>
      <c r="E5504" t="str">
        <f t="shared" si="515"/>
        <v>LRKPPS</v>
      </c>
      <c r="F5504" s="39">
        <v>45.290660858154297</v>
      </c>
      <c r="G5504">
        <f t="shared" si="513"/>
        <v>8.546698650322681E-4</v>
      </c>
      <c r="H5504" s="38">
        <f>G5504*SUMIF('Manual Inputs'!$B$11:$B$22,'Expanded kW'!A5504,'Manual Inputs'!$C$11:$C$22)</f>
        <v>7931.422669155816</v>
      </c>
    </row>
    <row r="5505" spans="1:8" x14ac:dyDescent="0.2">
      <c r="A5505">
        <f t="shared" si="510"/>
        <v>10</v>
      </c>
      <c r="B5505" t="b">
        <f t="shared" si="511"/>
        <v>0</v>
      </c>
      <c r="C5505" t="str">
        <f t="shared" si="512"/>
        <v>OFF</v>
      </c>
      <c r="D5505" s="4">
        <f t="shared" si="514"/>
        <v>42659.29166665332</v>
      </c>
      <c r="E5505" t="str">
        <f t="shared" si="515"/>
        <v>LRKPPS</v>
      </c>
      <c r="F5505" s="39">
        <v>46.150505065917969</v>
      </c>
      <c r="G5505">
        <f t="shared" si="513"/>
        <v>8.708957915052717E-4</v>
      </c>
      <c r="H5505" s="38">
        <f>G5505*SUMIF('Manual Inputs'!$B$11:$B$22,'Expanded kW'!A5505,'Manual Inputs'!$C$11:$C$22)</f>
        <v>8082.000905643863</v>
      </c>
    </row>
    <row r="5506" spans="1:8" x14ac:dyDescent="0.2">
      <c r="A5506">
        <f t="shared" ref="A5506:A5569" si="516">MONTH(D5506)</f>
        <v>10</v>
      </c>
      <c r="B5506" t="b">
        <f t="shared" ref="B5506:B5569" si="517">IF(ISNA(VLOOKUP(DATE(YEAR(D5506),MONTH(D5506),DAY(D5506)),Holidays,1,FALSE)),FALSE,TRUE)</f>
        <v>0</v>
      </c>
      <c r="C5506" t="str">
        <f t="shared" ref="C5506:C5569" si="518">IF(OR(HOUR(D5506)&lt;PkStart,HOUR(D5506)&gt;OPkStart-1,WEEKDAY(D5506,2)&gt;5,B5506)=TRUE,"OFF","ON")</f>
        <v>OFF</v>
      </c>
      <c r="D5506" s="4">
        <f t="shared" si="514"/>
        <v>42659.333333319984</v>
      </c>
      <c r="E5506" t="str">
        <f t="shared" si="515"/>
        <v>LRKPPS</v>
      </c>
      <c r="F5506" s="39">
        <v>44.409927368164063</v>
      </c>
      <c r="G5506">
        <f t="shared" ref="G5506:G5569" si="519">IF(SUMIF($A$2:$A$8761,A5506,$F$2:$F$8761)=0,0,F5506/SUMIF($A$2:$A$8761,A5506,$F$2:$F$8761))</f>
        <v>8.3804974161704913E-4</v>
      </c>
      <c r="H5506" s="38">
        <f>G5506*SUMIF('Manual Inputs'!$B$11:$B$22,'Expanded kW'!A5506,'Manual Inputs'!$C$11:$C$22)</f>
        <v>7777.1862452301193</v>
      </c>
    </row>
    <row r="5507" spans="1:8" x14ac:dyDescent="0.2">
      <c r="A5507">
        <f t="shared" si="516"/>
        <v>10</v>
      </c>
      <c r="B5507" t="b">
        <f t="shared" si="517"/>
        <v>0</v>
      </c>
      <c r="C5507" t="str">
        <f t="shared" si="518"/>
        <v>OFF</v>
      </c>
      <c r="D5507" s="4">
        <f t="shared" si="514"/>
        <v>42659.374999986649</v>
      </c>
      <c r="E5507" t="str">
        <f t="shared" si="515"/>
        <v>LRKPPS</v>
      </c>
      <c r="F5507" s="39">
        <v>44.273891448974609</v>
      </c>
      <c r="G5507">
        <f t="shared" si="519"/>
        <v>8.3548263841099683E-4</v>
      </c>
      <c r="H5507" s="38">
        <f>G5507*SUMIF('Manual Inputs'!$B$11:$B$22,'Expanded kW'!A5507,'Manual Inputs'!$C$11:$C$22)</f>
        <v>7753.36326820053</v>
      </c>
    </row>
    <row r="5508" spans="1:8" x14ac:dyDescent="0.2">
      <c r="A5508">
        <f t="shared" si="516"/>
        <v>10</v>
      </c>
      <c r="B5508" t="b">
        <f t="shared" si="517"/>
        <v>0</v>
      </c>
      <c r="C5508" t="str">
        <f t="shared" si="518"/>
        <v>OFF</v>
      </c>
      <c r="D5508" s="4">
        <f t="shared" ref="D5508:D5571" si="520">+D5507+1/24</f>
        <v>42659.416666653313</v>
      </c>
      <c r="E5508" t="str">
        <f t="shared" ref="E5508:E5571" si="521">+E5507</f>
        <v>LRKPPS</v>
      </c>
      <c r="F5508" s="39">
        <v>47.247047424316406</v>
      </c>
      <c r="G5508">
        <f t="shared" si="519"/>
        <v>8.9158839549243179E-4</v>
      </c>
      <c r="H5508" s="38">
        <f>G5508*SUMIF('Manual Inputs'!$B$11:$B$22,'Expanded kW'!A5508,'Manual Inputs'!$C$11:$C$22)</f>
        <v>8274.0303605977115</v>
      </c>
    </row>
    <row r="5509" spans="1:8" x14ac:dyDescent="0.2">
      <c r="A5509">
        <f t="shared" si="516"/>
        <v>10</v>
      </c>
      <c r="B5509" t="b">
        <f t="shared" si="517"/>
        <v>0</v>
      </c>
      <c r="C5509" t="str">
        <f t="shared" si="518"/>
        <v>OFF</v>
      </c>
      <c r="D5509" s="4">
        <f t="shared" si="520"/>
        <v>42659.458333319977</v>
      </c>
      <c r="E5509" t="str">
        <f t="shared" si="521"/>
        <v>LRKPPS</v>
      </c>
      <c r="F5509" s="39">
        <v>47.298625946044922</v>
      </c>
      <c r="G5509">
        <f t="shared" si="519"/>
        <v>8.9256172216439918E-4</v>
      </c>
      <c r="H5509" s="38">
        <f>G5509*SUMIF('Manual Inputs'!$B$11:$B$22,'Expanded kW'!A5509,'Manual Inputs'!$C$11:$C$22)</f>
        <v>8283.0629304195627</v>
      </c>
    </row>
    <row r="5510" spans="1:8" x14ac:dyDescent="0.2">
      <c r="A5510">
        <f t="shared" si="516"/>
        <v>10</v>
      </c>
      <c r="B5510" t="b">
        <f t="shared" si="517"/>
        <v>0</v>
      </c>
      <c r="C5510" t="str">
        <f t="shared" si="518"/>
        <v>OFF</v>
      </c>
      <c r="D5510" s="4">
        <f t="shared" si="520"/>
        <v>42659.499999986641</v>
      </c>
      <c r="E5510" t="str">
        <f t="shared" si="521"/>
        <v>LRKPPS</v>
      </c>
      <c r="F5510" s="39">
        <v>48.616874694824219</v>
      </c>
      <c r="G5510">
        <f t="shared" si="519"/>
        <v>9.1743809753297163E-4</v>
      </c>
      <c r="H5510" s="38">
        <f>G5510*SUMIF('Manual Inputs'!$B$11:$B$22,'Expanded kW'!A5510,'Manual Inputs'!$C$11:$C$22)</f>
        <v>8513.9182063538283</v>
      </c>
    </row>
    <row r="5511" spans="1:8" x14ac:dyDescent="0.2">
      <c r="A5511">
        <f t="shared" si="516"/>
        <v>10</v>
      </c>
      <c r="B5511" t="b">
        <f t="shared" si="517"/>
        <v>0</v>
      </c>
      <c r="C5511" t="str">
        <f t="shared" si="518"/>
        <v>OFF</v>
      </c>
      <c r="D5511" s="4">
        <f t="shared" si="520"/>
        <v>42659.541666653306</v>
      </c>
      <c r="E5511" t="str">
        <f t="shared" si="521"/>
        <v>LRKPPS</v>
      </c>
      <c r="F5511" s="39">
        <v>53.774787902832031</v>
      </c>
      <c r="G5511">
        <f t="shared" si="519"/>
        <v>1.014771916510411E-3</v>
      </c>
      <c r="H5511" s="38">
        <f>G5511*SUMIF('Manual Inputs'!$B$11:$B$22,'Expanded kW'!A5511,'Manual Inputs'!$C$11:$C$22)</f>
        <v>9417.1858771801817</v>
      </c>
    </row>
    <row r="5512" spans="1:8" x14ac:dyDescent="0.2">
      <c r="A5512">
        <f t="shared" si="516"/>
        <v>10</v>
      </c>
      <c r="B5512" t="b">
        <f t="shared" si="517"/>
        <v>0</v>
      </c>
      <c r="C5512" t="str">
        <f t="shared" si="518"/>
        <v>OFF</v>
      </c>
      <c r="D5512" s="4">
        <f t="shared" si="520"/>
        <v>42659.58333331997</v>
      </c>
      <c r="E5512" t="str">
        <f t="shared" si="521"/>
        <v>LRKPPS</v>
      </c>
      <c r="F5512" s="39">
        <v>55.303951263427734</v>
      </c>
      <c r="G5512">
        <f t="shared" si="519"/>
        <v>1.0436284140365962E-3</v>
      </c>
      <c r="H5512" s="38">
        <f>G5512*SUMIF('Manual Inputs'!$B$11:$B$22,'Expanded kW'!A5512,'Manual Inputs'!$C$11:$C$22)</f>
        <v>9684.9770887294308</v>
      </c>
    </row>
    <row r="5513" spans="1:8" x14ac:dyDescent="0.2">
      <c r="A5513">
        <f t="shared" si="516"/>
        <v>10</v>
      </c>
      <c r="B5513" t="b">
        <f t="shared" si="517"/>
        <v>0</v>
      </c>
      <c r="C5513" t="str">
        <f t="shared" si="518"/>
        <v>OFF</v>
      </c>
      <c r="D5513" s="4">
        <f t="shared" si="520"/>
        <v>42659.624999986634</v>
      </c>
      <c r="E5513" t="str">
        <f t="shared" si="521"/>
        <v>LRKPPS</v>
      </c>
      <c r="F5513" s="39">
        <v>54.580791473388672</v>
      </c>
      <c r="G5513">
        <f t="shared" si="519"/>
        <v>1.029981828439509E-3</v>
      </c>
      <c r="H5513" s="38">
        <f>G5513*SUMIF('Manual Inputs'!$B$11:$B$22,'Expanded kW'!A5513,'Manual Inputs'!$C$11:$C$22)</f>
        <v>9558.3353960833156</v>
      </c>
    </row>
    <row r="5514" spans="1:8" x14ac:dyDescent="0.2">
      <c r="A5514">
        <f t="shared" si="516"/>
        <v>10</v>
      </c>
      <c r="B5514" t="b">
        <f t="shared" si="517"/>
        <v>0</v>
      </c>
      <c r="C5514" t="str">
        <f t="shared" si="518"/>
        <v>OFF</v>
      </c>
      <c r="D5514" s="4">
        <f t="shared" si="520"/>
        <v>42659.666666653298</v>
      </c>
      <c r="E5514" t="str">
        <f t="shared" si="521"/>
        <v>LRKPPS</v>
      </c>
      <c r="F5514" s="39">
        <v>54.580497741699219</v>
      </c>
      <c r="G5514">
        <f t="shared" si="519"/>
        <v>1.0299762854949234E-3</v>
      </c>
      <c r="H5514" s="38">
        <f>G5514*SUMIF('Manual Inputs'!$B$11:$B$22,'Expanded kW'!A5514,'Manual Inputs'!$C$11:$C$22)</f>
        <v>9558.2839569977241</v>
      </c>
    </row>
    <row r="5515" spans="1:8" x14ac:dyDescent="0.2">
      <c r="A5515">
        <f t="shared" si="516"/>
        <v>10</v>
      </c>
      <c r="B5515" t="b">
        <f t="shared" si="517"/>
        <v>0</v>
      </c>
      <c r="C5515" t="str">
        <f t="shared" si="518"/>
        <v>OFF</v>
      </c>
      <c r="D5515" s="4">
        <f t="shared" si="520"/>
        <v>42659.708333319963</v>
      </c>
      <c r="E5515" t="str">
        <f t="shared" si="521"/>
        <v>LRKPPS</v>
      </c>
      <c r="F5515" s="39">
        <v>53.917903900146484</v>
      </c>
      <c r="G5515">
        <f t="shared" si="519"/>
        <v>1.0174726262768634E-3</v>
      </c>
      <c r="H5515" s="38">
        <f>G5515*SUMIF('Manual Inputs'!$B$11:$B$22,'Expanded kW'!A5515,'Manual Inputs'!$C$11:$C$22)</f>
        <v>9442.2487365845464</v>
      </c>
    </row>
    <row r="5516" spans="1:8" x14ac:dyDescent="0.2">
      <c r="A5516">
        <f t="shared" si="516"/>
        <v>10</v>
      </c>
      <c r="B5516" t="b">
        <f t="shared" si="517"/>
        <v>0</v>
      </c>
      <c r="C5516" t="str">
        <f t="shared" si="518"/>
        <v>OFF</v>
      </c>
      <c r="D5516" s="4">
        <f t="shared" si="520"/>
        <v>42659.749999986627</v>
      </c>
      <c r="E5516" t="str">
        <f t="shared" si="521"/>
        <v>LRKPPS</v>
      </c>
      <c r="F5516" s="39">
        <v>56.118263244628906</v>
      </c>
      <c r="G5516">
        <f t="shared" si="519"/>
        <v>1.0589951121125431E-3</v>
      </c>
      <c r="H5516" s="38">
        <f>G5516*SUMIF('Manual Inputs'!$B$11:$B$22,'Expanded kW'!A5516,'Manual Inputs'!$C$11:$C$22)</f>
        <v>9827.5815989107232</v>
      </c>
    </row>
    <row r="5517" spans="1:8" x14ac:dyDescent="0.2">
      <c r="A5517">
        <f t="shared" si="516"/>
        <v>10</v>
      </c>
      <c r="B5517" t="b">
        <f t="shared" si="517"/>
        <v>0</v>
      </c>
      <c r="C5517" t="str">
        <f t="shared" si="518"/>
        <v>OFF</v>
      </c>
      <c r="D5517" s="4">
        <f t="shared" si="520"/>
        <v>42659.791666653291</v>
      </c>
      <c r="E5517" t="str">
        <f t="shared" si="521"/>
        <v>LRKPPS</v>
      </c>
      <c r="F5517" s="39">
        <v>54.093017578125</v>
      </c>
      <c r="G5517">
        <f t="shared" si="519"/>
        <v>1.0207771570716765E-3</v>
      </c>
      <c r="H5517" s="38">
        <f>G5517*SUMIF('Manual Inputs'!$B$11:$B$22,'Expanded kW'!A5517,'Manual Inputs'!$C$11:$C$22)</f>
        <v>9472.9151161180216</v>
      </c>
    </row>
    <row r="5518" spans="1:8" x14ac:dyDescent="0.2">
      <c r="A5518">
        <f t="shared" si="516"/>
        <v>10</v>
      </c>
      <c r="B5518" t="b">
        <f t="shared" si="517"/>
        <v>0</v>
      </c>
      <c r="C5518" t="str">
        <f t="shared" si="518"/>
        <v>OFF</v>
      </c>
      <c r="D5518" s="4">
        <f t="shared" si="520"/>
        <v>42659.833333319955</v>
      </c>
      <c r="E5518" t="str">
        <f t="shared" si="521"/>
        <v>LRKPPS</v>
      </c>
      <c r="F5518" s="39">
        <v>53.947849273681641</v>
      </c>
      <c r="G5518">
        <f t="shared" si="519"/>
        <v>1.0180377186794183E-3</v>
      </c>
      <c r="H5518" s="38">
        <f>G5518*SUMIF('Manual Inputs'!$B$11:$B$22,'Expanded kW'!A5518,'Manual Inputs'!$C$11:$C$22)</f>
        <v>9447.4928511545895</v>
      </c>
    </row>
    <row r="5519" spans="1:8" x14ac:dyDescent="0.2">
      <c r="A5519">
        <f t="shared" si="516"/>
        <v>10</v>
      </c>
      <c r="B5519" t="b">
        <f t="shared" si="517"/>
        <v>0</v>
      </c>
      <c r="C5519" t="str">
        <f t="shared" si="518"/>
        <v>OFF</v>
      </c>
      <c r="D5519" s="4">
        <f t="shared" si="520"/>
        <v>42659.87499998662</v>
      </c>
      <c r="E5519" t="str">
        <f t="shared" si="521"/>
        <v>LRKPPS</v>
      </c>
      <c r="F5519" s="39">
        <v>52.851608276367188</v>
      </c>
      <c r="G5519">
        <f t="shared" si="519"/>
        <v>9.9735080160943046E-4</v>
      </c>
      <c r="H5519" s="38">
        <f>G5519*SUMIF('Manual Inputs'!$B$11:$B$22,'Expanded kW'!A5519,'Manual Inputs'!$C$11:$C$22)</f>
        <v>9255.5161713664766</v>
      </c>
    </row>
    <row r="5520" spans="1:8" x14ac:dyDescent="0.2">
      <c r="A5520">
        <f t="shared" si="516"/>
        <v>10</v>
      </c>
      <c r="B5520" t="b">
        <f t="shared" si="517"/>
        <v>0</v>
      </c>
      <c r="C5520" t="str">
        <f t="shared" si="518"/>
        <v>OFF</v>
      </c>
      <c r="D5520" s="4">
        <f t="shared" si="520"/>
        <v>42659.916666653284</v>
      </c>
      <c r="E5520" t="str">
        <f t="shared" si="521"/>
        <v>LRKPPS</v>
      </c>
      <c r="F5520" s="39">
        <v>52.438488006591797</v>
      </c>
      <c r="G5520">
        <f t="shared" si="519"/>
        <v>9.8955490200185268E-4</v>
      </c>
      <c r="H5520" s="38">
        <f>G5520*SUMIF('Manual Inputs'!$B$11:$B$22,'Expanded kW'!A5520,'Manual Inputs'!$C$11:$C$22)</f>
        <v>9183.1694356222943</v>
      </c>
    </row>
    <row r="5521" spans="1:8" x14ac:dyDescent="0.2">
      <c r="A5521">
        <f t="shared" si="516"/>
        <v>10</v>
      </c>
      <c r="B5521" t="b">
        <f t="shared" si="517"/>
        <v>0</v>
      </c>
      <c r="C5521" t="str">
        <f t="shared" si="518"/>
        <v>OFF</v>
      </c>
      <c r="D5521" s="4">
        <f t="shared" si="520"/>
        <v>42659.958333319948</v>
      </c>
      <c r="E5521" t="str">
        <f t="shared" si="521"/>
        <v>LRKPPS</v>
      </c>
      <c r="F5521" s="39">
        <v>51.372428894042969</v>
      </c>
      <c r="G5521">
        <f t="shared" si="519"/>
        <v>9.694375404846055E-4</v>
      </c>
      <c r="H5521" s="38">
        <f>G5521*SUMIF('Manual Inputs'!$B$11:$B$22,'Expanded kW'!A5521,'Manual Inputs'!$C$11:$C$22)</f>
        <v>8996.4782888887275</v>
      </c>
    </row>
    <row r="5522" spans="1:8" x14ac:dyDescent="0.2">
      <c r="A5522">
        <f t="shared" si="516"/>
        <v>10</v>
      </c>
      <c r="B5522" t="b">
        <f t="shared" si="517"/>
        <v>0</v>
      </c>
      <c r="C5522" t="str">
        <f t="shared" si="518"/>
        <v>OFF</v>
      </c>
      <c r="D5522" s="4">
        <f t="shared" si="520"/>
        <v>42659.999999986612</v>
      </c>
      <c r="E5522" t="str">
        <f t="shared" si="521"/>
        <v>LRKPPS</v>
      </c>
      <c r="F5522" s="39">
        <v>49.145069122314453</v>
      </c>
      <c r="G5522">
        <f t="shared" si="519"/>
        <v>9.2740553566481325E-4</v>
      </c>
      <c r="H5522" s="38">
        <f>G5522*SUMIF('Manual Inputs'!$B$11:$B$22,'Expanded kW'!A5522,'Manual Inputs'!$C$11:$C$22)</f>
        <v>8606.4170389285682</v>
      </c>
    </row>
    <row r="5523" spans="1:8" x14ac:dyDescent="0.2">
      <c r="A5523">
        <f t="shared" si="516"/>
        <v>10</v>
      </c>
      <c r="B5523" t="b">
        <f t="shared" si="517"/>
        <v>0</v>
      </c>
      <c r="C5523" t="str">
        <f t="shared" si="518"/>
        <v>OFF</v>
      </c>
      <c r="D5523" s="4">
        <f t="shared" si="520"/>
        <v>42660.041666653276</v>
      </c>
      <c r="E5523" t="str">
        <f t="shared" si="521"/>
        <v>LRKPPS</v>
      </c>
      <c r="F5523" s="39">
        <v>48.082931518554687</v>
      </c>
      <c r="G5523">
        <f t="shared" si="519"/>
        <v>9.0736217605709814E-4</v>
      </c>
      <c r="H5523" s="38">
        <f>G5523*SUMIF('Manual Inputs'!$B$11:$B$22,'Expanded kW'!A5523,'Manual Inputs'!$C$11:$C$22)</f>
        <v>8420.4126373896524</v>
      </c>
    </row>
    <row r="5524" spans="1:8" x14ac:dyDescent="0.2">
      <c r="A5524">
        <f t="shared" si="516"/>
        <v>10</v>
      </c>
      <c r="B5524" t="b">
        <f t="shared" si="517"/>
        <v>0</v>
      </c>
      <c r="C5524" t="str">
        <f t="shared" si="518"/>
        <v>OFF</v>
      </c>
      <c r="D5524" s="4">
        <f t="shared" si="520"/>
        <v>42660.083333319941</v>
      </c>
      <c r="E5524" t="str">
        <f t="shared" si="521"/>
        <v>LRKPPS</v>
      </c>
      <c r="F5524" s="39">
        <v>46.369949340820312</v>
      </c>
      <c r="G5524">
        <f t="shared" si="519"/>
        <v>8.7503687501474582E-4</v>
      </c>
      <c r="H5524" s="38">
        <f>G5524*SUMIF('Manual Inputs'!$B$11:$B$22,'Expanded kW'!A5524,'Manual Inputs'!$C$11:$C$22)</f>
        <v>8120.4305788612173</v>
      </c>
    </row>
    <row r="5525" spans="1:8" x14ac:dyDescent="0.2">
      <c r="A5525">
        <f t="shared" si="516"/>
        <v>10</v>
      </c>
      <c r="B5525" t="b">
        <f t="shared" si="517"/>
        <v>0</v>
      </c>
      <c r="C5525" t="str">
        <f t="shared" si="518"/>
        <v>OFF</v>
      </c>
      <c r="D5525" s="4">
        <f t="shared" si="520"/>
        <v>42660.124999986605</v>
      </c>
      <c r="E5525" t="str">
        <f t="shared" si="521"/>
        <v>LRKPPS</v>
      </c>
      <c r="F5525" s="39">
        <v>45.265789031982422</v>
      </c>
      <c r="G5525">
        <f t="shared" si="519"/>
        <v>8.5420051439982758E-4</v>
      </c>
      <c r="H5525" s="38">
        <f>G5525*SUMIF('Manual Inputs'!$B$11:$B$22,'Expanded kW'!A5525,'Manual Inputs'!$C$11:$C$22)</f>
        <v>7927.067047882354</v>
      </c>
    </row>
    <row r="5526" spans="1:8" x14ac:dyDescent="0.2">
      <c r="A5526">
        <f t="shared" si="516"/>
        <v>10</v>
      </c>
      <c r="B5526" t="b">
        <f t="shared" si="517"/>
        <v>0</v>
      </c>
      <c r="C5526" t="str">
        <f t="shared" si="518"/>
        <v>OFF</v>
      </c>
      <c r="D5526" s="4">
        <f t="shared" si="520"/>
        <v>42660.166666653269</v>
      </c>
      <c r="E5526" t="str">
        <f t="shared" si="521"/>
        <v>LRKPPS</v>
      </c>
      <c r="F5526" s="39">
        <v>47.33148193359375</v>
      </c>
      <c r="G5526">
        <f t="shared" si="519"/>
        <v>8.9318174010875656E-4</v>
      </c>
      <c r="H5526" s="38">
        <f>G5526*SUMIF('Manual Inputs'!$B$11:$B$22,'Expanded kW'!A5526,'Manual Inputs'!$C$11:$C$22)</f>
        <v>8288.816759565012</v>
      </c>
    </row>
    <row r="5527" spans="1:8" x14ac:dyDescent="0.2">
      <c r="A5527">
        <f t="shared" si="516"/>
        <v>10</v>
      </c>
      <c r="B5527" t="b">
        <f t="shared" si="517"/>
        <v>0</v>
      </c>
      <c r="C5527" t="str">
        <f t="shared" si="518"/>
        <v>OFF</v>
      </c>
      <c r="D5527" s="4">
        <f t="shared" si="520"/>
        <v>42660.208333319933</v>
      </c>
      <c r="E5527" t="str">
        <f t="shared" si="521"/>
        <v>LRKPPS</v>
      </c>
      <c r="F5527" s="39">
        <v>55.727130889892578</v>
      </c>
      <c r="G5527">
        <f t="shared" si="519"/>
        <v>1.0516141414996564E-3</v>
      </c>
      <c r="H5527" s="38">
        <f>G5527*SUMIF('Manual Inputs'!$B$11:$B$22,'Expanded kW'!A5527,'Manual Inputs'!$C$11:$C$22)</f>
        <v>9759.0854461451017</v>
      </c>
    </row>
    <row r="5528" spans="1:8" x14ac:dyDescent="0.2">
      <c r="A5528">
        <f t="shared" si="516"/>
        <v>10</v>
      </c>
      <c r="B5528" t="b">
        <f t="shared" si="517"/>
        <v>0</v>
      </c>
      <c r="C5528" t="str">
        <f t="shared" si="518"/>
        <v>OFF</v>
      </c>
      <c r="D5528" s="4">
        <f t="shared" si="520"/>
        <v>42660.249999986598</v>
      </c>
      <c r="E5528" t="str">
        <f t="shared" si="521"/>
        <v>LRKPPS</v>
      </c>
      <c r="F5528" s="39">
        <v>76.048088073730469</v>
      </c>
      <c r="G5528">
        <f t="shared" si="519"/>
        <v>1.4350863497774539E-3</v>
      </c>
      <c r="H5528" s="38">
        <f>G5528*SUMIF('Manual Inputs'!$B$11:$B$22,'Expanded kW'!A5528,'Manual Inputs'!$C$11:$C$22)</f>
        <v>13317.7462696561</v>
      </c>
    </row>
    <row r="5529" spans="1:8" x14ac:dyDescent="0.2">
      <c r="A5529">
        <f t="shared" si="516"/>
        <v>10</v>
      </c>
      <c r="B5529" t="b">
        <f t="shared" si="517"/>
        <v>0</v>
      </c>
      <c r="C5529" t="str">
        <f t="shared" si="518"/>
        <v>ON</v>
      </c>
      <c r="D5529" s="4">
        <f t="shared" si="520"/>
        <v>42660.291666653262</v>
      </c>
      <c r="E5529" t="str">
        <f t="shared" si="521"/>
        <v>LRKPPS</v>
      </c>
      <c r="F5529" s="39">
        <v>93.281890869140625</v>
      </c>
      <c r="G5529">
        <f t="shared" si="519"/>
        <v>1.7603015625842686E-3</v>
      </c>
      <c r="H5529" s="38">
        <f>G5529*SUMIF('Manual Inputs'!$B$11:$B$22,'Expanded kW'!A5529,'Manual Inputs'!$C$11:$C$22)</f>
        <v>16335.776291239834</v>
      </c>
    </row>
    <row r="5530" spans="1:8" x14ac:dyDescent="0.2">
      <c r="A5530">
        <f t="shared" si="516"/>
        <v>10</v>
      </c>
      <c r="B5530" t="b">
        <f t="shared" si="517"/>
        <v>0</v>
      </c>
      <c r="C5530" t="str">
        <f t="shared" si="518"/>
        <v>ON</v>
      </c>
      <c r="D5530" s="4">
        <f t="shared" si="520"/>
        <v>42660.333333319926</v>
      </c>
      <c r="E5530" t="str">
        <f t="shared" si="521"/>
        <v>LRKPPS</v>
      </c>
      <c r="F5530" s="39">
        <v>120.07696533203125</v>
      </c>
      <c r="G5530">
        <f t="shared" si="519"/>
        <v>2.2659453805548586E-3</v>
      </c>
      <c r="H5530" s="38">
        <f>G5530*SUMIF('Manual Inputs'!$B$11:$B$22,'Expanded kW'!A5530,'Manual Inputs'!$C$11:$C$22)</f>
        <v>21028.201992032522</v>
      </c>
    </row>
    <row r="5531" spans="1:8" x14ac:dyDescent="0.2">
      <c r="A5531">
        <f t="shared" si="516"/>
        <v>10</v>
      </c>
      <c r="B5531" t="b">
        <f t="shared" si="517"/>
        <v>0</v>
      </c>
      <c r="C5531" t="str">
        <f t="shared" si="518"/>
        <v>ON</v>
      </c>
      <c r="D5531" s="4">
        <f t="shared" si="520"/>
        <v>42660.37499998659</v>
      </c>
      <c r="E5531" t="str">
        <f t="shared" si="521"/>
        <v>LRKPPS</v>
      </c>
      <c r="F5531" s="39">
        <v>123.52590179443359</v>
      </c>
      <c r="G5531">
        <f t="shared" si="519"/>
        <v>2.3310294840979307E-3</v>
      </c>
      <c r="H5531" s="38">
        <f>G5531*SUMIF('Manual Inputs'!$B$11:$B$22,'Expanded kW'!A5531,'Manual Inputs'!$C$11:$C$22)</f>
        <v>21632.189046406689</v>
      </c>
    </row>
    <row r="5532" spans="1:8" x14ac:dyDescent="0.2">
      <c r="A5532">
        <f t="shared" si="516"/>
        <v>10</v>
      </c>
      <c r="B5532" t="b">
        <f t="shared" si="517"/>
        <v>0</v>
      </c>
      <c r="C5532" t="str">
        <f t="shared" si="518"/>
        <v>ON</v>
      </c>
      <c r="D5532" s="4">
        <f t="shared" si="520"/>
        <v>42660.416666653255</v>
      </c>
      <c r="E5532" t="str">
        <f t="shared" si="521"/>
        <v>LRKPPS</v>
      </c>
      <c r="F5532" s="39">
        <v>130.89579772949219</v>
      </c>
      <c r="G5532">
        <f t="shared" si="519"/>
        <v>2.4701051311467929E-3</v>
      </c>
      <c r="H5532" s="38">
        <f>G5532*SUMIF('Manual Inputs'!$B$11:$B$22,'Expanded kW'!A5532,'Manual Inputs'!$C$11:$C$22)</f>
        <v>22922.825097660483</v>
      </c>
    </row>
    <row r="5533" spans="1:8" x14ac:dyDescent="0.2">
      <c r="A5533">
        <f t="shared" si="516"/>
        <v>10</v>
      </c>
      <c r="B5533" t="b">
        <f t="shared" si="517"/>
        <v>0</v>
      </c>
      <c r="C5533" t="str">
        <f t="shared" si="518"/>
        <v>ON</v>
      </c>
      <c r="D5533" s="4">
        <f t="shared" si="520"/>
        <v>42660.458333319919</v>
      </c>
      <c r="E5533" t="str">
        <f t="shared" si="521"/>
        <v>LRKPPS</v>
      </c>
      <c r="F5533" s="39">
        <v>138.6397705078125</v>
      </c>
      <c r="G5533">
        <f t="shared" si="519"/>
        <v>2.6162398980911121E-3</v>
      </c>
      <c r="H5533" s="38">
        <f>G5533*SUMIF('Manual Inputs'!$B$11:$B$22,'Expanded kW'!A5533,'Manual Inputs'!$C$11:$C$22)</f>
        <v>24278.970494515226</v>
      </c>
    </row>
    <row r="5534" spans="1:8" x14ac:dyDescent="0.2">
      <c r="A5534">
        <f t="shared" si="516"/>
        <v>10</v>
      </c>
      <c r="B5534" t="b">
        <f t="shared" si="517"/>
        <v>0</v>
      </c>
      <c r="C5534" t="str">
        <f t="shared" si="518"/>
        <v>ON</v>
      </c>
      <c r="D5534" s="4">
        <f t="shared" si="520"/>
        <v>42660.499999986583</v>
      </c>
      <c r="E5534" t="str">
        <f t="shared" si="521"/>
        <v>LRKPPS</v>
      </c>
      <c r="F5534" s="39">
        <v>136.6932373046875</v>
      </c>
      <c r="G5534">
        <f t="shared" si="519"/>
        <v>2.5795073082265918E-3</v>
      </c>
      <c r="H5534" s="38">
        <f>G5534*SUMIF('Manual Inputs'!$B$11:$B$22,'Expanded kW'!A5534,'Manual Inputs'!$C$11:$C$22)</f>
        <v>23938.088350580903</v>
      </c>
    </row>
    <row r="5535" spans="1:8" x14ac:dyDescent="0.2">
      <c r="A5535">
        <f t="shared" si="516"/>
        <v>10</v>
      </c>
      <c r="B5535" t="b">
        <f t="shared" si="517"/>
        <v>0</v>
      </c>
      <c r="C5535" t="str">
        <f t="shared" si="518"/>
        <v>ON</v>
      </c>
      <c r="D5535" s="4">
        <f t="shared" si="520"/>
        <v>42660.541666653247</v>
      </c>
      <c r="E5535" t="str">
        <f t="shared" si="521"/>
        <v>LRKPPS</v>
      </c>
      <c r="F5535" s="39">
        <v>129.86053466796875</v>
      </c>
      <c r="G5535">
        <f t="shared" si="519"/>
        <v>2.4505689149755109E-3</v>
      </c>
      <c r="H5535" s="38">
        <f>G5535*SUMIF('Manual Inputs'!$B$11:$B$22,'Expanded kW'!A5535,'Manual Inputs'!$C$11:$C$22)</f>
        <v>22741.527038433152</v>
      </c>
    </row>
    <row r="5536" spans="1:8" x14ac:dyDescent="0.2">
      <c r="A5536">
        <f t="shared" si="516"/>
        <v>10</v>
      </c>
      <c r="B5536" t="b">
        <f t="shared" si="517"/>
        <v>0</v>
      </c>
      <c r="C5536" t="str">
        <f t="shared" si="518"/>
        <v>ON</v>
      </c>
      <c r="D5536" s="4">
        <f t="shared" si="520"/>
        <v>42660.583333319912</v>
      </c>
      <c r="E5536" t="str">
        <f t="shared" si="521"/>
        <v>LRKPPS</v>
      </c>
      <c r="F5536" s="39">
        <v>129.15974426269531</v>
      </c>
      <c r="G5536">
        <f t="shared" si="519"/>
        <v>2.4373444570024469E-3</v>
      </c>
      <c r="H5536" s="38">
        <f>G5536*SUMIF('Manual Inputs'!$B$11:$B$22,'Expanded kW'!A5536,'Manual Inputs'!$C$11:$C$22)</f>
        <v>22618.802732772863</v>
      </c>
    </row>
    <row r="5537" spans="1:8" x14ac:dyDescent="0.2">
      <c r="A5537">
        <f t="shared" si="516"/>
        <v>10</v>
      </c>
      <c r="B5537" t="b">
        <f t="shared" si="517"/>
        <v>0</v>
      </c>
      <c r="C5537" t="str">
        <f t="shared" si="518"/>
        <v>ON</v>
      </c>
      <c r="D5537" s="4">
        <f t="shared" si="520"/>
        <v>42660.624999986576</v>
      </c>
      <c r="E5537" t="str">
        <f t="shared" si="521"/>
        <v>LRKPPS</v>
      </c>
      <c r="F5537" s="39">
        <v>116.00752258300781</v>
      </c>
      <c r="G5537">
        <f t="shared" si="519"/>
        <v>2.1891518425679159E-3</v>
      </c>
      <c r="H5537" s="38">
        <f>G5537*SUMIF('Manual Inputs'!$B$11:$B$22,'Expanded kW'!A5537,'Manual Inputs'!$C$11:$C$22)</f>
        <v>20315.550203366358</v>
      </c>
    </row>
    <row r="5538" spans="1:8" x14ac:dyDescent="0.2">
      <c r="A5538">
        <f t="shared" si="516"/>
        <v>10</v>
      </c>
      <c r="B5538" t="b">
        <f t="shared" si="517"/>
        <v>0</v>
      </c>
      <c r="C5538" t="str">
        <f t="shared" si="518"/>
        <v>ON</v>
      </c>
      <c r="D5538" s="4">
        <f t="shared" si="520"/>
        <v>42660.66666665324</v>
      </c>
      <c r="E5538" t="str">
        <f t="shared" si="521"/>
        <v>LRKPPS</v>
      </c>
      <c r="F5538" s="39">
        <v>99.470252990722656</v>
      </c>
      <c r="G5538">
        <f t="shared" si="519"/>
        <v>1.8770807510308212E-3</v>
      </c>
      <c r="H5538" s="38">
        <f>G5538*SUMIF('Manual Inputs'!$B$11:$B$22,'Expanded kW'!A5538,'Manual Inputs'!$C$11:$C$22)</f>
        <v>17419.498954721876</v>
      </c>
    </row>
    <row r="5539" spans="1:8" x14ac:dyDescent="0.2">
      <c r="A5539">
        <f t="shared" si="516"/>
        <v>10</v>
      </c>
      <c r="B5539" t="b">
        <f t="shared" si="517"/>
        <v>0</v>
      </c>
      <c r="C5539" t="str">
        <f t="shared" si="518"/>
        <v>ON</v>
      </c>
      <c r="D5539" s="4">
        <f t="shared" si="520"/>
        <v>42660.708333319904</v>
      </c>
      <c r="E5539" t="str">
        <f t="shared" si="521"/>
        <v>LRKPPS</v>
      </c>
      <c r="F5539" s="39">
        <v>88.1624755859375</v>
      </c>
      <c r="G5539">
        <f t="shared" si="519"/>
        <v>1.6636942292790054E-3</v>
      </c>
      <c r="H5539" s="38">
        <f>G5539*SUMIF('Manual Inputs'!$B$11:$B$22,'Expanded kW'!A5539,'Manual Inputs'!$C$11:$C$22)</f>
        <v>15439.250480826327</v>
      </c>
    </row>
    <row r="5540" spans="1:8" x14ac:dyDescent="0.2">
      <c r="A5540">
        <f t="shared" si="516"/>
        <v>10</v>
      </c>
      <c r="B5540" t="b">
        <f t="shared" si="517"/>
        <v>0</v>
      </c>
      <c r="C5540" t="str">
        <f t="shared" si="518"/>
        <v>ON</v>
      </c>
      <c r="D5540" s="4">
        <f t="shared" si="520"/>
        <v>42660.749999986569</v>
      </c>
      <c r="E5540" t="str">
        <f t="shared" si="521"/>
        <v>LRKPPS</v>
      </c>
      <c r="F5540" s="39">
        <v>82.658332824707031</v>
      </c>
      <c r="G5540">
        <f t="shared" si="519"/>
        <v>1.5598267903473384E-3</v>
      </c>
      <c r="H5540" s="38">
        <f>G5540*SUMIF('Manual Inputs'!$B$11:$B$22,'Expanded kW'!A5540,'Manual Inputs'!$C$11:$C$22)</f>
        <v>14475.350156929126</v>
      </c>
    </row>
    <row r="5541" spans="1:8" x14ac:dyDescent="0.2">
      <c r="A5541">
        <f t="shared" si="516"/>
        <v>10</v>
      </c>
      <c r="B5541" t="b">
        <f t="shared" si="517"/>
        <v>0</v>
      </c>
      <c r="C5541" t="str">
        <f t="shared" si="518"/>
        <v>ON</v>
      </c>
      <c r="D5541" s="4">
        <f t="shared" si="520"/>
        <v>42660.791666653233</v>
      </c>
      <c r="E5541" t="str">
        <f t="shared" si="521"/>
        <v>LRKPPS</v>
      </c>
      <c r="F5541" s="39">
        <v>78.041313171386719</v>
      </c>
      <c r="G5541">
        <f t="shared" si="519"/>
        <v>1.4727000518722001E-3</v>
      </c>
      <c r="H5541" s="38">
        <f>G5541*SUMIF('Manual Inputs'!$B$11:$B$22,'Expanded kW'!A5541,'Manual Inputs'!$C$11:$C$22)</f>
        <v>13666.805224079255</v>
      </c>
    </row>
    <row r="5542" spans="1:8" x14ac:dyDescent="0.2">
      <c r="A5542">
        <f t="shared" si="516"/>
        <v>10</v>
      </c>
      <c r="B5542" t="b">
        <f t="shared" si="517"/>
        <v>0</v>
      </c>
      <c r="C5542" t="str">
        <f t="shared" si="518"/>
        <v>ON</v>
      </c>
      <c r="D5542" s="4">
        <f t="shared" si="520"/>
        <v>42660.833333319897</v>
      </c>
      <c r="E5542" t="str">
        <f t="shared" si="521"/>
        <v>LRKPPS</v>
      </c>
      <c r="F5542" s="39">
        <v>73.1456298828125</v>
      </c>
      <c r="G5542">
        <f t="shared" si="519"/>
        <v>1.3803147146701016E-3</v>
      </c>
      <c r="H5542" s="38">
        <f>G5542*SUMIF('Manual Inputs'!$B$11:$B$22,'Expanded kW'!A5542,'Manual Inputs'!$C$11:$C$22)</f>
        <v>12809.459963924724</v>
      </c>
    </row>
    <row r="5543" spans="1:8" x14ac:dyDescent="0.2">
      <c r="A5543">
        <f t="shared" si="516"/>
        <v>10</v>
      </c>
      <c r="B5543" t="b">
        <f t="shared" si="517"/>
        <v>0</v>
      </c>
      <c r="C5543" t="str">
        <f t="shared" si="518"/>
        <v>OFF</v>
      </c>
      <c r="D5543" s="4">
        <f t="shared" si="520"/>
        <v>42660.874999986561</v>
      </c>
      <c r="E5543" t="str">
        <f t="shared" si="521"/>
        <v>LRKPPS</v>
      </c>
      <c r="F5543" s="39">
        <v>67.208076477050781</v>
      </c>
      <c r="G5543">
        <f t="shared" si="519"/>
        <v>1.2682684810366926E-3</v>
      </c>
      <c r="H5543" s="38">
        <f>G5543*SUMIF('Manual Inputs'!$B$11:$B$22,'Expanded kW'!A5543,'Manual Inputs'!$C$11:$C$22)</f>
        <v>11769.659599137092</v>
      </c>
    </row>
    <row r="5544" spans="1:8" x14ac:dyDescent="0.2">
      <c r="A5544">
        <f t="shared" si="516"/>
        <v>10</v>
      </c>
      <c r="B5544" t="b">
        <f t="shared" si="517"/>
        <v>0</v>
      </c>
      <c r="C5544" t="str">
        <f t="shared" si="518"/>
        <v>OFF</v>
      </c>
      <c r="D5544" s="4">
        <f t="shared" si="520"/>
        <v>42660.916666653226</v>
      </c>
      <c r="E5544" t="str">
        <f t="shared" si="521"/>
        <v>LRKPPS</v>
      </c>
      <c r="F5544" s="39">
        <v>62.212162017822266</v>
      </c>
      <c r="G5544">
        <f t="shared" si="519"/>
        <v>1.1739917039776352E-3</v>
      </c>
      <c r="H5544" s="38">
        <f>G5544*SUMIF('Manual Inputs'!$B$11:$B$22,'Expanded kW'!A5544,'Manual Inputs'!$C$11:$C$22)</f>
        <v>10894.761586074555</v>
      </c>
    </row>
    <row r="5545" spans="1:8" x14ac:dyDescent="0.2">
      <c r="A5545">
        <f t="shared" si="516"/>
        <v>10</v>
      </c>
      <c r="B5545" t="b">
        <f t="shared" si="517"/>
        <v>0</v>
      </c>
      <c r="C5545" t="str">
        <f t="shared" si="518"/>
        <v>OFF</v>
      </c>
      <c r="D5545" s="4">
        <f t="shared" si="520"/>
        <v>42660.95833331989</v>
      </c>
      <c r="E5545" t="str">
        <f t="shared" si="521"/>
        <v>LRKPPS</v>
      </c>
      <c r="F5545" s="39">
        <v>56.462795257568359</v>
      </c>
      <c r="G5545">
        <f t="shared" si="519"/>
        <v>1.0654966981662435E-3</v>
      </c>
      <c r="H5545" s="38">
        <f>G5545*SUMIF('Manual Inputs'!$B$11:$B$22,'Expanded kW'!A5545,'Manual Inputs'!$C$11:$C$22)</f>
        <v>9887.9169741492551</v>
      </c>
    </row>
    <row r="5546" spans="1:8" x14ac:dyDescent="0.2">
      <c r="A5546">
        <f t="shared" si="516"/>
        <v>10</v>
      </c>
      <c r="B5546" t="b">
        <f t="shared" si="517"/>
        <v>0</v>
      </c>
      <c r="C5546" t="str">
        <f t="shared" si="518"/>
        <v>OFF</v>
      </c>
      <c r="D5546" s="4">
        <f t="shared" si="520"/>
        <v>42660.999999986554</v>
      </c>
      <c r="E5546" t="str">
        <f t="shared" si="521"/>
        <v>LRKPPS</v>
      </c>
      <c r="F5546" s="39">
        <v>53.613716125488281</v>
      </c>
      <c r="G5546">
        <f t="shared" si="519"/>
        <v>1.0117323672613056E-3</v>
      </c>
      <c r="H5546" s="38">
        <f>G5546*SUMIF('Manual Inputs'!$B$11:$B$22,'Expanded kW'!A5546,'Manual Inputs'!$C$11:$C$22)</f>
        <v>9388.9785531540092</v>
      </c>
    </row>
    <row r="5547" spans="1:8" x14ac:dyDescent="0.2">
      <c r="A5547">
        <f t="shared" si="516"/>
        <v>10</v>
      </c>
      <c r="B5547" t="b">
        <f t="shared" si="517"/>
        <v>0</v>
      </c>
      <c r="C5547" t="str">
        <f t="shared" si="518"/>
        <v>OFF</v>
      </c>
      <c r="D5547" s="4">
        <f t="shared" si="520"/>
        <v>42661.041666653218</v>
      </c>
      <c r="E5547" t="str">
        <f t="shared" si="521"/>
        <v>LRKPPS</v>
      </c>
      <c r="F5547" s="39">
        <v>52.901920318603516</v>
      </c>
      <c r="G5547">
        <f t="shared" si="519"/>
        <v>9.9830022883201598E-4</v>
      </c>
      <c r="H5547" s="38">
        <f>G5547*SUMIF('Manual Inputs'!$B$11:$B$22,'Expanded kW'!A5547,'Manual Inputs'!$C$11:$C$22)</f>
        <v>9264.3269518842208</v>
      </c>
    </row>
    <row r="5548" spans="1:8" x14ac:dyDescent="0.2">
      <c r="A5548">
        <f t="shared" si="516"/>
        <v>10</v>
      </c>
      <c r="B5548" t="b">
        <f t="shared" si="517"/>
        <v>0</v>
      </c>
      <c r="C5548" t="str">
        <f t="shared" si="518"/>
        <v>OFF</v>
      </c>
      <c r="D5548" s="4">
        <f t="shared" si="520"/>
        <v>42661.083333319883</v>
      </c>
      <c r="E5548" t="str">
        <f t="shared" si="521"/>
        <v>LRKPPS</v>
      </c>
      <c r="F5548" s="39">
        <v>51.810920715332031</v>
      </c>
      <c r="G5548">
        <f t="shared" si="519"/>
        <v>9.7771222092904865E-4</v>
      </c>
      <c r="H5548" s="38">
        <f>G5548*SUMIF('Manual Inputs'!$B$11:$B$22,'Expanded kW'!A5548,'Manual Inputs'!$C$11:$C$22)</f>
        <v>9073.2681591558849</v>
      </c>
    </row>
    <row r="5549" spans="1:8" x14ac:dyDescent="0.2">
      <c r="A5549">
        <f t="shared" si="516"/>
        <v>10</v>
      </c>
      <c r="B5549" t="b">
        <f t="shared" si="517"/>
        <v>0</v>
      </c>
      <c r="C5549" t="str">
        <f t="shared" si="518"/>
        <v>OFF</v>
      </c>
      <c r="D5549" s="4">
        <f t="shared" si="520"/>
        <v>42661.124999986547</v>
      </c>
      <c r="E5549" t="str">
        <f t="shared" si="521"/>
        <v>LRKPPS</v>
      </c>
      <c r="F5549" s="39">
        <v>50.572154998779297</v>
      </c>
      <c r="G5549">
        <f t="shared" si="519"/>
        <v>9.5433575196807283E-4</v>
      </c>
      <c r="H5549" s="38">
        <f>G5549*SUMIF('Manual Inputs'!$B$11:$B$22,'Expanded kW'!A5549,'Manual Inputs'!$C$11:$C$22)</f>
        <v>8856.332166174665</v>
      </c>
    </row>
    <row r="5550" spans="1:8" x14ac:dyDescent="0.2">
      <c r="A5550">
        <f t="shared" si="516"/>
        <v>10</v>
      </c>
      <c r="B5550" t="b">
        <f t="shared" si="517"/>
        <v>0</v>
      </c>
      <c r="C5550" t="str">
        <f t="shared" si="518"/>
        <v>OFF</v>
      </c>
      <c r="D5550" s="4">
        <f t="shared" si="520"/>
        <v>42661.166666653211</v>
      </c>
      <c r="E5550" t="str">
        <f t="shared" si="521"/>
        <v>LRKPPS</v>
      </c>
      <c r="F5550" s="39">
        <v>52.979911804199219</v>
      </c>
      <c r="G5550">
        <f t="shared" si="519"/>
        <v>9.9977198859892494E-4</v>
      </c>
      <c r="H5550" s="38">
        <f>G5550*SUMIF('Manual Inputs'!$B$11:$B$22,'Expanded kW'!A5550,'Manual Inputs'!$C$11:$C$22)</f>
        <v>9277.9850311688715</v>
      </c>
    </row>
    <row r="5551" spans="1:8" x14ac:dyDescent="0.2">
      <c r="A5551">
        <f t="shared" si="516"/>
        <v>10</v>
      </c>
      <c r="B5551" t="b">
        <f t="shared" si="517"/>
        <v>0</v>
      </c>
      <c r="C5551" t="str">
        <f t="shared" si="518"/>
        <v>OFF</v>
      </c>
      <c r="D5551" s="4">
        <f t="shared" si="520"/>
        <v>42661.208333319875</v>
      </c>
      <c r="E5551" t="str">
        <f t="shared" si="521"/>
        <v>LRKPPS</v>
      </c>
      <c r="F5551" s="39">
        <v>63.501880645751953</v>
      </c>
      <c r="G5551">
        <f t="shared" si="519"/>
        <v>1.1983296938584741E-3</v>
      </c>
      <c r="H5551" s="38">
        <f>G5551*SUMIF('Manual Inputs'!$B$11:$B$22,'Expanded kW'!A5551,'Manual Inputs'!$C$11:$C$22)</f>
        <v>11120.62059030572</v>
      </c>
    </row>
    <row r="5552" spans="1:8" x14ac:dyDescent="0.2">
      <c r="A5552">
        <f t="shared" si="516"/>
        <v>10</v>
      </c>
      <c r="B5552" t="b">
        <f t="shared" si="517"/>
        <v>0</v>
      </c>
      <c r="C5552" t="str">
        <f t="shared" si="518"/>
        <v>OFF</v>
      </c>
      <c r="D5552" s="4">
        <f t="shared" si="520"/>
        <v>42661.249999986539</v>
      </c>
      <c r="E5552" t="str">
        <f t="shared" si="521"/>
        <v>LRKPPS</v>
      </c>
      <c r="F5552" s="39">
        <v>84.557907104492188</v>
      </c>
      <c r="G5552">
        <f t="shared" si="519"/>
        <v>1.5956732289411008E-3</v>
      </c>
      <c r="H5552" s="38">
        <f>G5552*SUMIF('Manual Inputs'!$B$11:$B$22,'Expanded kW'!A5552,'Manual Inputs'!$C$11:$C$22)</f>
        <v>14808.008727569539</v>
      </c>
    </row>
    <row r="5553" spans="1:8" x14ac:dyDescent="0.2">
      <c r="A5553">
        <f t="shared" si="516"/>
        <v>10</v>
      </c>
      <c r="B5553" t="b">
        <f t="shared" si="517"/>
        <v>0</v>
      </c>
      <c r="C5553" t="str">
        <f t="shared" si="518"/>
        <v>ON</v>
      </c>
      <c r="D5553" s="4">
        <f t="shared" si="520"/>
        <v>42661.291666653204</v>
      </c>
      <c r="E5553" t="str">
        <f t="shared" si="521"/>
        <v>LRKPPS</v>
      </c>
      <c r="F5553" s="39">
        <v>104.13535308837891</v>
      </c>
      <c r="G5553">
        <f t="shared" si="519"/>
        <v>1.9651148047469535E-3</v>
      </c>
      <c r="H5553" s="38">
        <f>G5553*SUMIF('Manual Inputs'!$B$11:$B$22,'Expanded kW'!A5553,'Manual Inputs'!$C$11:$C$22)</f>
        <v>18236.463864647008</v>
      </c>
    </row>
    <row r="5554" spans="1:8" x14ac:dyDescent="0.2">
      <c r="A5554">
        <f t="shared" si="516"/>
        <v>10</v>
      </c>
      <c r="B5554" t="b">
        <f t="shared" si="517"/>
        <v>0</v>
      </c>
      <c r="C5554" t="str">
        <f t="shared" si="518"/>
        <v>ON</v>
      </c>
      <c r="D5554" s="4">
        <f t="shared" si="520"/>
        <v>42661.333333319868</v>
      </c>
      <c r="E5554" t="str">
        <f t="shared" si="521"/>
        <v>LRKPPS</v>
      </c>
      <c r="F5554" s="39">
        <v>133.00944519042969</v>
      </c>
      <c r="G5554">
        <f t="shared" si="519"/>
        <v>2.5099912965490362E-3</v>
      </c>
      <c r="H5554" s="38">
        <f>G5554*SUMIF('Manual Inputs'!$B$11:$B$22,'Expanded kW'!A5554,'Manual Inputs'!$C$11:$C$22)</f>
        <v>23292.972741096008</v>
      </c>
    </row>
    <row r="5555" spans="1:8" x14ac:dyDescent="0.2">
      <c r="A5555">
        <f t="shared" si="516"/>
        <v>10</v>
      </c>
      <c r="B5555" t="b">
        <f t="shared" si="517"/>
        <v>0</v>
      </c>
      <c r="C5555" t="str">
        <f t="shared" si="518"/>
        <v>ON</v>
      </c>
      <c r="D5555" s="4">
        <f t="shared" si="520"/>
        <v>42661.374999986532</v>
      </c>
      <c r="E5555" t="str">
        <f t="shared" si="521"/>
        <v>LRKPPS</v>
      </c>
      <c r="F5555" s="39">
        <v>142.70474243164062</v>
      </c>
      <c r="G5555">
        <f t="shared" si="519"/>
        <v>2.6929490681422848E-3</v>
      </c>
      <c r="H5555" s="38">
        <f>G5555*SUMIF('Manual Inputs'!$B$11:$B$22,'Expanded kW'!A5555,'Manual Inputs'!$C$11:$C$22)</f>
        <v>24990.839340216284</v>
      </c>
    </row>
    <row r="5556" spans="1:8" x14ac:dyDescent="0.2">
      <c r="A5556">
        <f t="shared" si="516"/>
        <v>10</v>
      </c>
      <c r="B5556" t="b">
        <f t="shared" si="517"/>
        <v>0</v>
      </c>
      <c r="C5556" t="str">
        <f t="shared" si="518"/>
        <v>ON</v>
      </c>
      <c r="D5556" s="4">
        <f t="shared" si="520"/>
        <v>42661.416666653196</v>
      </c>
      <c r="E5556" t="str">
        <f t="shared" si="521"/>
        <v>LRKPPS</v>
      </c>
      <c r="F5556" s="39">
        <v>146.62030029296875</v>
      </c>
      <c r="G5556">
        <f t="shared" si="519"/>
        <v>2.7668386790567351E-3</v>
      </c>
      <c r="H5556" s="38">
        <f>G5556*SUMIF('Manual Inputs'!$B$11:$B$22,'Expanded kW'!A5556,'Manual Inputs'!$C$11:$C$22)</f>
        <v>25676.542392353087</v>
      </c>
    </row>
    <row r="5557" spans="1:8" x14ac:dyDescent="0.2">
      <c r="A5557">
        <f t="shared" si="516"/>
        <v>10</v>
      </c>
      <c r="B5557" t="b">
        <f t="shared" si="517"/>
        <v>0</v>
      </c>
      <c r="C5557" t="str">
        <f t="shared" si="518"/>
        <v>ON</v>
      </c>
      <c r="D5557" s="4">
        <f t="shared" si="520"/>
        <v>42661.458333319861</v>
      </c>
      <c r="E5557" t="str">
        <f t="shared" si="521"/>
        <v>LRKPPS</v>
      </c>
      <c r="F5557" s="39">
        <v>155.43685913085937</v>
      </c>
      <c r="G5557">
        <f t="shared" si="519"/>
        <v>2.9332139760661706E-3</v>
      </c>
      <c r="H5557" s="38">
        <f>G5557*SUMIF('Manual Inputs'!$B$11:$B$22,'Expanded kW'!A5557,'Manual Inputs'!$C$11:$C$22)</f>
        <v>27220.521952505645</v>
      </c>
    </row>
    <row r="5558" spans="1:8" x14ac:dyDescent="0.2">
      <c r="A5558">
        <f t="shared" si="516"/>
        <v>10</v>
      </c>
      <c r="B5558" t="b">
        <f t="shared" si="517"/>
        <v>0</v>
      </c>
      <c r="C5558" t="str">
        <f t="shared" si="518"/>
        <v>ON</v>
      </c>
      <c r="D5558" s="4">
        <f t="shared" si="520"/>
        <v>42661.499999986525</v>
      </c>
      <c r="E5558" t="str">
        <f t="shared" si="521"/>
        <v>LRKPPS</v>
      </c>
      <c r="F5558" s="39">
        <v>149.34103393554687</v>
      </c>
      <c r="G5558">
        <f t="shared" si="519"/>
        <v>2.8181810311229522E-3</v>
      </c>
      <c r="H5558" s="38">
        <f>G5558*SUMIF('Manual Inputs'!$B$11:$B$22,'Expanded kW'!A5558,'Manual Inputs'!$C$11:$C$22)</f>
        <v>26153.004605105139</v>
      </c>
    </row>
    <row r="5559" spans="1:8" x14ac:dyDescent="0.2">
      <c r="A5559">
        <f t="shared" si="516"/>
        <v>10</v>
      </c>
      <c r="B5559" t="b">
        <f t="shared" si="517"/>
        <v>0</v>
      </c>
      <c r="C5559" t="str">
        <f t="shared" si="518"/>
        <v>ON</v>
      </c>
      <c r="D5559" s="4">
        <f t="shared" si="520"/>
        <v>42661.541666653189</v>
      </c>
      <c r="E5559" t="str">
        <f t="shared" si="521"/>
        <v>LRKPPS</v>
      </c>
      <c r="F5559" s="39">
        <v>141.42820739746094</v>
      </c>
      <c r="G5559">
        <f t="shared" si="519"/>
        <v>2.6688598628911565E-3</v>
      </c>
      <c r="H5559" s="38">
        <f>G5559*SUMIF('Manual Inputs'!$B$11:$B$22,'Expanded kW'!A5559,'Manual Inputs'!$C$11:$C$22)</f>
        <v>24767.289082476083</v>
      </c>
    </row>
    <row r="5560" spans="1:8" x14ac:dyDescent="0.2">
      <c r="A5560">
        <f t="shared" si="516"/>
        <v>10</v>
      </c>
      <c r="B5560" t="b">
        <f t="shared" si="517"/>
        <v>0</v>
      </c>
      <c r="C5560" t="str">
        <f t="shared" si="518"/>
        <v>ON</v>
      </c>
      <c r="D5560" s="4">
        <f t="shared" si="520"/>
        <v>42661.583333319853</v>
      </c>
      <c r="E5560" t="str">
        <f t="shared" si="521"/>
        <v>LRKPPS</v>
      </c>
      <c r="F5560" s="39">
        <v>138.09884643554688</v>
      </c>
      <c r="G5560">
        <f t="shared" si="519"/>
        <v>2.6060322416984649E-3</v>
      </c>
      <c r="H5560" s="38">
        <f>G5560*SUMIF('Manual Inputs'!$B$11:$B$22,'Expanded kW'!A5560,'Manual Inputs'!$C$11:$C$22)</f>
        <v>24184.242412218166</v>
      </c>
    </row>
    <row r="5561" spans="1:8" x14ac:dyDescent="0.2">
      <c r="A5561">
        <f t="shared" si="516"/>
        <v>10</v>
      </c>
      <c r="B5561" t="b">
        <f t="shared" si="517"/>
        <v>0</v>
      </c>
      <c r="C5561" t="str">
        <f t="shared" si="518"/>
        <v>ON</v>
      </c>
      <c r="D5561" s="4">
        <f t="shared" si="520"/>
        <v>42661.624999986518</v>
      </c>
      <c r="E5561" t="str">
        <f t="shared" si="521"/>
        <v>LRKPPS</v>
      </c>
      <c r="F5561" s="39">
        <v>126.39225006103516</v>
      </c>
      <c r="G5561">
        <f t="shared" si="519"/>
        <v>2.3851196969527245E-3</v>
      </c>
      <c r="H5561" s="38">
        <f>G5561*SUMIF('Manual Inputs'!$B$11:$B$22,'Expanded kW'!A5561,'Manual Inputs'!$C$11:$C$22)</f>
        <v>22134.151684810677</v>
      </c>
    </row>
    <row r="5562" spans="1:8" x14ac:dyDescent="0.2">
      <c r="A5562">
        <f t="shared" si="516"/>
        <v>10</v>
      </c>
      <c r="B5562" t="b">
        <f t="shared" si="517"/>
        <v>0</v>
      </c>
      <c r="C5562" t="str">
        <f t="shared" si="518"/>
        <v>ON</v>
      </c>
      <c r="D5562" s="4">
        <f t="shared" si="520"/>
        <v>42661.666666653182</v>
      </c>
      <c r="E5562" t="str">
        <f t="shared" si="521"/>
        <v>LRKPPS</v>
      </c>
      <c r="F5562" s="39">
        <v>110.39968872070312</v>
      </c>
      <c r="G5562">
        <f t="shared" si="519"/>
        <v>2.0833276722112496E-3</v>
      </c>
      <c r="H5562" s="38">
        <f>G5562*SUMIF('Manual Inputs'!$B$11:$B$22,'Expanded kW'!A5562,'Manual Inputs'!$C$11:$C$22)</f>
        <v>19333.49121421529</v>
      </c>
    </row>
    <row r="5563" spans="1:8" x14ac:dyDescent="0.2">
      <c r="A5563">
        <f t="shared" si="516"/>
        <v>10</v>
      </c>
      <c r="B5563" t="b">
        <f t="shared" si="517"/>
        <v>0</v>
      </c>
      <c r="C5563" t="str">
        <f t="shared" si="518"/>
        <v>ON</v>
      </c>
      <c r="D5563" s="4">
        <f t="shared" si="520"/>
        <v>42661.708333319846</v>
      </c>
      <c r="E5563" t="str">
        <f t="shared" si="521"/>
        <v>LRKPPS</v>
      </c>
      <c r="F5563" s="39">
        <v>99.811088562011719</v>
      </c>
      <c r="G5563">
        <f t="shared" si="519"/>
        <v>1.8835125823662958E-3</v>
      </c>
      <c r="H5563" s="38">
        <f>G5563*SUMIF('Manual Inputs'!$B$11:$B$22,'Expanded kW'!A5563,'Manual Inputs'!$C$11:$C$22)</f>
        <v>17479.186999130045</v>
      </c>
    </row>
    <row r="5564" spans="1:8" x14ac:dyDescent="0.2">
      <c r="A5564">
        <f t="shared" si="516"/>
        <v>10</v>
      </c>
      <c r="B5564" t="b">
        <f t="shared" si="517"/>
        <v>0</v>
      </c>
      <c r="C5564" t="str">
        <f t="shared" si="518"/>
        <v>ON</v>
      </c>
      <c r="D5564" s="4">
        <f t="shared" si="520"/>
        <v>42661.74999998651</v>
      </c>
      <c r="E5564" t="str">
        <f t="shared" si="521"/>
        <v>LRKPPS</v>
      </c>
      <c r="F5564" s="39">
        <v>91.724029541015625</v>
      </c>
      <c r="G5564">
        <f t="shared" si="519"/>
        <v>1.7309035121734438E-3</v>
      </c>
      <c r="H5564" s="38">
        <f>G5564*SUMIF('Manual Inputs'!$B$11:$B$22,'Expanded kW'!A5564,'Manual Inputs'!$C$11:$C$22)</f>
        <v>16062.959414224288</v>
      </c>
    </row>
    <row r="5565" spans="1:8" x14ac:dyDescent="0.2">
      <c r="A5565">
        <f t="shared" si="516"/>
        <v>10</v>
      </c>
      <c r="B5565" t="b">
        <f t="shared" si="517"/>
        <v>0</v>
      </c>
      <c r="C5565" t="str">
        <f t="shared" si="518"/>
        <v>ON</v>
      </c>
      <c r="D5565" s="4">
        <f t="shared" si="520"/>
        <v>42661.791666653175</v>
      </c>
      <c r="E5565" t="str">
        <f t="shared" si="521"/>
        <v>LRKPPS</v>
      </c>
      <c r="F5565" s="39">
        <v>84.888542175292969</v>
      </c>
      <c r="G5565">
        <f t="shared" si="519"/>
        <v>1.6019125689282401E-3</v>
      </c>
      <c r="H5565" s="38">
        <f>G5565*SUMIF('Manual Inputs'!$B$11:$B$22,'Expanded kW'!A5565,'Manual Inputs'!$C$11:$C$22)</f>
        <v>14865.91043282353</v>
      </c>
    </row>
    <row r="5566" spans="1:8" x14ac:dyDescent="0.2">
      <c r="A5566">
        <f t="shared" si="516"/>
        <v>10</v>
      </c>
      <c r="B5566" t="b">
        <f t="shared" si="517"/>
        <v>0</v>
      </c>
      <c r="C5566" t="str">
        <f t="shared" si="518"/>
        <v>ON</v>
      </c>
      <c r="D5566" s="4">
        <f t="shared" si="520"/>
        <v>42661.833333319839</v>
      </c>
      <c r="E5566" t="str">
        <f t="shared" si="521"/>
        <v>LRKPPS</v>
      </c>
      <c r="F5566" s="39">
        <v>76.429573059082031</v>
      </c>
      <c r="G5566">
        <f t="shared" si="519"/>
        <v>1.4422852670545364E-3</v>
      </c>
      <c r="H5566" s="38">
        <f>G5566*SUMIF('Manual Inputs'!$B$11:$B$22,'Expanded kW'!A5566,'Manual Inputs'!$C$11:$C$22)</f>
        <v>13384.55294907807</v>
      </c>
    </row>
    <row r="5567" spans="1:8" x14ac:dyDescent="0.2">
      <c r="A5567">
        <f t="shared" si="516"/>
        <v>10</v>
      </c>
      <c r="B5567" t="b">
        <f t="shared" si="517"/>
        <v>0</v>
      </c>
      <c r="C5567" t="str">
        <f t="shared" si="518"/>
        <v>OFF</v>
      </c>
      <c r="D5567" s="4">
        <f t="shared" si="520"/>
        <v>42661.874999986503</v>
      </c>
      <c r="E5567" t="str">
        <f t="shared" si="521"/>
        <v>LRKPPS</v>
      </c>
      <c r="F5567" s="39">
        <v>72.159744262695313</v>
      </c>
      <c r="G5567">
        <f t="shared" si="519"/>
        <v>1.3617102890795419E-3</v>
      </c>
      <c r="H5567" s="38">
        <f>G5567*SUMIF('Manual Inputs'!$B$11:$B$22,'Expanded kW'!A5567,'Manual Inputs'!$C$11:$C$22)</f>
        <v>12636.809015397346</v>
      </c>
    </row>
    <row r="5568" spans="1:8" x14ac:dyDescent="0.2">
      <c r="A5568">
        <f t="shared" si="516"/>
        <v>10</v>
      </c>
      <c r="B5568" t="b">
        <f t="shared" si="517"/>
        <v>0</v>
      </c>
      <c r="C5568" t="str">
        <f t="shared" si="518"/>
        <v>OFF</v>
      </c>
      <c r="D5568" s="4">
        <f t="shared" si="520"/>
        <v>42661.916666653167</v>
      </c>
      <c r="E5568" t="str">
        <f t="shared" si="521"/>
        <v>LRKPPS</v>
      </c>
      <c r="F5568" s="39">
        <v>66.764450073242188</v>
      </c>
      <c r="G5568">
        <f t="shared" si="519"/>
        <v>1.2598969070414419E-3</v>
      </c>
      <c r="H5568" s="38">
        <f>G5568*SUMIF('Manual Inputs'!$B$11:$B$22,'Expanded kW'!A5568,'Manual Inputs'!$C$11:$C$22)</f>
        <v>11691.970546932193</v>
      </c>
    </row>
    <row r="5569" spans="1:8" x14ac:dyDescent="0.2">
      <c r="A5569">
        <f t="shared" si="516"/>
        <v>10</v>
      </c>
      <c r="B5569" t="b">
        <f t="shared" si="517"/>
        <v>0</v>
      </c>
      <c r="C5569" t="str">
        <f t="shared" si="518"/>
        <v>OFF</v>
      </c>
      <c r="D5569" s="4">
        <f t="shared" si="520"/>
        <v>42661.958333319832</v>
      </c>
      <c r="E5569" t="str">
        <f t="shared" si="521"/>
        <v>LRKPPS</v>
      </c>
      <c r="F5569" s="39">
        <v>60.158096313476562</v>
      </c>
      <c r="G5569">
        <f t="shared" si="519"/>
        <v>1.1352298924907427E-3</v>
      </c>
      <c r="H5569" s="38">
        <f>G5569*SUMIF('Manual Inputs'!$B$11:$B$22,'Expanded kW'!A5569,'Manual Inputs'!$C$11:$C$22)</f>
        <v>10535.048060533234</v>
      </c>
    </row>
    <row r="5570" spans="1:8" x14ac:dyDescent="0.2">
      <c r="A5570">
        <f t="shared" ref="A5570:A5633" si="522">MONTH(D5570)</f>
        <v>10</v>
      </c>
      <c r="B5570" t="b">
        <f t="shared" ref="B5570:B5633" si="523">IF(ISNA(VLOOKUP(DATE(YEAR(D5570),MONTH(D5570),DAY(D5570)),Holidays,1,FALSE)),FALSE,TRUE)</f>
        <v>0</v>
      </c>
      <c r="C5570" t="str">
        <f t="shared" ref="C5570:C5633" si="524">IF(OR(HOUR(D5570)&lt;PkStart,HOUR(D5570)&gt;OPkStart-1,WEEKDAY(D5570,2)&gt;5,B5570)=TRUE,"OFF","ON")</f>
        <v>OFF</v>
      </c>
      <c r="D5570" s="4">
        <f t="shared" si="520"/>
        <v>42661.999999986496</v>
      </c>
      <c r="E5570" t="str">
        <f t="shared" si="521"/>
        <v>LRKPPS</v>
      </c>
      <c r="F5570" s="39">
        <v>55.655052185058594</v>
      </c>
      <c r="G5570">
        <f t="shared" ref="G5570:G5633" si="525">IF(SUMIF($A$2:$A$8761,A5570,$F$2:$F$8761)=0,0,F5570/SUMIF($A$2:$A$8761,A5570,$F$2:$F$8761))</f>
        <v>1.0502539604873922E-3</v>
      </c>
      <c r="H5570" s="38">
        <f>G5570*SUMIF('Manual Inputs'!$B$11:$B$22,'Expanded kW'!A5570,'Manual Inputs'!$C$11:$C$22)</f>
        <v>9746.4628289730099</v>
      </c>
    </row>
    <row r="5571" spans="1:8" x14ac:dyDescent="0.2">
      <c r="A5571">
        <f t="shared" si="522"/>
        <v>10</v>
      </c>
      <c r="B5571" t="b">
        <f t="shared" si="523"/>
        <v>0</v>
      </c>
      <c r="C5571" t="str">
        <f t="shared" si="524"/>
        <v>OFF</v>
      </c>
      <c r="D5571" s="4">
        <f t="shared" si="520"/>
        <v>42662.04166665316</v>
      </c>
      <c r="E5571" t="str">
        <f t="shared" si="521"/>
        <v>LRKPPS</v>
      </c>
      <c r="F5571" s="39">
        <v>54.778285980224609</v>
      </c>
      <c r="G5571">
        <f t="shared" si="525"/>
        <v>1.0337087028172251E-3</v>
      </c>
      <c r="H5571" s="38">
        <f>G5571*SUMIF('Manual Inputs'!$B$11:$B$22,'Expanded kW'!A5571,'Manual Inputs'!$C$11:$C$22)</f>
        <v>9592.9211667228337</v>
      </c>
    </row>
    <row r="5572" spans="1:8" x14ac:dyDescent="0.2">
      <c r="A5572">
        <f t="shared" si="522"/>
        <v>10</v>
      </c>
      <c r="B5572" t="b">
        <f t="shared" si="523"/>
        <v>0</v>
      </c>
      <c r="C5572" t="str">
        <f t="shared" si="524"/>
        <v>OFF</v>
      </c>
      <c r="D5572" s="4">
        <f t="shared" ref="D5572:D5635" si="526">+D5571+1/24</f>
        <v>42662.083333319824</v>
      </c>
      <c r="E5572" t="str">
        <f t="shared" ref="E5572:E5635" si="527">+E5571</f>
        <v>LRKPPS</v>
      </c>
      <c r="F5572" s="39">
        <v>53.260898590087891</v>
      </c>
      <c r="G5572">
        <f t="shared" si="525"/>
        <v>1.005074426978516E-3</v>
      </c>
      <c r="H5572" s="38">
        <f>G5572*SUMIF('Manual Inputs'!$B$11:$B$22,'Expanded kW'!A5572,'Manual Inputs'!$C$11:$C$22)</f>
        <v>9327.1921948777544</v>
      </c>
    </row>
    <row r="5573" spans="1:8" x14ac:dyDescent="0.2">
      <c r="A5573">
        <f t="shared" si="522"/>
        <v>10</v>
      </c>
      <c r="B5573" t="b">
        <f t="shared" si="523"/>
        <v>0</v>
      </c>
      <c r="C5573" t="str">
        <f t="shared" si="524"/>
        <v>OFF</v>
      </c>
      <c r="D5573" s="4">
        <f t="shared" si="526"/>
        <v>42662.124999986489</v>
      </c>
      <c r="E5573" t="str">
        <f t="shared" si="527"/>
        <v>LRKPPS</v>
      </c>
      <c r="F5573" s="39">
        <v>53.947376251220703</v>
      </c>
      <c r="G5573">
        <f t="shared" si="525"/>
        <v>1.0180287923790467E-3</v>
      </c>
      <c r="H5573" s="38">
        <f>G5573*SUMIF('Manual Inputs'!$B$11:$B$22,'Expanded kW'!A5573,'Manual Inputs'!$C$11:$C$22)</f>
        <v>9447.4100141855833</v>
      </c>
    </row>
    <row r="5574" spans="1:8" x14ac:dyDescent="0.2">
      <c r="A5574">
        <f t="shared" si="522"/>
        <v>10</v>
      </c>
      <c r="B5574" t="b">
        <f t="shared" si="523"/>
        <v>0</v>
      </c>
      <c r="C5574" t="str">
        <f t="shared" si="524"/>
        <v>OFF</v>
      </c>
      <c r="D5574" s="4">
        <f t="shared" si="526"/>
        <v>42662.166666653153</v>
      </c>
      <c r="E5574" t="str">
        <f t="shared" si="527"/>
        <v>LRKPPS</v>
      </c>
      <c r="F5574" s="39">
        <v>56.193778991699219</v>
      </c>
      <c r="G5574">
        <f t="shared" si="525"/>
        <v>1.0604201527750878E-3</v>
      </c>
      <c r="H5574" s="38">
        <f>G5574*SUMIF('Manual Inputs'!$B$11:$B$22,'Expanded kW'!A5574,'Manual Inputs'!$C$11:$C$22)</f>
        <v>9840.8061201882447</v>
      </c>
    </row>
    <row r="5575" spans="1:8" x14ac:dyDescent="0.2">
      <c r="A5575">
        <f t="shared" si="522"/>
        <v>10</v>
      </c>
      <c r="B5575" t="b">
        <f t="shared" si="523"/>
        <v>0</v>
      </c>
      <c r="C5575" t="str">
        <f t="shared" si="524"/>
        <v>OFF</v>
      </c>
      <c r="D5575" s="4">
        <f t="shared" si="526"/>
        <v>42662.208333319817</v>
      </c>
      <c r="E5575" t="str">
        <f t="shared" si="527"/>
        <v>LRKPPS</v>
      </c>
      <c r="F5575" s="39">
        <v>63.461193084716797</v>
      </c>
      <c r="G5575">
        <f t="shared" si="525"/>
        <v>1.1975618880539327E-3</v>
      </c>
      <c r="H5575" s="38">
        <f>G5575*SUMIF('Manual Inputs'!$B$11:$B$22,'Expanded kW'!A5575,'Manual Inputs'!$C$11:$C$22)</f>
        <v>11113.495274891189</v>
      </c>
    </row>
    <row r="5576" spans="1:8" x14ac:dyDescent="0.2">
      <c r="A5576">
        <f t="shared" si="522"/>
        <v>10</v>
      </c>
      <c r="B5576" t="b">
        <f t="shared" si="523"/>
        <v>0</v>
      </c>
      <c r="C5576" t="str">
        <f t="shared" si="524"/>
        <v>OFF</v>
      </c>
      <c r="D5576" s="4">
        <f t="shared" si="526"/>
        <v>42662.249999986481</v>
      </c>
      <c r="E5576" t="str">
        <f t="shared" si="527"/>
        <v>LRKPPS</v>
      </c>
      <c r="F5576" s="39">
        <v>85.653511047363281</v>
      </c>
      <c r="G5576">
        <f t="shared" si="525"/>
        <v>1.6163481243001044E-3</v>
      </c>
      <c r="H5576" s="38">
        <f>G5576*SUMIF('Manual Inputs'!$B$11:$B$22,'Expanded kW'!A5576,'Manual Inputs'!$C$11:$C$22)</f>
        <v>14999.873844665522</v>
      </c>
    </row>
    <row r="5577" spans="1:8" x14ac:dyDescent="0.2">
      <c r="A5577">
        <f t="shared" si="522"/>
        <v>10</v>
      </c>
      <c r="B5577" t="b">
        <f t="shared" si="523"/>
        <v>0</v>
      </c>
      <c r="C5577" t="str">
        <f t="shared" si="524"/>
        <v>ON</v>
      </c>
      <c r="D5577" s="4">
        <f t="shared" si="526"/>
        <v>42662.291666653146</v>
      </c>
      <c r="E5577" t="str">
        <f t="shared" si="527"/>
        <v>LRKPPS</v>
      </c>
      <c r="F5577" s="39">
        <v>104.42580413818359</v>
      </c>
      <c r="G5577">
        <f t="shared" si="525"/>
        <v>1.9705958411202693E-3</v>
      </c>
      <c r="H5577" s="38">
        <f>G5577*SUMIF('Manual Inputs'!$B$11:$B$22,'Expanded kW'!A5577,'Manual Inputs'!$C$11:$C$22)</f>
        <v>18287.328435776053</v>
      </c>
    </row>
    <row r="5578" spans="1:8" x14ac:dyDescent="0.2">
      <c r="A5578">
        <f t="shared" si="522"/>
        <v>10</v>
      </c>
      <c r="B5578" t="b">
        <f t="shared" si="523"/>
        <v>0</v>
      </c>
      <c r="C5578" t="str">
        <f t="shared" si="524"/>
        <v>ON</v>
      </c>
      <c r="D5578" s="4">
        <f t="shared" si="526"/>
        <v>42662.33333331981</v>
      </c>
      <c r="E5578" t="str">
        <f t="shared" si="527"/>
        <v>LRKPPS</v>
      </c>
      <c r="F5578" s="39">
        <v>138.90505981445312</v>
      </c>
      <c r="G5578">
        <f t="shared" si="525"/>
        <v>2.6212461128736955E-3</v>
      </c>
      <c r="H5578" s="38">
        <f>G5578*SUMIF('Manual Inputs'!$B$11:$B$22,'Expanded kW'!A5578,'Manual Inputs'!$C$11:$C$22)</f>
        <v>24325.428673325296</v>
      </c>
    </row>
    <row r="5579" spans="1:8" x14ac:dyDescent="0.2">
      <c r="A5579">
        <f t="shared" si="522"/>
        <v>10</v>
      </c>
      <c r="B5579" t="b">
        <f t="shared" si="523"/>
        <v>0</v>
      </c>
      <c r="C5579" t="str">
        <f t="shared" si="524"/>
        <v>ON</v>
      </c>
      <c r="D5579" s="4">
        <f t="shared" si="526"/>
        <v>42662.374999986474</v>
      </c>
      <c r="E5579" t="str">
        <f t="shared" si="527"/>
        <v>LRKPPS</v>
      </c>
      <c r="F5579" s="39">
        <v>145.31333923339844</v>
      </c>
      <c r="G5579">
        <f t="shared" si="525"/>
        <v>2.7421753111300938E-3</v>
      </c>
      <c r="H5579" s="38">
        <f>G5579*SUMIF('Manual Inputs'!$B$11:$B$22,'Expanded kW'!A5579,'Manual Inputs'!$C$11:$C$22)</f>
        <v>25447.663846993695</v>
      </c>
    </row>
    <row r="5580" spans="1:8" x14ac:dyDescent="0.2">
      <c r="A5580">
        <f t="shared" si="522"/>
        <v>10</v>
      </c>
      <c r="B5580" t="b">
        <f t="shared" si="523"/>
        <v>0</v>
      </c>
      <c r="C5580" t="str">
        <f t="shared" si="524"/>
        <v>ON</v>
      </c>
      <c r="D5580" s="4">
        <f t="shared" si="526"/>
        <v>42662.416666653138</v>
      </c>
      <c r="E5580" t="str">
        <f t="shared" si="527"/>
        <v>LRKPPS</v>
      </c>
      <c r="F5580" s="39">
        <v>147.93327331542969</v>
      </c>
      <c r="G5580">
        <f t="shared" si="525"/>
        <v>2.7916154973816475E-3</v>
      </c>
      <c r="H5580" s="38">
        <f>G5580*SUMIF('Manual Inputs'!$B$11:$B$22,'Expanded kW'!A5580,'Manual Inputs'!$C$11:$C$22)</f>
        <v>25906.473768866923</v>
      </c>
    </row>
    <row r="5581" spans="1:8" x14ac:dyDescent="0.2">
      <c r="A5581">
        <f t="shared" si="522"/>
        <v>10</v>
      </c>
      <c r="B5581" t="b">
        <f t="shared" si="523"/>
        <v>0</v>
      </c>
      <c r="C5581" t="str">
        <f t="shared" si="524"/>
        <v>ON</v>
      </c>
      <c r="D5581" s="4">
        <f t="shared" si="526"/>
        <v>42662.458333319802</v>
      </c>
      <c r="E5581" t="str">
        <f t="shared" si="527"/>
        <v>LRKPPS</v>
      </c>
      <c r="F5581" s="39">
        <v>159.05953979492187</v>
      </c>
      <c r="G5581">
        <f t="shared" si="525"/>
        <v>3.0015767673247542E-3</v>
      </c>
      <c r="H5581" s="38">
        <f>G5581*SUMIF('Manual Inputs'!$B$11:$B$22,'Expanded kW'!A5581,'Manual Inputs'!$C$11:$C$22)</f>
        <v>27854.935560027217</v>
      </c>
    </row>
    <row r="5582" spans="1:8" x14ac:dyDescent="0.2">
      <c r="A5582">
        <f t="shared" si="522"/>
        <v>10</v>
      </c>
      <c r="B5582" t="b">
        <f t="shared" si="523"/>
        <v>0</v>
      </c>
      <c r="C5582" t="str">
        <f t="shared" si="524"/>
        <v>ON</v>
      </c>
      <c r="D5582" s="4">
        <f t="shared" si="526"/>
        <v>42662.499999986467</v>
      </c>
      <c r="E5582" t="str">
        <f t="shared" si="527"/>
        <v>LRKPPS</v>
      </c>
      <c r="F5582" s="39">
        <v>158.94596862792969</v>
      </c>
      <c r="G5582">
        <f t="shared" si="525"/>
        <v>2.999433591400058E-3</v>
      </c>
      <c r="H5582" s="38">
        <f>G5582*SUMIF('Manual Inputs'!$B$11:$B$22,'Expanded kW'!A5582,'Manual Inputs'!$C$11:$C$22)</f>
        <v>27835.04667098527</v>
      </c>
    </row>
    <row r="5583" spans="1:8" x14ac:dyDescent="0.2">
      <c r="A5583">
        <f t="shared" si="522"/>
        <v>10</v>
      </c>
      <c r="B5583" t="b">
        <f t="shared" si="523"/>
        <v>0</v>
      </c>
      <c r="C5583" t="str">
        <f t="shared" si="524"/>
        <v>ON</v>
      </c>
      <c r="D5583" s="4">
        <f t="shared" si="526"/>
        <v>42662.541666653131</v>
      </c>
      <c r="E5583" t="str">
        <f t="shared" si="527"/>
        <v>LRKPPS</v>
      </c>
      <c r="F5583" s="39">
        <v>148.93360900878906</v>
      </c>
      <c r="G5583">
        <f t="shared" si="525"/>
        <v>2.8104926070512998E-3</v>
      </c>
      <c r="H5583" s="38">
        <f>G5583*SUMIF('Manual Inputs'!$B$11:$B$22,'Expanded kW'!A5583,'Manual Inputs'!$C$11:$C$22)</f>
        <v>26081.655253189376</v>
      </c>
    </row>
    <row r="5584" spans="1:8" x14ac:dyDescent="0.2">
      <c r="A5584">
        <f t="shared" si="522"/>
        <v>10</v>
      </c>
      <c r="B5584" t="b">
        <f t="shared" si="523"/>
        <v>0</v>
      </c>
      <c r="C5584" t="str">
        <f t="shared" si="524"/>
        <v>ON</v>
      </c>
      <c r="D5584" s="4">
        <f t="shared" si="526"/>
        <v>42662.583333319795</v>
      </c>
      <c r="E5584" t="str">
        <f t="shared" si="527"/>
        <v>LRKPPS</v>
      </c>
      <c r="F5584" s="39">
        <v>145.83294677734375</v>
      </c>
      <c r="G5584">
        <f t="shared" si="525"/>
        <v>2.7519807081156744E-3</v>
      </c>
      <c r="H5584" s="38">
        <f>G5584*SUMIF('Manual Inputs'!$B$11:$B$22,'Expanded kW'!A5584,'Manual Inputs'!$C$11:$C$22)</f>
        <v>25538.658921364979</v>
      </c>
    </row>
    <row r="5585" spans="1:8" x14ac:dyDescent="0.2">
      <c r="A5585">
        <f t="shared" si="522"/>
        <v>10</v>
      </c>
      <c r="B5585" t="b">
        <f t="shared" si="523"/>
        <v>0</v>
      </c>
      <c r="C5585" t="str">
        <f t="shared" si="524"/>
        <v>ON</v>
      </c>
      <c r="D5585" s="4">
        <f t="shared" si="526"/>
        <v>42662.624999986459</v>
      </c>
      <c r="E5585" t="str">
        <f t="shared" si="527"/>
        <v>LRKPPS</v>
      </c>
      <c r="F5585" s="39">
        <v>128.49555969238281</v>
      </c>
      <c r="G5585">
        <f t="shared" si="525"/>
        <v>2.4248107795000729E-3</v>
      </c>
      <c r="H5585" s="38">
        <f>G5585*SUMIF('Manual Inputs'!$B$11:$B$22,'Expanded kW'!A5585,'Manual Inputs'!$C$11:$C$22)</f>
        <v>22502.488939649407</v>
      </c>
    </row>
    <row r="5586" spans="1:8" x14ac:dyDescent="0.2">
      <c r="A5586">
        <f t="shared" si="522"/>
        <v>10</v>
      </c>
      <c r="B5586" t="b">
        <f t="shared" si="523"/>
        <v>0</v>
      </c>
      <c r="C5586" t="str">
        <f t="shared" si="524"/>
        <v>ON</v>
      </c>
      <c r="D5586" s="4">
        <f t="shared" si="526"/>
        <v>42662.666666653124</v>
      </c>
      <c r="E5586" t="str">
        <f t="shared" si="527"/>
        <v>LRKPPS</v>
      </c>
      <c r="F5586" s="39">
        <v>112.31284332275391</v>
      </c>
      <c r="G5586">
        <f t="shared" si="525"/>
        <v>2.1194303820092279E-3</v>
      </c>
      <c r="H5586" s="38">
        <f>G5586*SUMIF('Manual Inputs'!$B$11:$B$22,'Expanded kW'!A5586,'Manual Inputs'!$C$11:$C$22)</f>
        <v>19668.528007514218</v>
      </c>
    </row>
    <row r="5587" spans="1:8" x14ac:dyDescent="0.2">
      <c r="A5587">
        <f t="shared" si="522"/>
        <v>10</v>
      </c>
      <c r="B5587" t="b">
        <f t="shared" si="523"/>
        <v>0</v>
      </c>
      <c r="C5587" t="str">
        <f t="shared" si="524"/>
        <v>ON</v>
      </c>
      <c r="D5587" s="4">
        <f t="shared" si="526"/>
        <v>42662.708333319788</v>
      </c>
      <c r="E5587" t="str">
        <f t="shared" si="527"/>
        <v>LRKPPS</v>
      </c>
      <c r="F5587" s="39">
        <v>99.526313781738281</v>
      </c>
      <c r="G5587">
        <f t="shared" si="525"/>
        <v>1.8781386615974386E-3</v>
      </c>
      <c r="H5587" s="38">
        <f>G5587*SUMIF('Manual Inputs'!$B$11:$B$22,'Expanded kW'!A5587,'Manual Inputs'!$C$11:$C$22)</f>
        <v>17429.316471629052</v>
      </c>
    </row>
    <row r="5588" spans="1:8" x14ac:dyDescent="0.2">
      <c r="A5588">
        <f t="shared" si="522"/>
        <v>10</v>
      </c>
      <c r="B5588" t="b">
        <f t="shared" si="523"/>
        <v>0</v>
      </c>
      <c r="C5588" t="str">
        <f t="shared" si="524"/>
        <v>ON</v>
      </c>
      <c r="D5588" s="4">
        <f t="shared" si="526"/>
        <v>42662.749999986452</v>
      </c>
      <c r="E5588" t="str">
        <f t="shared" si="527"/>
        <v>LRKPPS</v>
      </c>
      <c r="F5588" s="39">
        <v>90.534271240234375</v>
      </c>
      <c r="G5588">
        <f t="shared" si="525"/>
        <v>1.7084518511227384E-3</v>
      </c>
      <c r="H5588" s="38">
        <f>G5588*SUMIF('Manual Inputs'!$B$11:$B$22,'Expanded kW'!A5588,'Manual Inputs'!$C$11:$C$22)</f>
        <v>15854.605732055976</v>
      </c>
    </row>
    <row r="5589" spans="1:8" x14ac:dyDescent="0.2">
      <c r="A5589">
        <f t="shared" si="522"/>
        <v>10</v>
      </c>
      <c r="B5589" t="b">
        <f t="shared" si="523"/>
        <v>0</v>
      </c>
      <c r="C5589" t="str">
        <f t="shared" si="524"/>
        <v>ON</v>
      </c>
      <c r="D5589" s="4">
        <f t="shared" si="526"/>
        <v>42662.791666653116</v>
      </c>
      <c r="E5589" t="str">
        <f t="shared" si="527"/>
        <v>LRKPPS</v>
      </c>
      <c r="F5589" s="39">
        <v>85.571983337402344</v>
      </c>
      <c r="G5589">
        <f t="shared" si="525"/>
        <v>1.6148096332392887E-3</v>
      </c>
      <c r="H5589" s="38">
        <f>G5589*SUMIF('Manual Inputs'!$B$11:$B$22,'Expanded kW'!A5589,'Manual Inputs'!$C$11:$C$22)</f>
        <v>14985.596492233557</v>
      </c>
    </row>
    <row r="5590" spans="1:8" x14ac:dyDescent="0.2">
      <c r="A5590">
        <f t="shared" si="522"/>
        <v>10</v>
      </c>
      <c r="B5590" t="b">
        <f t="shared" si="523"/>
        <v>0</v>
      </c>
      <c r="C5590" t="str">
        <f t="shared" si="524"/>
        <v>ON</v>
      </c>
      <c r="D5590" s="4">
        <f t="shared" si="526"/>
        <v>42662.833333319781</v>
      </c>
      <c r="E5590" t="str">
        <f t="shared" si="527"/>
        <v>LRKPPS</v>
      </c>
      <c r="F5590" s="39">
        <v>78.280143737792969</v>
      </c>
      <c r="G5590">
        <f t="shared" si="525"/>
        <v>1.4772069697243217E-3</v>
      </c>
      <c r="H5590" s="38">
        <f>G5590*SUMIF('Manual Inputs'!$B$11:$B$22,'Expanded kW'!A5590,'Manual Inputs'!$C$11:$C$22)</f>
        <v>13708.629876945648</v>
      </c>
    </row>
    <row r="5591" spans="1:8" x14ac:dyDescent="0.2">
      <c r="A5591">
        <f t="shared" si="522"/>
        <v>10</v>
      </c>
      <c r="B5591" t="b">
        <f t="shared" si="523"/>
        <v>0</v>
      </c>
      <c r="C5591" t="str">
        <f t="shared" si="524"/>
        <v>OFF</v>
      </c>
      <c r="D5591" s="4">
        <f t="shared" si="526"/>
        <v>42662.874999986445</v>
      </c>
      <c r="E5591" t="str">
        <f t="shared" si="527"/>
        <v>LRKPPS</v>
      </c>
      <c r="F5591" s="39">
        <v>71.346733093261719</v>
      </c>
      <c r="G5591">
        <f t="shared" si="525"/>
        <v>1.3463681383296168E-3</v>
      </c>
      <c r="H5591" s="38">
        <f>G5591*SUMIF('Manual Inputs'!$B$11:$B$22,'Expanded kW'!A5591,'Manual Inputs'!$C$11:$C$22)</f>
        <v>12494.432306880815</v>
      </c>
    </row>
    <row r="5592" spans="1:8" x14ac:dyDescent="0.2">
      <c r="A5592">
        <f t="shared" si="522"/>
        <v>10</v>
      </c>
      <c r="B5592" t="b">
        <f t="shared" si="523"/>
        <v>0</v>
      </c>
      <c r="C5592" t="str">
        <f t="shared" si="524"/>
        <v>OFF</v>
      </c>
      <c r="D5592" s="4">
        <f t="shared" si="526"/>
        <v>42662.916666653109</v>
      </c>
      <c r="E5592" t="str">
        <f t="shared" si="527"/>
        <v>LRKPPS</v>
      </c>
      <c r="F5592" s="39">
        <v>65.65997314453125</v>
      </c>
      <c r="G5592">
        <f t="shared" si="525"/>
        <v>1.2390545715641782E-3</v>
      </c>
      <c r="H5592" s="38">
        <f>G5592*SUMIF('Manual Inputs'!$B$11:$B$22,'Expanded kW'!A5592,'Manual Inputs'!$C$11:$C$22)</f>
        <v>11498.551568627301</v>
      </c>
    </row>
    <row r="5593" spans="1:8" x14ac:dyDescent="0.2">
      <c r="A5593">
        <f t="shared" si="522"/>
        <v>10</v>
      </c>
      <c r="B5593" t="b">
        <f t="shared" si="523"/>
        <v>0</v>
      </c>
      <c r="C5593" t="str">
        <f t="shared" si="524"/>
        <v>OFF</v>
      </c>
      <c r="D5593" s="4">
        <f t="shared" si="526"/>
        <v>42662.958333319773</v>
      </c>
      <c r="E5593" t="str">
        <f t="shared" si="527"/>
        <v>LRKPPS</v>
      </c>
      <c r="F5593" s="39">
        <v>60.695938110351562</v>
      </c>
      <c r="G5593">
        <f t="shared" si="525"/>
        <v>1.1453793839583885E-3</v>
      </c>
      <c r="H5593" s="38">
        <f>G5593*SUMIF('Manual Inputs'!$B$11:$B$22,'Expanded kW'!A5593,'Manual Inputs'!$C$11:$C$22)</f>
        <v>10629.236366451625</v>
      </c>
    </row>
    <row r="5594" spans="1:8" x14ac:dyDescent="0.2">
      <c r="A5594">
        <f t="shared" si="522"/>
        <v>10</v>
      </c>
      <c r="B5594" t="b">
        <f t="shared" si="523"/>
        <v>0</v>
      </c>
      <c r="C5594" t="str">
        <f t="shared" si="524"/>
        <v>OFF</v>
      </c>
      <c r="D5594" s="4">
        <f t="shared" si="526"/>
        <v>42662.999999986438</v>
      </c>
      <c r="E5594" t="str">
        <f t="shared" si="527"/>
        <v>LRKPPS</v>
      </c>
      <c r="F5594" s="39">
        <v>56.720672607421875</v>
      </c>
      <c r="G5594">
        <f t="shared" si="525"/>
        <v>1.0703630435809077E-3</v>
      </c>
      <c r="H5594" s="38">
        <f>G5594*SUMIF('Manual Inputs'!$B$11:$B$22,'Expanded kW'!A5594,'Manual Inputs'!$C$11:$C$22)</f>
        <v>9933.0771510982249</v>
      </c>
    </row>
    <row r="5595" spans="1:8" x14ac:dyDescent="0.2">
      <c r="A5595">
        <f t="shared" si="522"/>
        <v>10</v>
      </c>
      <c r="B5595" t="b">
        <f t="shared" si="523"/>
        <v>0</v>
      </c>
      <c r="C5595" t="str">
        <f t="shared" si="524"/>
        <v>OFF</v>
      </c>
      <c r="D5595" s="4">
        <f t="shared" si="526"/>
        <v>42663.041666653102</v>
      </c>
      <c r="E5595" t="str">
        <f t="shared" si="527"/>
        <v>LRKPPS</v>
      </c>
      <c r="F5595" s="39">
        <v>55.654075622558594</v>
      </c>
      <c r="G5595">
        <f t="shared" si="525"/>
        <v>1.0502355319963025E-3</v>
      </c>
      <c r="H5595" s="38">
        <f>G5595*SUMIF('Manual Inputs'!$B$11:$B$22,'Expanded kW'!A5595,'Manual Inputs'!$C$11:$C$22)</f>
        <v>9746.2918107144196</v>
      </c>
    </row>
    <row r="5596" spans="1:8" x14ac:dyDescent="0.2">
      <c r="A5596">
        <f t="shared" si="522"/>
        <v>10</v>
      </c>
      <c r="B5596" t="b">
        <f t="shared" si="523"/>
        <v>0</v>
      </c>
      <c r="C5596" t="str">
        <f t="shared" si="524"/>
        <v>OFF</v>
      </c>
      <c r="D5596" s="4">
        <f t="shared" si="526"/>
        <v>42663.083333319766</v>
      </c>
      <c r="E5596" t="str">
        <f t="shared" si="527"/>
        <v>LRKPPS</v>
      </c>
      <c r="F5596" s="39">
        <v>54.398166656494141</v>
      </c>
      <c r="G5596">
        <f t="shared" si="525"/>
        <v>1.0265355566331507E-3</v>
      </c>
      <c r="H5596" s="38">
        <f>G5596*SUMIF('Manual Inputs'!$B$11:$B$22,'Expanded kW'!A5596,'Manual Inputs'!$C$11:$C$22)</f>
        <v>9526.3536456468573</v>
      </c>
    </row>
    <row r="5597" spans="1:8" x14ac:dyDescent="0.2">
      <c r="A5597">
        <f t="shared" si="522"/>
        <v>10</v>
      </c>
      <c r="B5597" t="b">
        <f t="shared" si="523"/>
        <v>0</v>
      </c>
      <c r="C5597" t="str">
        <f t="shared" si="524"/>
        <v>OFF</v>
      </c>
      <c r="D5597" s="4">
        <f t="shared" si="526"/>
        <v>42663.12499998643</v>
      </c>
      <c r="E5597" t="str">
        <f t="shared" si="527"/>
        <v>LRKPPS</v>
      </c>
      <c r="F5597" s="39">
        <v>52.373424530029297</v>
      </c>
      <c r="G5597">
        <f t="shared" si="525"/>
        <v>9.8832710378300216E-4</v>
      </c>
      <c r="H5597" s="38">
        <f>G5597*SUMIF('Manual Inputs'!$B$11:$B$22,'Expanded kW'!A5597,'Manual Inputs'!$C$11:$C$22)</f>
        <v>9171.7753441437417</v>
      </c>
    </row>
    <row r="5598" spans="1:8" x14ac:dyDescent="0.2">
      <c r="A5598">
        <f t="shared" si="522"/>
        <v>10</v>
      </c>
      <c r="B5598" t="b">
        <f t="shared" si="523"/>
        <v>0</v>
      </c>
      <c r="C5598" t="str">
        <f t="shared" si="524"/>
        <v>OFF</v>
      </c>
      <c r="D5598" s="4">
        <f t="shared" si="526"/>
        <v>42663.166666653095</v>
      </c>
      <c r="E5598" t="str">
        <f t="shared" si="527"/>
        <v>LRKPPS</v>
      </c>
      <c r="F5598" s="39">
        <v>53.666210174560547</v>
      </c>
      <c r="G5598">
        <f t="shared" si="525"/>
        <v>1.0127229706436696E-3</v>
      </c>
      <c r="H5598" s="38">
        <f>G5598*SUMIF('Manual Inputs'!$B$11:$B$22,'Expanded kW'!A5598,'Manual Inputs'!$C$11:$C$22)</f>
        <v>9398.1714525932894</v>
      </c>
    </row>
    <row r="5599" spans="1:8" x14ac:dyDescent="0.2">
      <c r="A5599">
        <f t="shared" si="522"/>
        <v>10</v>
      </c>
      <c r="B5599" t="b">
        <f t="shared" si="523"/>
        <v>0</v>
      </c>
      <c r="C5599" t="str">
        <f t="shared" si="524"/>
        <v>OFF</v>
      </c>
      <c r="D5599" s="4">
        <f t="shared" si="526"/>
        <v>42663.208333319759</v>
      </c>
      <c r="E5599" t="str">
        <f t="shared" si="527"/>
        <v>LRKPPS</v>
      </c>
      <c r="F5599" s="39">
        <v>63.777488708496094</v>
      </c>
      <c r="G5599">
        <f t="shared" si="525"/>
        <v>1.2035306315644854E-3</v>
      </c>
      <c r="H5599" s="38">
        <f>G5599*SUMIF('Manual Inputs'!$B$11:$B$22,'Expanded kW'!A5599,'Manual Inputs'!$C$11:$C$22)</f>
        <v>11168.885817512211</v>
      </c>
    </row>
    <row r="5600" spans="1:8" x14ac:dyDescent="0.2">
      <c r="A5600">
        <f t="shared" si="522"/>
        <v>10</v>
      </c>
      <c r="B5600" t="b">
        <f t="shared" si="523"/>
        <v>0</v>
      </c>
      <c r="C5600" t="str">
        <f t="shared" si="524"/>
        <v>OFF</v>
      </c>
      <c r="D5600" s="4">
        <f t="shared" si="526"/>
        <v>42663.249999986423</v>
      </c>
      <c r="E5600" t="str">
        <f t="shared" si="527"/>
        <v>LRKPPS</v>
      </c>
      <c r="F5600" s="39">
        <v>86.802696228027344</v>
      </c>
      <c r="G5600">
        <f t="shared" si="525"/>
        <v>1.6380341391350681E-3</v>
      </c>
      <c r="H5600" s="38">
        <f>G5600*SUMIF('Manual Inputs'!$B$11:$B$22,'Expanded kW'!A5600,'Manual Inputs'!$C$11:$C$22)</f>
        <v>15201.122252621484</v>
      </c>
    </row>
    <row r="5601" spans="1:8" x14ac:dyDescent="0.2">
      <c r="A5601">
        <f t="shared" si="522"/>
        <v>10</v>
      </c>
      <c r="B5601" t="b">
        <f t="shared" si="523"/>
        <v>0</v>
      </c>
      <c r="C5601" t="str">
        <f t="shared" si="524"/>
        <v>ON</v>
      </c>
      <c r="D5601" s="4">
        <f t="shared" si="526"/>
        <v>42663.291666653087</v>
      </c>
      <c r="E5601" t="str">
        <f t="shared" si="527"/>
        <v>LRKPPS</v>
      </c>
      <c r="F5601" s="39">
        <v>107.47928619384766</v>
      </c>
      <c r="G5601">
        <f t="shared" si="525"/>
        <v>2.0282174135801243E-3</v>
      </c>
      <c r="H5601" s="38">
        <f>G5601*SUMIF('Manual Inputs'!$B$11:$B$22,'Expanded kW'!A5601,'Manual Inputs'!$C$11:$C$22)</f>
        <v>18822.062447982324</v>
      </c>
    </row>
    <row r="5602" spans="1:8" x14ac:dyDescent="0.2">
      <c r="A5602">
        <f t="shared" si="522"/>
        <v>10</v>
      </c>
      <c r="B5602" t="b">
        <f t="shared" si="523"/>
        <v>0</v>
      </c>
      <c r="C5602" t="str">
        <f t="shared" si="524"/>
        <v>ON</v>
      </c>
      <c r="D5602" s="4">
        <f t="shared" si="526"/>
        <v>42663.333333319752</v>
      </c>
      <c r="E5602" t="str">
        <f t="shared" si="527"/>
        <v>LRKPPS</v>
      </c>
      <c r="F5602" s="39">
        <v>142.10862731933594</v>
      </c>
      <c r="G5602">
        <f t="shared" si="525"/>
        <v>2.6816999140578967E-3</v>
      </c>
      <c r="H5602" s="38">
        <f>G5602*SUMIF('Manual Inputs'!$B$11:$B$22,'Expanded kW'!A5602,'Manual Inputs'!$C$11:$C$22)</f>
        <v>24886.446054148601</v>
      </c>
    </row>
    <row r="5603" spans="1:8" x14ac:dyDescent="0.2">
      <c r="A5603">
        <f t="shared" si="522"/>
        <v>10</v>
      </c>
      <c r="B5603" t="b">
        <f t="shared" si="523"/>
        <v>0</v>
      </c>
      <c r="C5603" t="str">
        <f t="shared" si="524"/>
        <v>ON</v>
      </c>
      <c r="D5603" s="4">
        <f t="shared" si="526"/>
        <v>42663.374999986416</v>
      </c>
      <c r="E5603" t="str">
        <f t="shared" si="527"/>
        <v>LRKPPS</v>
      </c>
      <c r="F5603" s="39">
        <v>145.37808227539062</v>
      </c>
      <c r="G5603">
        <f t="shared" si="525"/>
        <v>2.7433970625003056E-3</v>
      </c>
      <c r="H5603" s="38">
        <f>G5603*SUMIF('Manual Inputs'!$B$11:$B$22,'Expanded kW'!A5603,'Manual Inputs'!$C$11:$C$22)</f>
        <v>25459.001823106148</v>
      </c>
    </row>
    <row r="5604" spans="1:8" x14ac:dyDescent="0.2">
      <c r="A5604">
        <f t="shared" si="522"/>
        <v>10</v>
      </c>
      <c r="B5604" t="b">
        <f t="shared" si="523"/>
        <v>0</v>
      </c>
      <c r="C5604" t="str">
        <f t="shared" si="524"/>
        <v>ON</v>
      </c>
      <c r="D5604" s="4">
        <f t="shared" si="526"/>
        <v>42663.41666665308</v>
      </c>
      <c r="E5604" t="str">
        <f t="shared" si="527"/>
        <v>LRKPPS</v>
      </c>
      <c r="F5604" s="39">
        <v>145.84783935546875</v>
      </c>
      <c r="G5604">
        <f t="shared" si="525"/>
        <v>2.7522617426047921E-3</v>
      </c>
      <c r="H5604" s="38">
        <f>G5604*SUMIF('Manual Inputs'!$B$11:$B$22,'Expanded kW'!A5604,'Manual Inputs'!$C$11:$C$22)</f>
        <v>25541.266949808472</v>
      </c>
    </row>
    <row r="5605" spans="1:8" x14ac:dyDescent="0.2">
      <c r="A5605">
        <f t="shared" si="522"/>
        <v>10</v>
      </c>
      <c r="B5605" t="b">
        <f t="shared" si="523"/>
        <v>0</v>
      </c>
      <c r="C5605" t="str">
        <f t="shared" si="524"/>
        <v>ON</v>
      </c>
      <c r="D5605" s="4">
        <f t="shared" si="526"/>
        <v>42663.458333319744</v>
      </c>
      <c r="E5605" t="str">
        <f t="shared" si="527"/>
        <v>LRKPPS</v>
      </c>
      <c r="F5605" s="39">
        <v>153.67398071289062</v>
      </c>
      <c r="G5605">
        <f t="shared" si="525"/>
        <v>2.8999470943072043E-3</v>
      </c>
      <c r="H5605" s="38">
        <f>G5605*SUMIF('Manual Inputs'!$B$11:$B$22,'Expanded kW'!A5605,'Manual Inputs'!$C$11:$C$22)</f>
        <v>26911.801929827383</v>
      </c>
    </row>
    <row r="5606" spans="1:8" x14ac:dyDescent="0.2">
      <c r="A5606">
        <f t="shared" si="522"/>
        <v>10</v>
      </c>
      <c r="B5606" t="b">
        <f t="shared" si="523"/>
        <v>0</v>
      </c>
      <c r="C5606" t="str">
        <f t="shared" si="524"/>
        <v>ON</v>
      </c>
      <c r="D5606" s="4">
        <f t="shared" si="526"/>
        <v>42663.499999986409</v>
      </c>
      <c r="E5606" t="str">
        <f t="shared" si="527"/>
        <v>LRKPPS</v>
      </c>
      <c r="F5606" s="39">
        <v>153.20706176757812</v>
      </c>
      <c r="G5606">
        <f t="shared" si="525"/>
        <v>2.8911359720049474E-3</v>
      </c>
      <c r="H5606" s="38">
        <f>G5606*SUMIF('Manual Inputs'!$B$11:$B$22,'Expanded kW'!A5606,'Manual Inputs'!$C$11:$C$22)</f>
        <v>26830.033824939084</v>
      </c>
    </row>
    <row r="5607" spans="1:8" x14ac:dyDescent="0.2">
      <c r="A5607">
        <f t="shared" si="522"/>
        <v>10</v>
      </c>
      <c r="B5607" t="b">
        <f t="shared" si="523"/>
        <v>0</v>
      </c>
      <c r="C5607" t="str">
        <f t="shared" si="524"/>
        <v>ON</v>
      </c>
      <c r="D5607" s="4">
        <f t="shared" si="526"/>
        <v>42663.541666653073</v>
      </c>
      <c r="E5607" t="str">
        <f t="shared" si="527"/>
        <v>LRKPPS</v>
      </c>
      <c r="F5607" s="39">
        <v>144.18829345703125</v>
      </c>
      <c r="G5607">
        <f t="shared" si="525"/>
        <v>2.7209448255592537E-3</v>
      </c>
      <c r="H5607" s="38">
        <f>G5607*SUMIF('Manual Inputs'!$B$11:$B$22,'Expanded kW'!A5607,'Manual Inputs'!$C$11:$C$22)</f>
        <v>25250.642796617256</v>
      </c>
    </row>
    <row r="5608" spans="1:8" x14ac:dyDescent="0.2">
      <c r="A5608">
        <f t="shared" si="522"/>
        <v>10</v>
      </c>
      <c r="B5608" t="b">
        <f t="shared" si="523"/>
        <v>0</v>
      </c>
      <c r="C5608" t="str">
        <f t="shared" si="524"/>
        <v>ON</v>
      </c>
      <c r="D5608" s="4">
        <f t="shared" si="526"/>
        <v>42663.583333319737</v>
      </c>
      <c r="E5608" t="str">
        <f t="shared" si="527"/>
        <v>LRKPPS</v>
      </c>
      <c r="F5608" s="39">
        <v>140.06126403808594</v>
      </c>
      <c r="G5608">
        <f t="shared" si="525"/>
        <v>2.6430645824883662E-3</v>
      </c>
      <c r="H5608" s="38">
        <f>G5608*SUMIF('Manual Inputs'!$B$11:$B$22,'Expanded kW'!A5608,'Manual Inputs'!$C$11:$C$22)</f>
        <v>24527.90627501487</v>
      </c>
    </row>
    <row r="5609" spans="1:8" x14ac:dyDescent="0.2">
      <c r="A5609">
        <f t="shared" si="522"/>
        <v>10</v>
      </c>
      <c r="B5609" t="b">
        <f t="shared" si="523"/>
        <v>0</v>
      </c>
      <c r="C5609" t="str">
        <f t="shared" si="524"/>
        <v>ON</v>
      </c>
      <c r="D5609" s="4">
        <f t="shared" si="526"/>
        <v>42663.624999986401</v>
      </c>
      <c r="E5609" t="str">
        <f t="shared" si="527"/>
        <v>LRKPPS</v>
      </c>
      <c r="F5609" s="39">
        <v>122.13581085205078</v>
      </c>
      <c r="G5609">
        <f t="shared" si="525"/>
        <v>2.3047973908672799E-3</v>
      </c>
      <c r="H5609" s="38">
        <f>G5609*SUMIF('Manual Inputs'!$B$11:$B$22,'Expanded kW'!A5609,'Manual Inputs'!$C$11:$C$22)</f>
        <v>21388.752571784833</v>
      </c>
    </row>
    <row r="5610" spans="1:8" x14ac:dyDescent="0.2">
      <c r="A5610">
        <f t="shared" si="522"/>
        <v>10</v>
      </c>
      <c r="B5610" t="b">
        <f t="shared" si="523"/>
        <v>0</v>
      </c>
      <c r="C5610" t="str">
        <f t="shared" si="524"/>
        <v>ON</v>
      </c>
      <c r="D5610" s="4">
        <f t="shared" si="526"/>
        <v>42663.666666653065</v>
      </c>
      <c r="E5610" t="str">
        <f t="shared" si="527"/>
        <v>LRKPPS</v>
      </c>
      <c r="F5610" s="39">
        <v>104.36167907714844</v>
      </c>
      <c r="G5610">
        <f t="shared" si="525"/>
        <v>1.9693857515295757E-3</v>
      </c>
      <c r="H5610" s="38">
        <f>G5610*SUMIF('Manual Inputs'!$B$11:$B$22,'Expanded kW'!A5610,'Manual Inputs'!$C$11:$C$22)</f>
        <v>18276.098682155367</v>
      </c>
    </row>
    <row r="5611" spans="1:8" x14ac:dyDescent="0.2">
      <c r="A5611">
        <f t="shared" si="522"/>
        <v>10</v>
      </c>
      <c r="B5611" t="b">
        <f t="shared" si="523"/>
        <v>0</v>
      </c>
      <c r="C5611" t="str">
        <f t="shared" si="524"/>
        <v>ON</v>
      </c>
      <c r="D5611" s="4">
        <f t="shared" si="526"/>
        <v>42663.70833331973</v>
      </c>
      <c r="E5611" t="str">
        <f t="shared" si="527"/>
        <v>LRKPPS</v>
      </c>
      <c r="F5611" s="39">
        <v>92.872276306152344</v>
      </c>
      <c r="G5611">
        <f t="shared" si="525"/>
        <v>1.7525718183802508E-3</v>
      </c>
      <c r="H5611" s="38">
        <f>G5611*SUMIF('Manual Inputs'!$B$11:$B$22,'Expanded kW'!A5611,'Manual Inputs'!$C$11:$C$22)</f>
        <v>16264.043484322383</v>
      </c>
    </row>
    <row r="5612" spans="1:8" x14ac:dyDescent="0.2">
      <c r="A5612">
        <f t="shared" si="522"/>
        <v>10</v>
      </c>
      <c r="B5612" t="b">
        <f t="shared" si="523"/>
        <v>0</v>
      </c>
      <c r="C5612" t="str">
        <f t="shared" si="524"/>
        <v>ON</v>
      </c>
      <c r="D5612" s="4">
        <f t="shared" si="526"/>
        <v>42663.749999986394</v>
      </c>
      <c r="E5612" t="str">
        <f t="shared" si="527"/>
        <v>LRKPPS</v>
      </c>
      <c r="F5612" s="39">
        <v>84.935470581054688</v>
      </c>
      <c r="G5612">
        <f t="shared" si="525"/>
        <v>1.6027981443086515E-3</v>
      </c>
      <c r="H5612" s="38">
        <f>G5612*SUMIF('Manual Inputs'!$B$11:$B$22,'Expanded kW'!A5612,'Manual Inputs'!$C$11:$C$22)</f>
        <v>14874.128661796862</v>
      </c>
    </row>
    <row r="5613" spans="1:8" x14ac:dyDescent="0.2">
      <c r="A5613">
        <f t="shared" si="522"/>
        <v>10</v>
      </c>
      <c r="B5613" t="b">
        <f t="shared" si="523"/>
        <v>0</v>
      </c>
      <c r="C5613" t="str">
        <f t="shared" si="524"/>
        <v>ON</v>
      </c>
      <c r="D5613" s="4">
        <f t="shared" si="526"/>
        <v>42663.791666653058</v>
      </c>
      <c r="E5613" t="str">
        <f t="shared" si="527"/>
        <v>LRKPPS</v>
      </c>
      <c r="F5613" s="39">
        <v>82.463424682617188</v>
      </c>
      <c r="G5613">
        <f t="shared" si="525"/>
        <v>1.5561487226764927E-3</v>
      </c>
      <c r="H5613" s="38">
        <f>G5613*SUMIF('Manual Inputs'!$B$11:$B$22,'Expanded kW'!A5613,'Manual Inputs'!$C$11:$C$22)</f>
        <v>14441.217317458842</v>
      </c>
    </row>
    <row r="5614" spans="1:8" x14ac:dyDescent="0.2">
      <c r="A5614">
        <f t="shared" si="522"/>
        <v>10</v>
      </c>
      <c r="B5614" t="b">
        <f t="shared" si="523"/>
        <v>0</v>
      </c>
      <c r="C5614" t="str">
        <f t="shared" si="524"/>
        <v>ON</v>
      </c>
      <c r="D5614" s="4">
        <f t="shared" si="526"/>
        <v>42663.833333319722</v>
      </c>
      <c r="E5614" t="str">
        <f t="shared" si="527"/>
        <v>LRKPPS</v>
      </c>
      <c r="F5614" s="39">
        <v>76.789237976074219</v>
      </c>
      <c r="G5614">
        <f t="shared" si="525"/>
        <v>1.4490724227338339E-3</v>
      </c>
      <c r="H5614" s="38">
        <f>G5614*SUMIF('Manual Inputs'!$B$11:$B$22,'Expanded kW'!A5614,'Manual Inputs'!$C$11:$C$22)</f>
        <v>13447.538439284674</v>
      </c>
    </row>
    <row r="5615" spans="1:8" x14ac:dyDescent="0.2">
      <c r="A5615">
        <f t="shared" si="522"/>
        <v>10</v>
      </c>
      <c r="B5615" t="b">
        <f t="shared" si="523"/>
        <v>0</v>
      </c>
      <c r="C5615" t="str">
        <f t="shared" si="524"/>
        <v>OFF</v>
      </c>
      <c r="D5615" s="4">
        <f t="shared" si="526"/>
        <v>42663.874999986387</v>
      </c>
      <c r="E5615" t="str">
        <f t="shared" si="527"/>
        <v>LRKPPS</v>
      </c>
      <c r="F5615" s="39">
        <v>70.731369018554687</v>
      </c>
      <c r="G5615">
        <f t="shared" si="525"/>
        <v>1.3347557414091406E-3</v>
      </c>
      <c r="H5615" s="38">
        <f>G5615*SUMIF('Manual Inputs'!$B$11:$B$22,'Expanded kW'!A5615,'Manual Inputs'!$C$11:$C$22)</f>
        <v>12386.668090606707</v>
      </c>
    </row>
    <row r="5616" spans="1:8" x14ac:dyDescent="0.2">
      <c r="A5616">
        <f t="shared" si="522"/>
        <v>10</v>
      </c>
      <c r="B5616" t="b">
        <f t="shared" si="523"/>
        <v>0</v>
      </c>
      <c r="C5616" t="str">
        <f t="shared" si="524"/>
        <v>OFF</v>
      </c>
      <c r="D5616" s="4">
        <f t="shared" si="526"/>
        <v>42663.916666653051</v>
      </c>
      <c r="E5616" t="str">
        <f t="shared" si="527"/>
        <v>LRKPPS</v>
      </c>
      <c r="F5616" s="39">
        <v>65.021377563476562</v>
      </c>
      <c r="G5616">
        <f t="shared" si="525"/>
        <v>1.2270037781173886E-3</v>
      </c>
      <c r="H5616" s="38">
        <f>G5616*SUMIF('Manual Inputs'!$B$11:$B$22,'Expanded kW'!A5616,'Manual Inputs'!$C$11:$C$22)</f>
        <v>11386.718988310957</v>
      </c>
    </row>
    <row r="5617" spans="1:8" x14ac:dyDescent="0.2">
      <c r="A5617">
        <f t="shared" si="522"/>
        <v>10</v>
      </c>
      <c r="B5617" t="b">
        <f t="shared" si="523"/>
        <v>0</v>
      </c>
      <c r="C5617" t="str">
        <f t="shared" si="524"/>
        <v>OFF</v>
      </c>
      <c r="D5617" s="4">
        <f t="shared" si="526"/>
        <v>42663.958333319715</v>
      </c>
      <c r="E5617" t="str">
        <f t="shared" si="527"/>
        <v>LRKPPS</v>
      </c>
      <c r="F5617" s="39">
        <v>59.548622131347656</v>
      </c>
      <c r="G5617">
        <f t="shared" si="525"/>
        <v>1.1237286424071512E-3</v>
      </c>
      <c r="H5617" s="38">
        <f>G5617*SUMIF('Manual Inputs'!$B$11:$B$22,'Expanded kW'!A5617,'Manual Inputs'!$C$11:$C$22)</f>
        <v>10428.315298131247</v>
      </c>
    </row>
    <row r="5618" spans="1:8" x14ac:dyDescent="0.2">
      <c r="A5618">
        <f t="shared" si="522"/>
        <v>10</v>
      </c>
      <c r="B5618" t="b">
        <f t="shared" si="523"/>
        <v>0</v>
      </c>
      <c r="C5618" t="str">
        <f t="shared" si="524"/>
        <v>OFF</v>
      </c>
      <c r="D5618" s="4">
        <f t="shared" si="526"/>
        <v>42663.999999986379</v>
      </c>
      <c r="E5618" t="str">
        <f t="shared" si="527"/>
        <v>LRKPPS</v>
      </c>
      <c r="F5618" s="39">
        <v>56.508003234863281</v>
      </c>
      <c r="G5618">
        <f t="shared" si="525"/>
        <v>1.0663498077283682E-3</v>
      </c>
      <c r="H5618" s="38">
        <f>G5618*SUMIF('Manual Inputs'!$B$11:$B$22,'Expanded kW'!A5618,'Manual Inputs'!$C$11:$C$22)</f>
        <v>9895.8339170498366</v>
      </c>
    </row>
    <row r="5619" spans="1:8" x14ac:dyDescent="0.2">
      <c r="A5619">
        <f t="shared" si="522"/>
        <v>10</v>
      </c>
      <c r="B5619" t="b">
        <f t="shared" si="523"/>
        <v>0</v>
      </c>
      <c r="C5619" t="str">
        <f t="shared" si="524"/>
        <v>OFF</v>
      </c>
      <c r="D5619" s="4">
        <f t="shared" si="526"/>
        <v>42664.041666653044</v>
      </c>
      <c r="E5619" t="str">
        <f t="shared" si="527"/>
        <v>LRKPPS</v>
      </c>
      <c r="F5619" s="39">
        <v>55.865695953369141</v>
      </c>
      <c r="G5619">
        <f t="shared" si="525"/>
        <v>1.0542289716181793E-3</v>
      </c>
      <c r="H5619" s="38">
        <f>G5619*SUMIF('Manual Inputs'!$B$11:$B$22,'Expanded kW'!A5619,'Manual Inputs'!$C$11:$C$22)</f>
        <v>9783.3513337428376</v>
      </c>
    </row>
    <row r="5620" spans="1:8" x14ac:dyDescent="0.2">
      <c r="A5620">
        <f t="shared" si="522"/>
        <v>10</v>
      </c>
      <c r="B5620" t="b">
        <f t="shared" si="523"/>
        <v>0</v>
      </c>
      <c r="C5620" t="str">
        <f t="shared" si="524"/>
        <v>OFF</v>
      </c>
      <c r="D5620" s="4">
        <f t="shared" si="526"/>
        <v>42664.083333319708</v>
      </c>
      <c r="E5620" t="str">
        <f t="shared" si="527"/>
        <v>LRKPPS</v>
      </c>
      <c r="F5620" s="39">
        <v>55.167800903320312</v>
      </c>
      <c r="G5620">
        <f t="shared" si="525"/>
        <v>1.0410591512417444E-3</v>
      </c>
      <c r="H5620" s="38">
        <f>G5620*SUMIF('Manual Inputs'!$B$11:$B$22,'Expanded kW'!A5620,'Manual Inputs'!$C$11:$C$22)</f>
        <v>9661.1340704976628</v>
      </c>
    </row>
    <row r="5621" spans="1:8" x14ac:dyDescent="0.2">
      <c r="A5621">
        <f t="shared" si="522"/>
        <v>10</v>
      </c>
      <c r="B5621" t="b">
        <f t="shared" si="523"/>
        <v>0</v>
      </c>
      <c r="C5621" t="str">
        <f t="shared" si="524"/>
        <v>OFF</v>
      </c>
      <c r="D5621" s="4">
        <f t="shared" si="526"/>
        <v>42664.124999986372</v>
      </c>
      <c r="E5621" t="str">
        <f t="shared" si="527"/>
        <v>LRKPPS</v>
      </c>
      <c r="F5621" s="39">
        <v>53.437686920166016</v>
      </c>
      <c r="G5621">
        <f t="shared" si="525"/>
        <v>1.008410559756096E-3</v>
      </c>
      <c r="H5621" s="38">
        <f>G5621*SUMIF('Manual Inputs'!$B$11:$B$22,'Expanded kW'!A5621,'Manual Inputs'!$C$11:$C$22)</f>
        <v>9358.1518440031068</v>
      </c>
    </row>
    <row r="5622" spans="1:8" x14ac:dyDescent="0.2">
      <c r="A5622">
        <f t="shared" si="522"/>
        <v>10</v>
      </c>
      <c r="B5622" t="b">
        <f t="shared" si="523"/>
        <v>0</v>
      </c>
      <c r="C5622" t="str">
        <f t="shared" si="524"/>
        <v>OFF</v>
      </c>
      <c r="D5622" s="4">
        <f t="shared" si="526"/>
        <v>42664.166666653036</v>
      </c>
      <c r="E5622" t="str">
        <f t="shared" si="527"/>
        <v>LRKPPS</v>
      </c>
      <c r="F5622" s="39">
        <v>54.376758575439453</v>
      </c>
      <c r="G5622">
        <f t="shared" si="525"/>
        <v>1.026131569555044E-3</v>
      </c>
      <c r="H5622" s="38">
        <f>G5622*SUMIF('Manual Inputs'!$B$11:$B$22,'Expanded kW'!A5622,'Manual Inputs'!$C$11:$C$22)</f>
        <v>9522.6046047593336</v>
      </c>
    </row>
    <row r="5623" spans="1:8" x14ac:dyDescent="0.2">
      <c r="A5623">
        <f t="shared" si="522"/>
        <v>10</v>
      </c>
      <c r="B5623" t="b">
        <f t="shared" si="523"/>
        <v>0</v>
      </c>
      <c r="C5623" t="str">
        <f t="shared" si="524"/>
        <v>OFF</v>
      </c>
      <c r="D5623" s="4">
        <f t="shared" si="526"/>
        <v>42664.208333319701</v>
      </c>
      <c r="E5623" t="str">
        <f t="shared" si="527"/>
        <v>LRKPPS</v>
      </c>
      <c r="F5623" s="39">
        <v>64.641677856445312</v>
      </c>
      <c r="G5623">
        <f t="shared" si="525"/>
        <v>1.2198385504255795E-3</v>
      </c>
      <c r="H5623" s="38">
        <f>G5623*SUMIF('Manual Inputs'!$B$11:$B$22,'Expanded kW'!A5623,'Manual Inputs'!$C$11:$C$22)</f>
        <v>11320.224951642971</v>
      </c>
    </row>
    <row r="5624" spans="1:8" x14ac:dyDescent="0.2">
      <c r="A5624">
        <f t="shared" si="522"/>
        <v>10</v>
      </c>
      <c r="B5624" t="b">
        <f t="shared" si="523"/>
        <v>0</v>
      </c>
      <c r="C5624" t="str">
        <f t="shared" si="524"/>
        <v>OFF</v>
      </c>
      <c r="D5624" s="4">
        <f t="shared" si="526"/>
        <v>42664.249999986365</v>
      </c>
      <c r="E5624" t="str">
        <f t="shared" si="527"/>
        <v>LRKPPS</v>
      </c>
      <c r="F5624" s="39">
        <v>86.459823608398438</v>
      </c>
      <c r="G5624">
        <f t="shared" si="525"/>
        <v>1.6315638671189612E-3</v>
      </c>
      <c r="H5624" s="38">
        <f>G5624*SUMIF('Manual Inputs'!$B$11:$B$22,'Expanded kW'!A5624,'Manual Inputs'!$C$11:$C$22)</f>
        <v>15141.07747481454</v>
      </c>
    </row>
    <row r="5625" spans="1:8" x14ac:dyDescent="0.2">
      <c r="A5625">
        <f t="shared" si="522"/>
        <v>10</v>
      </c>
      <c r="B5625" t="b">
        <f t="shared" si="523"/>
        <v>0</v>
      </c>
      <c r="C5625" t="str">
        <f t="shared" si="524"/>
        <v>ON</v>
      </c>
      <c r="D5625" s="4">
        <f t="shared" si="526"/>
        <v>42664.291666653029</v>
      </c>
      <c r="E5625" t="str">
        <f t="shared" si="527"/>
        <v>LRKPPS</v>
      </c>
      <c r="F5625" s="39">
        <v>103.39771270751953</v>
      </c>
      <c r="G5625">
        <f t="shared" si="525"/>
        <v>1.9511949591804272E-3</v>
      </c>
      <c r="H5625" s="38">
        <f>G5625*SUMIF('Manual Inputs'!$B$11:$B$22,'Expanded kW'!A5625,'Manual Inputs'!$C$11:$C$22)</f>
        <v>18107.286291885241</v>
      </c>
    </row>
    <row r="5626" spans="1:8" x14ac:dyDescent="0.2">
      <c r="A5626">
        <f t="shared" si="522"/>
        <v>10</v>
      </c>
      <c r="B5626" t="b">
        <f t="shared" si="523"/>
        <v>0</v>
      </c>
      <c r="C5626" t="str">
        <f t="shared" si="524"/>
        <v>ON</v>
      </c>
      <c r="D5626" s="4">
        <f t="shared" si="526"/>
        <v>42664.333333319693</v>
      </c>
      <c r="E5626" t="str">
        <f t="shared" si="527"/>
        <v>LRKPPS</v>
      </c>
      <c r="F5626" s="39">
        <v>130.23182678222656</v>
      </c>
      <c r="G5626">
        <f t="shared" si="525"/>
        <v>2.4575754848768449E-3</v>
      </c>
      <c r="H5626" s="38">
        <f>G5626*SUMIF('Manual Inputs'!$B$11:$B$22,'Expanded kW'!A5626,'Manual Inputs'!$C$11:$C$22)</f>
        <v>22806.548714781093</v>
      </c>
    </row>
    <row r="5627" spans="1:8" x14ac:dyDescent="0.2">
      <c r="A5627">
        <f t="shared" si="522"/>
        <v>10</v>
      </c>
      <c r="B5627" t="b">
        <f t="shared" si="523"/>
        <v>0</v>
      </c>
      <c r="C5627" t="str">
        <f t="shared" si="524"/>
        <v>ON</v>
      </c>
      <c r="D5627" s="4">
        <f t="shared" si="526"/>
        <v>42664.374999986358</v>
      </c>
      <c r="E5627" t="str">
        <f t="shared" si="527"/>
        <v>LRKPPS</v>
      </c>
      <c r="F5627" s="39">
        <v>132.7154541015625</v>
      </c>
      <c r="G5627">
        <f t="shared" si="525"/>
        <v>2.5044434568955204E-3</v>
      </c>
      <c r="H5627" s="38">
        <f>G5627*SUMIF('Manual Inputs'!$B$11:$B$22,'Expanded kW'!A5627,'Manual Inputs'!$C$11:$C$22)</f>
        <v>23241.488228779577</v>
      </c>
    </row>
    <row r="5628" spans="1:8" x14ac:dyDescent="0.2">
      <c r="A5628">
        <f t="shared" si="522"/>
        <v>10</v>
      </c>
      <c r="B5628" t="b">
        <f t="shared" si="523"/>
        <v>0</v>
      </c>
      <c r="C5628" t="str">
        <f t="shared" si="524"/>
        <v>ON</v>
      </c>
      <c r="D5628" s="4">
        <f t="shared" si="526"/>
        <v>42664.416666653022</v>
      </c>
      <c r="E5628" t="str">
        <f t="shared" si="527"/>
        <v>LRKPPS</v>
      </c>
      <c r="F5628" s="39">
        <v>128.90109252929687</v>
      </c>
      <c r="G5628">
        <f t="shared" si="525"/>
        <v>2.4324634983702389E-3</v>
      </c>
      <c r="H5628" s="38">
        <f>G5628*SUMIF('Manual Inputs'!$B$11:$B$22,'Expanded kW'!A5628,'Manual Inputs'!$C$11:$C$22)</f>
        <v>22573.506943689154</v>
      </c>
    </row>
    <row r="5629" spans="1:8" x14ac:dyDescent="0.2">
      <c r="A5629">
        <f t="shared" si="522"/>
        <v>10</v>
      </c>
      <c r="B5629" t="b">
        <f t="shared" si="523"/>
        <v>0</v>
      </c>
      <c r="C5629" t="str">
        <f t="shared" si="524"/>
        <v>ON</v>
      </c>
      <c r="D5629" s="4">
        <f t="shared" si="526"/>
        <v>42664.458333319686</v>
      </c>
      <c r="E5629" t="str">
        <f t="shared" si="527"/>
        <v>LRKPPS</v>
      </c>
      <c r="F5629" s="39">
        <v>132.75283813476562</v>
      </c>
      <c r="G5629">
        <f t="shared" si="525"/>
        <v>2.5051489225700477E-3</v>
      </c>
      <c r="H5629" s="38">
        <f>G5629*SUMIF('Manual Inputs'!$B$11:$B$22,'Expanded kW'!A5629,'Manual Inputs'!$C$11:$C$22)</f>
        <v>23248.035021491221</v>
      </c>
    </row>
    <row r="5630" spans="1:8" x14ac:dyDescent="0.2">
      <c r="A5630">
        <f t="shared" si="522"/>
        <v>10</v>
      </c>
      <c r="B5630" t="b">
        <f t="shared" si="523"/>
        <v>0</v>
      </c>
      <c r="C5630" t="str">
        <f t="shared" si="524"/>
        <v>ON</v>
      </c>
      <c r="D5630" s="4">
        <f t="shared" si="526"/>
        <v>42664.49999998635</v>
      </c>
      <c r="E5630" t="str">
        <f t="shared" si="527"/>
        <v>LRKPPS</v>
      </c>
      <c r="F5630" s="39">
        <v>124.95412445068359</v>
      </c>
      <c r="G5630">
        <f t="shared" si="525"/>
        <v>2.3579811523165993E-3</v>
      </c>
      <c r="H5630" s="38">
        <f>G5630*SUMIF('Manual Inputs'!$B$11:$B$22,'Expanded kW'!A5630,'Manual Inputs'!$C$11:$C$22)</f>
        <v>21882.303249594424</v>
      </c>
    </row>
    <row r="5631" spans="1:8" x14ac:dyDescent="0.2">
      <c r="A5631">
        <f t="shared" si="522"/>
        <v>10</v>
      </c>
      <c r="B5631" t="b">
        <f t="shared" si="523"/>
        <v>0</v>
      </c>
      <c r="C5631" t="str">
        <f t="shared" si="524"/>
        <v>ON</v>
      </c>
      <c r="D5631" s="4">
        <f t="shared" si="526"/>
        <v>42664.541666653015</v>
      </c>
      <c r="E5631" t="str">
        <f t="shared" si="527"/>
        <v>LRKPPS</v>
      </c>
      <c r="F5631" s="39">
        <v>116.05527496337891</v>
      </c>
      <c r="G5631">
        <f t="shared" si="525"/>
        <v>2.1900529669876844E-3</v>
      </c>
      <c r="H5631" s="38">
        <f>G5631*SUMIF('Manual Inputs'!$B$11:$B$22,'Expanded kW'!A5631,'Manual Inputs'!$C$11:$C$22)</f>
        <v>20323.912728995376</v>
      </c>
    </row>
    <row r="5632" spans="1:8" x14ac:dyDescent="0.2">
      <c r="A5632">
        <f t="shared" si="522"/>
        <v>10</v>
      </c>
      <c r="B5632" t="b">
        <f t="shared" si="523"/>
        <v>0</v>
      </c>
      <c r="C5632" t="str">
        <f t="shared" si="524"/>
        <v>ON</v>
      </c>
      <c r="D5632" s="4">
        <f t="shared" si="526"/>
        <v>42664.583333319679</v>
      </c>
      <c r="E5632" t="str">
        <f t="shared" si="527"/>
        <v>LRKPPS</v>
      </c>
      <c r="F5632" s="39">
        <v>107.79604339599609</v>
      </c>
      <c r="G5632">
        <f t="shared" si="525"/>
        <v>2.0341948674321686E-3</v>
      </c>
      <c r="H5632" s="38">
        <f>G5632*SUMIF('Manual Inputs'!$B$11:$B$22,'Expanded kW'!A5632,'Manual Inputs'!$C$11:$C$22)</f>
        <v>18877.533823452137</v>
      </c>
    </row>
    <row r="5633" spans="1:8" x14ac:dyDescent="0.2">
      <c r="A5633">
        <f t="shared" si="522"/>
        <v>10</v>
      </c>
      <c r="B5633" t="b">
        <f t="shared" si="523"/>
        <v>0</v>
      </c>
      <c r="C5633" t="str">
        <f t="shared" si="524"/>
        <v>ON</v>
      </c>
      <c r="D5633" s="4">
        <f t="shared" si="526"/>
        <v>42664.624999986343</v>
      </c>
      <c r="E5633" t="str">
        <f t="shared" si="527"/>
        <v>LRKPPS</v>
      </c>
      <c r="F5633" s="39">
        <v>91.907859802246094</v>
      </c>
      <c r="G5633">
        <f t="shared" si="525"/>
        <v>1.7343725316484909E-3</v>
      </c>
      <c r="H5633" s="38">
        <f>G5633*SUMIF('Manual Inputs'!$B$11:$B$22,'Expanded kW'!A5633,'Manual Inputs'!$C$11:$C$22)</f>
        <v>16095.152265323692</v>
      </c>
    </row>
    <row r="5634" spans="1:8" x14ac:dyDescent="0.2">
      <c r="A5634">
        <f t="shared" ref="A5634:A5697" si="528">MONTH(D5634)</f>
        <v>10</v>
      </c>
      <c r="B5634" t="b">
        <f t="shared" ref="B5634:B5697" si="529">IF(ISNA(VLOOKUP(DATE(YEAR(D5634),MONTH(D5634),DAY(D5634)),Holidays,1,FALSE)),FALSE,TRUE)</f>
        <v>0</v>
      </c>
      <c r="C5634" t="str">
        <f t="shared" ref="C5634:C5697" si="530">IF(OR(HOUR(D5634)&lt;PkStart,HOUR(D5634)&gt;OPkStart-1,WEEKDAY(D5634,2)&gt;5,B5634)=TRUE,"OFF","ON")</f>
        <v>ON</v>
      </c>
      <c r="D5634" s="4">
        <f t="shared" si="526"/>
        <v>42664.666666653007</v>
      </c>
      <c r="E5634" t="str">
        <f t="shared" si="527"/>
        <v>LRKPPS</v>
      </c>
      <c r="F5634" s="39">
        <v>76.87823486328125</v>
      </c>
      <c r="G5634">
        <f t="shared" ref="G5634:G5697" si="531">IF(SUMIF($A$2:$A$8761,A5634,$F$2:$F$8761)=0,0,F5634/SUMIF($A$2:$A$8761,A5634,$F$2:$F$8761))</f>
        <v>1.4507518629569684E-3</v>
      </c>
      <c r="H5634" s="38">
        <f>G5634*SUMIF('Manual Inputs'!$B$11:$B$22,'Expanded kW'!A5634,'Manual Inputs'!$C$11:$C$22)</f>
        <v>13463.123814178825</v>
      </c>
    </row>
    <row r="5635" spans="1:8" x14ac:dyDescent="0.2">
      <c r="A5635">
        <f t="shared" si="528"/>
        <v>10</v>
      </c>
      <c r="B5635" t="b">
        <f t="shared" si="529"/>
        <v>0</v>
      </c>
      <c r="C5635" t="str">
        <f t="shared" si="530"/>
        <v>ON</v>
      </c>
      <c r="D5635" s="4">
        <f t="shared" si="526"/>
        <v>42664.708333319672</v>
      </c>
      <c r="E5635" t="str">
        <f t="shared" si="527"/>
        <v>LRKPPS</v>
      </c>
      <c r="F5635" s="39">
        <v>68.828041076660156</v>
      </c>
      <c r="G5635">
        <f t="shared" si="531"/>
        <v>1.2988384683027521E-3</v>
      </c>
      <c r="H5635" s="38">
        <f>G5635*SUMIF('Manual Inputs'!$B$11:$B$22,'Expanded kW'!A5635,'Manual Inputs'!$C$11:$C$22)</f>
        <v>12053.352168534839</v>
      </c>
    </row>
    <row r="5636" spans="1:8" x14ac:dyDescent="0.2">
      <c r="A5636">
        <f t="shared" si="528"/>
        <v>10</v>
      </c>
      <c r="B5636" t="b">
        <f t="shared" si="529"/>
        <v>0</v>
      </c>
      <c r="C5636" t="str">
        <f t="shared" si="530"/>
        <v>ON</v>
      </c>
      <c r="D5636" s="4">
        <f t="shared" ref="D5636:D5699" si="532">+D5635+1/24</f>
        <v>42664.749999986336</v>
      </c>
      <c r="E5636" t="str">
        <f t="shared" ref="E5636:E5699" si="533">+E5635</f>
        <v>LRKPPS</v>
      </c>
      <c r="F5636" s="39">
        <v>68.532218933105469</v>
      </c>
      <c r="G5636">
        <f t="shared" si="531"/>
        <v>1.2932560752284431E-3</v>
      </c>
      <c r="H5636" s="38">
        <f>G5636*SUMIF('Manual Inputs'!$B$11:$B$22,'Expanded kW'!A5636,'Manual Inputs'!$C$11:$C$22)</f>
        <v>12001.54699698355</v>
      </c>
    </row>
    <row r="5637" spans="1:8" x14ac:dyDescent="0.2">
      <c r="A5637">
        <f t="shared" si="528"/>
        <v>10</v>
      </c>
      <c r="B5637" t="b">
        <f t="shared" si="529"/>
        <v>0</v>
      </c>
      <c r="C5637" t="str">
        <f t="shared" si="530"/>
        <v>ON</v>
      </c>
      <c r="D5637" s="4">
        <f t="shared" si="532"/>
        <v>42664.791666653</v>
      </c>
      <c r="E5637" t="str">
        <f t="shared" si="533"/>
        <v>LRKPPS</v>
      </c>
      <c r="F5637" s="39">
        <v>67.164207458496094</v>
      </c>
      <c r="G5637">
        <f t="shared" si="531"/>
        <v>1.267440638663523E-3</v>
      </c>
      <c r="H5637" s="38">
        <f>G5637*SUMIF('Manual Inputs'!$B$11:$B$22,'Expanded kW'!A5637,'Manual Inputs'!$C$11:$C$22)</f>
        <v>11761.977138301998</v>
      </c>
    </row>
    <row r="5638" spans="1:8" x14ac:dyDescent="0.2">
      <c r="A5638">
        <f t="shared" si="528"/>
        <v>10</v>
      </c>
      <c r="B5638" t="b">
        <f t="shared" si="529"/>
        <v>0</v>
      </c>
      <c r="C5638" t="str">
        <f t="shared" si="530"/>
        <v>ON</v>
      </c>
      <c r="D5638" s="4">
        <f t="shared" si="532"/>
        <v>42664.833333319664</v>
      </c>
      <c r="E5638" t="str">
        <f t="shared" si="533"/>
        <v>LRKPPS</v>
      </c>
      <c r="F5638" s="39">
        <v>63.48406982421875</v>
      </c>
      <c r="G5638">
        <f t="shared" si="531"/>
        <v>1.1979935898549672E-3</v>
      </c>
      <c r="H5638" s="38">
        <f>G5638*SUMIF('Manual Inputs'!$B$11:$B$22,'Expanded kW'!A5638,'Manual Inputs'!$C$11:$C$22)</f>
        <v>11117.501511206672</v>
      </c>
    </row>
    <row r="5639" spans="1:8" x14ac:dyDescent="0.2">
      <c r="A5639">
        <f t="shared" si="528"/>
        <v>10</v>
      </c>
      <c r="B5639" t="b">
        <f t="shared" si="529"/>
        <v>0</v>
      </c>
      <c r="C5639" t="str">
        <f t="shared" si="530"/>
        <v>OFF</v>
      </c>
      <c r="D5639" s="4">
        <f t="shared" si="532"/>
        <v>42664.874999986328</v>
      </c>
      <c r="E5639" t="str">
        <f t="shared" si="533"/>
        <v>LRKPPS</v>
      </c>
      <c r="F5639" s="39">
        <v>58.252311706542969</v>
      </c>
      <c r="G5639">
        <f t="shared" si="531"/>
        <v>1.099266260211457E-3</v>
      </c>
      <c r="H5639" s="38">
        <f>G5639*SUMIF('Manual Inputs'!$B$11:$B$22,'Expanded kW'!A5639,'Manual Inputs'!$C$11:$C$22)</f>
        <v>10201.301920654601</v>
      </c>
    </row>
    <row r="5640" spans="1:8" x14ac:dyDescent="0.2">
      <c r="A5640">
        <f t="shared" si="528"/>
        <v>10</v>
      </c>
      <c r="B5640" t="b">
        <f t="shared" si="529"/>
        <v>0</v>
      </c>
      <c r="C5640" t="str">
        <f t="shared" si="530"/>
        <v>OFF</v>
      </c>
      <c r="D5640" s="4">
        <f t="shared" si="532"/>
        <v>42664.916666652993</v>
      </c>
      <c r="E5640" t="str">
        <f t="shared" si="533"/>
        <v>LRKPPS</v>
      </c>
      <c r="F5640" s="39">
        <v>53.077762603759766</v>
      </c>
      <c r="G5640">
        <f t="shared" si="531"/>
        <v>1.001618509008853E-3</v>
      </c>
      <c r="H5640" s="38">
        <f>G5640*SUMIF('Manual Inputs'!$B$11:$B$22,'Expanded kW'!A5640,'Manual Inputs'!$C$11:$C$22)</f>
        <v>9295.1209270715663</v>
      </c>
    </row>
    <row r="5641" spans="1:8" x14ac:dyDescent="0.2">
      <c r="A5641">
        <f t="shared" si="528"/>
        <v>10</v>
      </c>
      <c r="B5641" t="b">
        <f t="shared" si="529"/>
        <v>0</v>
      </c>
      <c r="C5641" t="str">
        <f t="shared" si="530"/>
        <v>OFF</v>
      </c>
      <c r="D5641" s="4">
        <f t="shared" si="532"/>
        <v>42664.958333319657</v>
      </c>
      <c r="E5641" t="str">
        <f t="shared" si="533"/>
        <v>LRKPPS</v>
      </c>
      <c r="F5641" s="39">
        <v>49.184425354003906</v>
      </c>
      <c r="G5641">
        <f t="shared" si="531"/>
        <v>9.2814821825298638E-4</v>
      </c>
      <c r="H5641" s="38">
        <f>G5641*SUMIF('Manual Inputs'!$B$11:$B$22,'Expanded kW'!A5641,'Manual Inputs'!$C$11:$C$22)</f>
        <v>8613.3092083577576</v>
      </c>
    </row>
    <row r="5642" spans="1:8" x14ac:dyDescent="0.2">
      <c r="A5642">
        <f t="shared" si="528"/>
        <v>10</v>
      </c>
      <c r="B5642" t="b">
        <f t="shared" si="529"/>
        <v>0</v>
      </c>
      <c r="C5642" t="str">
        <f t="shared" si="530"/>
        <v>OFF</v>
      </c>
      <c r="D5642" s="4">
        <f t="shared" si="532"/>
        <v>42664.999999986321</v>
      </c>
      <c r="E5642" t="str">
        <f t="shared" si="533"/>
        <v>LRKPPS</v>
      </c>
      <c r="F5642" s="39">
        <v>47.430995941162109</v>
      </c>
      <c r="G5642">
        <f t="shared" si="531"/>
        <v>8.9505964654257178E-4</v>
      </c>
      <c r="H5642" s="38">
        <f>G5642*SUMIF('Manual Inputs'!$B$11:$B$22,'Expanded kW'!A5642,'Manual Inputs'!$C$11:$C$22)</f>
        <v>8306.2439209393669</v>
      </c>
    </row>
    <row r="5643" spans="1:8" x14ac:dyDescent="0.2">
      <c r="A5643">
        <f t="shared" si="528"/>
        <v>10</v>
      </c>
      <c r="B5643" t="b">
        <f t="shared" si="529"/>
        <v>0</v>
      </c>
      <c r="C5643" t="str">
        <f t="shared" si="530"/>
        <v>OFF</v>
      </c>
      <c r="D5643" s="4">
        <f t="shared" si="532"/>
        <v>42665.041666652985</v>
      </c>
      <c r="E5643" t="str">
        <f t="shared" si="533"/>
        <v>LRKPPS</v>
      </c>
      <c r="F5643" s="39">
        <v>47.08843994140625</v>
      </c>
      <c r="G5643">
        <f t="shared" si="531"/>
        <v>8.8859534938881047E-4</v>
      </c>
      <c r="H5643" s="38">
        <f>G5643*SUMIF('Manual Inputs'!$B$11:$B$22,'Expanded kW'!A5643,'Manual Inputs'!$C$11:$C$22)</f>
        <v>8246.2545904584495</v>
      </c>
    </row>
    <row r="5644" spans="1:8" x14ac:dyDescent="0.2">
      <c r="A5644">
        <f t="shared" si="528"/>
        <v>10</v>
      </c>
      <c r="B5644" t="b">
        <f t="shared" si="529"/>
        <v>0</v>
      </c>
      <c r="C5644" t="str">
        <f t="shared" si="530"/>
        <v>OFF</v>
      </c>
      <c r="D5644" s="4">
        <f t="shared" si="532"/>
        <v>42665.08333331965</v>
      </c>
      <c r="E5644" t="str">
        <f t="shared" si="533"/>
        <v>LRKPPS</v>
      </c>
      <c r="F5644" s="39">
        <v>45.878921508789063</v>
      </c>
      <c r="G5644">
        <f t="shared" si="531"/>
        <v>8.6577079933871216E-4</v>
      </c>
      <c r="H5644" s="38">
        <f>G5644*SUMIF('Manual Inputs'!$B$11:$B$22,'Expanded kW'!A5644,'Manual Inputs'!$C$11:$C$22)</f>
        <v>8034.4404607139822</v>
      </c>
    </row>
    <row r="5645" spans="1:8" x14ac:dyDescent="0.2">
      <c r="A5645">
        <f t="shared" si="528"/>
        <v>10</v>
      </c>
      <c r="B5645" t="b">
        <f t="shared" si="529"/>
        <v>0</v>
      </c>
      <c r="C5645" t="str">
        <f t="shared" si="530"/>
        <v>OFF</v>
      </c>
      <c r="D5645" s="4">
        <f t="shared" si="532"/>
        <v>42665.124999986314</v>
      </c>
      <c r="E5645" t="str">
        <f t="shared" si="533"/>
        <v>LRKPPS</v>
      </c>
      <c r="F5645" s="39">
        <v>46.1136474609375</v>
      </c>
      <c r="G5645">
        <f t="shared" si="531"/>
        <v>8.7020025993922261E-4</v>
      </c>
      <c r="H5645" s="38">
        <f>G5645*SUMIF('Manual Inputs'!$B$11:$B$22,'Expanded kW'!A5645,'Manual Inputs'!$C$11:$C$22)</f>
        <v>8075.5463024622395</v>
      </c>
    </row>
    <row r="5646" spans="1:8" x14ac:dyDescent="0.2">
      <c r="A5646">
        <f t="shared" si="528"/>
        <v>10</v>
      </c>
      <c r="B5646" t="b">
        <f t="shared" si="529"/>
        <v>0</v>
      </c>
      <c r="C5646" t="str">
        <f t="shared" si="530"/>
        <v>OFF</v>
      </c>
      <c r="D5646" s="4">
        <f t="shared" si="532"/>
        <v>42665.166666652978</v>
      </c>
      <c r="E5646" t="str">
        <f t="shared" si="533"/>
        <v>LRKPPS</v>
      </c>
      <c r="F5646" s="39">
        <v>46.289127349853516</v>
      </c>
      <c r="G5646">
        <f t="shared" si="531"/>
        <v>8.7351170141819424E-4</v>
      </c>
      <c r="H5646" s="38">
        <f>G5646*SUMIF('Manual Inputs'!$B$11:$B$22,'Expanded kW'!A5646,'Manual Inputs'!$C$11:$C$22)</f>
        <v>8106.2768138426854</v>
      </c>
    </row>
    <row r="5647" spans="1:8" x14ac:dyDescent="0.2">
      <c r="A5647">
        <f t="shared" si="528"/>
        <v>10</v>
      </c>
      <c r="B5647" t="b">
        <f t="shared" si="529"/>
        <v>0</v>
      </c>
      <c r="C5647" t="str">
        <f t="shared" si="530"/>
        <v>OFF</v>
      </c>
      <c r="D5647" s="4">
        <f t="shared" si="532"/>
        <v>42665.208333319642</v>
      </c>
      <c r="E5647" t="str">
        <f t="shared" si="533"/>
        <v>LRKPPS</v>
      </c>
      <c r="F5647" s="39">
        <v>48.01171875</v>
      </c>
      <c r="G5647">
        <f t="shared" si="531"/>
        <v>9.0601833593341734E-4</v>
      </c>
      <c r="H5647" s="38">
        <f>G5647*SUMIF('Manual Inputs'!$B$11:$B$22,'Expanded kW'!A5647,'Manual Inputs'!$C$11:$C$22)</f>
        <v>8407.9416653140415</v>
      </c>
    </row>
    <row r="5648" spans="1:8" x14ac:dyDescent="0.2">
      <c r="A5648">
        <f t="shared" si="528"/>
        <v>10</v>
      </c>
      <c r="B5648" t="b">
        <f t="shared" si="529"/>
        <v>0</v>
      </c>
      <c r="C5648" t="str">
        <f t="shared" si="530"/>
        <v>OFF</v>
      </c>
      <c r="D5648" s="4">
        <f t="shared" si="532"/>
        <v>42665.249999986307</v>
      </c>
      <c r="E5648" t="str">
        <f t="shared" si="533"/>
        <v>LRKPPS</v>
      </c>
      <c r="F5648" s="39">
        <v>45.403583526611328</v>
      </c>
      <c r="G5648">
        <f t="shared" si="531"/>
        <v>8.5680080328709982E-4</v>
      </c>
      <c r="H5648" s="38">
        <f>G5648*SUMIF('Manual Inputs'!$B$11:$B$22,'Expanded kW'!A5648,'Manual Inputs'!$C$11:$C$22)</f>
        <v>7951.1979913854184</v>
      </c>
    </row>
    <row r="5649" spans="1:8" x14ac:dyDescent="0.2">
      <c r="A5649">
        <f t="shared" si="528"/>
        <v>10</v>
      </c>
      <c r="B5649" t="b">
        <f t="shared" si="529"/>
        <v>0</v>
      </c>
      <c r="C5649" t="str">
        <f t="shared" si="530"/>
        <v>OFF</v>
      </c>
      <c r="D5649" s="4">
        <f t="shared" si="532"/>
        <v>42665.291666652971</v>
      </c>
      <c r="E5649" t="str">
        <f t="shared" si="533"/>
        <v>LRKPPS</v>
      </c>
      <c r="F5649" s="39">
        <v>49.365272521972656</v>
      </c>
      <c r="G5649">
        <f t="shared" si="531"/>
        <v>9.3156094444665793E-4</v>
      </c>
      <c r="H5649" s="38">
        <f>G5649*SUMIF('Manual Inputs'!$B$11:$B$22,'Expanded kW'!A5649,'Manual Inputs'!$C$11:$C$22)</f>
        <v>8644.9796521203752</v>
      </c>
    </row>
    <row r="5650" spans="1:8" x14ac:dyDescent="0.2">
      <c r="A5650">
        <f t="shared" si="528"/>
        <v>10</v>
      </c>
      <c r="B5650" t="b">
        <f t="shared" si="529"/>
        <v>0</v>
      </c>
      <c r="C5650" t="str">
        <f t="shared" si="530"/>
        <v>OFF</v>
      </c>
      <c r="D5650" s="4">
        <f t="shared" si="532"/>
        <v>42665.333333319635</v>
      </c>
      <c r="E5650" t="str">
        <f t="shared" si="533"/>
        <v>LRKPPS</v>
      </c>
      <c r="F5650" s="39">
        <v>51.507068634033203</v>
      </c>
      <c r="G5650">
        <f t="shared" si="531"/>
        <v>9.719782967073029E-4</v>
      </c>
      <c r="H5650" s="38">
        <f>G5650*SUMIF('Manual Inputs'!$B$11:$B$22,'Expanded kW'!A5650,'Manual Inputs'!$C$11:$C$22)</f>
        <v>9020.0567632517377</v>
      </c>
    </row>
    <row r="5651" spans="1:8" x14ac:dyDescent="0.2">
      <c r="A5651">
        <f t="shared" si="528"/>
        <v>10</v>
      </c>
      <c r="B5651" t="b">
        <f t="shared" si="529"/>
        <v>0</v>
      </c>
      <c r="C5651" t="str">
        <f t="shared" si="530"/>
        <v>OFF</v>
      </c>
      <c r="D5651" s="4">
        <f t="shared" si="532"/>
        <v>42665.374999986299</v>
      </c>
      <c r="E5651" t="str">
        <f t="shared" si="533"/>
        <v>LRKPPS</v>
      </c>
      <c r="F5651" s="39">
        <v>52.416805267333984</v>
      </c>
      <c r="G5651">
        <f t="shared" si="531"/>
        <v>9.8914573191062681E-4</v>
      </c>
      <c r="H5651" s="38">
        <f>G5651*SUMIF('Manual Inputs'!$B$11:$B$22,'Expanded kW'!A5651,'Manual Inputs'!$C$11:$C$22)</f>
        <v>9179.37229584954</v>
      </c>
    </row>
    <row r="5652" spans="1:8" x14ac:dyDescent="0.2">
      <c r="A5652">
        <f t="shared" si="528"/>
        <v>10</v>
      </c>
      <c r="B5652" t="b">
        <f t="shared" si="529"/>
        <v>0</v>
      </c>
      <c r="C5652" t="str">
        <f t="shared" si="530"/>
        <v>OFF</v>
      </c>
      <c r="D5652" s="4">
        <f t="shared" si="532"/>
        <v>42665.416666652964</v>
      </c>
      <c r="E5652" t="str">
        <f t="shared" si="533"/>
        <v>LRKPPS</v>
      </c>
      <c r="F5652" s="39">
        <v>53.356903076171875</v>
      </c>
      <c r="G5652">
        <f t="shared" si="531"/>
        <v>1.0068861060224777E-3</v>
      </c>
      <c r="H5652" s="38">
        <f>G5652*SUMIF('Manual Inputs'!$B$11:$B$22,'Expanded kW'!A5652,'Manual Inputs'!$C$11:$C$22)</f>
        <v>9344.0047593853014</v>
      </c>
    </row>
    <row r="5653" spans="1:8" x14ac:dyDescent="0.2">
      <c r="A5653">
        <f t="shared" si="528"/>
        <v>10</v>
      </c>
      <c r="B5653" t="b">
        <f t="shared" si="529"/>
        <v>0</v>
      </c>
      <c r="C5653" t="str">
        <f t="shared" si="530"/>
        <v>OFF</v>
      </c>
      <c r="D5653" s="4">
        <f t="shared" si="532"/>
        <v>42665.458333319628</v>
      </c>
      <c r="E5653" t="str">
        <f t="shared" si="533"/>
        <v>LRKPPS</v>
      </c>
      <c r="F5653" s="39">
        <v>53.682804107666016</v>
      </c>
      <c r="G5653">
        <f t="shared" si="531"/>
        <v>1.0130361110196077E-3</v>
      </c>
      <c r="H5653" s="38">
        <f>G5653*SUMIF('Manual Inputs'!$B$11:$B$22,'Expanded kW'!A5653,'Manual Inputs'!$C$11:$C$22)</f>
        <v>9401.0774269091726</v>
      </c>
    </row>
    <row r="5654" spans="1:8" x14ac:dyDescent="0.2">
      <c r="A5654">
        <f t="shared" si="528"/>
        <v>10</v>
      </c>
      <c r="B5654" t="b">
        <f t="shared" si="529"/>
        <v>0</v>
      </c>
      <c r="C5654" t="str">
        <f t="shared" si="530"/>
        <v>OFF</v>
      </c>
      <c r="D5654" s="4">
        <f t="shared" si="532"/>
        <v>42665.499999986292</v>
      </c>
      <c r="E5654" t="str">
        <f t="shared" si="533"/>
        <v>LRKPPS</v>
      </c>
      <c r="F5654" s="39">
        <v>51.811855316162109</v>
      </c>
      <c r="G5654">
        <f t="shared" si="531"/>
        <v>9.7772985757091173E-4</v>
      </c>
      <c r="H5654" s="38">
        <f>G5654*SUMIF('Manual Inputs'!$B$11:$B$22,'Expanded kW'!A5654,'Manual Inputs'!$C$11:$C$22)</f>
        <v>9073.4318289736748</v>
      </c>
    </row>
    <row r="5655" spans="1:8" x14ac:dyDescent="0.2">
      <c r="A5655">
        <f t="shared" si="528"/>
        <v>10</v>
      </c>
      <c r="B5655" t="b">
        <f t="shared" si="529"/>
        <v>0</v>
      </c>
      <c r="C5655" t="str">
        <f t="shared" si="530"/>
        <v>OFF</v>
      </c>
      <c r="D5655" s="4">
        <f t="shared" si="532"/>
        <v>42665.541666652956</v>
      </c>
      <c r="E5655" t="str">
        <f t="shared" si="533"/>
        <v>LRKPPS</v>
      </c>
      <c r="F5655" s="39">
        <v>51.445014953613281</v>
      </c>
      <c r="G5655">
        <f t="shared" si="531"/>
        <v>9.7080729567388118E-4</v>
      </c>
      <c r="H5655" s="38">
        <f>G5655*SUMIF('Manual Inputs'!$B$11:$B$22,'Expanded kW'!A5655,'Manual Inputs'!$C$11:$C$22)</f>
        <v>9009.1897553904801</v>
      </c>
    </row>
    <row r="5656" spans="1:8" x14ac:dyDescent="0.2">
      <c r="A5656">
        <f t="shared" si="528"/>
        <v>10</v>
      </c>
      <c r="B5656" t="b">
        <f t="shared" si="529"/>
        <v>0</v>
      </c>
      <c r="C5656" t="str">
        <f t="shared" si="530"/>
        <v>OFF</v>
      </c>
      <c r="D5656" s="4">
        <f t="shared" si="532"/>
        <v>42665.583333319621</v>
      </c>
      <c r="E5656" t="str">
        <f t="shared" si="533"/>
        <v>LRKPPS</v>
      </c>
      <c r="F5656" s="39">
        <v>49.899429321289063</v>
      </c>
      <c r="G5656">
        <f t="shared" si="531"/>
        <v>9.416408971549573E-4</v>
      </c>
      <c r="H5656" s="38">
        <f>G5656*SUMIF('Manual Inputs'!$B$11:$B$22,'Expanded kW'!A5656,'Manual Inputs'!$C$11:$C$22)</f>
        <v>8738.5226313286166</v>
      </c>
    </row>
    <row r="5657" spans="1:8" x14ac:dyDescent="0.2">
      <c r="A5657">
        <f t="shared" si="528"/>
        <v>10</v>
      </c>
      <c r="B5657" t="b">
        <f t="shared" si="529"/>
        <v>0</v>
      </c>
      <c r="C5657" t="str">
        <f t="shared" si="530"/>
        <v>OFF</v>
      </c>
      <c r="D5657" s="4">
        <f t="shared" si="532"/>
        <v>42665.624999986285</v>
      </c>
      <c r="E5657" t="str">
        <f t="shared" si="533"/>
        <v>LRKPPS</v>
      </c>
      <c r="F5657" s="39">
        <v>47.750064849853516</v>
      </c>
      <c r="G5657">
        <f t="shared" si="531"/>
        <v>9.0108072408836735E-4</v>
      </c>
      <c r="H5657" s="38">
        <f>G5657*SUMIF('Manual Inputs'!$B$11:$B$22,'Expanded kW'!A5657,'Manual Inputs'!$C$11:$C$22)</f>
        <v>8362.1201286931828</v>
      </c>
    </row>
    <row r="5658" spans="1:8" x14ac:dyDescent="0.2">
      <c r="A5658">
        <f t="shared" si="528"/>
        <v>10</v>
      </c>
      <c r="B5658" t="b">
        <f t="shared" si="529"/>
        <v>0</v>
      </c>
      <c r="C5658" t="str">
        <f t="shared" si="530"/>
        <v>OFF</v>
      </c>
      <c r="D5658" s="4">
        <f t="shared" si="532"/>
        <v>42665.666666652949</v>
      </c>
      <c r="E5658" t="str">
        <f t="shared" si="533"/>
        <v>LRKPPS</v>
      </c>
      <c r="F5658" s="39">
        <v>46.602840423583984</v>
      </c>
      <c r="G5658">
        <f t="shared" si="531"/>
        <v>8.794317102081698E-4</v>
      </c>
      <c r="H5658" s="38">
        <f>G5658*SUMIF('Manual Inputs'!$B$11:$B$22,'Expanded kW'!A5658,'Manual Inputs'!$C$11:$C$22)</f>
        <v>8161.2150933345465</v>
      </c>
    </row>
    <row r="5659" spans="1:8" x14ac:dyDescent="0.2">
      <c r="A5659">
        <f t="shared" si="528"/>
        <v>10</v>
      </c>
      <c r="B5659" t="b">
        <f t="shared" si="529"/>
        <v>0</v>
      </c>
      <c r="C5659" t="str">
        <f t="shared" si="530"/>
        <v>OFF</v>
      </c>
      <c r="D5659" s="4">
        <f t="shared" si="532"/>
        <v>42665.708333319613</v>
      </c>
      <c r="E5659" t="str">
        <f t="shared" si="533"/>
        <v>LRKPPS</v>
      </c>
      <c r="F5659" s="39">
        <v>45.791213989257813</v>
      </c>
      <c r="G5659">
        <f t="shared" si="531"/>
        <v>8.6411569048271955E-4</v>
      </c>
      <c r="H5659" s="38">
        <f>G5659*SUMIF('Manual Inputs'!$B$11:$B$22,'Expanded kW'!A5659,'Manual Inputs'!$C$11:$C$22)</f>
        <v>8019.0808833643759</v>
      </c>
    </row>
    <row r="5660" spans="1:8" x14ac:dyDescent="0.2">
      <c r="A5660">
        <f t="shared" si="528"/>
        <v>10</v>
      </c>
      <c r="B5660" t="b">
        <f t="shared" si="529"/>
        <v>0</v>
      </c>
      <c r="C5660" t="str">
        <f t="shared" si="530"/>
        <v>OFF</v>
      </c>
      <c r="D5660" s="4">
        <f t="shared" si="532"/>
        <v>42665.749999986278</v>
      </c>
      <c r="E5660" t="str">
        <f t="shared" si="533"/>
        <v>LRKPPS</v>
      </c>
      <c r="F5660" s="39">
        <v>44.992214202880859</v>
      </c>
      <c r="G5660">
        <f t="shared" si="531"/>
        <v>8.4903794538815542E-4</v>
      </c>
      <c r="H5660" s="38">
        <f>G5660*SUMIF('Manual Inputs'!$B$11:$B$22,'Expanded kW'!A5660,'Manual Inputs'!$C$11:$C$22)</f>
        <v>7879.1578860345662</v>
      </c>
    </row>
    <row r="5661" spans="1:8" x14ac:dyDescent="0.2">
      <c r="A5661">
        <f t="shared" si="528"/>
        <v>10</v>
      </c>
      <c r="B5661" t="b">
        <f t="shared" si="529"/>
        <v>0</v>
      </c>
      <c r="C5661" t="str">
        <f t="shared" si="530"/>
        <v>OFF</v>
      </c>
      <c r="D5661" s="4">
        <f t="shared" si="532"/>
        <v>42665.791666652942</v>
      </c>
      <c r="E5661" t="str">
        <f t="shared" si="533"/>
        <v>LRKPPS</v>
      </c>
      <c r="F5661" s="39">
        <v>45.957317352294922</v>
      </c>
      <c r="G5661">
        <f t="shared" si="531"/>
        <v>8.6725018965271288E-4</v>
      </c>
      <c r="H5661" s="38">
        <f>G5661*SUMIF('Manual Inputs'!$B$11:$B$22,'Expanded kW'!A5661,'Manual Inputs'!$C$11:$C$22)</f>
        <v>8048.1693522463302</v>
      </c>
    </row>
    <row r="5662" spans="1:8" x14ac:dyDescent="0.2">
      <c r="A5662">
        <f t="shared" si="528"/>
        <v>10</v>
      </c>
      <c r="B5662" t="b">
        <f t="shared" si="529"/>
        <v>0</v>
      </c>
      <c r="C5662" t="str">
        <f t="shared" si="530"/>
        <v>OFF</v>
      </c>
      <c r="D5662" s="4">
        <f t="shared" si="532"/>
        <v>42665.833333319606</v>
      </c>
      <c r="E5662" t="str">
        <f t="shared" si="533"/>
        <v>LRKPPS</v>
      </c>
      <c r="F5662" s="39">
        <v>46.338272094726563</v>
      </c>
      <c r="G5662">
        <f t="shared" si="531"/>
        <v>8.7443910083502411E-4</v>
      </c>
      <c r="H5662" s="38">
        <f>G5662*SUMIF('Manual Inputs'!$B$11:$B$22,'Expanded kW'!A5662,'Manual Inputs'!$C$11:$C$22)</f>
        <v>8114.8831740982077</v>
      </c>
    </row>
    <row r="5663" spans="1:8" x14ac:dyDescent="0.2">
      <c r="A5663">
        <f t="shared" si="528"/>
        <v>10</v>
      </c>
      <c r="B5663" t="b">
        <f t="shared" si="529"/>
        <v>0</v>
      </c>
      <c r="C5663" t="str">
        <f t="shared" si="530"/>
        <v>OFF</v>
      </c>
      <c r="D5663" s="4">
        <f t="shared" si="532"/>
        <v>42665.87499998627</v>
      </c>
      <c r="E5663" t="str">
        <f t="shared" si="533"/>
        <v>LRKPPS</v>
      </c>
      <c r="F5663" s="39">
        <v>46.899234771728516</v>
      </c>
      <c r="G5663">
        <f t="shared" si="531"/>
        <v>8.8502490122647679E-4</v>
      </c>
      <c r="H5663" s="38">
        <f>G5663*SUMIF('Manual Inputs'!$B$11:$B$22,'Expanded kW'!A5663,'Manual Inputs'!$C$11:$C$22)</f>
        <v>8213.1204708967289</v>
      </c>
    </row>
    <row r="5664" spans="1:8" x14ac:dyDescent="0.2">
      <c r="A5664">
        <f t="shared" si="528"/>
        <v>10</v>
      </c>
      <c r="B5664" t="b">
        <f t="shared" si="529"/>
        <v>0</v>
      </c>
      <c r="C5664" t="str">
        <f t="shared" si="530"/>
        <v>OFF</v>
      </c>
      <c r="D5664" s="4">
        <f t="shared" si="532"/>
        <v>42665.916666652935</v>
      </c>
      <c r="E5664" t="str">
        <f t="shared" si="533"/>
        <v>LRKPPS</v>
      </c>
      <c r="F5664" s="39">
        <v>47.111087799072266</v>
      </c>
      <c r="G5664">
        <f t="shared" si="531"/>
        <v>8.890227320122459E-4</v>
      </c>
      <c r="H5664" s="38">
        <f>G5664*SUMIF('Manual Inputs'!$B$11:$B$22,'Expanded kW'!A5664,'Manual Inputs'!$C$11:$C$22)</f>
        <v>8250.2207443695752</v>
      </c>
    </row>
    <row r="5665" spans="1:8" x14ac:dyDescent="0.2">
      <c r="A5665">
        <f t="shared" si="528"/>
        <v>10</v>
      </c>
      <c r="B5665" t="b">
        <f t="shared" si="529"/>
        <v>0</v>
      </c>
      <c r="C5665" t="str">
        <f t="shared" si="530"/>
        <v>OFF</v>
      </c>
      <c r="D5665" s="4">
        <f t="shared" si="532"/>
        <v>42665.958333319599</v>
      </c>
      <c r="E5665" t="str">
        <f t="shared" si="533"/>
        <v>LRKPPS</v>
      </c>
      <c r="F5665" s="39">
        <v>45.105644226074219</v>
      </c>
      <c r="G5665">
        <f t="shared" si="531"/>
        <v>8.5117845781999867E-4</v>
      </c>
      <c r="H5665" s="38">
        <f>G5665*SUMIF('Manual Inputs'!$B$11:$B$22,'Expanded kW'!A5665,'Manual Inputs'!$C$11:$C$22)</f>
        <v>7899.0220575938274</v>
      </c>
    </row>
    <row r="5666" spans="1:8" x14ac:dyDescent="0.2">
      <c r="A5666">
        <f t="shared" si="528"/>
        <v>10</v>
      </c>
      <c r="B5666" t="b">
        <f t="shared" si="529"/>
        <v>0</v>
      </c>
      <c r="C5666" t="str">
        <f t="shared" si="530"/>
        <v>OFF</v>
      </c>
      <c r="D5666" s="4">
        <f t="shared" si="532"/>
        <v>42665.999999986263</v>
      </c>
      <c r="E5666" t="str">
        <f t="shared" si="533"/>
        <v>LRKPPS</v>
      </c>
      <c r="F5666" s="39">
        <v>45.422420501708984</v>
      </c>
      <c r="G5666">
        <f t="shared" si="531"/>
        <v>8.5715627160350952E-4</v>
      </c>
      <c r="H5666" s="38">
        <f>G5666*SUMIF('Manual Inputs'!$B$11:$B$22,'Expanded kW'!A5666,'Manual Inputs'!$C$11:$C$22)</f>
        <v>7954.4967732640007</v>
      </c>
    </row>
    <row r="5667" spans="1:8" x14ac:dyDescent="0.2">
      <c r="A5667">
        <f t="shared" si="528"/>
        <v>10</v>
      </c>
      <c r="B5667" t="b">
        <f t="shared" si="529"/>
        <v>0</v>
      </c>
      <c r="C5667" t="str">
        <f t="shared" si="530"/>
        <v>OFF</v>
      </c>
      <c r="D5667" s="4">
        <f t="shared" si="532"/>
        <v>42666.041666652927</v>
      </c>
      <c r="E5667" t="str">
        <f t="shared" si="533"/>
        <v>LRKPPS</v>
      </c>
      <c r="F5667" s="39">
        <v>45.473903656005859</v>
      </c>
      <c r="G5667">
        <f t="shared" si="531"/>
        <v>8.5812779861814403E-4</v>
      </c>
      <c r="H5667" s="38">
        <f>G5667*SUMIF('Manual Inputs'!$B$11:$B$22,'Expanded kW'!A5667,'Manual Inputs'!$C$11:$C$22)</f>
        <v>7963.512642084037</v>
      </c>
    </row>
    <row r="5668" spans="1:8" x14ac:dyDescent="0.2">
      <c r="A5668">
        <f t="shared" si="528"/>
        <v>10</v>
      </c>
      <c r="B5668" t="b">
        <f t="shared" si="529"/>
        <v>0</v>
      </c>
      <c r="C5668" t="str">
        <f t="shared" si="530"/>
        <v>OFF</v>
      </c>
      <c r="D5668" s="4">
        <f t="shared" si="532"/>
        <v>42666.083333319591</v>
      </c>
      <c r="E5668" t="str">
        <f t="shared" si="533"/>
        <v>LRKPPS</v>
      </c>
      <c r="F5668" s="39">
        <v>45.906047821044922</v>
      </c>
      <c r="G5668">
        <f t="shared" si="531"/>
        <v>8.6628269387050425E-4</v>
      </c>
      <c r="H5668" s="38">
        <f>G5668*SUMIF('Manual Inputs'!$B$11:$B$22,'Expanded kW'!A5668,'Manual Inputs'!$C$11:$C$22)</f>
        <v>8039.1908936703603</v>
      </c>
    </row>
    <row r="5669" spans="1:8" x14ac:dyDescent="0.2">
      <c r="A5669">
        <f t="shared" si="528"/>
        <v>10</v>
      </c>
      <c r="B5669" t="b">
        <f t="shared" si="529"/>
        <v>0</v>
      </c>
      <c r="C5669" t="str">
        <f t="shared" si="530"/>
        <v>OFF</v>
      </c>
      <c r="D5669" s="4">
        <f t="shared" si="532"/>
        <v>42666.124999986256</v>
      </c>
      <c r="E5669" t="str">
        <f t="shared" si="533"/>
        <v>LRKPPS</v>
      </c>
      <c r="F5669" s="39">
        <v>44.560958862304687</v>
      </c>
      <c r="G5669">
        <f t="shared" si="531"/>
        <v>8.4089982294213857E-4</v>
      </c>
      <c r="H5669" s="38">
        <f>G5669*SUMIF('Manual Inputs'!$B$11:$B$22,'Expanded kW'!A5669,'Manual Inputs'!$C$11:$C$22)</f>
        <v>7803.6352877851632</v>
      </c>
    </row>
    <row r="5670" spans="1:8" x14ac:dyDescent="0.2">
      <c r="A5670">
        <f t="shared" si="528"/>
        <v>10</v>
      </c>
      <c r="B5670" t="b">
        <f t="shared" si="529"/>
        <v>0</v>
      </c>
      <c r="C5670" t="str">
        <f t="shared" si="530"/>
        <v>OFF</v>
      </c>
      <c r="D5670" s="4">
        <f t="shared" si="532"/>
        <v>42666.16666665292</v>
      </c>
      <c r="E5670" t="str">
        <f t="shared" si="533"/>
        <v>LRKPPS</v>
      </c>
      <c r="F5670" s="39">
        <v>45.203533172607422</v>
      </c>
      <c r="G5670">
        <f t="shared" si="531"/>
        <v>8.5302569809285998E-4</v>
      </c>
      <c r="H5670" s="38">
        <f>G5670*SUMIF('Manual Inputs'!$B$11:$B$22,'Expanded kW'!A5670,'Manual Inputs'!$C$11:$C$22)</f>
        <v>7916.1646338972478</v>
      </c>
    </row>
    <row r="5671" spans="1:8" x14ac:dyDescent="0.2">
      <c r="A5671">
        <f t="shared" si="528"/>
        <v>10</v>
      </c>
      <c r="B5671" t="b">
        <f t="shared" si="529"/>
        <v>0</v>
      </c>
      <c r="C5671" t="str">
        <f t="shared" si="530"/>
        <v>OFF</v>
      </c>
      <c r="D5671" s="4">
        <f t="shared" si="532"/>
        <v>42666.208333319584</v>
      </c>
      <c r="E5671" t="str">
        <f t="shared" si="533"/>
        <v>LRKPPS</v>
      </c>
      <c r="F5671" s="39">
        <v>44.844959259033203</v>
      </c>
      <c r="G5671">
        <f t="shared" si="531"/>
        <v>8.462591304934518E-4</v>
      </c>
      <c r="H5671" s="38">
        <f>G5671*SUMIF('Manual Inputs'!$B$11:$B$22,'Expanded kW'!A5671,'Manual Inputs'!$C$11:$C$22)</f>
        <v>7853.3702031514122</v>
      </c>
    </row>
    <row r="5672" spans="1:8" x14ac:dyDescent="0.2">
      <c r="A5672">
        <f t="shared" si="528"/>
        <v>10</v>
      </c>
      <c r="B5672" t="b">
        <f t="shared" si="529"/>
        <v>0</v>
      </c>
      <c r="C5672" t="str">
        <f t="shared" si="530"/>
        <v>OFF</v>
      </c>
      <c r="D5672" s="4">
        <f t="shared" si="532"/>
        <v>42666.249999986248</v>
      </c>
      <c r="E5672" t="str">
        <f t="shared" si="533"/>
        <v>LRKPPS</v>
      </c>
      <c r="F5672" s="39">
        <v>45.717117309570313</v>
      </c>
      <c r="G5672">
        <f t="shared" si="531"/>
        <v>8.6271742872128952E-4</v>
      </c>
      <c r="H5672" s="38">
        <f>G5672*SUMIF('Manual Inputs'!$B$11:$B$22,'Expanded kW'!A5672,'Manual Inputs'!$C$11:$C$22)</f>
        <v>8006.1048729938675</v>
      </c>
    </row>
    <row r="5673" spans="1:8" x14ac:dyDescent="0.2">
      <c r="A5673">
        <f t="shared" si="528"/>
        <v>10</v>
      </c>
      <c r="B5673" t="b">
        <f t="shared" si="529"/>
        <v>0</v>
      </c>
      <c r="C5673" t="str">
        <f t="shared" si="530"/>
        <v>OFF</v>
      </c>
      <c r="D5673" s="4">
        <f t="shared" si="532"/>
        <v>42666.291666652913</v>
      </c>
      <c r="E5673" t="str">
        <f t="shared" si="533"/>
        <v>LRKPPS</v>
      </c>
      <c r="F5673" s="39">
        <v>46.950859069824219</v>
      </c>
      <c r="G5673">
        <f t="shared" si="531"/>
        <v>8.8599909173396401E-4</v>
      </c>
      <c r="H5673" s="38">
        <f>G5673*SUMIF('Manual Inputs'!$B$11:$B$22,'Expanded kW'!A5673,'Manual Inputs'!$C$11:$C$22)</f>
        <v>8222.1610571994515</v>
      </c>
    </row>
    <row r="5674" spans="1:8" x14ac:dyDescent="0.2">
      <c r="A5674">
        <f t="shared" si="528"/>
        <v>10</v>
      </c>
      <c r="B5674" t="b">
        <f t="shared" si="529"/>
        <v>0</v>
      </c>
      <c r="C5674" t="str">
        <f t="shared" si="530"/>
        <v>OFF</v>
      </c>
      <c r="D5674" s="4">
        <f t="shared" si="532"/>
        <v>42666.333333319577</v>
      </c>
      <c r="E5674" t="str">
        <f t="shared" si="533"/>
        <v>LRKPPS</v>
      </c>
      <c r="F5674" s="39">
        <v>45.548442840576172</v>
      </c>
      <c r="G5674">
        <f t="shared" si="531"/>
        <v>8.5953441078959907E-4</v>
      </c>
      <c r="H5674" s="38">
        <f>G5674*SUMIF('Manual Inputs'!$B$11:$B$22,'Expanded kW'!A5674,'Manual Inputs'!$C$11:$C$22)</f>
        <v>7976.5661451029691</v>
      </c>
    </row>
    <row r="5675" spans="1:8" x14ac:dyDescent="0.2">
      <c r="A5675">
        <f t="shared" si="528"/>
        <v>10</v>
      </c>
      <c r="B5675" t="b">
        <f t="shared" si="529"/>
        <v>0</v>
      </c>
      <c r="C5675" t="str">
        <f t="shared" si="530"/>
        <v>OFF</v>
      </c>
      <c r="D5675" s="4">
        <f t="shared" si="532"/>
        <v>42666.374999986241</v>
      </c>
      <c r="E5675" t="str">
        <f t="shared" si="533"/>
        <v>LRKPPS</v>
      </c>
      <c r="F5675" s="39">
        <v>46.301483154296875</v>
      </c>
      <c r="G5675">
        <f t="shared" si="531"/>
        <v>8.7374486502225476E-4</v>
      </c>
      <c r="H5675" s="38">
        <f>G5675*SUMIF('Manual Inputs'!$B$11:$B$22,'Expanded kW'!A5675,'Manual Inputs'!$C$11:$C$22)</f>
        <v>8108.4405956378914</v>
      </c>
    </row>
    <row r="5676" spans="1:8" x14ac:dyDescent="0.2">
      <c r="A5676">
        <f t="shared" si="528"/>
        <v>10</v>
      </c>
      <c r="B5676" t="b">
        <f t="shared" si="529"/>
        <v>0</v>
      </c>
      <c r="C5676" t="str">
        <f t="shared" si="530"/>
        <v>OFF</v>
      </c>
      <c r="D5676" s="4">
        <f t="shared" si="532"/>
        <v>42666.416666652905</v>
      </c>
      <c r="E5676" t="str">
        <f t="shared" si="533"/>
        <v>LRKPPS</v>
      </c>
      <c r="F5676" s="39">
        <v>45.995925903320313</v>
      </c>
      <c r="G5676">
        <f t="shared" si="531"/>
        <v>8.6797876292739535E-4</v>
      </c>
      <c r="H5676" s="38">
        <f>G5676*SUMIF('Manual Inputs'!$B$11:$B$22,'Expanded kW'!A5676,'Manual Inputs'!$C$11:$C$22)</f>
        <v>8054.9305858212847</v>
      </c>
    </row>
    <row r="5677" spans="1:8" x14ac:dyDescent="0.2">
      <c r="A5677">
        <f t="shared" si="528"/>
        <v>10</v>
      </c>
      <c r="B5677" t="b">
        <f t="shared" si="529"/>
        <v>0</v>
      </c>
      <c r="C5677" t="str">
        <f t="shared" si="530"/>
        <v>OFF</v>
      </c>
      <c r="D5677" s="4">
        <f t="shared" si="532"/>
        <v>42666.45833331957</v>
      </c>
      <c r="E5677" t="str">
        <f t="shared" si="533"/>
        <v>LRKPPS</v>
      </c>
      <c r="F5677" s="39">
        <v>46.085914611816406</v>
      </c>
      <c r="G5677">
        <f t="shared" si="531"/>
        <v>8.6967691958679278E-4</v>
      </c>
      <c r="H5677" s="38">
        <f>G5677*SUMIF('Manual Inputs'!$B$11:$B$22,'Expanded kW'!A5677,'Manual Inputs'!$C$11:$C$22)</f>
        <v>8070.6896511343157</v>
      </c>
    </row>
    <row r="5678" spans="1:8" x14ac:dyDescent="0.2">
      <c r="A5678">
        <f t="shared" si="528"/>
        <v>10</v>
      </c>
      <c r="B5678" t="b">
        <f t="shared" si="529"/>
        <v>0</v>
      </c>
      <c r="C5678" t="str">
        <f t="shared" si="530"/>
        <v>OFF</v>
      </c>
      <c r="D5678" s="4">
        <f t="shared" si="532"/>
        <v>42666.499999986234</v>
      </c>
      <c r="E5678" t="str">
        <f t="shared" si="533"/>
        <v>LRKPPS</v>
      </c>
      <c r="F5678" s="39">
        <v>45.249412536621094</v>
      </c>
      <c r="G5678">
        <f t="shared" si="531"/>
        <v>8.5389147724260867E-4</v>
      </c>
      <c r="H5678" s="38">
        <f>G5678*SUMIF('Manual Inputs'!$B$11:$B$22,'Expanded kW'!A5678,'Manual Inputs'!$C$11:$C$22)</f>
        <v>7924.1991518506102</v>
      </c>
    </row>
    <row r="5679" spans="1:8" x14ac:dyDescent="0.2">
      <c r="A5679">
        <f t="shared" si="528"/>
        <v>10</v>
      </c>
      <c r="B5679" t="b">
        <f t="shared" si="529"/>
        <v>0</v>
      </c>
      <c r="C5679" t="str">
        <f t="shared" si="530"/>
        <v>OFF</v>
      </c>
      <c r="D5679" s="4">
        <f t="shared" si="532"/>
        <v>42666.541666652898</v>
      </c>
      <c r="E5679" t="str">
        <f t="shared" si="533"/>
        <v>LRKPPS</v>
      </c>
      <c r="F5679" s="39">
        <v>44.761550903320313</v>
      </c>
      <c r="G5679">
        <f t="shared" si="531"/>
        <v>8.4468515019002987E-4</v>
      </c>
      <c r="H5679" s="38">
        <f>G5679*SUMIF('Manual Inputs'!$B$11:$B$22,'Expanded kW'!A5679,'Manual Inputs'!$C$11:$C$22)</f>
        <v>7838.7635069636463</v>
      </c>
    </row>
    <row r="5680" spans="1:8" x14ac:dyDescent="0.2">
      <c r="A5680">
        <f t="shared" si="528"/>
        <v>10</v>
      </c>
      <c r="B5680" t="b">
        <f t="shared" si="529"/>
        <v>0</v>
      </c>
      <c r="C5680" t="str">
        <f t="shared" si="530"/>
        <v>OFF</v>
      </c>
      <c r="D5680" s="4">
        <f t="shared" si="532"/>
        <v>42666.583333319562</v>
      </c>
      <c r="E5680" t="str">
        <f t="shared" si="533"/>
        <v>LRKPPS</v>
      </c>
      <c r="F5680" s="39">
        <v>46.348106384277344</v>
      </c>
      <c r="G5680">
        <f t="shared" si="531"/>
        <v>8.7462468149920077E-4</v>
      </c>
      <c r="H5680" s="38">
        <f>G5680*SUMIF('Manual Inputs'!$B$11:$B$22,'Expanded kW'!A5680,'Manual Inputs'!$C$11:$C$22)</f>
        <v>8116.6053814054148</v>
      </c>
    </row>
    <row r="5681" spans="1:8" x14ac:dyDescent="0.2">
      <c r="A5681">
        <f t="shared" si="528"/>
        <v>10</v>
      </c>
      <c r="B5681" t="b">
        <f t="shared" si="529"/>
        <v>0</v>
      </c>
      <c r="C5681" t="str">
        <f t="shared" si="530"/>
        <v>OFF</v>
      </c>
      <c r="D5681" s="4">
        <f t="shared" si="532"/>
        <v>42666.624999986227</v>
      </c>
      <c r="E5681" t="str">
        <f t="shared" si="533"/>
        <v>LRKPPS</v>
      </c>
      <c r="F5681" s="39">
        <v>48.071670532226563</v>
      </c>
      <c r="G5681">
        <f t="shared" si="531"/>
        <v>9.0714967251922022E-4</v>
      </c>
      <c r="H5681" s="38">
        <f>G5681*SUMIF('Manual Inputs'!$B$11:$B$22,'Expanded kW'!A5681,'Manual Inputs'!$C$11:$C$22)</f>
        <v>8418.4405830952874</v>
      </c>
    </row>
    <row r="5682" spans="1:8" x14ac:dyDescent="0.2">
      <c r="A5682">
        <f t="shared" si="528"/>
        <v>10</v>
      </c>
      <c r="B5682" t="b">
        <f t="shared" si="529"/>
        <v>0</v>
      </c>
      <c r="C5682" t="str">
        <f t="shared" si="530"/>
        <v>OFF</v>
      </c>
      <c r="D5682" s="4">
        <f t="shared" si="532"/>
        <v>42666.666666652891</v>
      </c>
      <c r="E5682" t="str">
        <f t="shared" si="533"/>
        <v>LRKPPS</v>
      </c>
      <c r="F5682" s="39">
        <v>48.235713958740234</v>
      </c>
      <c r="G5682">
        <f t="shared" si="531"/>
        <v>9.1024529909082118E-4</v>
      </c>
      <c r="H5682" s="38">
        <f>G5682*SUMIF('Manual Inputs'!$B$11:$B$22,'Expanded kW'!A5682,'Manual Inputs'!$C$11:$C$22)</f>
        <v>8447.1683103380292</v>
      </c>
    </row>
    <row r="5683" spans="1:8" x14ac:dyDescent="0.2">
      <c r="A5683">
        <f t="shared" si="528"/>
        <v>10</v>
      </c>
      <c r="B5683" t="b">
        <f t="shared" si="529"/>
        <v>0</v>
      </c>
      <c r="C5683" t="str">
        <f t="shared" si="530"/>
        <v>OFF</v>
      </c>
      <c r="D5683" s="4">
        <f t="shared" si="532"/>
        <v>42666.708333319555</v>
      </c>
      <c r="E5683" t="str">
        <f t="shared" si="533"/>
        <v>LRKPPS</v>
      </c>
      <c r="F5683" s="39">
        <v>47.975124359130859</v>
      </c>
      <c r="G5683">
        <f t="shared" si="531"/>
        <v>9.0532777142160719E-4</v>
      </c>
      <c r="H5683" s="38">
        <f>G5683*SUMIF('Manual Inputs'!$B$11:$B$22,'Expanded kW'!A5683,'Manual Inputs'!$C$11:$C$22)</f>
        <v>8401.5331568974289</v>
      </c>
    </row>
    <row r="5684" spans="1:8" x14ac:dyDescent="0.2">
      <c r="A5684">
        <f t="shared" si="528"/>
        <v>10</v>
      </c>
      <c r="B5684" t="b">
        <f t="shared" si="529"/>
        <v>0</v>
      </c>
      <c r="C5684" t="str">
        <f t="shared" si="530"/>
        <v>OFF</v>
      </c>
      <c r="D5684" s="4">
        <f t="shared" si="532"/>
        <v>42666.749999986219</v>
      </c>
      <c r="E5684" t="str">
        <f t="shared" si="533"/>
        <v>LRKPPS</v>
      </c>
      <c r="F5684" s="39">
        <v>46.62261962890625</v>
      </c>
      <c r="G5684">
        <f t="shared" si="531"/>
        <v>8.7980495913902936E-4</v>
      </c>
      <c r="H5684" s="38">
        <f>G5684*SUMIF('Manual Inputs'!$B$11:$B$22,'Expanded kW'!A5684,'Manual Inputs'!$C$11:$C$22)</f>
        <v>8164.6788811110655</v>
      </c>
    </row>
    <row r="5685" spans="1:8" x14ac:dyDescent="0.2">
      <c r="A5685">
        <f t="shared" si="528"/>
        <v>10</v>
      </c>
      <c r="B5685" t="b">
        <f t="shared" si="529"/>
        <v>0</v>
      </c>
      <c r="C5685" t="str">
        <f t="shared" si="530"/>
        <v>OFF</v>
      </c>
      <c r="D5685" s="4">
        <f t="shared" si="532"/>
        <v>42666.791666652884</v>
      </c>
      <c r="E5685" t="str">
        <f t="shared" si="533"/>
        <v>LRKPPS</v>
      </c>
      <c r="F5685" s="39">
        <v>46.6981201171875</v>
      </c>
      <c r="G5685">
        <f t="shared" si="531"/>
        <v>8.8122971185640084E-4</v>
      </c>
      <c r="H5685" s="38">
        <f>G5685*SUMIF('Manual Inputs'!$B$11:$B$22,'Expanded kW'!A5685,'Manual Inputs'!$C$11:$C$22)</f>
        <v>8177.9007302282971</v>
      </c>
    </row>
    <row r="5686" spans="1:8" x14ac:dyDescent="0.2">
      <c r="A5686">
        <f t="shared" si="528"/>
        <v>10</v>
      </c>
      <c r="B5686" t="b">
        <f t="shared" si="529"/>
        <v>0</v>
      </c>
      <c r="C5686" t="str">
        <f t="shared" si="530"/>
        <v>OFF</v>
      </c>
      <c r="D5686" s="4">
        <f t="shared" si="532"/>
        <v>42666.833333319548</v>
      </c>
      <c r="E5686" t="str">
        <f t="shared" si="533"/>
        <v>LRKPPS</v>
      </c>
      <c r="F5686" s="39">
        <v>46.319644927978516</v>
      </c>
      <c r="G5686">
        <f t="shared" si="531"/>
        <v>8.7408759176474697E-4</v>
      </c>
      <c r="H5686" s="38">
        <f>G5686*SUMIF('Manual Inputs'!$B$11:$B$22,'Expanded kW'!A5686,'Manual Inputs'!$C$11:$C$22)</f>
        <v>8111.6211344236199</v>
      </c>
    </row>
    <row r="5687" spans="1:8" x14ac:dyDescent="0.2">
      <c r="A5687">
        <f t="shared" si="528"/>
        <v>10</v>
      </c>
      <c r="B5687" t="b">
        <f t="shared" si="529"/>
        <v>0</v>
      </c>
      <c r="C5687" t="str">
        <f t="shared" si="530"/>
        <v>OFF</v>
      </c>
      <c r="D5687" s="4">
        <f t="shared" si="532"/>
        <v>42666.874999986212</v>
      </c>
      <c r="E5687" t="str">
        <f t="shared" si="533"/>
        <v>LRKPPS</v>
      </c>
      <c r="F5687" s="39">
        <v>46.440685272216797</v>
      </c>
      <c r="G5687">
        <f t="shared" si="531"/>
        <v>8.7637171685176179E-4</v>
      </c>
      <c r="H5687" s="38">
        <f>G5687*SUMIF('Manual Inputs'!$B$11:$B$22,'Expanded kW'!A5687,'Manual Inputs'!$C$11:$C$22)</f>
        <v>8132.8180459277519</v>
      </c>
    </row>
    <row r="5688" spans="1:8" x14ac:dyDescent="0.2">
      <c r="A5688">
        <f t="shared" si="528"/>
        <v>10</v>
      </c>
      <c r="B5688" t="b">
        <f t="shared" si="529"/>
        <v>0</v>
      </c>
      <c r="C5688" t="str">
        <f t="shared" si="530"/>
        <v>OFF</v>
      </c>
      <c r="D5688" s="4">
        <f t="shared" si="532"/>
        <v>42666.916666652876</v>
      </c>
      <c r="E5688" t="str">
        <f t="shared" si="533"/>
        <v>LRKPPS</v>
      </c>
      <c r="F5688" s="39">
        <v>47.588356018066406</v>
      </c>
      <c r="G5688">
        <f t="shared" si="531"/>
        <v>8.9802915312827769E-4</v>
      </c>
      <c r="H5688" s="38">
        <f>G5688*SUMIF('Manual Inputs'!$B$11:$B$22,'Expanded kW'!A5688,'Manual Inputs'!$C$11:$C$22)</f>
        <v>8333.8012419748829</v>
      </c>
    </row>
    <row r="5689" spans="1:8" x14ac:dyDescent="0.2">
      <c r="A5689">
        <f t="shared" si="528"/>
        <v>10</v>
      </c>
      <c r="B5689" t="b">
        <f t="shared" si="529"/>
        <v>0</v>
      </c>
      <c r="C5689" t="str">
        <f t="shared" si="530"/>
        <v>OFF</v>
      </c>
      <c r="D5689" s="4">
        <f t="shared" si="532"/>
        <v>42666.958333319541</v>
      </c>
      <c r="E5689" t="str">
        <f t="shared" si="533"/>
        <v>LRKPPS</v>
      </c>
      <c r="F5689" s="39">
        <v>46.074325561523438</v>
      </c>
      <c r="G5689">
        <f t="shared" si="531"/>
        <v>8.694582252276894E-4</v>
      </c>
      <c r="H5689" s="38">
        <f>G5689*SUMIF('Manual Inputs'!$B$11:$B$22,'Expanded kW'!A5689,'Manual Inputs'!$C$11:$C$22)</f>
        <v>8068.6601453937055</v>
      </c>
    </row>
    <row r="5690" spans="1:8" x14ac:dyDescent="0.2">
      <c r="A5690">
        <f t="shared" si="528"/>
        <v>10</v>
      </c>
      <c r="B5690" t="b">
        <f t="shared" si="529"/>
        <v>0</v>
      </c>
      <c r="C5690" t="str">
        <f t="shared" si="530"/>
        <v>OFF</v>
      </c>
      <c r="D5690" s="4">
        <f t="shared" si="532"/>
        <v>42666.999999986205</v>
      </c>
      <c r="E5690" t="str">
        <f t="shared" si="533"/>
        <v>LRKPPS</v>
      </c>
      <c r="F5690" s="39">
        <v>45.163600921630859</v>
      </c>
      <c r="G5690">
        <f t="shared" si="531"/>
        <v>8.5227214557439569E-4</v>
      </c>
      <c r="H5690" s="38">
        <f>G5690*SUMIF('Manual Inputs'!$B$11:$B$22,'Expanded kW'!A5690,'Manual Inputs'!$C$11:$C$22)</f>
        <v>7909.1715904170951</v>
      </c>
    </row>
    <row r="5691" spans="1:8" x14ac:dyDescent="0.2">
      <c r="A5691">
        <f t="shared" si="528"/>
        <v>10</v>
      </c>
      <c r="B5691" t="b">
        <f t="shared" si="529"/>
        <v>0</v>
      </c>
      <c r="C5691" t="str">
        <f t="shared" si="530"/>
        <v>OFF</v>
      </c>
      <c r="D5691" s="4">
        <f t="shared" si="532"/>
        <v>42667.041666652869</v>
      </c>
      <c r="E5691" t="str">
        <f t="shared" si="533"/>
        <v>LRKPPS</v>
      </c>
      <c r="F5691" s="39">
        <v>44.976879119873047</v>
      </c>
      <c r="G5691">
        <f t="shared" si="531"/>
        <v>8.487485604890127E-4</v>
      </c>
      <c r="H5691" s="38">
        <f>G5691*SUMIF('Manual Inputs'!$B$11:$B$22,'Expanded kW'!A5691,'Manual Inputs'!$C$11:$C$22)</f>
        <v>7876.4723649426469</v>
      </c>
    </row>
    <row r="5692" spans="1:8" x14ac:dyDescent="0.2">
      <c r="A5692">
        <f t="shared" si="528"/>
        <v>10</v>
      </c>
      <c r="B5692" t="b">
        <f t="shared" si="529"/>
        <v>0</v>
      </c>
      <c r="C5692" t="str">
        <f t="shared" si="530"/>
        <v>OFF</v>
      </c>
      <c r="D5692" s="4">
        <f t="shared" si="532"/>
        <v>42667.083333319533</v>
      </c>
      <c r="E5692" t="str">
        <f t="shared" si="533"/>
        <v>LRKPPS</v>
      </c>
      <c r="F5692" s="39">
        <v>45.119548797607422</v>
      </c>
      <c r="G5692">
        <f t="shared" si="531"/>
        <v>8.5144084785914679E-4</v>
      </c>
      <c r="H5692" s="38">
        <f>G5692*SUMIF('Manual Inputs'!$B$11:$B$22,'Expanded kW'!A5692,'Manual Inputs'!$C$11:$C$22)</f>
        <v>7901.4570636585158</v>
      </c>
    </row>
    <row r="5693" spans="1:8" x14ac:dyDescent="0.2">
      <c r="A5693">
        <f t="shared" si="528"/>
        <v>10</v>
      </c>
      <c r="B5693" t="b">
        <f t="shared" si="529"/>
        <v>0</v>
      </c>
      <c r="C5693" t="str">
        <f t="shared" si="530"/>
        <v>OFF</v>
      </c>
      <c r="D5693" s="4">
        <f t="shared" si="532"/>
        <v>42667.124999986198</v>
      </c>
      <c r="E5693" t="str">
        <f t="shared" si="533"/>
        <v>LRKPPS</v>
      </c>
      <c r="F5693" s="39">
        <v>44.779033660888672</v>
      </c>
      <c r="G5693">
        <f t="shared" si="531"/>
        <v>8.4501506337231126E-4</v>
      </c>
      <c r="H5693" s="38">
        <f>G5693*SUMIF('Manual Inputs'!$B$11:$B$22,'Expanded kW'!A5693,'Manual Inputs'!$C$11:$C$22)</f>
        <v>7841.8251346164488</v>
      </c>
    </row>
    <row r="5694" spans="1:8" x14ac:dyDescent="0.2">
      <c r="A5694">
        <f t="shared" si="528"/>
        <v>10</v>
      </c>
      <c r="B5694" t="b">
        <f t="shared" si="529"/>
        <v>0</v>
      </c>
      <c r="C5694" t="str">
        <f t="shared" si="530"/>
        <v>OFF</v>
      </c>
      <c r="D5694" s="4">
        <f t="shared" si="532"/>
        <v>42667.166666652862</v>
      </c>
      <c r="E5694" t="str">
        <f t="shared" si="533"/>
        <v>LRKPPS</v>
      </c>
      <c r="F5694" s="39">
        <v>46.278377532958984</v>
      </c>
      <c r="G5694">
        <f t="shared" si="531"/>
        <v>8.7330884404362096E-4</v>
      </c>
      <c r="H5694" s="38">
        <f>G5694*SUMIF('Manual Inputs'!$B$11:$B$22,'Expanded kW'!A5694,'Manual Inputs'!$C$11:$C$22)</f>
        <v>8104.3942769180512</v>
      </c>
    </row>
    <row r="5695" spans="1:8" x14ac:dyDescent="0.2">
      <c r="A5695">
        <f t="shared" si="528"/>
        <v>10</v>
      </c>
      <c r="B5695" t="b">
        <f t="shared" si="529"/>
        <v>0</v>
      </c>
      <c r="C5695" t="str">
        <f t="shared" si="530"/>
        <v>OFF</v>
      </c>
      <c r="D5695" s="4">
        <f t="shared" si="532"/>
        <v>42667.208333319526</v>
      </c>
      <c r="E5695" t="str">
        <f t="shared" si="533"/>
        <v>LRKPPS</v>
      </c>
      <c r="F5695" s="39">
        <v>57.557518005371094</v>
      </c>
      <c r="G5695">
        <f t="shared" si="531"/>
        <v>1.0861549646914905E-3</v>
      </c>
      <c r="H5695" s="38">
        <f>G5695*SUMIF('Manual Inputs'!$B$11:$B$22,'Expanded kW'!A5695,'Manual Inputs'!$C$11:$C$22)</f>
        <v>10079.627773988466</v>
      </c>
    </row>
    <row r="5696" spans="1:8" x14ac:dyDescent="0.2">
      <c r="A5696">
        <f t="shared" si="528"/>
        <v>10</v>
      </c>
      <c r="B5696" t="b">
        <f t="shared" si="529"/>
        <v>0</v>
      </c>
      <c r="C5696" t="str">
        <f t="shared" si="530"/>
        <v>OFF</v>
      </c>
      <c r="D5696" s="4">
        <f t="shared" si="532"/>
        <v>42667.24999998619</v>
      </c>
      <c r="E5696" t="str">
        <f t="shared" si="533"/>
        <v>LRKPPS</v>
      </c>
      <c r="F5696" s="39">
        <v>78.40960693359375</v>
      </c>
      <c r="G5696">
        <f t="shared" si="531"/>
        <v>1.4796500405469851E-3</v>
      </c>
      <c r="H5696" s="38">
        <f>G5696*SUMIF('Manual Inputs'!$B$11:$B$22,'Expanded kW'!A5696,'Manual Inputs'!$C$11:$C$22)</f>
        <v>13731.301820930117</v>
      </c>
    </row>
    <row r="5697" spans="1:8" x14ac:dyDescent="0.2">
      <c r="A5697">
        <f t="shared" si="528"/>
        <v>10</v>
      </c>
      <c r="B5697" t="b">
        <f t="shared" si="529"/>
        <v>0</v>
      </c>
      <c r="C5697" t="str">
        <f t="shared" si="530"/>
        <v>ON</v>
      </c>
      <c r="D5697" s="4">
        <f t="shared" si="532"/>
        <v>42667.291666652854</v>
      </c>
      <c r="E5697" t="str">
        <f t="shared" si="533"/>
        <v>LRKPPS</v>
      </c>
      <c r="F5697" s="39">
        <v>102.70248413085937</v>
      </c>
      <c r="G5697">
        <f t="shared" si="531"/>
        <v>1.9380754572230225E-3</v>
      </c>
      <c r="H5697" s="38">
        <f>G5697*SUMIF('Manual Inputs'!$B$11:$B$22,'Expanded kW'!A5697,'Manual Inputs'!$C$11:$C$22)</f>
        <v>17985.535988650827</v>
      </c>
    </row>
    <row r="5698" spans="1:8" x14ac:dyDescent="0.2">
      <c r="A5698">
        <f t="shared" ref="A5698:A5761" si="534">MONTH(D5698)</f>
        <v>10</v>
      </c>
      <c r="B5698" t="b">
        <f t="shared" ref="B5698:B5761" si="535">IF(ISNA(VLOOKUP(DATE(YEAR(D5698),MONTH(D5698),DAY(D5698)),Holidays,1,FALSE)),FALSE,TRUE)</f>
        <v>0</v>
      </c>
      <c r="C5698" t="str">
        <f t="shared" ref="C5698:C5761" si="536">IF(OR(HOUR(D5698)&lt;PkStart,HOUR(D5698)&gt;OPkStart-1,WEEKDAY(D5698,2)&gt;5,B5698)=TRUE,"OFF","ON")</f>
        <v>ON</v>
      </c>
      <c r="D5698" s="4">
        <f t="shared" si="532"/>
        <v>42667.333333319519</v>
      </c>
      <c r="E5698" t="str">
        <f t="shared" si="533"/>
        <v>LRKPPS</v>
      </c>
      <c r="F5698" s="39">
        <v>124.24288177490234</v>
      </c>
      <c r="G5698">
        <f t="shared" ref="G5698:G5761" si="537">IF(SUMIF($A$2:$A$8761,A5698,$F$2:$F$8761)=0,0,F5698/SUMIF($A$2:$A$8761,A5698,$F$2:$F$8761))</f>
        <v>2.3445594518998409E-3</v>
      </c>
      <c r="H5698" s="38">
        <f>G5698*SUMIF('Manual Inputs'!$B$11:$B$22,'Expanded kW'!A5698,'Manual Inputs'!$C$11:$C$22)</f>
        <v>21757.748514135164</v>
      </c>
    </row>
    <row r="5699" spans="1:8" x14ac:dyDescent="0.2">
      <c r="A5699">
        <f t="shared" si="534"/>
        <v>10</v>
      </c>
      <c r="B5699" t="b">
        <f t="shared" si="535"/>
        <v>0</v>
      </c>
      <c r="C5699" t="str">
        <f t="shared" si="536"/>
        <v>ON</v>
      </c>
      <c r="D5699" s="4">
        <f t="shared" si="532"/>
        <v>42667.374999986183</v>
      </c>
      <c r="E5699" t="str">
        <f t="shared" si="533"/>
        <v>LRKPPS</v>
      </c>
      <c r="F5699" s="39">
        <v>131.94532775878906</v>
      </c>
      <c r="G5699">
        <f t="shared" si="537"/>
        <v>2.4899105760550887E-3</v>
      </c>
      <c r="H5699" s="38">
        <f>G5699*SUMIF('Manual Inputs'!$B$11:$B$22,'Expanded kW'!A5699,'Manual Inputs'!$C$11:$C$22)</f>
        <v>23106.621626759406</v>
      </c>
    </row>
    <row r="5700" spans="1:8" x14ac:dyDescent="0.2">
      <c r="A5700">
        <f t="shared" si="534"/>
        <v>10</v>
      </c>
      <c r="B5700" t="b">
        <f t="shared" si="535"/>
        <v>0</v>
      </c>
      <c r="C5700" t="str">
        <f t="shared" si="536"/>
        <v>ON</v>
      </c>
      <c r="D5700" s="4">
        <f t="shared" ref="D5700:D5763" si="538">+D5699+1/24</f>
        <v>42667.416666652847</v>
      </c>
      <c r="E5700" t="str">
        <f t="shared" ref="E5700:E5763" si="539">+E5699</f>
        <v>LRKPPS</v>
      </c>
      <c r="F5700" s="39">
        <v>128.89590454101562</v>
      </c>
      <c r="G5700">
        <f t="shared" si="537"/>
        <v>2.4323655970113251E-3</v>
      </c>
      <c r="H5700" s="38">
        <f>G5700*SUMIF('Manual Inputs'!$B$11:$B$22,'Expanded kW'!A5700,'Manual Inputs'!$C$11:$C$22)</f>
        <v>22572.598409190396</v>
      </c>
    </row>
    <row r="5701" spans="1:8" x14ac:dyDescent="0.2">
      <c r="A5701">
        <f t="shared" si="534"/>
        <v>10</v>
      </c>
      <c r="B5701" t="b">
        <f t="shared" si="535"/>
        <v>0</v>
      </c>
      <c r="C5701" t="str">
        <f t="shared" si="536"/>
        <v>ON</v>
      </c>
      <c r="D5701" s="4">
        <f t="shared" si="538"/>
        <v>42667.458333319511</v>
      </c>
      <c r="E5701" t="str">
        <f t="shared" si="539"/>
        <v>LRKPPS</v>
      </c>
      <c r="F5701" s="39">
        <v>136.20133972167969</v>
      </c>
      <c r="G5701">
        <f t="shared" si="537"/>
        <v>2.5702248196756814E-3</v>
      </c>
      <c r="H5701" s="38">
        <f>G5701*SUMIF('Manual Inputs'!$B$11:$B$22,'Expanded kW'!A5701,'Manual Inputs'!$C$11:$C$22)</f>
        <v>23851.945919297112</v>
      </c>
    </row>
    <row r="5702" spans="1:8" x14ac:dyDescent="0.2">
      <c r="A5702">
        <f t="shared" si="534"/>
        <v>10</v>
      </c>
      <c r="B5702" t="b">
        <f t="shared" si="535"/>
        <v>0</v>
      </c>
      <c r="C5702" t="str">
        <f t="shared" si="536"/>
        <v>ON</v>
      </c>
      <c r="D5702" s="4">
        <f t="shared" si="538"/>
        <v>42667.499999986176</v>
      </c>
      <c r="E5702" t="str">
        <f t="shared" si="539"/>
        <v>LRKPPS</v>
      </c>
      <c r="F5702" s="39">
        <v>130.4674072265625</v>
      </c>
      <c r="G5702">
        <f t="shared" si="537"/>
        <v>2.4620210704070591E-3</v>
      </c>
      <c r="H5702" s="38">
        <f>G5702*SUMIF('Manual Inputs'!$B$11:$B$22,'Expanded kW'!A5702,'Manual Inputs'!$C$11:$C$22)</f>
        <v>22847.804197505619</v>
      </c>
    </row>
    <row r="5703" spans="1:8" x14ac:dyDescent="0.2">
      <c r="A5703">
        <f t="shared" si="534"/>
        <v>10</v>
      </c>
      <c r="B5703" t="b">
        <f t="shared" si="535"/>
        <v>0</v>
      </c>
      <c r="C5703" t="str">
        <f t="shared" si="536"/>
        <v>ON</v>
      </c>
      <c r="D5703" s="4">
        <f t="shared" si="538"/>
        <v>42667.54166665284</v>
      </c>
      <c r="E5703" t="str">
        <f t="shared" si="539"/>
        <v>LRKPPS</v>
      </c>
      <c r="F5703" s="39">
        <v>117.05667114257812</v>
      </c>
      <c r="G5703">
        <f t="shared" si="537"/>
        <v>2.2089500888468798E-3</v>
      </c>
      <c r="H5703" s="38">
        <f>G5703*SUMIF('Manual Inputs'!$B$11:$B$22,'Expanded kW'!A5703,'Manual Inputs'!$C$11:$C$22)</f>
        <v>20499.279928458018</v>
      </c>
    </row>
    <row r="5704" spans="1:8" x14ac:dyDescent="0.2">
      <c r="A5704">
        <f t="shared" si="534"/>
        <v>10</v>
      </c>
      <c r="B5704" t="b">
        <f t="shared" si="535"/>
        <v>0</v>
      </c>
      <c r="C5704" t="str">
        <f t="shared" si="536"/>
        <v>ON</v>
      </c>
      <c r="D5704" s="4">
        <f t="shared" si="538"/>
        <v>42667.583333319504</v>
      </c>
      <c r="E5704" t="str">
        <f t="shared" si="539"/>
        <v>LRKPPS</v>
      </c>
      <c r="F5704" s="39">
        <v>112.56257629394531</v>
      </c>
      <c r="G5704">
        <f t="shared" si="537"/>
        <v>2.1241430366876557E-3</v>
      </c>
      <c r="H5704" s="38">
        <f>G5704*SUMIF('Manual Inputs'!$B$11:$B$22,'Expanded kW'!A5704,'Manual Inputs'!$C$11:$C$22)</f>
        <v>19712.261918908152</v>
      </c>
    </row>
    <row r="5705" spans="1:8" x14ac:dyDescent="0.2">
      <c r="A5705">
        <f t="shared" si="534"/>
        <v>10</v>
      </c>
      <c r="B5705" t="b">
        <f t="shared" si="535"/>
        <v>0</v>
      </c>
      <c r="C5705" t="str">
        <f t="shared" si="536"/>
        <v>ON</v>
      </c>
      <c r="D5705" s="4">
        <f t="shared" si="538"/>
        <v>42667.624999986168</v>
      </c>
      <c r="E5705" t="str">
        <f t="shared" si="539"/>
        <v>LRKPPS</v>
      </c>
      <c r="F5705" s="39">
        <v>98.126335144042969</v>
      </c>
      <c r="G5705">
        <f t="shared" si="537"/>
        <v>1.8517199798945047E-3</v>
      </c>
      <c r="H5705" s="38">
        <f>G5705*SUMIF('Manual Inputs'!$B$11:$B$22,'Expanded kW'!A5705,'Manual Inputs'!$C$11:$C$22)</f>
        <v>17184.148437138974</v>
      </c>
    </row>
    <row r="5706" spans="1:8" x14ac:dyDescent="0.2">
      <c r="A5706">
        <f t="shared" si="534"/>
        <v>10</v>
      </c>
      <c r="B5706" t="b">
        <f t="shared" si="535"/>
        <v>0</v>
      </c>
      <c r="C5706" t="str">
        <f t="shared" si="536"/>
        <v>ON</v>
      </c>
      <c r="D5706" s="4">
        <f t="shared" si="538"/>
        <v>42667.666666652833</v>
      </c>
      <c r="E5706" t="str">
        <f t="shared" si="539"/>
        <v>LRKPPS</v>
      </c>
      <c r="F5706" s="39">
        <v>84.037193298339844</v>
      </c>
      <c r="G5706">
        <f t="shared" si="537"/>
        <v>1.585846955930458E-3</v>
      </c>
      <c r="H5706" s="38">
        <f>G5706*SUMIF('Manual Inputs'!$B$11:$B$22,'Expanded kW'!A5706,'Manual Inputs'!$C$11:$C$22)</f>
        <v>14716.819921577198</v>
      </c>
    </row>
    <row r="5707" spans="1:8" x14ac:dyDescent="0.2">
      <c r="A5707">
        <f t="shared" si="534"/>
        <v>10</v>
      </c>
      <c r="B5707" t="b">
        <f t="shared" si="535"/>
        <v>0</v>
      </c>
      <c r="C5707" t="str">
        <f t="shared" si="536"/>
        <v>ON</v>
      </c>
      <c r="D5707" s="4">
        <f t="shared" si="538"/>
        <v>42667.708333319497</v>
      </c>
      <c r="E5707" t="str">
        <f t="shared" si="539"/>
        <v>LRKPPS</v>
      </c>
      <c r="F5707" s="39">
        <v>73.468376159667969</v>
      </c>
      <c r="G5707">
        <f t="shared" si="537"/>
        <v>1.3864051870026569E-3</v>
      </c>
      <c r="H5707" s="38">
        <f>G5707*SUMIF('Manual Inputs'!$B$11:$B$22,'Expanded kW'!A5707,'Manual Inputs'!$C$11:$C$22)</f>
        <v>12865.980162308544</v>
      </c>
    </row>
    <row r="5708" spans="1:8" x14ac:dyDescent="0.2">
      <c r="A5708">
        <f t="shared" si="534"/>
        <v>10</v>
      </c>
      <c r="B5708" t="b">
        <f t="shared" si="535"/>
        <v>0</v>
      </c>
      <c r="C5708" t="str">
        <f t="shared" si="536"/>
        <v>ON</v>
      </c>
      <c r="D5708" s="4">
        <f t="shared" si="538"/>
        <v>42667.749999986161</v>
      </c>
      <c r="E5708" t="str">
        <f t="shared" si="539"/>
        <v>LRKPPS</v>
      </c>
      <c r="F5708" s="39">
        <v>68.649871826171875</v>
      </c>
      <c r="G5708">
        <f t="shared" si="537"/>
        <v>1.2954762764869905E-3</v>
      </c>
      <c r="H5708" s="38">
        <f>G5708*SUMIF('Manual Inputs'!$B$11:$B$22,'Expanded kW'!A5708,'Manual Inputs'!$C$11:$C$22)</f>
        <v>12022.150688903197</v>
      </c>
    </row>
    <row r="5709" spans="1:8" x14ac:dyDescent="0.2">
      <c r="A5709">
        <f t="shared" si="534"/>
        <v>10</v>
      </c>
      <c r="B5709" t="b">
        <f t="shared" si="535"/>
        <v>0</v>
      </c>
      <c r="C5709" t="str">
        <f t="shared" si="536"/>
        <v>ON</v>
      </c>
      <c r="D5709" s="4">
        <f t="shared" si="538"/>
        <v>42667.791666652825</v>
      </c>
      <c r="E5709" t="str">
        <f t="shared" si="539"/>
        <v>LRKPPS</v>
      </c>
      <c r="F5709" s="39">
        <v>65.451240539550781</v>
      </c>
      <c r="G5709">
        <f t="shared" si="537"/>
        <v>1.2351156255663441E-3</v>
      </c>
      <c r="H5709" s="38">
        <f>G5709*SUMIF('Manual Inputs'!$B$11:$B$22,'Expanded kW'!A5709,'Manual Inputs'!$C$11:$C$22)</f>
        <v>11461.997751933855</v>
      </c>
    </row>
    <row r="5710" spans="1:8" x14ac:dyDescent="0.2">
      <c r="A5710">
        <f t="shared" si="534"/>
        <v>10</v>
      </c>
      <c r="B5710" t="b">
        <f t="shared" si="535"/>
        <v>0</v>
      </c>
      <c r="C5710" t="str">
        <f t="shared" si="536"/>
        <v>ON</v>
      </c>
      <c r="D5710" s="4">
        <f t="shared" si="538"/>
        <v>42667.83333331949</v>
      </c>
      <c r="E5710" t="str">
        <f t="shared" si="539"/>
        <v>LRKPPS</v>
      </c>
      <c r="F5710" s="39">
        <v>61.897449493408203</v>
      </c>
      <c r="G5710">
        <f t="shared" si="537"/>
        <v>1.16805283477881E-3</v>
      </c>
      <c r="H5710" s="38">
        <f>G5710*SUMIF('Manual Inputs'!$B$11:$B$22,'Expanded kW'!A5710,'Manual Inputs'!$C$11:$C$22)</f>
        <v>10839.648280083669</v>
      </c>
    </row>
    <row r="5711" spans="1:8" x14ac:dyDescent="0.2">
      <c r="A5711">
        <f t="shared" si="534"/>
        <v>10</v>
      </c>
      <c r="B5711" t="b">
        <f t="shared" si="535"/>
        <v>0</v>
      </c>
      <c r="C5711" t="str">
        <f t="shared" si="536"/>
        <v>OFF</v>
      </c>
      <c r="D5711" s="4">
        <f t="shared" si="538"/>
        <v>42667.874999986154</v>
      </c>
      <c r="E5711" t="str">
        <f t="shared" si="539"/>
        <v>LRKPPS</v>
      </c>
      <c r="F5711" s="39">
        <v>57.240337371826172</v>
      </c>
      <c r="G5711">
        <f t="shared" si="537"/>
        <v>1.0801695203608878E-3</v>
      </c>
      <c r="H5711" s="38">
        <f>G5711*SUMIF('Manual Inputs'!$B$11:$B$22,'Expanded kW'!A5711,'Manual Inputs'!$C$11:$C$22)</f>
        <v>10024.082246070595</v>
      </c>
    </row>
    <row r="5712" spans="1:8" x14ac:dyDescent="0.2">
      <c r="A5712">
        <f t="shared" si="534"/>
        <v>10</v>
      </c>
      <c r="B5712" t="b">
        <f t="shared" si="535"/>
        <v>0</v>
      </c>
      <c r="C5712" t="str">
        <f t="shared" si="536"/>
        <v>OFF</v>
      </c>
      <c r="D5712" s="4">
        <f t="shared" si="538"/>
        <v>42667.916666652818</v>
      </c>
      <c r="E5712" t="str">
        <f t="shared" si="539"/>
        <v>LRKPPS</v>
      </c>
      <c r="F5712" s="39">
        <v>52.310943603515625</v>
      </c>
      <c r="G5712">
        <f t="shared" si="537"/>
        <v>9.8714804028472865E-4</v>
      </c>
      <c r="H5712" s="38">
        <f>G5712*SUMIF('Manual Inputs'!$B$11:$B$22,'Expanded kW'!A5712,'Manual Inputs'!$C$11:$C$22)</f>
        <v>9160.8335157943511</v>
      </c>
    </row>
    <row r="5713" spans="1:8" x14ac:dyDescent="0.2">
      <c r="A5713">
        <f t="shared" si="534"/>
        <v>10</v>
      </c>
      <c r="B5713" t="b">
        <f t="shared" si="535"/>
        <v>0</v>
      </c>
      <c r="C5713" t="str">
        <f t="shared" si="536"/>
        <v>OFF</v>
      </c>
      <c r="D5713" s="4">
        <f t="shared" si="538"/>
        <v>42667.958333319482</v>
      </c>
      <c r="E5713" t="str">
        <f t="shared" si="539"/>
        <v>LRKPPS</v>
      </c>
      <c r="F5713" s="39">
        <v>47.858116149902344</v>
      </c>
      <c r="G5713">
        <f t="shared" si="537"/>
        <v>9.0311973584663067E-4</v>
      </c>
      <c r="H5713" s="38">
        <f>G5713*SUMIF('Manual Inputs'!$B$11:$B$22,'Expanded kW'!A5713,'Manual Inputs'!$C$11:$C$22)</f>
        <v>8381.0423637500535</v>
      </c>
    </row>
    <row r="5714" spans="1:8" x14ac:dyDescent="0.2">
      <c r="A5714">
        <f t="shared" si="534"/>
        <v>10</v>
      </c>
      <c r="B5714" t="b">
        <f t="shared" si="535"/>
        <v>0</v>
      </c>
      <c r="C5714" t="str">
        <f t="shared" si="536"/>
        <v>OFF</v>
      </c>
      <c r="D5714" s="4">
        <f t="shared" si="538"/>
        <v>42667.999999986147</v>
      </c>
      <c r="E5714" t="str">
        <f t="shared" si="539"/>
        <v>LRKPPS</v>
      </c>
      <c r="F5714" s="39">
        <v>46.614116668701172</v>
      </c>
      <c r="G5714">
        <f t="shared" si="537"/>
        <v>8.7964450169122107E-4</v>
      </c>
      <c r="H5714" s="38">
        <f>G5714*SUMIF('Manual Inputs'!$B$11:$B$22,'Expanded kW'!A5714,'Manual Inputs'!$C$11:$C$22)</f>
        <v>8163.1898197892024</v>
      </c>
    </row>
    <row r="5715" spans="1:8" x14ac:dyDescent="0.2">
      <c r="A5715">
        <f t="shared" si="534"/>
        <v>10</v>
      </c>
      <c r="B5715" t="b">
        <f t="shared" si="535"/>
        <v>0</v>
      </c>
      <c r="C5715" t="str">
        <f t="shared" si="536"/>
        <v>OFF</v>
      </c>
      <c r="D5715" s="4">
        <f t="shared" si="538"/>
        <v>42668.041666652811</v>
      </c>
      <c r="E5715" t="str">
        <f t="shared" si="539"/>
        <v>LRKPPS</v>
      </c>
      <c r="F5715" s="39">
        <v>45.499382019042969</v>
      </c>
      <c r="G5715">
        <f t="shared" si="537"/>
        <v>8.586085950712223E-4</v>
      </c>
      <c r="H5715" s="38">
        <f>G5715*SUMIF('Manual Inputs'!$B$11:$B$22,'Expanded kW'!A5715,'Manual Inputs'!$C$11:$C$22)</f>
        <v>7967.9744817290448</v>
      </c>
    </row>
    <row r="5716" spans="1:8" x14ac:dyDescent="0.2">
      <c r="A5716">
        <f t="shared" si="534"/>
        <v>10</v>
      </c>
      <c r="B5716" t="b">
        <f t="shared" si="535"/>
        <v>0</v>
      </c>
      <c r="C5716" t="str">
        <f t="shared" si="536"/>
        <v>OFF</v>
      </c>
      <c r="D5716" s="4">
        <f t="shared" si="538"/>
        <v>42668.083333319475</v>
      </c>
      <c r="E5716" t="str">
        <f t="shared" si="539"/>
        <v>LRKPPS</v>
      </c>
      <c r="F5716" s="39">
        <v>45.528282165527344</v>
      </c>
      <c r="G5716">
        <f t="shared" si="537"/>
        <v>8.5915396322940767E-4</v>
      </c>
      <c r="H5716" s="38">
        <f>G5716*SUMIF('Manual Inputs'!$B$11:$B$22,'Expanded kW'!A5716,'Manual Inputs'!$C$11:$C$22)</f>
        <v>7973.0355533191896</v>
      </c>
    </row>
    <row r="5717" spans="1:8" x14ac:dyDescent="0.2">
      <c r="A5717">
        <f t="shared" si="534"/>
        <v>10</v>
      </c>
      <c r="B5717" t="b">
        <f t="shared" si="535"/>
        <v>0</v>
      </c>
      <c r="C5717" t="str">
        <f t="shared" si="536"/>
        <v>OFF</v>
      </c>
      <c r="D5717" s="4">
        <f t="shared" si="538"/>
        <v>42668.124999986139</v>
      </c>
      <c r="E5717" t="str">
        <f t="shared" si="539"/>
        <v>LRKPPS</v>
      </c>
      <c r="F5717" s="39">
        <v>46.270149230957031</v>
      </c>
      <c r="G5717">
        <f t="shared" si="537"/>
        <v>8.7315356960893174E-4</v>
      </c>
      <c r="H5717" s="38">
        <f>G5717*SUMIF('Manual Inputs'!$B$11:$B$22,'Expanded kW'!A5717,'Manual Inputs'!$C$11:$C$22)</f>
        <v>8102.9533144814168</v>
      </c>
    </row>
    <row r="5718" spans="1:8" x14ac:dyDescent="0.2">
      <c r="A5718">
        <f t="shared" si="534"/>
        <v>10</v>
      </c>
      <c r="B5718" t="b">
        <f t="shared" si="535"/>
        <v>0</v>
      </c>
      <c r="C5718" t="str">
        <f t="shared" si="536"/>
        <v>OFF</v>
      </c>
      <c r="D5718" s="4">
        <f t="shared" si="538"/>
        <v>42668.166666652804</v>
      </c>
      <c r="E5718" t="str">
        <f t="shared" si="539"/>
        <v>LRKPPS</v>
      </c>
      <c r="F5718" s="39">
        <v>46.606075286865234</v>
      </c>
      <c r="G5718">
        <f t="shared" si="537"/>
        <v>8.7949275458490438E-4</v>
      </c>
      <c r="H5718" s="38">
        <f>G5718*SUMIF('Manual Inputs'!$B$11:$B$22,'Expanded kW'!A5718,'Manual Inputs'!$C$11:$C$22)</f>
        <v>8161.7815913161257</v>
      </c>
    </row>
    <row r="5719" spans="1:8" x14ac:dyDescent="0.2">
      <c r="A5719">
        <f t="shared" si="534"/>
        <v>10</v>
      </c>
      <c r="B5719" t="b">
        <f t="shared" si="535"/>
        <v>0</v>
      </c>
      <c r="C5719" t="str">
        <f t="shared" si="536"/>
        <v>OFF</v>
      </c>
      <c r="D5719" s="4">
        <f t="shared" si="538"/>
        <v>42668.208333319468</v>
      </c>
      <c r="E5719" t="str">
        <f t="shared" si="539"/>
        <v>LRKPPS</v>
      </c>
      <c r="F5719" s="39">
        <v>58.922966003417969</v>
      </c>
      <c r="G5719">
        <f t="shared" si="537"/>
        <v>1.1119220264673001E-3</v>
      </c>
      <c r="H5719" s="38">
        <f>G5719*SUMIF('Manual Inputs'!$B$11:$B$22,'Expanded kW'!A5719,'Manual Inputs'!$C$11:$C$22)</f>
        <v>10318.748709741218</v>
      </c>
    </row>
    <row r="5720" spans="1:8" x14ac:dyDescent="0.2">
      <c r="A5720">
        <f t="shared" si="534"/>
        <v>10</v>
      </c>
      <c r="B5720" t="b">
        <f t="shared" si="535"/>
        <v>0</v>
      </c>
      <c r="C5720" t="str">
        <f t="shared" si="536"/>
        <v>OFF</v>
      </c>
      <c r="D5720" s="4">
        <f t="shared" si="538"/>
        <v>42668.249999986132</v>
      </c>
      <c r="E5720" t="str">
        <f t="shared" si="539"/>
        <v>LRKPPS</v>
      </c>
      <c r="F5720" s="39">
        <v>81.700942993164063</v>
      </c>
      <c r="G5720">
        <f t="shared" si="537"/>
        <v>1.5417601023678723E-3</v>
      </c>
      <c r="H5720" s="38">
        <f>G5720*SUMIF('Manual Inputs'!$B$11:$B$22,'Expanded kW'!A5720,'Manual Inputs'!$C$11:$C$22)</f>
        <v>14307.689467744194</v>
      </c>
    </row>
    <row r="5721" spans="1:8" x14ac:dyDescent="0.2">
      <c r="A5721">
        <f t="shared" si="534"/>
        <v>10</v>
      </c>
      <c r="B5721" t="b">
        <f t="shared" si="535"/>
        <v>0</v>
      </c>
      <c r="C5721" t="str">
        <f t="shared" si="536"/>
        <v>ON</v>
      </c>
      <c r="D5721" s="4">
        <f t="shared" si="538"/>
        <v>42668.291666652796</v>
      </c>
      <c r="E5721" t="str">
        <f t="shared" si="539"/>
        <v>LRKPPS</v>
      </c>
      <c r="F5721" s="39">
        <v>103.40766906738281</v>
      </c>
      <c r="G5721">
        <f t="shared" si="537"/>
        <v>1.95138284340599E-3</v>
      </c>
      <c r="H5721" s="38">
        <f>G5721*SUMIF('Manual Inputs'!$B$11:$B$22,'Expanded kW'!A5721,'Manual Inputs'!$C$11:$C$22)</f>
        <v>18109.029876474771</v>
      </c>
    </row>
    <row r="5722" spans="1:8" x14ac:dyDescent="0.2">
      <c r="A5722">
        <f t="shared" si="534"/>
        <v>10</v>
      </c>
      <c r="B5722" t="b">
        <f t="shared" si="535"/>
        <v>0</v>
      </c>
      <c r="C5722" t="str">
        <f t="shared" si="536"/>
        <v>ON</v>
      </c>
      <c r="D5722" s="4">
        <f t="shared" si="538"/>
        <v>42668.333333319461</v>
      </c>
      <c r="E5722" t="str">
        <f t="shared" si="539"/>
        <v>LRKPPS</v>
      </c>
      <c r="F5722" s="39">
        <v>126.72126770019531</v>
      </c>
      <c r="G5722">
        <f t="shared" si="537"/>
        <v>2.3913285147514961E-3</v>
      </c>
      <c r="H5722" s="38">
        <f>G5722*SUMIF('Manual Inputs'!$B$11:$B$22,'Expanded kW'!A5722,'Manual Inputs'!$C$11:$C$22)</f>
        <v>22191.770141073874</v>
      </c>
    </row>
    <row r="5723" spans="1:8" x14ac:dyDescent="0.2">
      <c r="A5723">
        <f t="shared" si="534"/>
        <v>10</v>
      </c>
      <c r="B5723" t="b">
        <f t="shared" si="535"/>
        <v>0</v>
      </c>
      <c r="C5723" t="str">
        <f t="shared" si="536"/>
        <v>ON</v>
      </c>
      <c r="D5723" s="4">
        <f t="shared" si="538"/>
        <v>42668.374999986125</v>
      </c>
      <c r="E5723" t="str">
        <f t="shared" si="539"/>
        <v>LRKPPS</v>
      </c>
      <c r="F5723" s="39">
        <v>126.09372711181641</v>
      </c>
      <c r="G5723">
        <f t="shared" si="537"/>
        <v>2.3794863375827453E-3</v>
      </c>
      <c r="H5723" s="38">
        <f>G5723*SUMIF('Manual Inputs'!$B$11:$B$22,'Expanded kW'!A5723,'Manual Inputs'!$C$11:$C$22)</f>
        <v>22081.873540887973</v>
      </c>
    </row>
    <row r="5724" spans="1:8" x14ac:dyDescent="0.2">
      <c r="A5724">
        <f t="shared" si="534"/>
        <v>10</v>
      </c>
      <c r="B5724" t="b">
        <f t="shared" si="535"/>
        <v>0</v>
      </c>
      <c r="C5724" t="str">
        <f t="shared" si="536"/>
        <v>ON</v>
      </c>
      <c r="D5724" s="4">
        <f t="shared" si="538"/>
        <v>42668.416666652789</v>
      </c>
      <c r="E5724" t="str">
        <f t="shared" si="539"/>
        <v>LRKPPS</v>
      </c>
      <c r="F5724" s="39">
        <v>121.71636962890625</v>
      </c>
      <c r="G5724">
        <f t="shared" si="537"/>
        <v>2.2968822099716721E-3</v>
      </c>
      <c r="H5724" s="38">
        <f>G5724*SUMIF('Manual Inputs'!$B$11:$B$22,'Expanded kW'!A5724,'Manual Inputs'!$C$11:$C$22)</f>
        <v>21315.298893640324</v>
      </c>
    </row>
    <row r="5725" spans="1:8" x14ac:dyDescent="0.2">
      <c r="A5725">
        <f t="shared" si="534"/>
        <v>10</v>
      </c>
      <c r="B5725" t="b">
        <f t="shared" si="535"/>
        <v>0</v>
      </c>
      <c r="C5725" t="str">
        <f t="shared" si="536"/>
        <v>ON</v>
      </c>
      <c r="D5725" s="4">
        <f t="shared" si="538"/>
        <v>42668.458333319453</v>
      </c>
      <c r="E5725" t="str">
        <f t="shared" si="539"/>
        <v>LRKPPS</v>
      </c>
      <c r="F5725" s="39">
        <v>130.73561096191406</v>
      </c>
      <c r="G5725">
        <f t="shared" si="537"/>
        <v>2.4670822827177379E-3</v>
      </c>
      <c r="H5725" s="38">
        <f>G5725*SUMIF('Manual Inputs'!$B$11:$B$22,'Expanded kW'!A5725,'Manual Inputs'!$C$11:$C$22)</f>
        <v>22894.772758931162</v>
      </c>
    </row>
    <row r="5726" spans="1:8" x14ac:dyDescent="0.2">
      <c r="A5726">
        <f t="shared" si="534"/>
        <v>10</v>
      </c>
      <c r="B5726" t="b">
        <f t="shared" si="535"/>
        <v>0</v>
      </c>
      <c r="C5726" t="str">
        <f t="shared" si="536"/>
        <v>ON</v>
      </c>
      <c r="D5726" s="4">
        <f t="shared" si="538"/>
        <v>42668.499999986117</v>
      </c>
      <c r="E5726" t="str">
        <f t="shared" si="539"/>
        <v>LRKPPS</v>
      </c>
      <c r="F5726" s="39">
        <v>124.34925842285156</v>
      </c>
      <c r="G5726">
        <f t="shared" si="537"/>
        <v>2.3465668616753374E-3</v>
      </c>
      <c r="H5726" s="38">
        <f>G5726*SUMIF('Manual Inputs'!$B$11:$B$22,'Expanded kW'!A5726,'Manual Inputs'!$C$11:$C$22)</f>
        <v>21776.37747960016</v>
      </c>
    </row>
    <row r="5727" spans="1:8" x14ac:dyDescent="0.2">
      <c r="A5727">
        <f t="shared" si="534"/>
        <v>10</v>
      </c>
      <c r="B5727" t="b">
        <f t="shared" si="535"/>
        <v>0</v>
      </c>
      <c r="C5727" t="str">
        <f t="shared" si="536"/>
        <v>ON</v>
      </c>
      <c r="D5727" s="4">
        <f t="shared" si="538"/>
        <v>42668.541666652782</v>
      </c>
      <c r="E5727" t="str">
        <f t="shared" si="539"/>
        <v>LRKPPS</v>
      </c>
      <c r="F5727" s="39">
        <v>112.40088653564453</v>
      </c>
      <c r="G5727">
        <f t="shared" si="537"/>
        <v>2.1210918256590328E-3</v>
      </c>
      <c r="H5727" s="38">
        <f>G5727*SUMIF('Manual Inputs'!$B$11:$B$22,'Expanded kW'!A5727,'Manual Inputs'!$C$11:$C$22)</f>
        <v>19683.946372390215</v>
      </c>
    </row>
    <row r="5728" spans="1:8" x14ac:dyDescent="0.2">
      <c r="A5728">
        <f t="shared" si="534"/>
        <v>10</v>
      </c>
      <c r="B5728" t="b">
        <f t="shared" si="535"/>
        <v>0</v>
      </c>
      <c r="C5728" t="str">
        <f t="shared" si="536"/>
        <v>ON</v>
      </c>
      <c r="D5728" s="4">
        <f t="shared" si="538"/>
        <v>42668.583333319446</v>
      </c>
      <c r="E5728" t="str">
        <f t="shared" si="539"/>
        <v>LRKPPS</v>
      </c>
      <c r="F5728" s="39">
        <v>107.13938140869141</v>
      </c>
      <c r="G5728">
        <f t="shared" si="537"/>
        <v>2.0218031469002198E-3</v>
      </c>
      <c r="H5728" s="38">
        <f>G5728*SUMIF('Manual Inputs'!$B$11:$B$22,'Expanded kW'!A5728,'Manual Inputs'!$C$11:$C$22)</f>
        <v>18762.537405351875</v>
      </c>
    </row>
    <row r="5729" spans="1:8" x14ac:dyDescent="0.2">
      <c r="A5729">
        <f t="shared" si="534"/>
        <v>10</v>
      </c>
      <c r="B5729" t="b">
        <f t="shared" si="535"/>
        <v>0</v>
      </c>
      <c r="C5729" t="str">
        <f t="shared" si="536"/>
        <v>ON</v>
      </c>
      <c r="D5729" s="4">
        <f t="shared" si="538"/>
        <v>42668.62499998611</v>
      </c>
      <c r="E5729" t="str">
        <f t="shared" si="539"/>
        <v>LRKPPS</v>
      </c>
      <c r="F5729" s="39">
        <v>92.093528747558594</v>
      </c>
      <c r="G5729">
        <f t="shared" si="537"/>
        <v>1.7378762485169179E-3</v>
      </c>
      <c r="H5729" s="38">
        <f>G5729*SUMIF('Manual Inputs'!$B$11:$B$22,'Expanded kW'!A5729,'Manual Inputs'!$C$11:$C$22)</f>
        <v>16127.667111738099</v>
      </c>
    </row>
    <row r="5730" spans="1:8" x14ac:dyDescent="0.2">
      <c r="A5730">
        <f t="shared" si="534"/>
        <v>10</v>
      </c>
      <c r="B5730" t="b">
        <f t="shared" si="535"/>
        <v>0</v>
      </c>
      <c r="C5730" t="str">
        <f t="shared" si="536"/>
        <v>ON</v>
      </c>
      <c r="D5730" s="4">
        <f t="shared" si="538"/>
        <v>42668.666666652774</v>
      </c>
      <c r="E5730" t="str">
        <f t="shared" si="539"/>
        <v>LRKPPS</v>
      </c>
      <c r="F5730" s="39">
        <v>80.381462097167969</v>
      </c>
      <c r="G5730">
        <f t="shared" si="537"/>
        <v>1.5168604754265578E-3</v>
      </c>
      <c r="H5730" s="38">
        <f>G5730*SUMIF('Manual Inputs'!$B$11:$B$22,'Expanded kW'!A5730,'Manual Inputs'!$C$11:$C$22)</f>
        <v>14076.618414866474</v>
      </c>
    </row>
    <row r="5731" spans="1:8" x14ac:dyDescent="0.2">
      <c r="A5731">
        <f t="shared" si="534"/>
        <v>10</v>
      </c>
      <c r="B5731" t="b">
        <f t="shared" si="535"/>
        <v>0</v>
      </c>
      <c r="C5731" t="str">
        <f t="shared" si="536"/>
        <v>ON</v>
      </c>
      <c r="D5731" s="4">
        <f t="shared" si="538"/>
        <v>42668.708333319439</v>
      </c>
      <c r="E5731" t="str">
        <f t="shared" si="539"/>
        <v>LRKPPS</v>
      </c>
      <c r="F5731" s="39">
        <v>72.054656982421875</v>
      </c>
      <c r="G5731">
        <f t="shared" si="537"/>
        <v>1.3597272106711876E-3</v>
      </c>
      <c r="H5731" s="38">
        <f>G5731*SUMIF('Manual Inputs'!$B$11:$B$22,'Expanded kW'!A5731,'Manual Inputs'!$C$11:$C$22)</f>
        <v>12618.405847476899</v>
      </c>
    </row>
    <row r="5732" spans="1:8" x14ac:dyDescent="0.2">
      <c r="A5732">
        <f t="shared" si="534"/>
        <v>10</v>
      </c>
      <c r="B5732" t="b">
        <f t="shared" si="535"/>
        <v>0</v>
      </c>
      <c r="C5732" t="str">
        <f t="shared" si="536"/>
        <v>ON</v>
      </c>
      <c r="D5732" s="4">
        <f t="shared" si="538"/>
        <v>42668.749999986103</v>
      </c>
      <c r="E5732" t="str">
        <f t="shared" si="539"/>
        <v>LRKPPS</v>
      </c>
      <c r="F5732" s="39">
        <v>68.45849609375</v>
      </c>
      <c r="G5732">
        <f t="shared" si="537"/>
        <v>1.2918648681237582E-3</v>
      </c>
      <c r="H5732" s="38">
        <f>G5732*SUMIF('Manual Inputs'!$B$11:$B$22,'Expanded kW'!A5732,'Manual Inputs'!$C$11:$C$22)</f>
        <v>11988.636454540156</v>
      </c>
    </row>
    <row r="5733" spans="1:8" x14ac:dyDescent="0.2">
      <c r="A5733">
        <f t="shared" si="534"/>
        <v>10</v>
      </c>
      <c r="B5733" t="b">
        <f t="shared" si="535"/>
        <v>0</v>
      </c>
      <c r="C5733" t="str">
        <f t="shared" si="536"/>
        <v>ON</v>
      </c>
      <c r="D5733" s="4">
        <f t="shared" si="538"/>
        <v>42668.791666652767</v>
      </c>
      <c r="E5733" t="str">
        <f t="shared" si="539"/>
        <v>LRKPPS</v>
      </c>
      <c r="F5733" s="39">
        <v>65.611679077148438</v>
      </c>
      <c r="G5733">
        <f t="shared" si="537"/>
        <v>1.2381432250907585E-3</v>
      </c>
      <c r="H5733" s="38">
        <f>G5733*SUMIF('Manual Inputs'!$B$11:$B$22,'Expanded kW'!A5733,'Manual Inputs'!$C$11:$C$22)</f>
        <v>11490.094181307973</v>
      </c>
    </row>
    <row r="5734" spans="1:8" x14ac:dyDescent="0.2">
      <c r="A5734">
        <f t="shared" si="534"/>
        <v>10</v>
      </c>
      <c r="B5734" t="b">
        <f t="shared" si="535"/>
        <v>0</v>
      </c>
      <c r="C5734" t="str">
        <f t="shared" si="536"/>
        <v>ON</v>
      </c>
      <c r="D5734" s="4">
        <f t="shared" si="538"/>
        <v>42668.833333319431</v>
      </c>
      <c r="E5734" t="str">
        <f t="shared" si="539"/>
        <v>LRKPPS</v>
      </c>
      <c r="F5734" s="39">
        <v>61.721183776855469</v>
      </c>
      <c r="G5734">
        <f t="shared" si="537"/>
        <v>1.1647265641234147E-3</v>
      </c>
      <c r="H5734" s="38">
        <f>G5734*SUMIF('Manual Inputs'!$B$11:$B$22,'Expanded kW'!A5734,'Manual Inputs'!$C$11:$C$22)</f>
        <v>10808.780152448266</v>
      </c>
    </row>
    <row r="5735" spans="1:8" x14ac:dyDescent="0.2">
      <c r="A5735">
        <f t="shared" si="534"/>
        <v>10</v>
      </c>
      <c r="B5735" t="b">
        <f t="shared" si="535"/>
        <v>0</v>
      </c>
      <c r="C5735" t="str">
        <f t="shared" si="536"/>
        <v>OFF</v>
      </c>
      <c r="D5735" s="4">
        <f t="shared" si="538"/>
        <v>42668.874999986096</v>
      </c>
      <c r="E5735" t="str">
        <f t="shared" si="539"/>
        <v>LRKPPS</v>
      </c>
      <c r="F5735" s="39">
        <v>56.666522979736328</v>
      </c>
      <c r="G5735">
        <f t="shared" si="537"/>
        <v>1.0693411981472431E-3</v>
      </c>
      <c r="H5735" s="38">
        <f>G5735*SUMIF('Manual Inputs'!$B$11:$B$22,'Expanded kW'!A5735,'Manual Inputs'!$C$11:$C$22)</f>
        <v>9923.5943222674287</v>
      </c>
    </row>
    <row r="5736" spans="1:8" x14ac:dyDescent="0.2">
      <c r="A5736">
        <f t="shared" si="534"/>
        <v>10</v>
      </c>
      <c r="B5736" t="b">
        <f t="shared" si="535"/>
        <v>0</v>
      </c>
      <c r="C5736" t="str">
        <f t="shared" si="536"/>
        <v>OFF</v>
      </c>
      <c r="D5736" s="4">
        <f t="shared" si="538"/>
        <v>42668.91666665276</v>
      </c>
      <c r="E5736" t="str">
        <f t="shared" si="539"/>
        <v>LRKPPS</v>
      </c>
      <c r="F5736" s="39">
        <v>52.958786010742187</v>
      </c>
      <c r="G5736">
        <f t="shared" si="537"/>
        <v>9.9937332850652365E-4</v>
      </c>
      <c r="H5736" s="38">
        <f>G5736*SUMIF('Manual Inputs'!$B$11:$B$22,'Expanded kW'!A5736,'Manual Inputs'!$C$11:$C$22)</f>
        <v>9274.2854252467187</v>
      </c>
    </row>
    <row r="5737" spans="1:8" x14ac:dyDescent="0.2">
      <c r="A5737">
        <f t="shared" si="534"/>
        <v>10</v>
      </c>
      <c r="B5737" t="b">
        <f t="shared" si="535"/>
        <v>0</v>
      </c>
      <c r="C5737" t="str">
        <f t="shared" si="536"/>
        <v>OFF</v>
      </c>
      <c r="D5737" s="4">
        <f t="shared" si="538"/>
        <v>42668.958333319424</v>
      </c>
      <c r="E5737" t="str">
        <f t="shared" si="539"/>
        <v>LRKPPS</v>
      </c>
      <c r="F5737" s="39">
        <v>48.913612365722656</v>
      </c>
      <c r="G5737">
        <f t="shared" si="537"/>
        <v>9.2303776731767731E-4</v>
      </c>
      <c r="H5737" s="38">
        <f>G5737*SUMIF('Manual Inputs'!$B$11:$B$22,'Expanded kW'!A5737,'Manual Inputs'!$C$11:$C$22)</f>
        <v>8565.8837075225438</v>
      </c>
    </row>
    <row r="5738" spans="1:8" x14ac:dyDescent="0.2">
      <c r="A5738">
        <f t="shared" si="534"/>
        <v>10</v>
      </c>
      <c r="B5738" t="b">
        <f t="shared" si="535"/>
        <v>0</v>
      </c>
      <c r="C5738" t="str">
        <f t="shared" si="536"/>
        <v>OFF</v>
      </c>
      <c r="D5738" s="4">
        <f t="shared" si="538"/>
        <v>42668.999999986088</v>
      </c>
      <c r="E5738" t="str">
        <f t="shared" si="539"/>
        <v>LRKPPS</v>
      </c>
      <c r="F5738" s="39">
        <v>47.416683197021484</v>
      </c>
      <c r="G5738">
        <f t="shared" si="537"/>
        <v>8.9478955397003846E-4</v>
      </c>
      <c r="H5738" s="38">
        <f>G5738*SUMIF('Manual Inputs'!$B$11:$B$22,'Expanded kW'!A5738,'Manual Inputs'!$C$11:$C$22)</f>
        <v>8303.7374345869084</v>
      </c>
    </row>
    <row r="5739" spans="1:8" x14ac:dyDescent="0.2">
      <c r="A5739">
        <f t="shared" si="534"/>
        <v>10</v>
      </c>
      <c r="B5739" t="b">
        <f t="shared" si="535"/>
        <v>0</v>
      </c>
      <c r="C5739" t="str">
        <f t="shared" si="536"/>
        <v>OFF</v>
      </c>
      <c r="D5739" s="4">
        <f t="shared" si="538"/>
        <v>42669.041666652753</v>
      </c>
      <c r="E5739" t="str">
        <f t="shared" si="539"/>
        <v>LRKPPS</v>
      </c>
      <c r="F5739" s="39">
        <v>47.317066192626953</v>
      </c>
      <c r="G5739">
        <f t="shared" si="537"/>
        <v>8.9290970390630369E-4</v>
      </c>
      <c r="H5739" s="38">
        <f>G5739*SUMIF('Manual Inputs'!$B$11:$B$22,'Expanded kW'!A5739,'Manual Inputs'!$C$11:$C$22)</f>
        <v>8286.2922361305918</v>
      </c>
    </row>
    <row r="5740" spans="1:8" x14ac:dyDescent="0.2">
      <c r="A5740">
        <f t="shared" si="534"/>
        <v>10</v>
      </c>
      <c r="B5740" t="b">
        <f t="shared" si="535"/>
        <v>0</v>
      </c>
      <c r="C5740" t="str">
        <f t="shared" si="536"/>
        <v>OFF</v>
      </c>
      <c r="D5740" s="4">
        <f t="shared" si="538"/>
        <v>42669.083333319417</v>
      </c>
      <c r="E5740" t="str">
        <f t="shared" si="539"/>
        <v>LRKPPS</v>
      </c>
      <c r="F5740" s="39">
        <v>47.0360107421875</v>
      </c>
      <c r="G5740">
        <f t="shared" si="537"/>
        <v>8.8760596977343286E-4</v>
      </c>
      <c r="H5740" s="38">
        <f>G5740*SUMIF('Manual Inputs'!$B$11:$B$22,'Expanded kW'!A5740,'Manual Inputs'!$C$11:$C$22)</f>
        <v>8237.0730477004035</v>
      </c>
    </row>
    <row r="5741" spans="1:8" x14ac:dyDescent="0.2">
      <c r="A5741">
        <f t="shared" si="534"/>
        <v>10</v>
      </c>
      <c r="B5741" t="b">
        <f t="shared" si="535"/>
        <v>0</v>
      </c>
      <c r="C5741" t="str">
        <f t="shared" si="536"/>
        <v>OFF</v>
      </c>
      <c r="D5741" s="4">
        <f t="shared" si="538"/>
        <v>42669.124999986081</v>
      </c>
      <c r="E5741" t="str">
        <f t="shared" si="539"/>
        <v>LRKPPS</v>
      </c>
      <c r="F5741" s="39">
        <v>46.508842468261719</v>
      </c>
      <c r="G5741">
        <f t="shared" si="537"/>
        <v>8.7765789595449408E-4</v>
      </c>
      <c r="H5741" s="38">
        <f>G5741*SUMIF('Manual Inputs'!$B$11:$B$22,'Expanded kW'!A5741,'Manual Inputs'!$C$11:$C$22)</f>
        <v>8144.7539179051964</v>
      </c>
    </row>
    <row r="5742" spans="1:8" x14ac:dyDescent="0.2">
      <c r="A5742">
        <f t="shared" si="534"/>
        <v>10</v>
      </c>
      <c r="B5742" t="b">
        <f t="shared" si="535"/>
        <v>0</v>
      </c>
      <c r="C5742" t="str">
        <f t="shared" si="536"/>
        <v>OFF</v>
      </c>
      <c r="D5742" s="4">
        <f t="shared" si="538"/>
        <v>42669.166666652745</v>
      </c>
      <c r="E5742" t="str">
        <f t="shared" si="539"/>
        <v>LRKPPS</v>
      </c>
      <c r="F5742" s="39">
        <v>48.583709716796875</v>
      </c>
      <c r="G5742">
        <f t="shared" si="537"/>
        <v>9.1681224869885549E-4</v>
      </c>
      <c r="H5742" s="38">
        <f>G5742*SUMIF('Manual Inputs'!$B$11:$B$22,'Expanded kW'!A5742,'Manual Inputs'!$C$11:$C$22)</f>
        <v>8508.1102659624976</v>
      </c>
    </row>
    <row r="5743" spans="1:8" x14ac:dyDescent="0.2">
      <c r="A5743">
        <f t="shared" si="534"/>
        <v>10</v>
      </c>
      <c r="B5743" t="b">
        <f t="shared" si="535"/>
        <v>0</v>
      </c>
      <c r="C5743" t="str">
        <f t="shared" si="536"/>
        <v>OFF</v>
      </c>
      <c r="D5743" s="4">
        <f t="shared" si="538"/>
        <v>42669.20833331941</v>
      </c>
      <c r="E5743" t="str">
        <f t="shared" si="539"/>
        <v>LRKPPS</v>
      </c>
      <c r="F5743" s="39">
        <v>60.183208465576172</v>
      </c>
      <c r="G5743">
        <f t="shared" si="537"/>
        <v>1.1357037782596625E-3</v>
      </c>
      <c r="H5743" s="38">
        <f>G5743*SUMIF('Manual Inputs'!$B$11:$B$22,'Expanded kW'!A5743,'Manual Inputs'!$C$11:$C$22)</f>
        <v>10539.445768331272</v>
      </c>
    </row>
    <row r="5744" spans="1:8" x14ac:dyDescent="0.2">
      <c r="A5744">
        <f t="shared" si="534"/>
        <v>10</v>
      </c>
      <c r="B5744" t="b">
        <f t="shared" si="535"/>
        <v>0</v>
      </c>
      <c r="C5744" t="str">
        <f t="shared" si="536"/>
        <v>OFF</v>
      </c>
      <c r="D5744" s="4">
        <f t="shared" si="538"/>
        <v>42669.249999986074</v>
      </c>
      <c r="E5744" t="str">
        <f t="shared" si="539"/>
        <v>LRKPPS</v>
      </c>
      <c r="F5744" s="39">
        <v>82.569412231445312</v>
      </c>
      <c r="G5744">
        <f t="shared" si="537"/>
        <v>1.5581487898500704E-3</v>
      </c>
      <c r="H5744" s="38">
        <f>G5744*SUMIF('Manual Inputs'!$B$11:$B$22,'Expanded kW'!A5744,'Manual Inputs'!$C$11:$C$22)</f>
        <v>14459.778142836429</v>
      </c>
    </row>
    <row r="5745" spans="1:8" x14ac:dyDescent="0.2">
      <c r="A5745">
        <f t="shared" si="534"/>
        <v>10</v>
      </c>
      <c r="B5745" t="b">
        <f t="shared" si="535"/>
        <v>0</v>
      </c>
      <c r="C5745" t="str">
        <f t="shared" si="536"/>
        <v>ON</v>
      </c>
      <c r="D5745" s="4">
        <f t="shared" si="538"/>
        <v>42669.291666652738</v>
      </c>
      <c r="E5745" t="str">
        <f t="shared" si="539"/>
        <v>LRKPPS</v>
      </c>
      <c r="F5745" s="39">
        <v>103.85482788085937</v>
      </c>
      <c r="G5745">
        <f t="shared" si="537"/>
        <v>1.9598210767088542E-3</v>
      </c>
      <c r="H5745" s="38">
        <f>G5745*SUMIF('Manual Inputs'!$B$11:$B$22,'Expanded kW'!A5745,'Manual Inputs'!$C$11:$C$22)</f>
        <v>18187.337533786915</v>
      </c>
    </row>
    <row r="5746" spans="1:8" x14ac:dyDescent="0.2">
      <c r="A5746">
        <f t="shared" si="534"/>
        <v>10</v>
      </c>
      <c r="B5746" t="b">
        <f t="shared" si="535"/>
        <v>0</v>
      </c>
      <c r="C5746" t="str">
        <f t="shared" si="536"/>
        <v>ON</v>
      </c>
      <c r="D5746" s="4">
        <f t="shared" si="538"/>
        <v>42669.333333319402</v>
      </c>
      <c r="E5746" t="str">
        <f t="shared" si="539"/>
        <v>LRKPPS</v>
      </c>
      <c r="F5746" s="39">
        <v>127.82450103759766</v>
      </c>
      <c r="G5746">
        <f t="shared" si="537"/>
        <v>2.4121473826971378E-3</v>
      </c>
      <c r="H5746" s="38">
        <f>G5746*SUMIF('Manual Inputs'!$B$11:$B$22,'Expanded kW'!A5746,'Manual Inputs'!$C$11:$C$22)</f>
        <v>22384.971338315092</v>
      </c>
    </row>
    <row r="5747" spans="1:8" x14ac:dyDescent="0.2">
      <c r="A5747">
        <f t="shared" si="534"/>
        <v>10</v>
      </c>
      <c r="B5747" t="b">
        <f t="shared" si="535"/>
        <v>0</v>
      </c>
      <c r="C5747" t="str">
        <f t="shared" si="536"/>
        <v>ON</v>
      </c>
      <c r="D5747" s="4">
        <f t="shared" si="538"/>
        <v>42669.374999986067</v>
      </c>
      <c r="E5747" t="str">
        <f t="shared" si="539"/>
        <v>LRKPPS</v>
      </c>
      <c r="F5747" s="39">
        <v>130.07772827148437</v>
      </c>
      <c r="G5747">
        <f t="shared" si="537"/>
        <v>2.4546675265719269E-3</v>
      </c>
      <c r="H5747" s="38">
        <f>G5747*SUMIF('Manual Inputs'!$B$11:$B$22,'Expanded kW'!A5747,'Manual Inputs'!$C$11:$C$22)</f>
        <v>22779.562568007666</v>
      </c>
    </row>
    <row r="5748" spans="1:8" x14ac:dyDescent="0.2">
      <c r="A5748">
        <f t="shared" si="534"/>
        <v>10</v>
      </c>
      <c r="B5748" t="b">
        <f t="shared" si="535"/>
        <v>0</v>
      </c>
      <c r="C5748" t="str">
        <f t="shared" si="536"/>
        <v>ON</v>
      </c>
      <c r="D5748" s="4">
        <f t="shared" si="538"/>
        <v>42669.416666652731</v>
      </c>
      <c r="E5748" t="str">
        <f t="shared" si="539"/>
        <v>LRKPPS</v>
      </c>
      <c r="F5748" s="39">
        <v>125.67122650146484</v>
      </c>
      <c r="G5748">
        <f t="shared" si="537"/>
        <v>2.3715134236798959E-3</v>
      </c>
      <c r="H5748" s="38">
        <f>G5748*SUMIF('Manual Inputs'!$B$11:$B$22,'Expanded kW'!A5748,'Manual Inputs'!$C$11:$C$22)</f>
        <v>22007.884094605226</v>
      </c>
    </row>
    <row r="5749" spans="1:8" x14ac:dyDescent="0.2">
      <c r="A5749">
        <f t="shared" si="534"/>
        <v>10</v>
      </c>
      <c r="B5749" t="b">
        <f t="shared" si="535"/>
        <v>0</v>
      </c>
      <c r="C5749" t="str">
        <f t="shared" si="536"/>
        <v>ON</v>
      </c>
      <c r="D5749" s="4">
        <f t="shared" si="538"/>
        <v>42669.458333319395</v>
      </c>
      <c r="E5749" t="str">
        <f t="shared" si="539"/>
        <v>LRKPPS</v>
      </c>
      <c r="F5749" s="39">
        <v>129.68258666992187</v>
      </c>
      <c r="G5749">
        <f t="shared" si="537"/>
        <v>2.4472108983647619E-3</v>
      </c>
      <c r="H5749" s="38">
        <f>G5749*SUMIF('Manual Inputs'!$B$11:$B$22,'Expanded kW'!A5749,'Manual Inputs'!$C$11:$C$22)</f>
        <v>22710.364305125724</v>
      </c>
    </row>
    <row r="5750" spans="1:8" x14ac:dyDescent="0.2">
      <c r="A5750">
        <f t="shared" si="534"/>
        <v>10</v>
      </c>
      <c r="B5750" t="b">
        <f t="shared" si="535"/>
        <v>0</v>
      </c>
      <c r="C5750" t="str">
        <f t="shared" si="536"/>
        <v>ON</v>
      </c>
      <c r="D5750" s="4">
        <f t="shared" si="538"/>
        <v>42669.499999986059</v>
      </c>
      <c r="E5750" t="str">
        <f t="shared" si="539"/>
        <v>LRKPPS</v>
      </c>
      <c r="F5750" s="39">
        <v>124.19297790527344</v>
      </c>
      <c r="G5750">
        <f t="shared" si="537"/>
        <v>2.3436177272106408E-3</v>
      </c>
      <c r="H5750" s="38">
        <f>G5750*SUMIF('Manual Inputs'!$B$11:$B$22,'Expanded kW'!A5750,'Manual Inputs'!$C$11:$C$22)</f>
        <v>21749.009213905196</v>
      </c>
    </row>
    <row r="5751" spans="1:8" x14ac:dyDescent="0.2">
      <c r="A5751">
        <f t="shared" si="534"/>
        <v>10</v>
      </c>
      <c r="B5751" t="b">
        <f t="shared" si="535"/>
        <v>0</v>
      </c>
      <c r="C5751" t="str">
        <f t="shared" si="536"/>
        <v>ON</v>
      </c>
      <c r="D5751" s="4">
        <f t="shared" si="538"/>
        <v>42669.541666652724</v>
      </c>
      <c r="E5751" t="str">
        <f t="shared" si="539"/>
        <v>LRKPPS</v>
      </c>
      <c r="F5751" s="39">
        <v>113.35572052001953</v>
      </c>
      <c r="G5751">
        <f t="shared" si="537"/>
        <v>2.1391102828219751E-3</v>
      </c>
      <c r="H5751" s="38">
        <f>G5751*SUMIF('Manual Inputs'!$B$11:$B$22,'Expanded kW'!A5751,'Manual Inputs'!$C$11:$C$22)</f>
        <v>19851.159474726493</v>
      </c>
    </row>
    <row r="5752" spans="1:8" x14ac:dyDescent="0.2">
      <c r="A5752">
        <f t="shared" si="534"/>
        <v>10</v>
      </c>
      <c r="B5752" t="b">
        <f t="shared" si="535"/>
        <v>0</v>
      </c>
      <c r="C5752" t="str">
        <f t="shared" si="536"/>
        <v>ON</v>
      </c>
      <c r="D5752" s="4">
        <f t="shared" si="538"/>
        <v>42669.583333319388</v>
      </c>
      <c r="E5752" t="str">
        <f t="shared" si="539"/>
        <v>LRKPPS</v>
      </c>
      <c r="F5752" s="39">
        <v>110.33668518066406</v>
      </c>
      <c r="G5752">
        <f t="shared" si="537"/>
        <v>2.0821387465907912E-3</v>
      </c>
      <c r="H5752" s="38">
        <f>G5752*SUMIF('Manual Inputs'!$B$11:$B$22,'Expanded kW'!A5752,'Manual Inputs'!$C$11:$C$22)</f>
        <v>19322.457864375949</v>
      </c>
    </row>
    <row r="5753" spans="1:8" x14ac:dyDescent="0.2">
      <c r="A5753">
        <f t="shared" si="534"/>
        <v>10</v>
      </c>
      <c r="B5753" t="b">
        <f t="shared" si="535"/>
        <v>0</v>
      </c>
      <c r="C5753" t="str">
        <f t="shared" si="536"/>
        <v>ON</v>
      </c>
      <c r="D5753" s="4">
        <f t="shared" si="538"/>
        <v>42669.624999986052</v>
      </c>
      <c r="E5753" t="str">
        <f t="shared" si="539"/>
        <v>LRKPPS</v>
      </c>
      <c r="F5753" s="39">
        <v>97.094001770019531</v>
      </c>
      <c r="G5753">
        <f t="shared" si="537"/>
        <v>1.8322390491964915E-3</v>
      </c>
      <c r="H5753" s="38">
        <f>G5753*SUMIF('Manual Inputs'!$B$11:$B$22,'Expanded kW'!A5753,'Manual Inputs'!$C$11:$C$22)</f>
        <v>17003.363432687409</v>
      </c>
    </row>
    <row r="5754" spans="1:8" x14ac:dyDescent="0.2">
      <c r="A5754">
        <f t="shared" si="534"/>
        <v>10</v>
      </c>
      <c r="B5754" t="b">
        <f t="shared" si="535"/>
        <v>0</v>
      </c>
      <c r="C5754" t="str">
        <f t="shared" si="536"/>
        <v>ON</v>
      </c>
      <c r="D5754" s="4">
        <f t="shared" si="538"/>
        <v>42669.666666652716</v>
      </c>
      <c r="E5754" t="str">
        <f t="shared" si="539"/>
        <v>LRKPPS</v>
      </c>
      <c r="F5754" s="39">
        <v>84.563705444335938</v>
      </c>
      <c r="G5754">
        <f t="shared" si="537"/>
        <v>1.5957826481069459E-3</v>
      </c>
      <c r="H5754" s="38">
        <f>G5754*SUMIF('Manual Inputs'!$B$11:$B$22,'Expanded kW'!A5754,'Manual Inputs'!$C$11:$C$22)</f>
        <v>14809.024148479917</v>
      </c>
    </row>
    <row r="5755" spans="1:8" x14ac:dyDescent="0.2">
      <c r="A5755">
        <f t="shared" si="534"/>
        <v>10</v>
      </c>
      <c r="B5755" t="b">
        <f t="shared" si="535"/>
        <v>0</v>
      </c>
      <c r="C5755" t="str">
        <f t="shared" si="536"/>
        <v>ON</v>
      </c>
      <c r="D5755" s="4">
        <f t="shared" si="538"/>
        <v>42669.70833331938</v>
      </c>
      <c r="E5755" t="str">
        <f t="shared" si="539"/>
        <v>LRKPPS</v>
      </c>
      <c r="F5755" s="39">
        <v>74.793014526367188</v>
      </c>
      <c r="G5755">
        <f t="shared" si="537"/>
        <v>1.4114021394125388E-3</v>
      </c>
      <c r="H5755" s="38">
        <f>G5755*SUMIF('Manual Inputs'!$B$11:$B$22,'Expanded kW'!A5755,'Manual Inputs'!$C$11:$C$22)</f>
        <v>13097.95440536444</v>
      </c>
    </row>
    <row r="5756" spans="1:8" x14ac:dyDescent="0.2">
      <c r="A5756">
        <f t="shared" si="534"/>
        <v>10</v>
      </c>
      <c r="B5756" t="b">
        <f t="shared" si="535"/>
        <v>0</v>
      </c>
      <c r="C5756" t="str">
        <f t="shared" si="536"/>
        <v>ON</v>
      </c>
      <c r="D5756" s="4">
        <f t="shared" si="538"/>
        <v>42669.749999986045</v>
      </c>
      <c r="E5756" t="str">
        <f t="shared" si="539"/>
        <v>LRKPPS</v>
      </c>
      <c r="F5756" s="39">
        <v>69.949806213378906</v>
      </c>
      <c r="G5756">
        <f t="shared" si="537"/>
        <v>1.320007045661338E-3</v>
      </c>
      <c r="H5756" s="38">
        <f>G5756*SUMIF('Manual Inputs'!$B$11:$B$22,'Expanded kW'!A5756,'Manual Inputs'!$C$11:$C$22)</f>
        <v>12249.798704448829</v>
      </c>
    </row>
    <row r="5757" spans="1:8" x14ac:dyDescent="0.2">
      <c r="A5757">
        <f t="shared" si="534"/>
        <v>10</v>
      </c>
      <c r="B5757" t="b">
        <f t="shared" si="535"/>
        <v>0</v>
      </c>
      <c r="C5757" t="str">
        <f t="shared" si="536"/>
        <v>ON</v>
      </c>
      <c r="D5757" s="4">
        <f t="shared" si="538"/>
        <v>42669.791666652709</v>
      </c>
      <c r="E5757" t="str">
        <f t="shared" si="539"/>
        <v>LRKPPS</v>
      </c>
      <c r="F5757" s="39">
        <v>67.405281066894531</v>
      </c>
      <c r="G5757">
        <f t="shared" si="537"/>
        <v>1.2719898844561165E-3</v>
      </c>
      <c r="H5757" s="38">
        <f>G5757*SUMIF('Manual Inputs'!$B$11:$B$22,'Expanded kW'!A5757,'Manual Inputs'!$C$11:$C$22)</f>
        <v>11804.194598731092</v>
      </c>
    </row>
    <row r="5758" spans="1:8" x14ac:dyDescent="0.2">
      <c r="A5758">
        <f t="shared" si="534"/>
        <v>10</v>
      </c>
      <c r="B5758" t="b">
        <f t="shared" si="535"/>
        <v>0</v>
      </c>
      <c r="C5758" t="str">
        <f t="shared" si="536"/>
        <v>ON</v>
      </c>
      <c r="D5758" s="4">
        <f t="shared" si="538"/>
        <v>42669.833333319373</v>
      </c>
      <c r="E5758" t="str">
        <f t="shared" si="539"/>
        <v>LRKPPS</v>
      </c>
      <c r="F5758" s="39">
        <v>62.630111694335938</v>
      </c>
      <c r="G5758">
        <f t="shared" si="537"/>
        <v>1.1818787382325551E-3</v>
      </c>
      <c r="H5758" s="38">
        <f>G5758*SUMIF('Manual Inputs'!$B$11:$B$22,'Expanded kW'!A5758,'Manual Inputs'!$C$11:$C$22)</f>
        <v>10967.954060550672</v>
      </c>
    </row>
    <row r="5759" spans="1:8" x14ac:dyDescent="0.2">
      <c r="A5759">
        <f t="shared" si="534"/>
        <v>10</v>
      </c>
      <c r="B5759" t="b">
        <f t="shared" si="535"/>
        <v>0</v>
      </c>
      <c r="C5759" t="str">
        <f t="shared" si="536"/>
        <v>OFF</v>
      </c>
      <c r="D5759" s="4">
        <f t="shared" si="538"/>
        <v>42669.874999986037</v>
      </c>
      <c r="E5759" t="str">
        <f t="shared" si="539"/>
        <v>LRKPPS</v>
      </c>
      <c r="F5759" s="39">
        <v>59.381179809570313</v>
      </c>
      <c r="G5759">
        <f t="shared" si="537"/>
        <v>1.1205688760482029E-3</v>
      </c>
      <c r="H5759" s="38">
        <f>G5759*SUMIF('Manual Inputs'!$B$11:$B$22,'Expanded kW'!A5759,'Manual Inputs'!$C$11:$C$22)</f>
        <v>10398.992347183805</v>
      </c>
    </row>
    <row r="5760" spans="1:8" x14ac:dyDescent="0.2">
      <c r="A5760">
        <f t="shared" si="534"/>
        <v>10</v>
      </c>
      <c r="B5760" t="b">
        <f t="shared" si="535"/>
        <v>0</v>
      </c>
      <c r="C5760" t="str">
        <f t="shared" si="536"/>
        <v>OFF</v>
      </c>
      <c r="D5760" s="4">
        <f t="shared" si="538"/>
        <v>42669.916666652702</v>
      </c>
      <c r="E5760" t="str">
        <f t="shared" si="539"/>
        <v>LRKPPS</v>
      </c>
      <c r="F5760" s="39">
        <v>54.859752655029297</v>
      </c>
      <c r="G5760">
        <f t="shared" si="537"/>
        <v>1.0352460420973476E-3</v>
      </c>
      <c r="H5760" s="38">
        <f>G5760*SUMIF('Manual Inputs'!$B$11:$B$22,'Expanded kW'!A5760,'Manual Inputs'!$C$11:$C$22)</f>
        <v>9607.1878305136379</v>
      </c>
    </row>
    <row r="5761" spans="1:8" x14ac:dyDescent="0.2">
      <c r="A5761">
        <f t="shared" si="534"/>
        <v>10</v>
      </c>
      <c r="B5761" t="b">
        <f t="shared" si="535"/>
        <v>0</v>
      </c>
      <c r="C5761" t="str">
        <f t="shared" si="536"/>
        <v>OFF</v>
      </c>
      <c r="D5761" s="4">
        <f t="shared" si="538"/>
        <v>42669.958333319366</v>
      </c>
      <c r="E5761" t="str">
        <f t="shared" si="539"/>
        <v>LRKPPS</v>
      </c>
      <c r="F5761" s="39">
        <v>49.770561218261719</v>
      </c>
      <c r="G5761">
        <f t="shared" si="537"/>
        <v>9.3920905619405168E-4</v>
      </c>
      <c r="H5761" s="38">
        <f>G5761*SUMIF('Manual Inputs'!$B$11:$B$22,'Expanded kW'!A5761,'Manual Inputs'!$C$11:$C$22)</f>
        <v>8715.9549015954744</v>
      </c>
    </row>
    <row r="5762" spans="1:8" x14ac:dyDescent="0.2">
      <c r="A5762">
        <f t="shared" ref="A5762:A5825" si="540">MONTH(D5762)</f>
        <v>10</v>
      </c>
      <c r="B5762" t="b">
        <f t="shared" ref="B5762:B5825" si="541">IF(ISNA(VLOOKUP(DATE(YEAR(D5762),MONTH(D5762),DAY(D5762)),Holidays,1,FALSE)),FALSE,TRUE)</f>
        <v>0</v>
      </c>
      <c r="C5762" t="str">
        <f t="shared" ref="C5762:C5825" si="542">IF(OR(HOUR(D5762)&lt;PkStart,HOUR(D5762)&gt;OPkStart-1,WEEKDAY(D5762,2)&gt;5,B5762)=TRUE,"OFF","ON")</f>
        <v>OFF</v>
      </c>
      <c r="D5762" s="4">
        <f t="shared" si="538"/>
        <v>42669.99999998603</v>
      </c>
      <c r="E5762" t="str">
        <f t="shared" si="539"/>
        <v>LRKPPS</v>
      </c>
      <c r="F5762" s="39">
        <v>48.200424194335938</v>
      </c>
      <c r="G5762">
        <f t="shared" ref="G5762:G5825" si="543">IF(SUMIF($A$2:$A$8761,A5762,$F$2:$F$8761)=0,0,F5762/SUMIF($A$2:$A$8761,A5762,$F$2:$F$8761))</f>
        <v>9.0957935389132617E-4</v>
      </c>
      <c r="H5762" s="38">
        <f>G5762*SUMIF('Manual Inputs'!$B$11:$B$22,'Expanded kW'!A5762,'Manual Inputs'!$C$11:$C$22)</f>
        <v>8440.9882716262491</v>
      </c>
    </row>
    <row r="5763" spans="1:8" x14ac:dyDescent="0.2">
      <c r="A5763">
        <f t="shared" si="540"/>
        <v>10</v>
      </c>
      <c r="B5763" t="b">
        <f t="shared" si="541"/>
        <v>0</v>
      </c>
      <c r="C5763" t="str">
        <f t="shared" si="542"/>
        <v>OFF</v>
      </c>
      <c r="D5763" s="4">
        <f t="shared" si="538"/>
        <v>42670.041666652694</v>
      </c>
      <c r="E5763" t="str">
        <f t="shared" si="539"/>
        <v>LRKPPS</v>
      </c>
      <c r="F5763" s="39">
        <v>47.771129608154297</v>
      </c>
      <c r="G5763">
        <f t="shared" si="543"/>
        <v>9.0147823240007536E-4</v>
      </c>
      <c r="H5763" s="38">
        <f>G5763*SUMIF('Manual Inputs'!$B$11:$B$22,'Expanded kW'!A5763,'Manual Inputs'!$C$11:$C$22)</f>
        <v>8365.8090459741725</v>
      </c>
    </row>
    <row r="5764" spans="1:8" x14ac:dyDescent="0.2">
      <c r="A5764">
        <f t="shared" si="540"/>
        <v>10</v>
      </c>
      <c r="B5764" t="b">
        <f t="shared" si="541"/>
        <v>0</v>
      </c>
      <c r="C5764" t="str">
        <f t="shared" si="542"/>
        <v>OFF</v>
      </c>
      <c r="D5764" s="4">
        <f t="shared" ref="D5764:D5827" si="544">+D5763+1/24</f>
        <v>42670.083333319359</v>
      </c>
      <c r="E5764" t="str">
        <f t="shared" ref="E5764:E5827" si="545">+E5763</f>
        <v>LRKPPS</v>
      </c>
      <c r="F5764" s="39">
        <v>45.799747467041016</v>
      </c>
      <c r="G5764">
        <f t="shared" si="543"/>
        <v>8.6427672382087431E-4</v>
      </c>
      <c r="H5764" s="38">
        <f>G5764*SUMIF('Manual Inputs'!$B$11:$B$22,'Expanded kW'!A5764,'Manual Inputs'!$C$11:$C$22)</f>
        <v>8020.5752890068197</v>
      </c>
    </row>
    <row r="5765" spans="1:8" x14ac:dyDescent="0.2">
      <c r="A5765">
        <f t="shared" si="540"/>
        <v>10</v>
      </c>
      <c r="B5765" t="b">
        <f t="shared" si="541"/>
        <v>0</v>
      </c>
      <c r="C5765" t="str">
        <f t="shared" si="542"/>
        <v>OFF</v>
      </c>
      <c r="D5765" s="4">
        <f t="shared" si="544"/>
        <v>42670.124999986023</v>
      </c>
      <c r="E5765" t="str">
        <f t="shared" si="545"/>
        <v>LRKPPS</v>
      </c>
      <c r="F5765" s="39">
        <v>45.79364013671875</v>
      </c>
      <c r="G5765">
        <f t="shared" si="543"/>
        <v>8.6416147376527051E-4</v>
      </c>
      <c r="H5765" s="38">
        <f>G5765*SUMIF('Manual Inputs'!$B$11:$B$22,'Expanded kW'!A5765,'Manual Inputs'!$C$11:$C$22)</f>
        <v>8019.5057568505608</v>
      </c>
    </row>
    <row r="5766" spans="1:8" x14ac:dyDescent="0.2">
      <c r="A5766">
        <f t="shared" si="540"/>
        <v>10</v>
      </c>
      <c r="B5766" t="b">
        <f t="shared" si="541"/>
        <v>0</v>
      </c>
      <c r="C5766" t="str">
        <f t="shared" si="542"/>
        <v>OFF</v>
      </c>
      <c r="D5766" s="4">
        <f t="shared" si="544"/>
        <v>42670.166666652687</v>
      </c>
      <c r="E5766" t="str">
        <f t="shared" si="545"/>
        <v>LRKPPS</v>
      </c>
      <c r="F5766" s="39">
        <v>47.355670928955078</v>
      </c>
      <c r="G5766">
        <f t="shared" si="543"/>
        <v>8.9363820519469293E-4</v>
      </c>
      <c r="H5766" s="38">
        <f>G5766*SUMIF('Manual Inputs'!$B$11:$B$22,'Expanded kW'!A5766,'Manual Inputs'!$C$11:$C$22)</f>
        <v>8293.0528016654753</v>
      </c>
    </row>
    <row r="5767" spans="1:8" x14ac:dyDescent="0.2">
      <c r="A5767">
        <f t="shared" si="540"/>
        <v>10</v>
      </c>
      <c r="B5767" t="b">
        <f t="shared" si="541"/>
        <v>0</v>
      </c>
      <c r="C5767" t="str">
        <f t="shared" si="542"/>
        <v>OFF</v>
      </c>
      <c r="D5767" s="4">
        <f t="shared" si="544"/>
        <v>42670.208333319351</v>
      </c>
      <c r="E5767" t="str">
        <f t="shared" si="545"/>
        <v>LRKPPS</v>
      </c>
      <c r="F5767" s="39">
        <v>57.989452362060547</v>
      </c>
      <c r="G5767">
        <f t="shared" si="543"/>
        <v>1.0943059006977181E-3</v>
      </c>
      <c r="H5767" s="38">
        <f>G5767*SUMIF('Manual Inputs'!$B$11:$B$22,'Expanded kW'!A5767,'Manual Inputs'!$C$11:$C$22)</f>
        <v>10155.269283370793</v>
      </c>
    </row>
    <row r="5768" spans="1:8" x14ac:dyDescent="0.2">
      <c r="A5768">
        <f t="shared" si="540"/>
        <v>10</v>
      </c>
      <c r="B5768" t="b">
        <f t="shared" si="541"/>
        <v>0</v>
      </c>
      <c r="C5768" t="str">
        <f t="shared" si="542"/>
        <v>OFF</v>
      </c>
      <c r="D5768" s="4">
        <f t="shared" si="544"/>
        <v>42670.249999986016</v>
      </c>
      <c r="E5768" t="str">
        <f t="shared" si="545"/>
        <v>LRKPPS</v>
      </c>
      <c r="F5768" s="39">
        <v>78.386642456054687</v>
      </c>
      <c r="G5768">
        <f t="shared" si="543"/>
        <v>1.4792166830612042E-3</v>
      </c>
      <c r="H5768" s="38">
        <f>G5768*SUMIF('Manual Inputs'!$B$11:$B$22,'Expanded kW'!A5768,'Manual Inputs'!$C$11:$C$22)</f>
        <v>13727.280219692964</v>
      </c>
    </row>
    <row r="5769" spans="1:8" x14ac:dyDescent="0.2">
      <c r="A5769">
        <f t="shared" si="540"/>
        <v>10</v>
      </c>
      <c r="B5769" t="b">
        <f t="shared" si="541"/>
        <v>0</v>
      </c>
      <c r="C5769" t="str">
        <f t="shared" si="542"/>
        <v>ON</v>
      </c>
      <c r="D5769" s="4">
        <f t="shared" si="544"/>
        <v>42670.29166665268</v>
      </c>
      <c r="E5769" t="str">
        <f t="shared" si="545"/>
        <v>LRKPPS</v>
      </c>
      <c r="F5769" s="39">
        <v>97.565841674804688</v>
      </c>
      <c r="G5769">
        <f t="shared" si="543"/>
        <v>1.8411430338171302E-3</v>
      </c>
      <c r="H5769" s="38">
        <f>G5769*SUMIF('Manual Inputs'!$B$11:$B$22,'Expanded kW'!A5769,'Manual Inputs'!$C$11:$C$22)</f>
        <v>17085.993309269383</v>
      </c>
    </row>
    <row r="5770" spans="1:8" x14ac:dyDescent="0.2">
      <c r="A5770">
        <f t="shared" si="540"/>
        <v>10</v>
      </c>
      <c r="B5770" t="b">
        <f t="shared" si="541"/>
        <v>0</v>
      </c>
      <c r="C5770" t="str">
        <f t="shared" si="542"/>
        <v>ON</v>
      </c>
      <c r="D5770" s="4">
        <f t="shared" si="544"/>
        <v>42670.333333319344</v>
      </c>
      <c r="E5770" t="str">
        <f t="shared" si="545"/>
        <v>LRKPPS</v>
      </c>
      <c r="F5770" s="39">
        <v>127.70323181152344</v>
      </c>
      <c r="G5770">
        <f t="shared" si="543"/>
        <v>2.4098589384325239E-3</v>
      </c>
      <c r="H5770" s="38">
        <f>G5770*SUMIF('Manual Inputs'!$B$11:$B$22,'Expanded kW'!A5770,'Manual Inputs'!$C$11:$C$22)</f>
        <v>22363.734344406603</v>
      </c>
    </row>
    <row r="5771" spans="1:8" x14ac:dyDescent="0.2">
      <c r="A5771">
        <f t="shared" si="540"/>
        <v>10</v>
      </c>
      <c r="B5771" t="b">
        <f t="shared" si="541"/>
        <v>0</v>
      </c>
      <c r="C5771" t="str">
        <f t="shared" si="542"/>
        <v>ON</v>
      </c>
      <c r="D5771" s="4">
        <f t="shared" si="544"/>
        <v>42670.374999986008</v>
      </c>
      <c r="E5771" t="str">
        <f t="shared" si="545"/>
        <v>LRKPPS</v>
      </c>
      <c r="F5771" s="39">
        <v>130.99676513671875</v>
      </c>
      <c r="G5771">
        <f t="shared" si="543"/>
        <v>2.4720104643583627E-3</v>
      </c>
      <c r="H5771" s="38">
        <f>G5771*SUMIF('Manual Inputs'!$B$11:$B$22,'Expanded kW'!A5771,'Manual Inputs'!$C$11:$C$22)</f>
        <v>22940.506782302506</v>
      </c>
    </row>
    <row r="5772" spans="1:8" x14ac:dyDescent="0.2">
      <c r="A5772">
        <f t="shared" si="540"/>
        <v>10</v>
      </c>
      <c r="B5772" t="b">
        <f t="shared" si="541"/>
        <v>0</v>
      </c>
      <c r="C5772" t="str">
        <f t="shared" si="542"/>
        <v>ON</v>
      </c>
      <c r="D5772" s="4">
        <f t="shared" si="544"/>
        <v>42670.416666652673</v>
      </c>
      <c r="E5772" t="str">
        <f t="shared" si="545"/>
        <v>LRKPPS</v>
      </c>
      <c r="F5772" s="39">
        <v>131.16842651367188</v>
      </c>
      <c r="G5772">
        <f t="shared" si="543"/>
        <v>2.475249847557722E-3</v>
      </c>
      <c r="H5772" s="38">
        <f>G5772*SUMIF('Manual Inputs'!$B$11:$B$22,'Expanded kW'!A5772,'Manual Inputs'!$C$11:$C$22)</f>
        <v>22970.568585570265</v>
      </c>
    </row>
    <row r="5773" spans="1:8" x14ac:dyDescent="0.2">
      <c r="A5773">
        <f t="shared" si="540"/>
        <v>10</v>
      </c>
      <c r="B5773" t="b">
        <f t="shared" si="541"/>
        <v>0</v>
      </c>
      <c r="C5773" t="str">
        <f t="shared" si="542"/>
        <v>ON</v>
      </c>
      <c r="D5773" s="4">
        <f t="shared" si="544"/>
        <v>42670.458333319337</v>
      </c>
      <c r="E5773" t="str">
        <f t="shared" si="545"/>
        <v>LRKPPS</v>
      </c>
      <c r="F5773" s="39">
        <v>138.91326904296875</v>
      </c>
      <c r="G5773">
        <f t="shared" si="543"/>
        <v>2.6214010273769182E-3</v>
      </c>
      <c r="H5773" s="38">
        <f>G5773*SUMIF('Manual Inputs'!$B$11:$B$22,'Expanded kW'!A5773,'Manual Inputs'!$C$11:$C$22)</f>
        <v>24326.866295561565</v>
      </c>
    </row>
    <row r="5774" spans="1:8" x14ac:dyDescent="0.2">
      <c r="A5774">
        <f t="shared" si="540"/>
        <v>10</v>
      </c>
      <c r="B5774" t="b">
        <f t="shared" si="541"/>
        <v>0</v>
      </c>
      <c r="C5774" t="str">
        <f t="shared" si="542"/>
        <v>ON</v>
      </c>
      <c r="D5774" s="4">
        <f t="shared" si="544"/>
        <v>42670.499999986001</v>
      </c>
      <c r="E5774" t="str">
        <f t="shared" si="545"/>
        <v>LRKPPS</v>
      </c>
      <c r="F5774" s="39">
        <v>134.14059448242187</v>
      </c>
      <c r="G5774">
        <f t="shared" si="543"/>
        <v>2.5313369601891872E-3</v>
      </c>
      <c r="H5774" s="38">
        <f>G5774*SUMIF('Manual Inputs'!$B$11:$B$22,'Expanded kW'!A5774,'Manual Inputs'!$C$11:$C$22)</f>
        <v>23491.062655588637</v>
      </c>
    </row>
    <row r="5775" spans="1:8" x14ac:dyDescent="0.2">
      <c r="A5775">
        <f t="shared" si="540"/>
        <v>10</v>
      </c>
      <c r="B5775" t="b">
        <f t="shared" si="541"/>
        <v>0</v>
      </c>
      <c r="C5775" t="str">
        <f t="shared" si="542"/>
        <v>ON</v>
      </c>
      <c r="D5775" s="4">
        <f t="shared" si="544"/>
        <v>42670.541666652665</v>
      </c>
      <c r="E5775" t="str">
        <f t="shared" si="545"/>
        <v>LRKPPS</v>
      </c>
      <c r="F5775" s="39">
        <v>122.76720428466797</v>
      </c>
      <c r="G5775">
        <f t="shared" si="543"/>
        <v>2.3167122741922829E-3</v>
      </c>
      <c r="H5775" s="38">
        <f>G5775*SUMIF('Manual Inputs'!$B$11:$B$22,'Expanded kW'!A5775,'Manual Inputs'!$C$11:$C$22)</f>
        <v>21499.323892444078</v>
      </c>
    </row>
    <row r="5776" spans="1:8" x14ac:dyDescent="0.2">
      <c r="A5776">
        <f t="shared" si="540"/>
        <v>10</v>
      </c>
      <c r="B5776" t="b">
        <f t="shared" si="541"/>
        <v>0</v>
      </c>
      <c r="C5776" t="str">
        <f t="shared" si="542"/>
        <v>ON</v>
      </c>
      <c r="D5776" s="4">
        <f t="shared" si="544"/>
        <v>42670.58333331933</v>
      </c>
      <c r="E5776" t="str">
        <f t="shared" si="545"/>
        <v>LRKPPS</v>
      </c>
      <c r="F5776" s="39">
        <v>116.95722198486328</v>
      </c>
      <c r="G5776">
        <f t="shared" si="543"/>
        <v>2.2070734061800509E-3</v>
      </c>
      <c r="H5776" s="38">
        <f>G5776*SUMIF('Manual Inputs'!$B$11:$B$22,'Expanded kW'!A5776,'Manual Inputs'!$C$11:$C$22)</f>
        <v>20481.864123764895</v>
      </c>
    </row>
    <row r="5777" spans="1:8" x14ac:dyDescent="0.2">
      <c r="A5777">
        <f t="shared" si="540"/>
        <v>10</v>
      </c>
      <c r="B5777" t="b">
        <f t="shared" si="541"/>
        <v>0</v>
      </c>
      <c r="C5777" t="str">
        <f t="shared" si="542"/>
        <v>ON</v>
      </c>
      <c r="D5777" s="4">
        <f t="shared" si="544"/>
        <v>42670.624999985994</v>
      </c>
      <c r="E5777" t="str">
        <f t="shared" si="545"/>
        <v>LRKPPS</v>
      </c>
      <c r="F5777" s="39">
        <v>102.92092895507812</v>
      </c>
      <c r="G5777">
        <f t="shared" si="543"/>
        <v>1.9421976803236469E-3</v>
      </c>
      <c r="H5777" s="38">
        <f>G5777*SUMIF('Manual Inputs'!$B$11:$B$22,'Expanded kW'!A5777,'Manual Inputs'!$C$11:$C$22)</f>
        <v>18023.790635369158</v>
      </c>
    </row>
    <row r="5778" spans="1:8" x14ac:dyDescent="0.2">
      <c r="A5778">
        <f t="shared" si="540"/>
        <v>10</v>
      </c>
      <c r="B5778" t="b">
        <f t="shared" si="541"/>
        <v>0</v>
      </c>
      <c r="C5778" t="str">
        <f t="shared" si="542"/>
        <v>ON</v>
      </c>
      <c r="D5778" s="4">
        <f t="shared" si="544"/>
        <v>42670.666666652658</v>
      </c>
      <c r="E5778" t="str">
        <f t="shared" si="545"/>
        <v>LRKPPS</v>
      </c>
      <c r="F5778" s="39">
        <v>87.720924377441406</v>
      </c>
      <c r="G5778">
        <f t="shared" si="543"/>
        <v>1.6553618158273204E-3</v>
      </c>
      <c r="H5778" s="38">
        <f>G5778*SUMIF('Manual Inputs'!$B$11:$B$22,'Expanded kW'!A5778,'Manual Inputs'!$C$11:$C$22)</f>
        <v>15361.924842420931</v>
      </c>
    </row>
    <row r="5779" spans="1:8" x14ac:dyDescent="0.2">
      <c r="A5779">
        <f t="shared" si="540"/>
        <v>10</v>
      </c>
      <c r="B5779" t="b">
        <f t="shared" si="541"/>
        <v>0</v>
      </c>
      <c r="C5779" t="str">
        <f t="shared" si="542"/>
        <v>ON</v>
      </c>
      <c r="D5779" s="4">
        <f t="shared" si="544"/>
        <v>42670.708333319322</v>
      </c>
      <c r="E5779" t="str">
        <f t="shared" si="545"/>
        <v>LRKPPS</v>
      </c>
      <c r="F5779" s="39">
        <v>77.12255859375</v>
      </c>
      <c r="G5779">
        <f t="shared" si="543"/>
        <v>1.4553624410714697E-3</v>
      </c>
      <c r="H5779" s="38">
        <f>G5779*SUMIF('Manual Inputs'!$B$11:$B$22,'Expanded kW'!A5779,'Manual Inputs'!$C$11:$C$22)</f>
        <v>13505.910444749787</v>
      </c>
    </row>
    <row r="5780" spans="1:8" x14ac:dyDescent="0.2">
      <c r="A5780">
        <f t="shared" si="540"/>
        <v>10</v>
      </c>
      <c r="B5780" t="b">
        <f t="shared" si="541"/>
        <v>0</v>
      </c>
      <c r="C5780" t="str">
        <f t="shared" si="542"/>
        <v>ON</v>
      </c>
      <c r="D5780" s="4">
        <f t="shared" si="544"/>
        <v>42670.749999985987</v>
      </c>
      <c r="E5780" t="str">
        <f t="shared" si="545"/>
        <v>LRKPPS</v>
      </c>
      <c r="F5780" s="39">
        <v>74.538421630859375</v>
      </c>
      <c r="G5780">
        <f t="shared" si="543"/>
        <v>1.4065977741964226E-3</v>
      </c>
      <c r="H5780" s="38">
        <f>G5780*SUMIF('Manual Inputs'!$B$11:$B$22,'Expanded kW'!A5780,'Manual Inputs'!$C$11:$C$22)</f>
        <v>13053.369410917996</v>
      </c>
    </row>
    <row r="5781" spans="1:8" x14ac:dyDescent="0.2">
      <c r="A5781">
        <f t="shared" si="540"/>
        <v>10</v>
      </c>
      <c r="B5781" t="b">
        <f t="shared" si="541"/>
        <v>0</v>
      </c>
      <c r="C5781" t="str">
        <f t="shared" si="542"/>
        <v>ON</v>
      </c>
      <c r="D5781" s="4">
        <f t="shared" si="544"/>
        <v>42670.791666652651</v>
      </c>
      <c r="E5781" t="str">
        <f t="shared" si="545"/>
        <v>LRKPPS</v>
      </c>
      <c r="F5781" s="39">
        <v>70.85858154296875</v>
      </c>
      <c r="G5781">
        <f t="shared" si="543"/>
        <v>1.3371563403187458E-3</v>
      </c>
      <c r="H5781" s="38">
        <f>G5781*SUMIF('Manual Inputs'!$B$11:$B$22,'Expanded kW'!A5781,'Manual Inputs'!$C$11:$C$22)</f>
        <v>12408.945890948333</v>
      </c>
    </row>
    <row r="5782" spans="1:8" x14ac:dyDescent="0.2">
      <c r="A5782">
        <f t="shared" si="540"/>
        <v>10</v>
      </c>
      <c r="B5782" t="b">
        <f t="shared" si="541"/>
        <v>0</v>
      </c>
      <c r="C5782" t="str">
        <f t="shared" si="542"/>
        <v>ON</v>
      </c>
      <c r="D5782" s="4">
        <f t="shared" si="544"/>
        <v>42670.833333319315</v>
      </c>
      <c r="E5782" t="str">
        <f t="shared" si="545"/>
        <v>LRKPPS</v>
      </c>
      <c r="F5782" s="39">
        <v>64.462364196777344</v>
      </c>
      <c r="G5782">
        <f t="shared" si="543"/>
        <v>1.2164547627218222E-3</v>
      </c>
      <c r="H5782" s="38">
        <f>G5782*SUMIF('Manual Inputs'!$B$11:$B$22,'Expanded kW'!A5782,'Manual Inputs'!$C$11:$C$22)</f>
        <v>11288.823059989545</v>
      </c>
    </row>
    <row r="5783" spans="1:8" x14ac:dyDescent="0.2">
      <c r="A5783">
        <f t="shared" si="540"/>
        <v>10</v>
      </c>
      <c r="B5783" t="b">
        <f t="shared" si="541"/>
        <v>0</v>
      </c>
      <c r="C5783" t="str">
        <f t="shared" si="542"/>
        <v>OFF</v>
      </c>
      <c r="D5783" s="4">
        <f t="shared" si="544"/>
        <v>42670.874999985979</v>
      </c>
      <c r="E5783" t="str">
        <f t="shared" si="545"/>
        <v>LRKPPS</v>
      </c>
      <c r="F5783" s="39">
        <v>61.554649353027344</v>
      </c>
      <c r="G5783">
        <f t="shared" si="543"/>
        <v>1.1615839305022762E-3</v>
      </c>
      <c r="H5783" s="38">
        <f>G5783*SUMIF('Manual Inputs'!$B$11:$B$22,'Expanded kW'!A5783,'Manual Inputs'!$C$11:$C$22)</f>
        <v>10779.616195038105</v>
      </c>
    </row>
    <row r="5784" spans="1:8" x14ac:dyDescent="0.2">
      <c r="A5784">
        <f t="shared" si="540"/>
        <v>10</v>
      </c>
      <c r="B5784" t="b">
        <f t="shared" si="541"/>
        <v>0</v>
      </c>
      <c r="C5784" t="str">
        <f t="shared" si="542"/>
        <v>OFF</v>
      </c>
      <c r="D5784" s="4">
        <f t="shared" si="544"/>
        <v>42670.916666652643</v>
      </c>
      <c r="E5784" t="str">
        <f t="shared" si="545"/>
        <v>LRKPPS</v>
      </c>
      <c r="F5784" s="39">
        <v>57.076377868652344</v>
      </c>
      <c r="G5784">
        <f t="shared" si="543"/>
        <v>1.0770754774877399E-3</v>
      </c>
      <c r="H5784" s="38">
        <f>G5784*SUMIF('Manual Inputs'!$B$11:$B$22,'Expanded kW'!A5784,'Manual Inputs'!$C$11:$C$22)</f>
        <v>9995.369215709452</v>
      </c>
    </row>
    <row r="5785" spans="1:8" x14ac:dyDescent="0.2">
      <c r="A5785">
        <f t="shared" si="540"/>
        <v>10</v>
      </c>
      <c r="B5785" t="b">
        <f t="shared" si="541"/>
        <v>0</v>
      </c>
      <c r="C5785" t="str">
        <f t="shared" si="542"/>
        <v>OFF</v>
      </c>
      <c r="D5785" s="4">
        <f t="shared" si="544"/>
        <v>42670.958333319308</v>
      </c>
      <c r="E5785" t="str">
        <f t="shared" si="545"/>
        <v>LRKPPS</v>
      </c>
      <c r="F5785" s="39">
        <v>52.495578765869141</v>
      </c>
      <c r="G5785">
        <f t="shared" si="543"/>
        <v>9.9063224886766625E-4</v>
      </c>
      <c r="H5785" s="38">
        <f>G5785*SUMIF('Manual Inputs'!$B$11:$B$22,'Expanded kW'!A5785,'Manual Inputs'!$C$11:$C$22)</f>
        <v>9193.1673233490783</v>
      </c>
    </row>
    <row r="5786" spans="1:8" x14ac:dyDescent="0.2">
      <c r="A5786">
        <f t="shared" si="540"/>
        <v>10</v>
      </c>
      <c r="B5786" t="b">
        <f t="shared" si="541"/>
        <v>0</v>
      </c>
      <c r="C5786" t="str">
        <f t="shared" si="542"/>
        <v>OFF</v>
      </c>
      <c r="D5786" s="4">
        <f t="shared" si="544"/>
        <v>42670.999999985972</v>
      </c>
      <c r="E5786" t="str">
        <f t="shared" si="545"/>
        <v>LRKPPS</v>
      </c>
      <c r="F5786" s="39">
        <v>48.849788665771484</v>
      </c>
      <c r="G5786">
        <f t="shared" si="543"/>
        <v>9.2183336464415552E-4</v>
      </c>
      <c r="H5786" s="38">
        <f>G5786*SUMIF('Manual Inputs'!$B$11:$B$22,'Expanded kW'!A5786,'Manual Inputs'!$C$11:$C$22)</f>
        <v>8554.7067290675932</v>
      </c>
    </row>
    <row r="5787" spans="1:8" x14ac:dyDescent="0.2">
      <c r="A5787">
        <f t="shared" si="540"/>
        <v>10</v>
      </c>
      <c r="B5787" t="b">
        <f t="shared" si="541"/>
        <v>0</v>
      </c>
      <c r="C5787" t="str">
        <f t="shared" si="542"/>
        <v>OFF</v>
      </c>
      <c r="D5787" s="4">
        <f t="shared" si="544"/>
        <v>42671.041666652636</v>
      </c>
      <c r="E5787" t="str">
        <f t="shared" si="545"/>
        <v>LRKPPS</v>
      </c>
      <c r="F5787" s="39">
        <v>47.773059844970703</v>
      </c>
      <c r="G5787">
        <f t="shared" si="543"/>
        <v>9.0151465746449481E-4</v>
      </c>
      <c r="H5787" s="38">
        <f>G5787*SUMIF('Manual Inputs'!$B$11:$B$22,'Expanded kW'!A5787,'Manual Inputs'!$C$11:$C$22)</f>
        <v>8366.1470742509155</v>
      </c>
    </row>
    <row r="5788" spans="1:8" x14ac:dyDescent="0.2">
      <c r="A5788">
        <f t="shared" si="540"/>
        <v>10</v>
      </c>
      <c r="B5788" t="b">
        <f t="shared" si="541"/>
        <v>0</v>
      </c>
      <c r="C5788" t="str">
        <f t="shared" si="542"/>
        <v>OFF</v>
      </c>
      <c r="D5788" s="4">
        <f t="shared" si="544"/>
        <v>42671.0833333193</v>
      </c>
      <c r="E5788" t="str">
        <f t="shared" si="545"/>
        <v>LRKPPS</v>
      </c>
      <c r="F5788" s="39">
        <v>47.08856201171875</v>
      </c>
      <c r="G5788">
        <f t="shared" si="543"/>
        <v>8.8859765295019671E-4</v>
      </c>
      <c r="H5788" s="38">
        <f>G5788*SUMIF('Manual Inputs'!$B$11:$B$22,'Expanded kW'!A5788,'Manual Inputs'!$C$11:$C$22)</f>
        <v>8246.2759677407739</v>
      </c>
    </row>
    <row r="5789" spans="1:8" x14ac:dyDescent="0.2">
      <c r="A5789">
        <f t="shared" si="540"/>
        <v>10</v>
      </c>
      <c r="B5789" t="b">
        <f t="shared" si="541"/>
        <v>0</v>
      </c>
      <c r="C5789" t="str">
        <f t="shared" si="542"/>
        <v>OFF</v>
      </c>
      <c r="D5789" s="4">
        <f t="shared" si="544"/>
        <v>42671.124999985965</v>
      </c>
      <c r="E5789" t="str">
        <f t="shared" si="545"/>
        <v>LRKPPS</v>
      </c>
      <c r="F5789" s="39">
        <v>47.014968872070313</v>
      </c>
      <c r="G5789">
        <f t="shared" si="543"/>
        <v>8.8720889337948476E-4</v>
      </c>
      <c r="H5789" s="38">
        <f>G5789*SUMIF('Manual Inputs'!$B$11:$B$22,'Expanded kW'!A5789,'Manual Inputs'!$C$11:$C$22)</f>
        <v>8233.3881386598496</v>
      </c>
    </row>
    <row r="5790" spans="1:8" x14ac:dyDescent="0.2">
      <c r="A5790">
        <f t="shared" si="540"/>
        <v>10</v>
      </c>
      <c r="B5790" t="b">
        <f t="shared" si="541"/>
        <v>0</v>
      </c>
      <c r="C5790" t="str">
        <f t="shared" si="542"/>
        <v>OFF</v>
      </c>
      <c r="D5790" s="4">
        <f t="shared" si="544"/>
        <v>42671.166666652629</v>
      </c>
      <c r="E5790" t="str">
        <f t="shared" si="545"/>
        <v>LRKPPS</v>
      </c>
      <c r="F5790" s="39">
        <v>48.248825073242187</v>
      </c>
      <c r="G5790">
        <f t="shared" si="543"/>
        <v>9.1049271598095892E-4</v>
      </c>
      <c r="H5790" s="38">
        <f>G5790*SUMIF('Manual Inputs'!$B$11:$B$22,'Expanded kW'!A5790,'Manual Inputs'!$C$11:$C$22)</f>
        <v>8449.4643640676131</v>
      </c>
    </row>
    <row r="5791" spans="1:8" x14ac:dyDescent="0.2">
      <c r="A5791">
        <f t="shared" si="540"/>
        <v>10</v>
      </c>
      <c r="B5791" t="b">
        <f t="shared" si="541"/>
        <v>0</v>
      </c>
      <c r="C5791" t="str">
        <f t="shared" si="542"/>
        <v>OFF</v>
      </c>
      <c r="D5791" s="4">
        <f t="shared" si="544"/>
        <v>42671.208333319293</v>
      </c>
      <c r="E5791" t="str">
        <f t="shared" si="545"/>
        <v>LRKPPS</v>
      </c>
      <c r="F5791" s="39">
        <v>57.3863525390625</v>
      </c>
      <c r="G5791">
        <f t="shared" si="543"/>
        <v>1.0829249397102628E-3</v>
      </c>
      <c r="H5791" s="38">
        <f>G5791*SUMIF('Manual Inputs'!$B$11:$B$22,'Expanded kW'!A5791,'Manual Inputs'!$C$11:$C$22)</f>
        <v>10049.652815930149</v>
      </c>
    </row>
    <row r="5792" spans="1:8" x14ac:dyDescent="0.2">
      <c r="A5792">
        <f t="shared" si="540"/>
        <v>10</v>
      </c>
      <c r="B5792" t="b">
        <f t="shared" si="541"/>
        <v>0</v>
      </c>
      <c r="C5792" t="str">
        <f t="shared" si="542"/>
        <v>OFF</v>
      </c>
      <c r="D5792" s="4">
        <f t="shared" si="544"/>
        <v>42671.249999985957</v>
      </c>
      <c r="E5792" t="str">
        <f t="shared" si="545"/>
        <v>LRKPPS</v>
      </c>
      <c r="F5792" s="39">
        <v>82.671768188476562</v>
      </c>
      <c r="G5792">
        <f t="shared" si="543"/>
        <v>1.5600803260724084E-3</v>
      </c>
      <c r="H5792" s="38">
        <f>G5792*SUMIF('Manual Inputs'!$B$11:$B$22,'Expanded kW'!A5792,'Manual Inputs'!$C$11:$C$22)</f>
        <v>14477.702994064883</v>
      </c>
    </row>
    <row r="5793" spans="1:8" x14ac:dyDescent="0.2">
      <c r="A5793">
        <f t="shared" si="540"/>
        <v>10</v>
      </c>
      <c r="B5793" t="b">
        <f t="shared" si="541"/>
        <v>0</v>
      </c>
      <c r="C5793" t="str">
        <f t="shared" si="542"/>
        <v>ON</v>
      </c>
      <c r="D5793" s="4">
        <f t="shared" si="544"/>
        <v>42671.291666652622</v>
      </c>
      <c r="E5793" t="str">
        <f t="shared" si="545"/>
        <v>LRKPPS</v>
      </c>
      <c r="F5793" s="39">
        <v>99.716560363769531</v>
      </c>
      <c r="G5793">
        <f t="shared" si="543"/>
        <v>1.8817287620178486E-3</v>
      </c>
      <c r="H5793" s="38">
        <f>G5793*SUMIF('Manual Inputs'!$B$11:$B$22,'Expanded kW'!A5793,'Manual Inputs'!$C$11:$C$22)</f>
        <v>17462.632966130597</v>
      </c>
    </row>
    <row r="5794" spans="1:8" x14ac:dyDescent="0.2">
      <c r="A5794">
        <f t="shared" si="540"/>
        <v>10</v>
      </c>
      <c r="B5794" t="b">
        <f t="shared" si="541"/>
        <v>0</v>
      </c>
      <c r="C5794" t="str">
        <f t="shared" si="542"/>
        <v>ON</v>
      </c>
      <c r="D5794" s="4">
        <f t="shared" si="544"/>
        <v>42671.333333319286</v>
      </c>
      <c r="E5794" t="str">
        <f t="shared" si="545"/>
        <v>LRKPPS</v>
      </c>
      <c r="F5794" s="39">
        <v>125.37037658691406</v>
      </c>
      <c r="G5794">
        <f t="shared" si="543"/>
        <v>2.3658361526709922E-3</v>
      </c>
      <c r="H5794" s="38">
        <f>G5794*SUMIF('Manual Inputs'!$B$11:$B$22,'Expanded kW'!A5794,'Manual Inputs'!$C$11:$C$22)</f>
        <v>21955.198446238228</v>
      </c>
    </row>
    <row r="5795" spans="1:8" x14ac:dyDescent="0.2">
      <c r="A5795">
        <f t="shared" si="540"/>
        <v>10</v>
      </c>
      <c r="B5795" t="b">
        <f t="shared" si="541"/>
        <v>0</v>
      </c>
      <c r="C5795" t="str">
        <f t="shared" si="542"/>
        <v>ON</v>
      </c>
      <c r="D5795" s="4">
        <f t="shared" si="544"/>
        <v>42671.37499998595</v>
      </c>
      <c r="E5795" t="str">
        <f t="shared" si="545"/>
        <v>LRKPPS</v>
      </c>
      <c r="F5795" s="39">
        <v>124.85646820068359</v>
      </c>
      <c r="G5795">
        <f t="shared" si="543"/>
        <v>2.3561383032076307E-3</v>
      </c>
      <c r="H5795" s="38">
        <f>G5795*SUMIF('Manual Inputs'!$B$11:$B$22,'Expanded kW'!A5795,'Manual Inputs'!$C$11:$C$22)</f>
        <v>21865.201423735438</v>
      </c>
    </row>
    <row r="5796" spans="1:8" x14ac:dyDescent="0.2">
      <c r="A5796">
        <f t="shared" si="540"/>
        <v>10</v>
      </c>
      <c r="B5796" t="b">
        <f t="shared" si="541"/>
        <v>0</v>
      </c>
      <c r="C5796" t="str">
        <f t="shared" si="542"/>
        <v>ON</v>
      </c>
      <c r="D5796" s="4">
        <f t="shared" si="544"/>
        <v>42671.416666652614</v>
      </c>
      <c r="E5796" t="str">
        <f t="shared" si="545"/>
        <v>LRKPPS</v>
      </c>
      <c r="F5796" s="39">
        <v>125.71929168701172</v>
      </c>
      <c r="G5796">
        <f t="shared" si="543"/>
        <v>2.3724204509757165E-3</v>
      </c>
      <c r="H5796" s="38">
        <f>G5796*SUMIF('Manual Inputs'!$B$11:$B$22,'Expanded kW'!A5796,'Manual Inputs'!$C$11:$C$22)</f>
        <v>22016.301399520198</v>
      </c>
    </row>
    <row r="5797" spans="1:8" x14ac:dyDescent="0.2">
      <c r="A5797">
        <f t="shared" si="540"/>
        <v>10</v>
      </c>
      <c r="B5797" t="b">
        <f t="shared" si="541"/>
        <v>0</v>
      </c>
      <c r="C5797" t="str">
        <f t="shared" si="542"/>
        <v>ON</v>
      </c>
      <c r="D5797" s="4">
        <f t="shared" si="544"/>
        <v>42671.458333319279</v>
      </c>
      <c r="E5797" t="str">
        <f t="shared" si="545"/>
        <v>LRKPPS</v>
      </c>
      <c r="F5797" s="39">
        <v>129.19026184082031</v>
      </c>
      <c r="G5797">
        <f t="shared" si="543"/>
        <v>2.4379203473489995E-3</v>
      </c>
      <c r="H5797" s="38">
        <f>G5797*SUMIF('Manual Inputs'!$B$11:$B$22,'Expanded kW'!A5797,'Manual Inputs'!$C$11:$C$22)</f>
        <v>22624.147053353798</v>
      </c>
    </row>
    <row r="5798" spans="1:8" x14ac:dyDescent="0.2">
      <c r="A5798">
        <f t="shared" si="540"/>
        <v>10</v>
      </c>
      <c r="B5798" t="b">
        <f t="shared" si="541"/>
        <v>0</v>
      </c>
      <c r="C5798" t="str">
        <f t="shared" si="542"/>
        <v>ON</v>
      </c>
      <c r="D5798" s="4">
        <f t="shared" si="544"/>
        <v>42671.499999985943</v>
      </c>
      <c r="E5798" t="str">
        <f t="shared" si="545"/>
        <v>LRKPPS</v>
      </c>
      <c r="F5798" s="39">
        <v>125.79931640625</v>
      </c>
      <c r="G5798">
        <f t="shared" si="543"/>
        <v>2.3739305794369643E-3</v>
      </c>
      <c r="H5798" s="38">
        <f>G5798*SUMIF('Manual Inputs'!$B$11:$B$22,'Expanded kW'!A5798,'Manual Inputs'!$C$11:$C$22)</f>
        <v>22030.315544163554</v>
      </c>
    </row>
    <row r="5799" spans="1:8" x14ac:dyDescent="0.2">
      <c r="A5799">
        <f t="shared" si="540"/>
        <v>10</v>
      </c>
      <c r="B5799" t="b">
        <f t="shared" si="541"/>
        <v>0</v>
      </c>
      <c r="C5799" t="str">
        <f t="shared" si="542"/>
        <v>ON</v>
      </c>
      <c r="D5799" s="4">
        <f t="shared" si="544"/>
        <v>42671.541666652607</v>
      </c>
      <c r="E5799" t="str">
        <f t="shared" si="545"/>
        <v>LRKPPS</v>
      </c>
      <c r="F5799" s="39">
        <v>118.04747772216797</v>
      </c>
      <c r="G5799">
        <f t="shared" si="543"/>
        <v>2.2276473767558211E-3</v>
      </c>
      <c r="H5799" s="38">
        <f>G5799*SUMIF('Manual Inputs'!$B$11:$B$22,'Expanded kW'!A5799,'Manual Inputs'!$C$11:$C$22)</f>
        <v>20672.792648679071</v>
      </c>
    </row>
    <row r="5800" spans="1:8" x14ac:dyDescent="0.2">
      <c r="A5800">
        <f t="shared" si="540"/>
        <v>10</v>
      </c>
      <c r="B5800" t="b">
        <f t="shared" si="541"/>
        <v>0</v>
      </c>
      <c r="C5800" t="str">
        <f t="shared" si="542"/>
        <v>ON</v>
      </c>
      <c r="D5800" s="4">
        <f t="shared" si="544"/>
        <v>42671.583333319271</v>
      </c>
      <c r="E5800" t="str">
        <f t="shared" si="545"/>
        <v>LRKPPS</v>
      </c>
      <c r="F5800" s="39">
        <v>113.91433715820312</v>
      </c>
      <c r="G5800">
        <f t="shared" si="543"/>
        <v>2.1496518116430365E-3</v>
      </c>
      <c r="H5800" s="38">
        <f>G5800*SUMIF('Manual Inputs'!$B$11:$B$22,'Expanded kW'!A5800,'Manual Inputs'!$C$11:$C$22)</f>
        <v>19948.985926880356</v>
      </c>
    </row>
    <row r="5801" spans="1:8" x14ac:dyDescent="0.2">
      <c r="A5801">
        <f t="shared" si="540"/>
        <v>10</v>
      </c>
      <c r="B5801" t="b">
        <f t="shared" si="541"/>
        <v>0</v>
      </c>
      <c r="C5801" t="str">
        <f t="shared" si="542"/>
        <v>ON</v>
      </c>
      <c r="D5801" s="4">
        <f t="shared" si="544"/>
        <v>42671.624999985936</v>
      </c>
      <c r="E5801" t="str">
        <f t="shared" si="545"/>
        <v>LRKPPS</v>
      </c>
      <c r="F5801" s="39">
        <v>99.89788818359375</v>
      </c>
      <c r="G5801">
        <f t="shared" si="543"/>
        <v>1.8851505584844784E-3</v>
      </c>
      <c r="H5801" s="38">
        <f>G5801*SUMIF('Manual Inputs'!$B$11:$B$22,'Expanded kW'!A5801,'Manual Inputs'!$C$11:$C$22)</f>
        <v>17494.387582942367</v>
      </c>
    </row>
    <row r="5802" spans="1:8" x14ac:dyDescent="0.2">
      <c r="A5802">
        <f t="shared" si="540"/>
        <v>10</v>
      </c>
      <c r="B5802" t="b">
        <f t="shared" si="541"/>
        <v>0</v>
      </c>
      <c r="C5802" t="str">
        <f t="shared" si="542"/>
        <v>ON</v>
      </c>
      <c r="D5802" s="4">
        <f t="shared" si="544"/>
        <v>42671.6666666526</v>
      </c>
      <c r="E5802" t="str">
        <f t="shared" si="545"/>
        <v>LRKPPS</v>
      </c>
      <c r="F5802" s="39">
        <v>85.459556579589844</v>
      </c>
      <c r="G5802">
        <f t="shared" si="543"/>
        <v>1.6126880532025885E-3</v>
      </c>
      <c r="H5802" s="38">
        <f>G5802*SUMIF('Manual Inputs'!$B$11:$B$22,'Expanded kW'!A5802,'Manual Inputs'!$C$11:$C$22)</f>
        <v>14965.908015213396</v>
      </c>
    </row>
    <row r="5803" spans="1:8" x14ac:dyDescent="0.2">
      <c r="A5803">
        <f t="shared" si="540"/>
        <v>10</v>
      </c>
      <c r="B5803" t="b">
        <f t="shared" si="541"/>
        <v>0</v>
      </c>
      <c r="C5803" t="str">
        <f t="shared" si="542"/>
        <v>ON</v>
      </c>
      <c r="D5803" s="4">
        <f t="shared" si="544"/>
        <v>42671.708333319264</v>
      </c>
      <c r="E5803" t="str">
        <f t="shared" si="545"/>
        <v>LRKPPS</v>
      </c>
      <c r="F5803" s="39">
        <v>75.251632690429688</v>
      </c>
      <c r="G5803">
        <f t="shared" si="543"/>
        <v>1.4200566195405335E-3</v>
      </c>
      <c r="H5803" s="38">
        <f>G5803*SUMIF('Manual Inputs'!$B$11:$B$22,'Expanded kW'!A5803,'Manual Inputs'!$C$11:$C$22)</f>
        <v>13178.268855054725</v>
      </c>
    </row>
    <row r="5804" spans="1:8" x14ac:dyDescent="0.2">
      <c r="A5804">
        <f t="shared" si="540"/>
        <v>10</v>
      </c>
      <c r="B5804" t="b">
        <f t="shared" si="541"/>
        <v>0</v>
      </c>
      <c r="C5804" t="str">
        <f t="shared" si="542"/>
        <v>ON</v>
      </c>
      <c r="D5804" s="4">
        <f t="shared" si="544"/>
        <v>42671.749999985928</v>
      </c>
      <c r="E5804" t="str">
        <f t="shared" si="545"/>
        <v>LRKPPS</v>
      </c>
      <c r="F5804" s="39">
        <v>71.415084838867188</v>
      </c>
      <c r="G5804">
        <f t="shared" si="543"/>
        <v>1.3476579887333083E-3</v>
      </c>
      <c r="H5804" s="38">
        <f>G5804*SUMIF('Manual Inputs'!$B$11:$B$22,'Expanded kW'!A5804,'Manual Inputs'!$C$11:$C$22)</f>
        <v>12506.402248901963</v>
      </c>
    </row>
    <row r="5805" spans="1:8" x14ac:dyDescent="0.2">
      <c r="A5805">
        <f t="shared" si="540"/>
        <v>10</v>
      </c>
      <c r="B5805" t="b">
        <f t="shared" si="541"/>
        <v>0</v>
      </c>
      <c r="C5805" t="str">
        <f t="shared" si="542"/>
        <v>ON</v>
      </c>
      <c r="D5805" s="4">
        <f t="shared" si="544"/>
        <v>42671.791666652593</v>
      </c>
      <c r="E5805" t="str">
        <f t="shared" si="545"/>
        <v>LRKPPS</v>
      </c>
      <c r="F5805" s="39">
        <v>65.426376342773438</v>
      </c>
      <c r="G5805">
        <f t="shared" si="543"/>
        <v>1.2346464189064903E-3</v>
      </c>
      <c r="H5805" s="38">
        <f>G5805*SUMIF('Manual Inputs'!$B$11:$B$22,'Expanded kW'!A5805,'Manual Inputs'!$C$11:$C$22)</f>
        <v>11457.643466740539</v>
      </c>
    </row>
    <row r="5806" spans="1:8" x14ac:dyDescent="0.2">
      <c r="A5806">
        <f t="shared" si="540"/>
        <v>10</v>
      </c>
      <c r="B5806" t="b">
        <f t="shared" si="541"/>
        <v>0</v>
      </c>
      <c r="C5806" t="str">
        <f t="shared" si="542"/>
        <v>ON</v>
      </c>
      <c r="D5806" s="4">
        <f t="shared" si="544"/>
        <v>42671.833333319257</v>
      </c>
      <c r="E5806" t="str">
        <f t="shared" si="545"/>
        <v>LRKPPS</v>
      </c>
      <c r="F5806" s="39">
        <v>61.266548156738281</v>
      </c>
      <c r="G5806">
        <f t="shared" si="543"/>
        <v>1.156147237685645E-3</v>
      </c>
      <c r="H5806" s="38">
        <f>G5806*SUMIF('Manual Inputs'!$B$11:$B$22,'Expanded kW'!A5806,'Manual Inputs'!$C$11:$C$22)</f>
        <v>10729.163136593792</v>
      </c>
    </row>
    <row r="5807" spans="1:8" x14ac:dyDescent="0.2">
      <c r="A5807">
        <f t="shared" si="540"/>
        <v>10</v>
      </c>
      <c r="B5807" t="b">
        <f t="shared" si="541"/>
        <v>0</v>
      </c>
      <c r="C5807" t="str">
        <f t="shared" si="542"/>
        <v>OFF</v>
      </c>
      <c r="D5807" s="4">
        <f t="shared" si="544"/>
        <v>42671.874999985921</v>
      </c>
      <c r="E5807" t="str">
        <f t="shared" si="545"/>
        <v>LRKPPS</v>
      </c>
      <c r="F5807" s="39">
        <v>53.752235412597656</v>
      </c>
      <c r="G5807">
        <f t="shared" si="543"/>
        <v>1.0143463335443084E-3</v>
      </c>
      <c r="H5807" s="38">
        <f>G5807*SUMIF('Manual Inputs'!$B$11:$B$22,'Expanded kW'!A5807,'Manual Inputs'!$C$11:$C$22)</f>
        <v>9413.23642427087</v>
      </c>
    </row>
    <row r="5808" spans="1:8" x14ac:dyDescent="0.2">
      <c r="A5808">
        <f t="shared" si="540"/>
        <v>10</v>
      </c>
      <c r="B5808" t="b">
        <f t="shared" si="541"/>
        <v>0</v>
      </c>
      <c r="C5808" t="str">
        <f t="shared" si="542"/>
        <v>OFF</v>
      </c>
      <c r="D5808" s="4">
        <f t="shared" si="544"/>
        <v>42671.916666652585</v>
      </c>
      <c r="E5808" t="str">
        <f t="shared" si="545"/>
        <v>LRKPPS</v>
      </c>
      <c r="F5808" s="39">
        <v>50.895107269287109</v>
      </c>
      <c r="G5808">
        <f t="shared" si="543"/>
        <v>9.6043011156046721E-4</v>
      </c>
      <c r="H5808" s="38">
        <f>G5808*SUMIF('Manual Inputs'!$B$11:$B$22,'Expanded kW'!A5808,'Manual Inputs'!$C$11:$C$22)</f>
        <v>8912.8884387224025</v>
      </c>
    </row>
    <row r="5809" spans="1:8" x14ac:dyDescent="0.2">
      <c r="A5809">
        <f t="shared" si="540"/>
        <v>10</v>
      </c>
      <c r="B5809" t="b">
        <f t="shared" si="541"/>
        <v>0</v>
      </c>
      <c r="C5809" t="str">
        <f t="shared" si="542"/>
        <v>OFF</v>
      </c>
      <c r="D5809" s="4">
        <f t="shared" si="544"/>
        <v>42671.95833331925</v>
      </c>
      <c r="E5809" t="str">
        <f t="shared" si="545"/>
        <v>LRKPPS</v>
      </c>
      <c r="F5809" s="39">
        <v>47.613101959228516</v>
      </c>
      <c r="G5809">
        <f t="shared" si="543"/>
        <v>8.9849612821303864E-4</v>
      </c>
      <c r="H5809" s="38">
        <f>G5809*SUMIF('Manual Inputs'!$B$11:$B$22,'Expanded kW'!A5809,'Manual Inputs'!$C$11:$C$22)</f>
        <v>8338.1348179259476</v>
      </c>
    </row>
    <row r="5810" spans="1:8" x14ac:dyDescent="0.2">
      <c r="A5810">
        <f t="shared" si="540"/>
        <v>10</v>
      </c>
      <c r="B5810" t="b">
        <f t="shared" si="541"/>
        <v>0</v>
      </c>
      <c r="C5810" t="str">
        <f t="shared" si="542"/>
        <v>OFF</v>
      </c>
      <c r="D5810" s="4">
        <f t="shared" si="544"/>
        <v>42671.999999985914</v>
      </c>
      <c r="E5810" t="str">
        <f t="shared" si="545"/>
        <v>LRKPPS</v>
      </c>
      <c r="F5810" s="39">
        <v>45.247905731201172</v>
      </c>
      <c r="G5810">
        <f t="shared" si="543"/>
        <v>8.5386304265674766E-4</v>
      </c>
      <c r="H5810" s="38">
        <f>G5810*SUMIF('Manual Inputs'!$B$11:$B$22,'Expanded kW'!A5810,'Manual Inputs'!$C$11:$C$22)</f>
        <v>7923.9352760219263</v>
      </c>
    </row>
    <row r="5811" spans="1:8" x14ac:dyDescent="0.2">
      <c r="A5811">
        <f t="shared" si="540"/>
        <v>10</v>
      </c>
      <c r="B5811" t="b">
        <f t="shared" si="541"/>
        <v>0</v>
      </c>
      <c r="C5811" t="str">
        <f t="shared" si="542"/>
        <v>OFF</v>
      </c>
      <c r="D5811" s="4">
        <f t="shared" si="544"/>
        <v>42672.041666652578</v>
      </c>
      <c r="E5811" t="str">
        <f t="shared" si="545"/>
        <v>LRKPPS</v>
      </c>
      <c r="F5811" s="39">
        <v>44.769611358642578</v>
      </c>
      <c r="G5811">
        <f t="shared" si="543"/>
        <v>8.4483725722781303E-4</v>
      </c>
      <c r="H5811" s="38">
        <f>G5811*SUMIF('Manual Inputs'!$B$11:$B$22,'Expanded kW'!A5811,'Manual Inputs'!$C$11:$C$22)</f>
        <v>7840.1750756370848</v>
      </c>
    </row>
    <row r="5812" spans="1:8" x14ac:dyDescent="0.2">
      <c r="A5812">
        <f t="shared" si="540"/>
        <v>10</v>
      </c>
      <c r="B5812" t="b">
        <f t="shared" si="541"/>
        <v>0</v>
      </c>
      <c r="C5812" t="str">
        <f t="shared" si="542"/>
        <v>OFF</v>
      </c>
      <c r="D5812" s="4">
        <f t="shared" si="544"/>
        <v>42672.083333319242</v>
      </c>
      <c r="E5812" t="str">
        <f t="shared" si="545"/>
        <v>LRKPPS</v>
      </c>
      <c r="F5812" s="39">
        <v>45.329498291015625</v>
      </c>
      <c r="G5812">
        <f t="shared" si="543"/>
        <v>8.554027574845497E-4</v>
      </c>
      <c r="H5812" s="38">
        <f>G5812*SUMIF('Manual Inputs'!$B$11:$B$22,'Expanded kW'!A5812,'Manual Inputs'!$C$11:$C$22)</f>
        <v>7938.2239851351269</v>
      </c>
    </row>
    <row r="5813" spans="1:8" x14ac:dyDescent="0.2">
      <c r="A5813">
        <f t="shared" si="540"/>
        <v>10</v>
      </c>
      <c r="B5813" t="b">
        <f t="shared" si="541"/>
        <v>0</v>
      </c>
      <c r="C5813" t="str">
        <f t="shared" si="542"/>
        <v>OFF</v>
      </c>
      <c r="D5813" s="4">
        <f t="shared" si="544"/>
        <v>42672.124999985906</v>
      </c>
      <c r="E5813" t="str">
        <f t="shared" si="545"/>
        <v>LRKPPS</v>
      </c>
      <c r="F5813" s="39">
        <v>45.205581665039063</v>
      </c>
      <c r="G5813">
        <f t="shared" si="543"/>
        <v>8.5306435473237233E-4</v>
      </c>
      <c r="H5813" s="38">
        <f>G5813*SUMIF('Manual Inputs'!$B$11:$B$22,'Expanded kW'!A5813,'Manual Inputs'!$C$11:$C$22)</f>
        <v>7916.5233714162432</v>
      </c>
    </row>
    <row r="5814" spans="1:8" x14ac:dyDescent="0.2">
      <c r="A5814">
        <f t="shared" si="540"/>
        <v>10</v>
      </c>
      <c r="B5814" t="b">
        <f t="shared" si="541"/>
        <v>0</v>
      </c>
      <c r="C5814" t="str">
        <f t="shared" si="542"/>
        <v>OFF</v>
      </c>
      <c r="D5814" s="4">
        <f t="shared" si="544"/>
        <v>42672.166666652571</v>
      </c>
      <c r="E5814" t="str">
        <f t="shared" si="545"/>
        <v>LRKPPS</v>
      </c>
      <c r="F5814" s="39">
        <v>44.624832153320313</v>
      </c>
      <c r="G5814">
        <f t="shared" si="543"/>
        <v>8.4210516143747353E-4</v>
      </c>
      <c r="H5814" s="38">
        <f>G5814*SUMIF('Manual Inputs'!$B$11:$B$22,'Expanded kW'!A5814,'Manual Inputs'!$C$11:$C$22)</f>
        <v>7814.8209507610591</v>
      </c>
    </row>
    <row r="5815" spans="1:8" x14ac:dyDescent="0.2">
      <c r="A5815">
        <f t="shared" si="540"/>
        <v>10</v>
      </c>
      <c r="B5815" t="b">
        <f t="shared" si="541"/>
        <v>0</v>
      </c>
      <c r="C5815" t="str">
        <f t="shared" si="542"/>
        <v>OFF</v>
      </c>
      <c r="D5815" s="4">
        <f t="shared" si="544"/>
        <v>42672.208333319235</v>
      </c>
      <c r="E5815" t="str">
        <f t="shared" si="545"/>
        <v>LRKPPS</v>
      </c>
      <c r="F5815" s="39">
        <v>44.498920440673828</v>
      </c>
      <c r="G5815">
        <f t="shared" si="543"/>
        <v>8.397291098538902E-4</v>
      </c>
      <c r="H5815" s="38">
        <f>G5815*SUMIF('Manual Inputs'!$B$11:$B$22,'Expanded kW'!A5815,'Manual Inputs'!$C$11:$C$22)</f>
        <v>7792.7709520841963</v>
      </c>
    </row>
    <row r="5816" spans="1:8" x14ac:dyDescent="0.2">
      <c r="A5816">
        <f t="shared" si="540"/>
        <v>10</v>
      </c>
      <c r="B5816" t="b">
        <f t="shared" si="541"/>
        <v>0</v>
      </c>
      <c r="C5816" t="str">
        <f t="shared" si="542"/>
        <v>OFF</v>
      </c>
      <c r="D5816" s="4">
        <f t="shared" si="544"/>
        <v>42672.249999985899</v>
      </c>
      <c r="E5816" t="str">
        <f t="shared" si="545"/>
        <v>LRKPPS</v>
      </c>
      <c r="F5816" s="39">
        <v>44.737052917480469</v>
      </c>
      <c r="G5816">
        <f t="shared" si="543"/>
        <v>8.4422285421433462E-4</v>
      </c>
      <c r="H5816" s="38">
        <f>G5816*SUMIF('Manual Inputs'!$B$11:$B$22,'Expanded kW'!A5816,'Manual Inputs'!$C$11:$C$22)</f>
        <v>7834.4733536173007</v>
      </c>
    </row>
    <row r="5817" spans="1:8" x14ac:dyDescent="0.2">
      <c r="A5817">
        <f t="shared" si="540"/>
        <v>10</v>
      </c>
      <c r="B5817" t="b">
        <f t="shared" si="541"/>
        <v>0</v>
      </c>
      <c r="C5817" t="str">
        <f t="shared" si="542"/>
        <v>OFF</v>
      </c>
      <c r="D5817" s="4">
        <f t="shared" si="544"/>
        <v>42672.291666652563</v>
      </c>
      <c r="E5817" t="str">
        <f t="shared" si="545"/>
        <v>LRKPPS</v>
      </c>
      <c r="F5817" s="39">
        <v>45.306255340576172</v>
      </c>
      <c r="G5817">
        <f t="shared" si="543"/>
        <v>8.5496414499935654E-4</v>
      </c>
      <c r="H5817" s="38">
        <f>G5817*SUMIF('Manual Inputs'!$B$11:$B$22,'Expanded kW'!A5817,'Manual Inputs'!$C$11:$C$22)</f>
        <v>7934.1536169726733</v>
      </c>
    </row>
    <row r="5818" spans="1:8" x14ac:dyDescent="0.2">
      <c r="A5818">
        <f t="shared" si="540"/>
        <v>10</v>
      </c>
      <c r="B5818" t="b">
        <f t="shared" si="541"/>
        <v>0</v>
      </c>
      <c r="C5818" t="str">
        <f t="shared" si="542"/>
        <v>OFF</v>
      </c>
      <c r="D5818" s="4">
        <f t="shared" si="544"/>
        <v>42672.333333319228</v>
      </c>
      <c r="E5818" t="str">
        <f t="shared" si="545"/>
        <v>LRKPPS</v>
      </c>
      <c r="F5818" s="39">
        <v>44.561233520507813</v>
      </c>
      <c r="G5818">
        <f t="shared" si="543"/>
        <v>8.4090500595525764E-4</v>
      </c>
      <c r="H5818" s="38">
        <f>G5818*SUMIF('Manual Inputs'!$B$11:$B$22,'Expanded kW'!A5818,'Manual Inputs'!$C$11:$C$22)</f>
        <v>7803.6833866703928</v>
      </c>
    </row>
    <row r="5819" spans="1:8" x14ac:dyDescent="0.2">
      <c r="A5819">
        <f t="shared" si="540"/>
        <v>10</v>
      </c>
      <c r="B5819" t="b">
        <f t="shared" si="541"/>
        <v>0</v>
      </c>
      <c r="C5819" t="str">
        <f t="shared" si="542"/>
        <v>OFF</v>
      </c>
      <c r="D5819" s="4">
        <f t="shared" si="544"/>
        <v>42672.374999985892</v>
      </c>
      <c r="E5819" t="str">
        <f t="shared" si="545"/>
        <v>LRKPPS</v>
      </c>
      <c r="F5819" s="39">
        <v>45.252864837646484</v>
      </c>
      <c r="G5819">
        <f t="shared" si="543"/>
        <v>8.5395662483806248E-4</v>
      </c>
      <c r="H5819" s="38">
        <f>G5819*SUMIF('Manual Inputs'!$B$11:$B$22,'Expanded kW'!A5819,'Manual Inputs'!$C$11:$C$22)</f>
        <v>7924.8037281163288</v>
      </c>
    </row>
    <row r="5820" spans="1:8" x14ac:dyDescent="0.2">
      <c r="A5820">
        <f t="shared" si="540"/>
        <v>10</v>
      </c>
      <c r="B5820" t="b">
        <f t="shared" si="541"/>
        <v>0</v>
      </c>
      <c r="C5820" t="str">
        <f t="shared" si="542"/>
        <v>OFF</v>
      </c>
      <c r="D5820" s="4">
        <f t="shared" si="544"/>
        <v>42672.416666652556</v>
      </c>
      <c r="E5820" t="str">
        <f t="shared" si="545"/>
        <v>LRKPPS</v>
      </c>
      <c r="F5820" s="39">
        <v>45.568302154541016</v>
      </c>
      <c r="G5820">
        <f t="shared" si="543"/>
        <v>8.5990917143261827E-4</v>
      </c>
      <c r="H5820" s="38">
        <f>G5820*SUMIF('Manual Inputs'!$B$11:$B$22,'Expanded kW'!A5820,'Manual Inputs'!$C$11:$C$22)</f>
        <v>7980.0439617210122</v>
      </c>
    </row>
    <row r="5821" spans="1:8" x14ac:dyDescent="0.2">
      <c r="A5821">
        <f t="shared" si="540"/>
        <v>10</v>
      </c>
      <c r="B5821" t="b">
        <f t="shared" si="541"/>
        <v>0</v>
      </c>
      <c r="C5821" t="str">
        <f t="shared" si="542"/>
        <v>OFF</v>
      </c>
      <c r="D5821" s="4">
        <f t="shared" si="544"/>
        <v>42672.45833331922</v>
      </c>
      <c r="E5821" t="str">
        <f t="shared" si="545"/>
        <v>LRKPPS</v>
      </c>
      <c r="F5821" s="39">
        <v>46.414829254150391</v>
      </c>
      <c r="G5821">
        <f t="shared" si="543"/>
        <v>8.7588379375564502E-4</v>
      </c>
      <c r="H5821" s="38">
        <f>G5821*SUMIF('Manual Inputs'!$B$11:$B$22,'Expanded kW'!A5821,'Manual Inputs'!$C$11:$C$22)</f>
        <v>8128.2900703155556</v>
      </c>
    </row>
    <row r="5822" spans="1:8" x14ac:dyDescent="0.2">
      <c r="A5822">
        <f t="shared" si="540"/>
        <v>10</v>
      </c>
      <c r="B5822" t="b">
        <f t="shared" si="541"/>
        <v>0</v>
      </c>
      <c r="C5822" t="str">
        <f t="shared" si="542"/>
        <v>OFF</v>
      </c>
      <c r="D5822" s="4">
        <f t="shared" si="544"/>
        <v>42672.499999985885</v>
      </c>
      <c r="E5822" t="str">
        <f t="shared" si="545"/>
        <v>LRKPPS</v>
      </c>
      <c r="F5822" s="39">
        <v>46.900455474853516</v>
      </c>
      <c r="G5822">
        <f t="shared" si="543"/>
        <v>8.8504793684033884E-4</v>
      </c>
      <c r="H5822" s="38">
        <f>G5822*SUMIF('Manual Inputs'!$B$11:$B$22,'Expanded kW'!A5822,'Manual Inputs'!$C$11:$C$22)</f>
        <v>8213.3342437199644</v>
      </c>
    </row>
    <row r="5823" spans="1:8" x14ac:dyDescent="0.2">
      <c r="A5823">
        <f t="shared" si="540"/>
        <v>10</v>
      </c>
      <c r="B5823" t="b">
        <f t="shared" si="541"/>
        <v>0</v>
      </c>
      <c r="C5823" t="str">
        <f t="shared" si="542"/>
        <v>OFF</v>
      </c>
      <c r="D5823" s="4">
        <f t="shared" si="544"/>
        <v>42672.541666652549</v>
      </c>
      <c r="E5823" t="str">
        <f t="shared" si="545"/>
        <v>LRKPPS</v>
      </c>
      <c r="F5823" s="39">
        <v>47.948326110839844</v>
      </c>
      <c r="G5823">
        <f t="shared" si="543"/>
        <v>9.0482206771104056E-4</v>
      </c>
      <c r="H5823" s="38">
        <f>G5823*SUMIF('Manual Inputs'!$B$11:$B$22,'Expanded kW'!A5823,'Manual Inputs'!$C$11:$C$22)</f>
        <v>8396.8401753872949</v>
      </c>
    </row>
    <row r="5824" spans="1:8" x14ac:dyDescent="0.2">
      <c r="A5824">
        <f t="shared" si="540"/>
        <v>10</v>
      </c>
      <c r="B5824" t="b">
        <f t="shared" si="541"/>
        <v>0</v>
      </c>
      <c r="C5824" t="str">
        <f t="shared" si="542"/>
        <v>OFF</v>
      </c>
      <c r="D5824" s="4">
        <f t="shared" si="544"/>
        <v>42672.583333319213</v>
      </c>
      <c r="E5824" t="str">
        <f t="shared" si="545"/>
        <v>LRKPPS</v>
      </c>
      <c r="F5824" s="39">
        <v>51.284523010253906</v>
      </c>
      <c r="G5824">
        <f t="shared" si="543"/>
        <v>9.6777868834136023E-4</v>
      </c>
      <c r="H5824" s="38">
        <f>G5824*SUMIF('Manual Inputs'!$B$11:$B$22,'Expanded kW'!A5824,'Manual Inputs'!$C$11:$C$22)</f>
        <v>8981.0839734553447</v>
      </c>
    </row>
    <row r="5825" spans="1:8" x14ac:dyDescent="0.2">
      <c r="A5825">
        <f t="shared" si="540"/>
        <v>10</v>
      </c>
      <c r="B5825" t="b">
        <f t="shared" si="541"/>
        <v>0</v>
      </c>
      <c r="C5825" t="str">
        <f t="shared" si="542"/>
        <v>OFF</v>
      </c>
      <c r="D5825" s="4">
        <f t="shared" si="544"/>
        <v>42672.624999985877</v>
      </c>
      <c r="E5825" t="str">
        <f t="shared" si="545"/>
        <v>LRKPPS</v>
      </c>
      <c r="F5825" s="39">
        <v>50.756496429443359</v>
      </c>
      <c r="G5825">
        <f t="shared" si="543"/>
        <v>9.5781441760642468E-4</v>
      </c>
      <c r="H5825" s="38">
        <f>G5825*SUMIF('Manual Inputs'!$B$11:$B$22,'Expanded kW'!A5825,'Manual Inputs'!$C$11:$C$22)</f>
        <v>8888.6145346437988</v>
      </c>
    </row>
    <row r="5826" spans="1:8" x14ac:dyDescent="0.2">
      <c r="A5826">
        <f t="shared" ref="A5826:A5889" si="546">MONTH(D5826)</f>
        <v>10</v>
      </c>
      <c r="B5826" t="b">
        <f t="shared" ref="B5826:B5889" si="547">IF(ISNA(VLOOKUP(DATE(YEAR(D5826),MONTH(D5826),DAY(D5826)),Holidays,1,FALSE)),FALSE,TRUE)</f>
        <v>0</v>
      </c>
      <c r="C5826" t="str">
        <f t="shared" ref="C5826:C5889" si="548">IF(OR(HOUR(D5826)&lt;PkStart,HOUR(D5826)&gt;OPkStart-1,WEEKDAY(D5826,2)&gt;5,B5826)=TRUE,"OFF","ON")</f>
        <v>OFF</v>
      </c>
      <c r="D5826" s="4">
        <f t="shared" si="544"/>
        <v>42672.666666652542</v>
      </c>
      <c r="E5826" t="str">
        <f t="shared" si="545"/>
        <v>LRKPPS</v>
      </c>
      <c r="F5826" s="39">
        <v>50.184791564941406</v>
      </c>
      <c r="G5826">
        <f t="shared" ref="G5826:G5889" si="549">IF(SUMIF($A$2:$A$8761,A5826,$F$2:$F$8761)=0,0,F5826/SUMIF($A$2:$A$8761,A5826,$F$2:$F$8761))</f>
        <v>9.4702590381298549E-4</v>
      </c>
      <c r="H5826" s="38">
        <f>G5826*SUMIF('Manual Inputs'!$B$11:$B$22,'Expanded kW'!A5826,'Manual Inputs'!$C$11:$C$22)</f>
        <v>8788.4960370007902</v>
      </c>
    </row>
    <row r="5827" spans="1:8" x14ac:dyDescent="0.2">
      <c r="A5827">
        <f t="shared" si="546"/>
        <v>10</v>
      </c>
      <c r="B5827" t="b">
        <f t="shared" si="547"/>
        <v>0</v>
      </c>
      <c r="C5827" t="str">
        <f t="shared" si="548"/>
        <v>OFF</v>
      </c>
      <c r="D5827" s="4">
        <f t="shared" si="544"/>
        <v>42672.708333319206</v>
      </c>
      <c r="E5827" t="str">
        <f t="shared" si="545"/>
        <v>LRKPPS</v>
      </c>
      <c r="F5827" s="39">
        <v>49.915103912353516</v>
      </c>
      <c r="G5827">
        <f t="shared" si="549"/>
        <v>9.4193668883420548E-4</v>
      </c>
      <c r="H5827" s="38">
        <f>G5827*SUMIF('Manual Inputs'!$B$11:$B$22,'Expanded kW'!A5827,'Manual Inputs'!$C$11:$C$22)</f>
        <v>8741.2676079869998</v>
      </c>
    </row>
    <row r="5828" spans="1:8" x14ac:dyDescent="0.2">
      <c r="A5828">
        <f t="shared" si="546"/>
        <v>10</v>
      </c>
      <c r="B5828" t="b">
        <f t="shared" si="547"/>
        <v>0</v>
      </c>
      <c r="C5828" t="str">
        <f t="shared" si="548"/>
        <v>OFF</v>
      </c>
      <c r="D5828" s="4">
        <f t="shared" ref="D5828:D5891" si="550">+D5827+1/24</f>
        <v>42672.74999998587</v>
      </c>
      <c r="E5828" t="str">
        <f t="shared" ref="E5828:E5891" si="551">+E5827</f>
        <v>LRKPPS</v>
      </c>
      <c r="F5828" s="39">
        <v>48.179058074951172</v>
      </c>
      <c r="G5828">
        <f t="shared" si="549"/>
        <v>9.0917615866244596E-4</v>
      </c>
      <c r="H5828" s="38">
        <f>G5828*SUMIF('Manual Inputs'!$B$11:$B$22,'Expanded kW'!A5828,'Manual Inputs'!$C$11:$C$22)</f>
        <v>8437.2465791795239</v>
      </c>
    </row>
    <row r="5829" spans="1:8" x14ac:dyDescent="0.2">
      <c r="A5829">
        <f t="shared" si="546"/>
        <v>10</v>
      </c>
      <c r="B5829" t="b">
        <f t="shared" si="547"/>
        <v>0</v>
      </c>
      <c r="C5829" t="str">
        <f t="shared" si="548"/>
        <v>OFF</v>
      </c>
      <c r="D5829" s="4">
        <f t="shared" si="550"/>
        <v>42672.791666652534</v>
      </c>
      <c r="E5829" t="str">
        <f t="shared" si="551"/>
        <v>LRKPPS</v>
      </c>
      <c r="F5829" s="39">
        <v>48.352565765380859</v>
      </c>
      <c r="G5829">
        <f t="shared" si="549"/>
        <v>9.1245038322777165E-4</v>
      </c>
      <c r="H5829" s="38">
        <f>G5829*SUMIF('Manual Inputs'!$B$11:$B$22,'Expanded kW'!A5829,'Manual Inputs'!$C$11:$C$22)</f>
        <v>8467.6317138424274</v>
      </c>
    </row>
    <row r="5830" spans="1:8" x14ac:dyDescent="0.2">
      <c r="A5830">
        <f t="shared" si="546"/>
        <v>10</v>
      </c>
      <c r="B5830" t="b">
        <f t="shared" si="547"/>
        <v>0</v>
      </c>
      <c r="C5830" t="str">
        <f t="shared" si="548"/>
        <v>OFF</v>
      </c>
      <c r="D5830" s="4">
        <f t="shared" si="550"/>
        <v>42672.833333319199</v>
      </c>
      <c r="E5830" t="str">
        <f t="shared" si="551"/>
        <v>LRKPPS</v>
      </c>
      <c r="F5830" s="39">
        <v>48.118259429931641</v>
      </c>
      <c r="G5830">
        <f t="shared" si="549"/>
        <v>9.0802884111952631E-4</v>
      </c>
      <c r="H5830" s="38">
        <f>G5830*SUMIF('Manual Inputs'!$B$11:$B$22,'Expanded kW'!A5830,'Manual Inputs'!$C$11:$C$22)</f>
        <v>8426.5993565021581</v>
      </c>
    </row>
    <row r="5831" spans="1:8" x14ac:dyDescent="0.2">
      <c r="A5831">
        <f t="shared" si="546"/>
        <v>10</v>
      </c>
      <c r="B5831" t="b">
        <f t="shared" si="547"/>
        <v>0</v>
      </c>
      <c r="C5831" t="str">
        <f t="shared" si="548"/>
        <v>OFF</v>
      </c>
      <c r="D5831" s="4">
        <f t="shared" si="550"/>
        <v>42672.874999985863</v>
      </c>
      <c r="E5831" t="str">
        <f t="shared" si="551"/>
        <v>LRKPPS</v>
      </c>
      <c r="F5831" s="39">
        <v>46.610416412353516</v>
      </c>
      <c r="G5831">
        <f t="shared" si="549"/>
        <v>8.7957467498670156E-4</v>
      </c>
      <c r="H5831" s="38">
        <f>G5831*SUMIF('Manual Inputs'!$B$11:$B$22,'Expanded kW'!A5831,'Manual Inputs'!$C$11:$C$22)</f>
        <v>8162.5418209187637</v>
      </c>
    </row>
    <row r="5832" spans="1:8" x14ac:dyDescent="0.2">
      <c r="A5832">
        <f t="shared" si="546"/>
        <v>10</v>
      </c>
      <c r="B5832" t="b">
        <f t="shared" si="547"/>
        <v>0</v>
      </c>
      <c r="C5832" t="str">
        <f t="shared" si="548"/>
        <v>OFF</v>
      </c>
      <c r="D5832" s="4">
        <f t="shared" si="550"/>
        <v>42672.916666652527</v>
      </c>
      <c r="E5832" t="str">
        <f t="shared" si="551"/>
        <v>LRKPPS</v>
      </c>
      <c r="F5832" s="39">
        <v>48.070777893066406</v>
      </c>
      <c r="G5832">
        <f t="shared" si="549"/>
        <v>9.0713282772658351E-4</v>
      </c>
      <c r="H5832" s="38">
        <f>G5832*SUMIF('Manual Inputs'!$B$11:$B$22,'Expanded kW'!A5832,'Manual Inputs'!$C$11:$C$22)</f>
        <v>8418.284261718296</v>
      </c>
    </row>
    <row r="5833" spans="1:8" x14ac:dyDescent="0.2">
      <c r="A5833">
        <f t="shared" si="546"/>
        <v>10</v>
      </c>
      <c r="B5833" t="b">
        <f t="shared" si="547"/>
        <v>0</v>
      </c>
      <c r="C5833" t="str">
        <f t="shared" si="548"/>
        <v>OFF</v>
      </c>
      <c r="D5833" s="4">
        <f t="shared" si="550"/>
        <v>42672.958333319191</v>
      </c>
      <c r="E5833" t="str">
        <f t="shared" si="551"/>
        <v>LRKPPS</v>
      </c>
      <c r="F5833" s="39">
        <v>45.66363525390625</v>
      </c>
      <c r="G5833">
        <f t="shared" si="549"/>
        <v>8.6170818088895582E-4</v>
      </c>
      <c r="H5833" s="38">
        <f>G5833*SUMIF('Manual Inputs'!$B$11:$B$22,'Expanded kW'!A5833,'Manual Inputs'!$C$11:$C$22)</f>
        <v>7996.7389511757801</v>
      </c>
    </row>
    <row r="5834" spans="1:8" x14ac:dyDescent="0.2">
      <c r="A5834">
        <f t="shared" si="546"/>
        <v>10</v>
      </c>
      <c r="B5834" t="b">
        <f t="shared" si="547"/>
        <v>0</v>
      </c>
      <c r="C5834" t="str">
        <f t="shared" si="548"/>
        <v>OFF</v>
      </c>
      <c r="D5834" s="4">
        <f t="shared" si="550"/>
        <v>42672.999999985856</v>
      </c>
      <c r="E5834" t="str">
        <f t="shared" si="551"/>
        <v>LRKPPS</v>
      </c>
      <c r="F5834" s="39">
        <v>44.362258911132813</v>
      </c>
      <c r="G5834">
        <f t="shared" si="549"/>
        <v>8.3715020089573369E-4</v>
      </c>
      <c r="H5834" s="38">
        <f>G5834*SUMIF('Manual Inputs'!$B$11:$B$22,'Expanded kW'!A5834,'Manual Inputs'!$C$11:$C$22)</f>
        <v>7768.8384164826994</v>
      </c>
    </row>
    <row r="5835" spans="1:8" x14ac:dyDescent="0.2">
      <c r="A5835">
        <f t="shared" si="546"/>
        <v>10</v>
      </c>
      <c r="B5835" t="b">
        <f t="shared" si="547"/>
        <v>0</v>
      </c>
      <c r="C5835" t="str">
        <f t="shared" si="548"/>
        <v>OFF</v>
      </c>
      <c r="D5835" s="4">
        <f t="shared" si="550"/>
        <v>42673.04166665252</v>
      </c>
      <c r="E5835" t="str">
        <f t="shared" si="551"/>
        <v>LRKPPS</v>
      </c>
      <c r="F5835" s="39">
        <v>44.186912536621094</v>
      </c>
      <c r="G5835">
        <f t="shared" si="549"/>
        <v>8.3384127893702819E-4</v>
      </c>
      <c r="H5835" s="38">
        <f>G5835*SUMIF('Manual Inputs'!$B$11:$B$22,'Expanded kW'!A5835,'Manual Inputs'!$C$11:$C$22)</f>
        <v>7738.1312865047939</v>
      </c>
    </row>
    <row r="5836" spans="1:8" x14ac:dyDescent="0.2">
      <c r="A5836">
        <f t="shared" si="546"/>
        <v>10</v>
      </c>
      <c r="B5836" t="b">
        <f t="shared" si="547"/>
        <v>0</v>
      </c>
      <c r="C5836" t="str">
        <f t="shared" si="548"/>
        <v>OFF</v>
      </c>
      <c r="D5836" s="4">
        <f t="shared" si="550"/>
        <v>42673.083333319184</v>
      </c>
      <c r="E5836" t="str">
        <f t="shared" si="551"/>
        <v>LRKPPS</v>
      </c>
      <c r="F5836" s="39">
        <v>43.962894439697266</v>
      </c>
      <c r="G5836">
        <f t="shared" si="549"/>
        <v>8.2961388386186444E-4</v>
      </c>
      <c r="H5836" s="38">
        <f>G5836*SUMIF('Manual Inputs'!$B$11:$B$22,'Expanded kW'!A5836,'Manual Inputs'!$C$11:$C$22)</f>
        <v>7698.9006332403724</v>
      </c>
    </row>
    <row r="5837" spans="1:8" x14ac:dyDescent="0.2">
      <c r="A5837">
        <f t="shared" si="546"/>
        <v>10</v>
      </c>
      <c r="B5837" t="b">
        <f t="shared" si="547"/>
        <v>0</v>
      </c>
      <c r="C5837" t="str">
        <f t="shared" si="548"/>
        <v>OFF</v>
      </c>
      <c r="D5837" s="4">
        <f t="shared" si="550"/>
        <v>42673.124999985848</v>
      </c>
      <c r="E5837" t="str">
        <f t="shared" si="551"/>
        <v>LRKPPS</v>
      </c>
      <c r="F5837" s="39">
        <v>43.415569305419922</v>
      </c>
      <c r="G5837">
        <f t="shared" si="549"/>
        <v>8.192854344690276E-4</v>
      </c>
      <c r="H5837" s="38">
        <f>G5837*SUMIF('Manual Inputs'!$B$11:$B$22,'Expanded kW'!A5837,'Manual Inputs'!$C$11:$C$22)</f>
        <v>7603.0515797014577</v>
      </c>
    </row>
    <row r="5838" spans="1:8" x14ac:dyDescent="0.2">
      <c r="A5838">
        <f t="shared" si="546"/>
        <v>10</v>
      </c>
      <c r="B5838" t="b">
        <f t="shared" si="547"/>
        <v>0</v>
      </c>
      <c r="C5838" t="str">
        <f t="shared" si="548"/>
        <v>OFF</v>
      </c>
      <c r="D5838" s="4">
        <f t="shared" si="550"/>
        <v>42673.166666652513</v>
      </c>
      <c r="E5838" t="str">
        <f t="shared" si="551"/>
        <v>LRKPPS</v>
      </c>
      <c r="F5838" s="39">
        <v>43.208950042724609</v>
      </c>
      <c r="G5838">
        <f t="shared" si="549"/>
        <v>8.1538636887769215E-4</v>
      </c>
      <c r="H5838" s="38">
        <f>G5838*SUMIF('Manual Inputs'!$B$11:$B$22,'Expanded kW'!A5838,'Manual Inputs'!$C$11:$C$22)</f>
        <v>7566.8678572082399</v>
      </c>
    </row>
    <row r="5839" spans="1:8" x14ac:dyDescent="0.2">
      <c r="A5839">
        <f t="shared" si="546"/>
        <v>10</v>
      </c>
      <c r="B5839" t="b">
        <f t="shared" si="547"/>
        <v>0</v>
      </c>
      <c r="C5839" t="str">
        <f t="shared" si="548"/>
        <v>OFF</v>
      </c>
      <c r="D5839" s="4">
        <f t="shared" si="550"/>
        <v>42673.208333319177</v>
      </c>
      <c r="E5839" t="str">
        <f t="shared" si="551"/>
        <v>LRKPPS</v>
      </c>
      <c r="F5839" s="39">
        <v>43.025718688964844</v>
      </c>
      <c r="G5839">
        <f t="shared" si="549"/>
        <v>8.1192865125069623E-4</v>
      </c>
      <c r="H5839" s="38">
        <f>G5839*SUMIF('Manual Inputs'!$B$11:$B$22,'Expanded kW'!A5839,'Manual Inputs'!$C$11:$C$22)</f>
        <v>7534.7798884002377</v>
      </c>
    </row>
    <row r="5840" spans="1:8" x14ac:dyDescent="0.2">
      <c r="A5840">
        <f t="shared" si="546"/>
        <v>10</v>
      </c>
      <c r="B5840" t="b">
        <f t="shared" si="547"/>
        <v>0</v>
      </c>
      <c r="C5840" t="str">
        <f t="shared" si="548"/>
        <v>OFF</v>
      </c>
      <c r="D5840" s="4">
        <f t="shared" si="550"/>
        <v>42673.249999985841</v>
      </c>
      <c r="E5840" t="str">
        <f t="shared" si="551"/>
        <v>LRKPPS</v>
      </c>
      <c r="F5840" s="39">
        <v>43.227321624755859</v>
      </c>
      <c r="G5840">
        <f t="shared" si="549"/>
        <v>8.1573305486631691E-4</v>
      </c>
      <c r="H5840" s="38">
        <f>G5840*SUMIF('Manual Inputs'!$B$11:$B$22,'Expanded kW'!A5840,'Manual Inputs'!$C$11:$C$22)</f>
        <v>7570.0851381979628</v>
      </c>
    </row>
    <row r="5841" spans="1:8" x14ac:dyDescent="0.2">
      <c r="A5841">
        <f t="shared" si="546"/>
        <v>10</v>
      </c>
      <c r="B5841" t="b">
        <f t="shared" si="547"/>
        <v>0</v>
      </c>
      <c r="C5841" t="str">
        <f t="shared" si="548"/>
        <v>OFF</v>
      </c>
      <c r="D5841" s="4">
        <f t="shared" si="550"/>
        <v>42673.291666652505</v>
      </c>
      <c r="E5841" t="str">
        <f t="shared" si="551"/>
        <v>LRKPPS</v>
      </c>
      <c r="F5841" s="39">
        <v>43.743511199951172</v>
      </c>
      <c r="G5841">
        <f t="shared" si="549"/>
        <v>8.2547395213308338E-4</v>
      </c>
      <c r="H5841" s="38">
        <f>G5841*SUMIF('Manual Inputs'!$B$11:$B$22,'Expanded kW'!A5841,'Manual Inputs'!$C$11:$C$22)</f>
        <v>7660.4816486641794</v>
      </c>
    </row>
    <row r="5842" spans="1:8" x14ac:dyDescent="0.2">
      <c r="A5842">
        <f t="shared" si="546"/>
        <v>10</v>
      </c>
      <c r="B5842" t="b">
        <f t="shared" si="547"/>
        <v>0</v>
      </c>
      <c r="C5842" t="str">
        <f t="shared" si="548"/>
        <v>OFF</v>
      </c>
      <c r="D5842" s="4">
        <f t="shared" si="550"/>
        <v>42673.333333319169</v>
      </c>
      <c r="E5842" t="str">
        <f t="shared" si="551"/>
        <v>LRKPPS</v>
      </c>
      <c r="F5842" s="39">
        <v>41.878349304199219</v>
      </c>
      <c r="G5842">
        <f t="shared" si="549"/>
        <v>7.9027690189135253E-4</v>
      </c>
      <c r="H5842" s="38">
        <f>G5842*SUMIF('Manual Inputs'!$B$11:$B$22,'Expanded kW'!A5842,'Manual Inputs'!$C$11:$C$22)</f>
        <v>7333.8494675188422</v>
      </c>
    </row>
    <row r="5843" spans="1:8" x14ac:dyDescent="0.2">
      <c r="A5843">
        <f t="shared" si="546"/>
        <v>10</v>
      </c>
      <c r="B5843" t="b">
        <f t="shared" si="547"/>
        <v>0</v>
      </c>
      <c r="C5843" t="str">
        <f t="shared" si="548"/>
        <v>OFF</v>
      </c>
      <c r="D5843" s="4">
        <f t="shared" si="550"/>
        <v>42673.374999985834</v>
      </c>
      <c r="E5843" t="str">
        <f t="shared" si="551"/>
        <v>LRKPPS</v>
      </c>
      <c r="F5843" s="39">
        <v>42.168682098388672</v>
      </c>
      <c r="G5843">
        <f t="shared" si="549"/>
        <v>7.9575570668957544E-4</v>
      </c>
      <c r="H5843" s="38">
        <f>G5843*SUMIF('Manual Inputs'!$B$11:$B$22,'Expanded kW'!A5843,'Manual Inputs'!$C$11:$C$22)</f>
        <v>7384.6933294056362</v>
      </c>
    </row>
    <row r="5844" spans="1:8" x14ac:dyDescent="0.2">
      <c r="A5844">
        <f t="shared" si="546"/>
        <v>10</v>
      </c>
      <c r="B5844" t="b">
        <f t="shared" si="547"/>
        <v>0</v>
      </c>
      <c r="C5844" t="str">
        <f t="shared" si="548"/>
        <v>OFF</v>
      </c>
      <c r="D5844" s="4">
        <f t="shared" si="550"/>
        <v>42673.416666652498</v>
      </c>
      <c r="E5844" t="str">
        <f t="shared" si="551"/>
        <v>LRKPPS</v>
      </c>
      <c r="F5844" s="39">
        <v>44.766551971435547</v>
      </c>
      <c r="G5844">
        <f t="shared" si="549"/>
        <v>8.4477952422057118E-4</v>
      </c>
      <c r="H5844" s="38">
        <f>G5844*SUMIF('Manual Inputs'!$B$11:$B$22,'Expanded kW'!A5844,'Manual Inputs'!$C$11:$C$22)</f>
        <v>7839.6393074988464</v>
      </c>
    </row>
    <row r="5845" spans="1:8" x14ac:dyDescent="0.2">
      <c r="A5845">
        <f t="shared" si="546"/>
        <v>10</v>
      </c>
      <c r="B5845" t="b">
        <f t="shared" si="547"/>
        <v>0</v>
      </c>
      <c r="C5845" t="str">
        <f t="shared" si="548"/>
        <v>OFF</v>
      </c>
      <c r="D5845" s="4">
        <f t="shared" si="550"/>
        <v>42673.458333319162</v>
      </c>
      <c r="E5845" t="str">
        <f t="shared" si="551"/>
        <v>LRKPPS</v>
      </c>
      <c r="F5845" s="39">
        <v>45.04052734375</v>
      </c>
      <c r="G5845">
        <f t="shared" si="549"/>
        <v>8.4994965179304176E-4</v>
      </c>
      <c r="H5845" s="38">
        <f>G5845*SUMIF('Manual Inputs'!$B$11:$B$22,'Expanded kW'!A5845,'Manual Inputs'!$C$11:$C$22)</f>
        <v>7887.6186135542584</v>
      </c>
    </row>
    <row r="5846" spans="1:8" x14ac:dyDescent="0.2">
      <c r="A5846">
        <f t="shared" si="546"/>
        <v>10</v>
      </c>
      <c r="B5846" t="b">
        <f t="shared" si="547"/>
        <v>0</v>
      </c>
      <c r="C5846" t="str">
        <f t="shared" si="548"/>
        <v>OFF</v>
      </c>
      <c r="D5846" s="4">
        <f t="shared" si="550"/>
        <v>42673.499999985826</v>
      </c>
      <c r="E5846" t="str">
        <f t="shared" si="551"/>
        <v>LRKPPS</v>
      </c>
      <c r="F5846" s="39">
        <v>47.061813354492188</v>
      </c>
      <c r="G5846">
        <f t="shared" si="549"/>
        <v>8.8809288506144324E-4</v>
      </c>
      <c r="H5846" s="38">
        <f>G5846*SUMIF('Manual Inputs'!$B$11:$B$22,'Expanded kW'!A5846,'Manual Inputs'!$C$11:$C$22)</f>
        <v>8241.5916707515844</v>
      </c>
    </row>
    <row r="5847" spans="1:8" x14ac:dyDescent="0.2">
      <c r="A5847">
        <f t="shared" si="546"/>
        <v>10</v>
      </c>
      <c r="B5847" t="b">
        <f t="shared" si="547"/>
        <v>0</v>
      </c>
      <c r="C5847" t="str">
        <f t="shared" si="548"/>
        <v>OFF</v>
      </c>
      <c r="D5847" s="4">
        <f t="shared" si="550"/>
        <v>42673.541666652491</v>
      </c>
      <c r="E5847" t="str">
        <f t="shared" si="551"/>
        <v>LRKPPS</v>
      </c>
      <c r="F5847" s="39">
        <v>49.786762237548828</v>
      </c>
      <c r="G5847">
        <f t="shared" si="549"/>
        <v>9.3951478198177796E-4</v>
      </c>
      <c r="H5847" s="38">
        <f>G5847*SUMIF('Manual Inputs'!$B$11:$B$22,'Expanded kW'!A5847,'Manual Inputs'!$C$11:$C$22)</f>
        <v>8718.7920677838792</v>
      </c>
    </row>
    <row r="5848" spans="1:8" x14ac:dyDescent="0.2">
      <c r="A5848">
        <f t="shared" si="546"/>
        <v>10</v>
      </c>
      <c r="B5848" t="b">
        <f t="shared" si="547"/>
        <v>0</v>
      </c>
      <c r="C5848" t="str">
        <f t="shared" si="548"/>
        <v>OFF</v>
      </c>
      <c r="D5848" s="4">
        <f t="shared" si="550"/>
        <v>42673.583333319155</v>
      </c>
      <c r="E5848" t="str">
        <f t="shared" si="551"/>
        <v>LRKPPS</v>
      </c>
      <c r="F5848" s="39">
        <v>52.34429931640625</v>
      </c>
      <c r="G5848">
        <f t="shared" si="549"/>
        <v>9.8777748843351088E-4</v>
      </c>
      <c r="H5848" s="38">
        <f>G5848*SUMIF('Manual Inputs'!$B$11:$B$22,'Expanded kW'!A5848,'Manual Inputs'!$C$11:$C$22)</f>
        <v>9166.6748581893135</v>
      </c>
    </row>
    <row r="5849" spans="1:8" x14ac:dyDescent="0.2">
      <c r="A5849">
        <f t="shared" si="546"/>
        <v>10</v>
      </c>
      <c r="B5849" t="b">
        <f t="shared" si="547"/>
        <v>0</v>
      </c>
      <c r="C5849" t="str">
        <f t="shared" si="548"/>
        <v>OFF</v>
      </c>
      <c r="D5849" s="4">
        <f t="shared" si="550"/>
        <v>42673.624999985819</v>
      </c>
      <c r="E5849" t="str">
        <f t="shared" si="551"/>
        <v>LRKPPS</v>
      </c>
      <c r="F5849" s="39">
        <v>53.368167877197266</v>
      </c>
      <c r="G5849">
        <f t="shared" si="549"/>
        <v>1.0070986815466489E-3</v>
      </c>
      <c r="H5849" s="38">
        <f>G5849*SUMIF('Manual Inputs'!$B$11:$B$22,'Expanded kW'!A5849,'Manual Inputs'!$C$11:$C$22)</f>
        <v>9345.9774817197376</v>
      </c>
    </row>
    <row r="5850" spans="1:8" x14ac:dyDescent="0.2">
      <c r="A5850">
        <f t="shared" si="546"/>
        <v>10</v>
      </c>
      <c r="B5850" t="b">
        <f t="shared" si="547"/>
        <v>0</v>
      </c>
      <c r="C5850" t="str">
        <f t="shared" si="548"/>
        <v>OFF</v>
      </c>
      <c r="D5850" s="4">
        <f t="shared" si="550"/>
        <v>42673.666666652483</v>
      </c>
      <c r="E5850" t="str">
        <f t="shared" si="551"/>
        <v>LRKPPS</v>
      </c>
      <c r="F5850" s="39">
        <v>51.541206359863281</v>
      </c>
      <c r="G5850">
        <f t="shared" si="549"/>
        <v>9.7262250204621539E-4</v>
      </c>
      <c r="H5850" s="38">
        <f>G5850*SUMIF('Manual Inputs'!$B$11:$B$22,'Expanded kW'!A5850,'Manual Inputs'!$C$11:$C$22)</f>
        <v>9026.0350538615858</v>
      </c>
    </row>
    <row r="5851" spans="1:8" x14ac:dyDescent="0.2">
      <c r="A5851">
        <f t="shared" si="546"/>
        <v>10</v>
      </c>
      <c r="B5851" t="b">
        <f t="shared" si="547"/>
        <v>0</v>
      </c>
      <c r="C5851" t="str">
        <f t="shared" si="548"/>
        <v>OFF</v>
      </c>
      <c r="D5851" s="4">
        <f t="shared" si="550"/>
        <v>42673.708333319148</v>
      </c>
      <c r="E5851" t="str">
        <f t="shared" si="551"/>
        <v>LRKPPS</v>
      </c>
      <c r="F5851" s="39">
        <v>50.931949615478516</v>
      </c>
      <c r="G5851">
        <f t="shared" si="549"/>
        <v>9.6112535518134306E-4</v>
      </c>
      <c r="H5851" s="38">
        <f>G5851*SUMIF('Manual Inputs'!$B$11:$B$22,'Expanded kW'!A5851,'Manual Inputs'!$C$11:$C$22)</f>
        <v>8919.340369743737</v>
      </c>
    </row>
    <row r="5852" spans="1:8" x14ac:dyDescent="0.2">
      <c r="A5852">
        <f t="shared" si="546"/>
        <v>10</v>
      </c>
      <c r="B5852" t="b">
        <f t="shared" si="547"/>
        <v>0</v>
      </c>
      <c r="C5852" t="str">
        <f t="shared" si="548"/>
        <v>OFF</v>
      </c>
      <c r="D5852" s="4">
        <f t="shared" si="550"/>
        <v>42673.749999985812</v>
      </c>
      <c r="E5852" t="str">
        <f t="shared" si="551"/>
        <v>LRKPPS</v>
      </c>
      <c r="F5852" s="39">
        <v>50.475715637207031</v>
      </c>
      <c r="G5852">
        <f t="shared" si="549"/>
        <v>9.525158664866728E-4</v>
      </c>
      <c r="H5852" s="38">
        <f>G5852*SUMIF('Manual Inputs'!$B$11:$B$22,'Expanded kW'!A5852,'Manual Inputs'!$C$11:$C$22)</f>
        <v>8839.4434450988392</v>
      </c>
    </row>
    <row r="5853" spans="1:8" x14ac:dyDescent="0.2">
      <c r="A5853">
        <f t="shared" si="546"/>
        <v>10</v>
      </c>
      <c r="B5853" t="b">
        <f t="shared" si="547"/>
        <v>0</v>
      </c>
      <c r="C5853" t="str">
        <f t="shared" si="548"/>
        <v>OFF</v>
      </c>
      <c r="D5853" s="4">
        <f t="shared" si="550"/>
        <v>42673.791666652476</v>
      </c>
      <c r="E5853" t="str">
        <f t="shared" si="551"/>
        <v>LRKPPS</v>
      </c>
      <c r="F5853" s="39">
        <v>51.563091278076172</v>
      </c>
      <c r="G5853">
        <f t="shared" si="549"/>
        <v>9.7303548741098703E-4</v>
      </c>
      <c r="H5853" s="38">
        <f>G5853*SUMIF('Manual Inputs'!$B$11:$B$22,'Expanded kW'!A5853,'Manual Inputs'!$C$11:$C$22)</f>
        <v>9029.8675997581886</v>
      </c>
    </row>
    <row r="5854" spans="1:8" x14ac:dyDescent="0.2">
      <c r="A5854">
        <f t="shared" si="546"/>
        <v>10</v>
      </c>
      <c r="B5854" t="b">
        <f t="shared" si="547"/>
        <v>0</v>
      </c>
      <c r="C5854" t="str">
        <f t="shared" si="548"/>
        <v>OFF</v>
      </c>
      <c r="D5854" s="4">
        <f t="shared" si="550"/>
        <v>42673.83333331914</v>
      </c>
      <c r="E5854" t="str">
        <f t="shared" si="551"/>
        <v>LRKPPS</v>
      </c>
      <c r="F5854" s="39">
        <v>49.890335083007812</v>
      </c>
      <c r="G5854">
        <f t="shared" si="549"/>
        <v>9.4146928183168463E-4</v>
      </c>
      <c r="H5854" s="38">
        <f>G5854*SUMIF('Manual Inputs'!$B$11:$B$22,'Expanded kW'!A5854,'Manual Inputs'!$C$11:$C$22)</f>
        <v>8736.9300237954976</v>
      </c>
    </row>
    <row r="5855" spans="1:8" x14ac:dyDescent="0.2">
      <c r="A5855">
        <f t="shared" si="546"/>
        <v>10</v>
      </c>
      <c r="B5855" t="b">
        <f t="shared" si="547"/>
        <v>0</v>
      </c>
      <c r="C5855" t="str">
        <f t="shared" si="548"/>
        <v>OFF</v>
      </c>
      <c r="D5855" s="4">
        <f t="shared" si="550"/>
        <v>42673.874999985805</v>
      </c>
      <c r="E5855" t="str">
        <f t="shared" si="551"/>
        <v>LRKPPS</v>
      </c>
      <c r="F5855" s="39">
        <v>48.453689575195313</v>
      </c>
      <c r="G5855">
        <f t="shared" si="549"/>
        <v>9.1435866787736744E-4</v>
      </c>
      <c r="H5855" s="38">
        <f>G5855*SUMIF('Manual Inputs'!$B$11:$B$22,'Expanded kW'!A5855,'Manual Inputs'!$C$11:$C$22)</f>
        <v>8485.3407881274252</v>
      </c>
    </row>
    <row r="5856" spans="1:8" x14ac:dyDescent="0.2">
      <c r="A5856">
        <f t="shared" si="546"/>
        <v>10</v>
      </c>
      <c r="B5856" t="b">
        <f t="shared" si="547"/>
        <v>0</v>
      </c>
      <c r="C5856" t="str">
        <f t="shared" si="548"/>
        <v>OFF</v>
      </c>
      <c r="D5856" s="4">
        <f t="shared" si="550"/>
        <v>42673.916666652469</v>
      </c>
      <c r="E5856" t="str">
        <f t="shared" si="551"/>
        <v>LRKPPS</v>
      </c>
      <c r="F5856" s="39">
        <v>49.651626586914063</v>
      </c>
      <c r="G5856">
        <f t="shared" si="549"/>
        <v>9.3696466754094904E-4</v>
      </c>
      <c r="H5856" s="38">
        <f>G5856*SUMIF('Manual Inputs'!$B$11:$B$22,'Expanded kW'!A5856,'Manual Inputs'!$C$11:$C$22)</f>
        <v>8695.126748211429</v>
      </c>
    </row>
    <row r="5857" spans="1:8" x14ac:dyDescent="0.2">
      <c r="A5857">
        <f t="shared" si="546"/>
        <v>10</v>
      </c>
      <c r="B5857" t="b">
        <f t="shared" si="547"/>
        <v>0</v>
      </c>
      <c r="C5857" t="str">
        <f t="shared" si="548"/>
        <v>OFF</v>
      </c>
      <c r="D5857" s="4">
        <f t="shared" si="550"/>
        <v>42673.958333319133</v>
      </c>
      <c r="E5857" t="str">
        <f t="shared" si="551"/>
        <v>LRKPPS</v>
      </c>
      <c r="F5857" s="39">
        <v>48.638034820556641</v>
      </c>
      <c r="G5857">
        <f t="shared" si="549"/>
        <v>9.1783740550201263E-4</v>
      </c>
      <c r="H5857" s="38">
        <f>G5857*SUMIF('Manual Inputs'!$B$11:$B$22,'Expanded kW'!A5857,'Manual Inputs'!$C$11:$C$22)</f>
        <v>8517.623824636632</v>
      </c>
    </row>
    <row r="5858" spans="1:8" x14ac:dyDescent="0.2">
      <c r="A5858">
        <f t="shared" si="546"/>
        <v>10</v>
      </c>
      <c r="B5858" t="b">
        <f t="shared" si="547"/>
        <v>0</v>
      </c>
      <c r="C5858" t="str">
        <f t="shared" si="548"/>
        <v>OFF</v>
      </c>
      <c r="D5858" s="4">
        <f t="shared" si="550"/>
        <v>42673.999999985797</v>
      </c>
      <c r="E5858" t="str">
        <f t="shared" si="551"/>
        <v>LRKPPS</v>
      </c>
      <c r="F5858" s="39">
        <v>46.928810119628906</v>
      </c>
      <c r="G5858">
        <f t="shared" si="549"/>
        <v>8.8558301095857965E-4</v>
      </c>
      <c r="H5858" s="38">
        <f>G5858*SUMIF('Manual Inputs'!$B$11:$B$22,'Expanded kW'!A5858,'Manual Inputs'!$C$11:$C$22)</f>
        <v>8218.2997855797257</v>
      </c>
    </row>
    <row r="5859" spans="1:8" x14ac:dyDescent="0.2">
      <c r="A5859">
        <f t="shared" si="546"/>
        <v>10</v>
      </c>
      <c r="B5859" t="b">
        <f t="shared" si="547"/>
        <v>0</v>
      </c>
      <c r="C5859" t="str">
        <f t="shared" si="548"/>
        <v>OFF</v>
      </c>
      <c r="D5859" s="4">
        <f t="shared" si="550"/>
        <v>42674.041666652462</v>
      </c>
      <c r="E5859" t="str">
        <f t="shared" si="551"/>
        <v>LRKPPS</v>
      </c>
      <c r="F5859" s="39">
        <v>45.865749359130859</v>
      </c>
      <c r="G5859">
        <f t="shared" si="549"/>
        <v>8.6552223066788136E-4</v>
      </c>
      <c r="H5859" s="38">
        <f>G5859*SUMIF('Manual Inputs'!$B$11:$B$22,'Expanded kW'!A5859,'Manual Inputs'!$C$11:$C$22)</f>
        <v>8032.1337183432361</v>
      </c>
    </row>
    <row r="5860" spans="1:8" x14ac:dyDescent="0.2">
      <c r="A5860">
        <f t="shared" si="546"/>
        <v>10</v>
      </c>
      <c r="B5860" t="b">
        <f t="shared" si="547"/>
        <v>0</v>
      </c>
      <c r="C5860" t="str">
        <f t="shared" si="548"/>
        <v>OFF</v>
      </c>
      <c r="D5860" s="4">
        <f t="shared" si="550"/>
        <v>42674.083333319126</v>
      </c>
      <c r="E5860" t="str">
        <f t="shared" si="551"/>
        <v>LRKPPS</v>
      </c>
      <c r="F5860" s="39">
        <v>44.924251556396484</v>
      </c>
      <c r="G5860">
        <f t="shared" si="549"/>
        <v>8.4775543758638244E-4</v>
      </c>
      <c r="H5860" s="38">
        <f>G5860*SUMIF('Manual Inputs'!$B$11:$B$22,'Expanded kW'!A5860,'Manual Inputs'!$C$11:$C$22)</f>
        <v>7867.2560841008253</v>
      </c>
    </row>
    <row r="5861" spans="1:8" x14ac:dyDescent="0.2">
      <c r="A5861">
        <f t="shared" si="546"/>
        <v>10</v>
      </c>
      <c r="B5861" t="b">
        <f t="shared" si="547"/>
        <v>0</v>
      </c>
      <c r="C5861" t="str">
        <f t="shared" si="548"/>
        <v>OFF</v>
      </c>
      <c r="D5861" s="4">
        <f t="shared" si="550"/>
        <v>42674.12499998579</v>
      </c>
      <c r="E5861" t="str">
        <f t="shared" si="551"/>
        <v>LRKPPS</v>
      </c>
      <c r="F5861" s="39">
        <v>45.400566101074219</v>
      </c>
      <c r="G5861">
        <f t="shared" si="549"/>
        <v>8.5674386212908446E-4</v>
      </c>
      <c r="H5861" s="38">
        <f>G5861*SUMIF('Manual Inputs'!$B$11:$B$22,'Expanded kW'!A5861,'Manual Inputs'!$C$11:$C$22)</f>
        <v>7950.6695716879785</v>
      </c>
    </row>
    <row r="5862" spans="1:8" x14ac:dyDescent="0.2">
      <c r="A5862">
        <f t="shared" si="546"/>
        <v>10</v>
      </c>
      <c r="B5862" t="b">
        <f t="shared" si="547"/>
        <v>0</v>
      </c>
      <c r="C5862" t="str">
        <f t="shared" si="548"/>
        <v>OFF</v>
      </c>
      <c r="D5862" s="4">
        <f t="shared" si="550"/>
        <v>42674.166666652454</v>
      </c>
      <c r="E5862" t="str">
        <f t="shared" si="551"/>
        <v>LRKPPS</v>
      </c>
      <c r="F5862" s="39">
        <v>47.436874389648438</v>
      </c>
      <c r="G5862">
        <f t="shared" si="549"/>
        <v>8.9517057742057645E-4</v>
      </c>
      <c r="H5862" s="38">
        <f>G5862*SUMIF('Manual Inputs'!$B$11:$B$22,'Expanded kW'!A5862,'Manual Inputs'!$C$11:$C$22)</f>
        <v>8307.2733706912695</v>
      </c>
    </row>
    <row r="5863" spans="1:8" x14ac:dyDescent="0.2">
      <c r="A5863">
        <f t="shared" si="546"/>
        <v>10</v>
      </c>
      <c r="B5863" t="b">
        <f t="shared" si="547"/>
        <v>0</v>
      </c>
      <c r="C5863" t="str">
        <f t="shared" si="548"/>
        <v>OFF</v>
      </c>
      <c r="D5863" s="4">
        <f t="shared" si="550"/>
        <v>42674.208333319119</v>
      </c>
      <c r="E5863" t="str">
        <f t="shared" si="551"/>
        <v>LRKPPS</v>
      </c>
      <c r="F5863" s="39">
        <v>58.344337463378906</v>
      </c>
      <c r="G5863">
        <f t="shared" si="549"/>
        <v>1.1010028575514866E-3</v>
      </c>
      <c r="H5863" s="38">
        <f>G5863*SUMIF('Manual Inputs'!$B$11:$B$22,'Expanded kW'!A5863,'Manual Inputs'!$C$11:$C$22)</f>
        <v>10217.417719366409</v>
      </c>
    </row>
    <row r="5864" spans="1:8" x14ac:dyDescent="0.2">
      <c r="A5864">
        <f t="shared" si="546"/>
        <v>10</v>
      </c>
      <c r="B5864" t="b">
        <f t="shared" si="547"/>
        <v>0</v>
      </c>
      <c r="C5864" t="str">
        <f t="shared" si="548"/>
        <v>OFF</v>
      </c>
      <c r="D5864" s="4">
        <f t="shared" si="550"/>
        <v>42674.249999985783</v>
      </c>
      <c r="E5864" t="str">
        <f t="shared" si="551"/>
        <v>LRKPPS</v>
      </c>
      <c r="F5864" s="39">
        <v>78.714805603027344</v>
      </c>
      <c r="G5864">
        <f t="shared" si="549"/>
        <v>1.4854093759302726E-3</v>
      </c>
      <c r="H5864" s="38">
        <f>G5864*SUMIF('Manual Inputs'!$B$11:$B$22,'Expanded kW'!A5864,'Manual Inputs'!$C$11:$C$22)</f>
        <v>13784.749034979899</v>
      </c>
    </row>
    <row r="5865" spans="1:8" x14ac:dyDescent="0.2">
      <c r="A5865">
        <f t="shared" si="546"/>
        <v>10</v>
      </c>
      <c r="B5865" t="b">
        <f t="shared" si="547"/>
        <v>0</v>
      </c>
      <c r="C5865" t="str">
        <f t="shared" si="548"/>
        <v>ON</v>
      </c>
      <c r="D5865" s="4">
        <f t="shared" si="550"/>
        <v>42674.291666652447</v>
      </c>
      <c r="E5865" t="str">
        <f t="shared" si="551"/>
        <v>LRKPPS</v>
      </c>
      <c r="F5865" s="39">
        <v>97.825508117675781</v>
      </c>
      <c r="G5865">
        <f t="shared" si="549"/>
        <v>1.8460431408033611E-3</v>
      </c>
      <c r="H5865" s="38">
        <f>G5865*SUMIF('Manual Inputs'!$B$11:$B$22,'Expanded kW'!A5865,'Manual Inputs'!$C$11:$C$22)</f>
        <v>17131.46679701241</v>
      </c>
    </row>
    <row r="5866" spans="1:8" x14ac:dyDescent="0.2">
      <c r="A5866">
        <f t="shared" si="546"/>
        <v>10</v>
      </c>
      <c r="B5866" t="b">
        <f t="shared" si="547"/>
        <v>0</v>
      </c>
      <c r="C5866" t="str">
        <f t="shared" si="548"/>
        <v>ON</v>
      </c>
      <c r="D5866" s="4">
        <f t="shared" si="550"/>
        <v>42674.333333319111</v>
      </c>
      <c r="E5866" t="str">
        <f t="shared" si="551"/>
        <v>LRKPPS</v>
      </c>
      <c r="F5866" s="39">
        <v>125.16126251220703</v>
      </c>
      <c r="G5866">
        <f t="shared" si="549"/>
        <v>2.3618900080438262E-3</v>
      </c>
      <c r="H5866" s="38">
        <f>G5866*SUMIF('Manual Inputs'!$B$11:$B$22,'Expanded kW'!A5866,'Manual Inputs'!$C$11:$C$22)</f>
        <v>21918.577825537519</v>
      </c>
    </row>
    <row r="5867" spans="1:8" x14ac:dyDescent="0.2">
      <c r="A5867">
        <f t="shared" si="546"/>
        <v>10</v>
      </c>
      <c r="B5867" t="b">
        <f t="shared" si="547"/>
        <v>0</v>
      </c>
      <c r="C5867" t="str">
        <f t="shared" si="548"/>
        <v>ON</v>
      </c>
      <c r="D5867" s="4">
        <f t="shared" si="550"/>
        <v>42674.374999985776</v>
      </c>
      <c r="E5867" t="str">
        <f t="shared" si="551"/>
        <v>LRKPPS</v>
      </c>
      <c r="F5867" s="39">
        <v>126.94214630126953</v>
      </c>
      <c r="G5867">
        <f t="shared" si="549"/>
        <v>2.3954966651072583E-3</v>
      </c>
      <c r="H5867" s="38">
        <f>G5867*SUMIF('Manual Inputs'!$B$11:$B$22,'Expanded kW'!A5867,'Manual Inputs'!$C$11:$C$22)</f>
        <v>22230.450997358534</v>
      </c>
    </row>
    <row r="5868" spans="1:8" x14ac:dyDescent="0.2">
      <c r="A5868">
        <f t="shared" si="546"/>
        <v>10</v>
      </c>
      <c r="B5868" t="b">
        <f t="shared" si="547"/>
        <v>0</v>
      </c>
      <c r="C5868" t="str">
        <f t="shared" si="548"/>
        <v>ON</v>
      </c>
      <c r="D5868" s="4">
        <f t="shared" si="550"/>
        <v>42674.41666665244</v>
      </c>
      <c r="E5868" t="str">
        <f t="shared" si="551"/>
        <v>LRKPPS</v>
      </c>
      <c r="F5868" s="39">
        <v>126.02436065673828</v>
      </c>
      <c r="G5868">
        <f t="shared" si="549"/>
        <v>2.3781773388250309E-3</v>
      </c>
      <c r="H5868" s="38">
        <f>G5868*SUMIF('Manual Inputs'!$B$11:$B$22,'Expanded kW'!A5868,'Manual Inputs'!$C$11:$C$22)</f>
        <v>22069.725900207508</v>
      </c>
    </row>
    <row r="5869" spans="1:8" x14ac:dyDescent="0.2">
      <c r="A5869">
        <f t="shared" si="546"/>
        <v>10</v>
      </c>
      <c r="B5869" t="b">
        <f t="shared" si="547"/>
        <v>0</v>
      </c>
      <c r="C5869" t="str">
        <f t="shared" si="548"/>
        <v>ON</v>
      </c>
      <c r="D5869" s="4">
        <f t="shared" si="550"/>
        <v>42674.458333319104</v>
      </c>
      <c r="E5869" t="str">
        <f t="shared" si="551"/>
        <v>LRKPPS</v>
      </c>
      <c r="F5869" s="39">
        <v>132.32109069824219</v>
      </c>
      <c r="G5869">
        <f t="shared" si="549"/>
        <v>2.4970015138921927E-3</v>
      </c>
      <c r="H5869" s="38">
        <f>G5869*SUMIF('Manual Inputs'!$B$11:$B$22,'Expanded kW'!A5869,'Manual Inputs'!$C$11:$C$22)</f>
        <v>23172.426246072449</v>
      </c>
    </row>
    <row r="5870" spans="1:8" x14ac:dyDescent="0.2">
      <c r="A5870">
        <f t="shared" si="546"/>
        <v>10</v>
      </c>
      <c r="B5870" t="b">
        <f t="shared" si="547"/>
        <v>0</v>
      </c>
      <c r="C5870" t="str">
        <f t="shared" si="548"/>
        <v>ON</v>
      </c>
      <c r="D5870" s="4">
        <f t="shared" si="550"/>
        <v>42674.499999985768</v>
      </c>
      <c r="E5870" t="str">
        <f t="shared" si="551"/>
        <v>LRKPPS</v>
      </c>
      <c r="F5870" s="39">
        <v>124.97061157226562</v>
      </c>
      <c r="G5870">
        <f t="shared" si="549"/>
        <v>2.3582922770763247E-3</v>
      </c>
      <c r="H5870" s="38">
        <f>G5870*SUMIF('Manual Inputs'!$B$11:$B$22,'Expanded kW'!A5870,'Manual Inputs'!$C$11:$C$22)</f>
        <v>21885.190518788277</v>
      </c>
    </row>
    <row r="5871" spans="1:8" x14ac:dyDescent="0.2">
      <c r="A5871">
        <f t="shared" si="546"/>
        <v>10</v>
      </c>
      <c r="B5871" t="b">
        <f t="shared" si="547"/>
        <v>0</v>
      </c>
      <c r="C5871" t="str">
        <f t="shared" si="548"/>
        <v>ON</v>
      </c>
      <c r="D5871" s="4">
        <f t="shared" si="550"/>
        <v>42674.541666652432</v>
      </c>
      <c r="E5871" t="str">
        <f t="shared" si="551"/>
        <v>LRKPPS</v>
      </c>
      <c r="F5871" s="39">
        <v>117.80503082275391</v>
      </c>
      <c r="G5871">
        <f t="shared" si="549"/>
        <v>2.2230722158976327E-3</v>
      </c>
      <c r="H5871" s="38">
        <f>G5871*SUMIF('Manual Inputs'!$B$11:$B$22,'Expanded kW'!A5871,'Manual Inputs'!$C$11:$C$22)</f>
        <v>20630.334693823836</v>
      </c>
    </row>
    <row r="5872" spans="1:8" x14ac:dyDescent="0.2">
      <c r="A5872">
        <f t="shared" si="546"/>
        <v>10</v>
      </c>
      <c r="B5872" t="b">
        <f t="shared" si="547"/>
        <v>0</v>
      </c>
      <c r="C5872" t="str">
        <f t="shared" si="548"/>
        <v>ON</v>
      </c>
      <c r="D5872" s="4">
        <f t="shared" si="550"/>
        <v>42674.583333319097</v>
      </c>
      <c r="E5872" t="str">
        <f t="shared" si="551"/>
        <v>LRKPPS</v>
      </c>
      <c r="F5872" s="39">
        <v>115.71434020996094</v>
      </c>
      <c r="G5872">
        <f t="shared" si="549"/>
        <v>2.183619264008584E-3</v>
      </c>
      <c r="H5872" s="38">
        <f>G5872*SUMIF('Manual Inputs'!$B$11:$B$22,'Expanded kW'!A5872,'Manual Inputs'!$C$11:$C$22)</f>
        <v>20264.207315545325</v>
      </c>
    </row>
    <row r="5873" spans="1:8" x14ac:dyDescent="0.2">
      <c r="A5873">
        <f t="shared" si="546"/>
        <v>10</v>
      </c>
      <c r="B5873" t="b">
        <f t="shared" si="547"/>
        <v>0</v>
      </c>
      <c r="C5873" t="str">
        <f t="shared" si="548"/>
        <v>ON</v>
      </c>
      <c r="D5873" s="4">
        <f t="shared" si="550"/>
        <v>42674.624999985761</v>
      </c>
      <c r="E5873" t="str">
        <f t="shared" si="551"/>
        <v>LRKPPS</v>
      </c>
      <c r="F5873" s="39">
        <v>101.78271484375</v>
      </c>
      <c r="G5873">
        <f t="shared" si="549"/>
        <v>1.9207186980682691E-3</v>
      </c>
      <c r="H5873" s="38">
        <f>G5873*SUMIF('Manual Inputs'!$B$11:$B$22,'Expanded kW'!A5873,'Manual Inputs'!$C$11:$C$22)</f>
        <v>17824.463510662041</v>
      </c>
    </row>
    <row r="5874" spans="1:8" x14ac:dyDescent="0.2">
      <c r="A5874">
        <f t="shared" si="546"/>
        <v>10</v>
      </c>
      <c r="B5874" t="b">
        <f t="shared" si="547"/>
        <v>0</v>
      </c>
      <c r="C5874" t="str">
        <f t="shared" si="548"/>
        <v>ON</v>
      </c>
      <c r="D5874" s="4">
        <f t="shared" si="550"/>
        <v>42674.666666652425</v>
      </c>
      <c r="E5874" t="str">
        <f t="shared" si="551"/>
        <v>LRKPPS</v>
      </c>
      <c r="F5874" s="39">
        <v>83.998855590820313</v>
      </c>
      <c r="G5874">
        <f t="shared" si="549"/>
        <v>1.585123493682601E-3</v>
      </c>
      <c r="H5874" s="38">
        <f>G5874*SUMIF('Manual Inputs'!$B$11:$B$22,'Expanded kW'!A5874,'Manual Inputs'!$C$11:$C$22)</f>
        <v>14710.1061188474</v>
      </c>
    </row>
    <row r="5875" spans="1:8" x14ac:dyDescent="0.2">
      <c r="A5875">
        <f t="shared" si="546"/>
        <v>10</v>
      </c>
      <c r="B5875" t="b">
        <f t="shared" si="547"/>
        <v>0</v>
      </c>
      <c r="C5875" t="str">
        <f t="shared" si="548"/>
        <v>ON</v>
      </c>
      <c r="D5875" s="4">
        <f t="shared" si="550"/>
        <v>42674.708333319089</v>
      </c>
      <c r="E5875" t="str">
        <f t="shared" si="551"/>
        <v>LRKPPS</v>
      </c>
      <c r="F5875" s="39">
        <v>74.026397705078125</v>
      </c>
      <c r="G5875">
        <f t="shared" si="549"/>
        <v>1.3969354859619605E-3</v>
      </c>
      <c r="H5875" s="38">
        <f>G5875*SUMIF('Manual Inputs'!$B$11:$B$22,'Expanded kW'!A5875,'Manual Inputs'!$C$11:$C$22)</f>
        <v>12963.702400211076</v>
      </c>
    </row>
    <row r="5876" spans="1:8" x14ac:dyDescent="0.2">
      <c r="A5876">
        <f t="shared" si="546"/>
        <v>10</v>
      </c>
      <c r="B5876" t="b">
        <f t="shared" si="547"/>
        <v>0</v>
      </c>
      <c r="C5876" t="str">
        <f t="shared" si="548"/>
        <v>ON</v>
      </c>
      <c r="D5876" s="4">
        <f t="shared" si="550"/>
        <v>42674.749999985754</v>
      </c>
      <c r="E5876" t="str">
        <f t="shared" si="551"/>
        <v>LRKPPS</v>
      </c>
      <c r="F5876" s="39">
        <v>70.643829345703125</v>
      </c>
      <c r="G5876">
        <f t="shared" si="549"/>
        <v>1.3331037999500541E-3</v>
      </c>
      <c r="H5876" s="38">
        <f>G5876*SUMIF('Manual Inputs'!$B$11:$B$22,'Expanded kW'!A5876,'Manual Inputs'!$C$11:$C$22)</f>
        <v>12371.337907020297</v>
      </c>
    </row>
    <row r="5877" spans="1:8" x14ac:dyDescent="0.2">
      <c r="A5877">
        <f t="shared" si="546"/>
        <v>10</v>
      </c>
      <c r="B5877" t="b">
        <f t="shared" si="547"/>
        <v>0</v>
      </c>
      <c r="C5877" t="str">
        <f t="shared" si="548"/>
        <v>ON</v>
      </c>
      <c r="D5877" s="4">
        <f t="shared" si="550"/>
        <v>42674.791666652418</v>
      </c>
      <c r="E5877" t="str">
        <f t="shared" si="551"/>
        <v>LRKPPS</v>
      </c>
      <c r="F5877" s="39">
        <v>68.624092102050781</v>
      </c>
      <c r="G5877">
        <f t="shared" si="549"/>
        <v>1.2949897931167401E-3</v>
      </c>
      <c r="H5877" s="38">
        <f>G5877*SUMIF('Manual Inputs'!$B$11:$B$22,'Expanded kW'!A5877,'Manual Inputs'!$C$11:$C$22)</f>
        <v>12017.636074092454</v>
      </c>
    </row>
    <row r="5878" spans="1:8" x14ac:dyDescent="0.2">
      <c r="A5878">
        <f t="shared" si="546"/>
        <v>10</v>
      </c>
      <c r="B5878" t="b">
        <f t="shared" si="547"/>
        <v>0</v>
      </c>
      <c r="C5878" t="str">
        <f t="shared" si="548"/>
        <v>ON</v>
      </c>
      <c r="D5878" s="4">
        <f t="shared" si="550"/>
        <v>42674.833333319082</v>
      </c>
      <c r="E5878" t="str">
        <f t="shared" si="551"/>
        <v>LRKPPS</v>
      </c>
      <c r="F5878" s="39">
        <v>65.171516418457031</v>
      </c>
      <c r="G5878">
        <f t="shared" si="549"/>
        <v>1.2298370146498416E-3</v>
      </c>
      <c r="H5878" s="38">
        <f>G5878*SUMIF('Manual Inputs'!$B$11:$B$22,'Expanded kW'!A5878,'Manual Inputs'!$C$11:$C$22)</f>
        <v>11413.01170948901</v>
      </c>
    </row>
    <row r="5879" spans="1:8" x14ac:dyDescent="0.2">
      <c r="A5879">
        <f t="shared" si="546"/>
        <v>10</v>
      </c>
      <c r="B5879" t="b">
        <f t="shared" si="547"/>
        <v>0</v>
      </c>
      <c r="C5879" t="str">
        <f t="shared" si="548"/>
        <v>OFF</v>
      </c>
      <c r="D5879" s="4">
        <f t="shared" si="550"/>
        <v>42674.874999985746</v>
      </c>
      <c r="E5879" t="str">
        <f t="shared" si="551"/>
        <v>LRKPPS</v>
      </c>
      <c r="F5879" s="39">
        <v>58.272148132324219</v>
      </c>
      <c r="G5879">
        <f t="shared" si="549"/>
        <v>1.0996405889367163E-3</v>
      </c>
      <c r="H5879" s="38">
        <f>G5879*SUMIF('Manual Inputs'!$B$11:$B$22,'Expanded kW'!A5879,'Manual Inputs'!$C$11:$C$22)</f>
        <v>10204.77572903221</v>
      </c>
    </row>
    <row r="5880" spans="1:8" x14ac:dyDescent="0.2">
      <c r="A5880">
        <f t="shared" si="546"/>
        <v>10</v>
      </c>
      <c r="B5880" t="b">
        <f t="shared" si="547"/>
        <v>0</v>
      </c>
      <c r="C5880" t="str">
        <f t="shared" si="548"/>
        <v>OFF</v>
      </c>
      <c r="D5880" s="4">
        <f t="shared" si="550"/>
        <v>42674.916666652411</v>
      </c>
      <c r="E5880" t="str">
        <f t="shared" si="551"/>
        <v>LRKPPS</v>
      </c>
      <c r="F5880" s="39">
        <v>54.99444580078125</v>
      </c>
      <c r="G5880">
        <f t="shared" si="549"/>
        <v>1.0377878061281515E-3</v>
      </c>
      <c r="H5880" s="38">
        <f>G5880*SUMIF('Manual Inputs'!$B$11:$B$22,'Expanded kW'!A5880,'Manual Inputs'!$C$11:$C$22)</f>
        <v>9630.7756574376654</v>
      </c>
    </row>
    <row r="5881" spans="1:8" x14ac:dyDescent="0.2">
      <c r="A5881">
        <f t="shared" si="546"/>
        <v>10</v>
      </c>
      <c r="B5881" t="b">
        <f t="shared" si="547"/>
        <v>0</v>
      </c>
      <c r="C5881" t="str">
        <f t="shared" si="548"/>
        <v>OFF</v>
      </c>
      <c r="D5881" s="4">
        <f t="shared" si="550"/>
        <v>42674.958333319075</v>
      </c>
      <c r="E5881" t="str">
        <f t="shared" si="551"/>
        <v>LRKPPS</v>
      </c>
      <c r="F5881" s="39">
        <v>51.877872467041016</v>
      </c>
      <c r="G5881">
        <f t="shared" si="549"/>
        <v>9.7897565236309192E-4</v>
      </c>
      <c r="H5881" s="38">
        <f>G5881*SUMIF('Manual Inputs'!$B$11:$B$22,'Expanded kW'!A5881,'Manual Inputs'!$C$11:$C$22)</f>
        <v>9084.9929304703819</v>
      </c>
    </row>
    <row r="5882" spans="1:8" x14ac:dyDescent="0.2">
      <c r="A5882">
        <f t="shared" si="546"/>
        <v>11</v>
      </c>
      <c r="B5882" t="b">
        <f t="shared" si="547"/>
        <v>0</v>
      </c>
      <c r="C5882" t="str">
        <f t="shared" si="548"/>
        <v>OFF</v>
      </c>
      <c r="D5882" s="4">
        <f t="shared" si="550"/>
        <v>42674.999999985739</v>
      </c>
      <c r="E5882" t="str">
        <f t="shared" si="551"/>
        <v>LRKPPS</v>
      </c>
      <c r="F5882" s="39">
        <v>48.446914672851563</v>
      </c>
      <c r="G5882">
        <f t="shared" si="549"/>
        <v>8.9797353616031768E-4</v>
      </c>
      <c r="H5882" s="38">
        <f>G5882*SUMIF('Manual Inputs'!$B$11:$B$22,'Expanded kW'!A5882,'Manual Inputs'!$C$11:$C$22)</f>
        <v>8864.5433163845319</v>
      </c>
    </row>
    <row r="5883" spans="1:8" x14ac:dyDescent="0.2">
      <c r="A5883">
        <f t="shared" si="546"/>
        <v>11</v>
      </c>
      <c r="B5883" t="b">
        <f t="shared" si="547"/>
        <v>0</v>
      </c>
      <c r="C5883" t="str">
        <f t="shared" si="548"/>
        <v>OFF</v>
      </c>
      <c r="D5883" s="4">
        <f t="shared" si="550"/>
        <v>42675.041666652403</v>
      </c>
      <c r="E5883" t="str">
        <f t="shared" si="551"/>
        <v>LRKPPS</v>
      </c>
      <c r="F5883" s="39">
        <v>48.849086761474609</v>
      </c>
      <c r="G5883">
        <f t="shared" si="549"/>
        <v>9.054278786092537E-4</v>
      </c>
      <c r="H5883" s="38">
        <f>G5883*SUMIF('Manual Inputs'!$B$11:$B$22,'Expanded kW'!A5883,'Manual Inputs'!$C$11:$C$22)</f>
        <v>8938.1304978245425</v>
      </c>
    </row>
    <row r="5884" spans="1:8" x14ac:dyDescent="0.2">
      <c r="A5884">
        <f t="shared" si="546"/>
        <v>11</v>
      </c>
      <c r="B5884" t="b">
        <f t="shared" si="547"/>
        <v>0</v>
      </c>
      <c r="C5884" t="str">
        <f t="shared" si="548"/>
        <v>OFF</v>
      </c>
      <c r="D5884" s="4">
        <f t="shared" si="550"/>
        <v>42675.083333319068</v>
      </c>
      <c r="E5884" t="str">
        <f t="shared" si="551"/>
        <v>LRKPPS</v>
      </c>
      <c r="F5884" s="39">
        <v>48.588611602783203</v>
      </c>
      <c r="G5884">
        <f t="shared" si="549"/>
        <v>9.0059991792462593E-4</v>
      </c>
      <c r="H5884" s="38">
        <f>G5884*SUMIF('Manual Inputs'!$B$11:$B$22,'Expanded kW'!A5884,'Manual Inputs'!$C$11:$C$22)</f>
        <v>8890.4702217748891</v>
      </c>
    </row>
    <row r="5885" spans="1:8" x14ac:dyDescent="0.2">
      <c r="A5885">
        <f t="shared" si="546"/>
        <v>11</v>
      </c>
      <c r="B5885" t="b">
        <f t="shared" si="547"/>
        <v>0</v>
      </c>
      <c r="C5885" t="str">
        <f t="shared" si="548"/>
        <v>OFF</v>
      </c>
      <c r="D5885" s="4">
        <f t="shared" si="550"/>
        <v>42675.124999985732</v>
      </c>
      <c r="E5885" t="str">
        <f t="shared" si="551"/>
        <v>LRKPPS</v>
      </c>
      <c r="F5885" s="39">
        <v>47.497852325439453</v>
      </c>
      <c r="G5885">
        <f t="shared" si="549"/>
        <v>8.803824701884771E-4</v>
      </c>
      <c r="H5885" s="38">
        <f>G5885*SUMIF('Manual Inputs'!$B$11:$B$22,'Expanded kW'!A5885,'Manual Inputs'!$C$11:$C$22)</f>
        <v>8690.8892386089938</v>
      </c>
    </row>
    <row r="5886" spans="1:8" x14ac:dyDescent="0.2">
      <c r="A5886">
        <f t="shared" si="546"/>
        <v>11</v>
      </c>
      <c r="B5886" t="b">
        <f t="shared" si="547"/>
        <v>0</v>
      </c>
      <c r="C5886" t="str">
        <f t="shared" si="548"/>
        <v>OFF</v>
      </c>
      <c r="D5886" s="4">
        <f t="shared" si="550"/>
        <v>42675.166666652396</v>
      </c>
      <c r="E5886" t="str">
        <f t="shared" si="551"/>
        <v>LRKPPS</v>
      </c>
      <c r="F5886" s="39">
        <v>48.416938781738281</v>
      </c>
      <c r="G5886">
        <f t="shared" si="549"/>
        <v>8.9741792684805671E-4</v>
      </c>
      <c r="H5886" s="38">
        <f>G5886*SUMIF('Manual Inputs'!$B$11:$B$22,'Expanded kW'!A5886,'Manual Inputs'!$C$11:$C$22)</f>
        <v>8859.0584968244984</v>
      </c>
    </row>
    <row r="5887" spans="1:8" x14ac:dyDescent="0.2">
      <c r="A5887">
        <f t="shared" si="546"/>
        <v>11</v>
      </c>
      <c r="B5887" t="b">
        <f t="shared" si="547"/>
        <v>0</v>
      </c>
      <c r="C5887" t="str">
        <f t="shared" si="548"/>
        <v>OFF</v>
      </c>
      <c r="D5887" s="4">
        <f t="shared" si="550"/>
        <v>42675.20833331906</v>
      </c>
      <c r="E5887" t="str">
        <f t="shared" si="551"/>
        <v>LRKPPS</v>
      </c>
      <c r="F5887" s="39">
        <v>58.004299163818359</v>
      </c>
      <c r="G5887">
        <f t="shared" si="549"/>
        <v>1.0751216250685783E-3</v>
      </c>
      <c r="H5887" s="38">
        <f>G5887*SUMIF('Manual Inputs'!$B$11:$B$22,'Expanded kW'!A5887,'Manual Inputs'!$C$11:$C$22)</f>
        <v>10613.299648621985</v>
      </c>
    </row>
    <row r="5888" spans="1:8" x14ac:dyDescent="0.2">
      <c r="A5888">
        <f t="shared" si="546"/>
        <v>11</v>
      </c>
      <c r="B5888" t="b">
        <f t="shared" si="547"/>
        <v>0</v>
      </c>
      <c r="C5888" t="str">
        <f t="shared" si="548"/>
        <v>OFF</v>
      </c>
      <c r="D5888" s="4">
        <f t="shared" si="550"/>
        <v>42675.249999985725</v>
      </c>
      <c r="E5888" t="str">
        <f t="shared" si="551"/>
        <v>LRKPPS</v>
      </c>
      <c r="F5888" s="39">
        <v>80.614837646484375</v>
      </c>
      <c r="G5888">
        <f t="shared" si="549"/>
        <v>1.4942126101782291E-3</v>
      </c>
      <c r="H5888" s="38">
        <f>G5888*SUMIF('Manual Inputs'!$B$11:$B$22,'Expanded kW'!A5888,'Manual Inputs'!$C$11:$C$22)</f>
        <v>14750.448508148627</v>
      </c>
    </row>
    <row r="5889" spans="1:8" x14ac:dyDescent="0.2">
      <c r="A5889">
        <f t="shared" si="546"/>
        <v>11</v>
      </c>
      <c r="B5889" t="b">
        <f t="shared" si="547"/>
        <v>0</v>
      </c>
      <c r="C5889" t="str">
        <f t="shared" si="548"/>
        <v>ON</v>
      </c>
      <c r="D5889" s="4">
        <f t="shared" si="550"/>
        <v>42675.291666652389</v>
      </c>
      <c r="E5889" t="str">
        <f t="shared" si="551"/>
        <v>LRKPPS</v>
      </c>
      <c r="F5889" s="39">
        <v>101.42772674560547</v>
      </c>
      <c r="G5889">
        <f t="shared" si="549"/>
        <v>1.8799837939213989E-3</v>
      </c>
      <c r="H5889" s="38">
        <f>G5889*SUMIF('Manual Inputs'!$B$11:$B$22,'Expanded kW'!A5889,'Manual Inputs'!$C$11:$C$22)</f>
        <v>18558.673618129753</v>
      </c>
    </row>
    <row r="5890" spans="1:8" x14ac:dyDescent="0.2">
      <c r="A5890">
        <f t="shared" ref="A5890:A5953" si="552">MONTH(D5890)</f>
        <v>11</v>
      </c>
      <c r="B5890" t="b">
        <f t="shared" ref="B5890:B5953" si="553">IF(ISNA(VLOOKUP(DATE(YEAR(D5890),MONTH(D5890),DAY(D5890)),Holidays,1,FALSE)),FALSE,TRUE)</f>
        <v>0</v>
      </c>
      <c r="C5890" t="str">
        <f t="shared" ref="C5890:C5953" si="554">IF(OR(HOUR(D5890)&lt;PkStart,HOUR(D5890)&gt;OPkStart-1,WEEKDAY(D5890,2)&gt;5,B5890)=TRUE,"OFF","ON")</f>
        <v>ON</v>
      </c>
      <c r="D5890" s="4">
        <f t="shared" si="550"/>
        <v>42675.333333319053</v>
      </c>
      <c r="E5890" t="str">
        <f t="shared" si="551"/>
        <v>LRKPPS</v>
      </c>
      <c r="F5890" s="39">
        <v>125.3319091796875</v>
      </c>
      <c r="G5890">
        <f t="shared" ref="G5890:G5953" si="555">IF(SUMIF($A$2:$A$8761,A5890,$F$2:$F$8761)=0,0,F5890/SUMIF($A$2:$A$8761,A5890,$F$2:$F$8761))</f>
        <v>2.3230527359645262E-3</v>
      </c>
      <c r="H5890" s="38">
        <f>G5890*SUMIF('Manual Inputs'!$B$11:$B$22,'Expanded kW'!A5890,'Manual Inputs'!$C$11:$C$22)</f>
        <v>22932.526154675732</v>
      </c>
    </row>
    <row r="5891" spans="1:8" x14ac:dyDescent="0.2">
      <c r="A5891">
        <f t="shared" si="552"/>
        <v>11</v>
      </c>
      <c r="B5891" t="b">
        <f t="shared" si="553"/>
        <v>0</v>
      </c>
      <c r="C5891" t="str">
        <f t="shared" si="554"/>
        <v>ON</v>
      </c>
      <c r="D5891" s="4">
        <f t="shared" si="550"/>
        <v>42675.374999985717</v>
      </c>
      <c r="E5891" t="str">
        <f t="shared" si="551"/>
        <v>LRKPPS</v>
      </c>
      <c r="F5891" s="39">
        <v>130.10842895507812</v>
      </c>
      <c r="G5891">
        <f t="shared" si="555"/>
        <v>2.4115865132382885E-3</v>
      </c>
      <c r="H5891" s="38">
        <f>G5891*SUMIF('Manual Inputs'!$B$11:$B$22,'Expanded kW'!A5891,'Manual Inputs'!$C$11:$C$22)</f>
        <v>23806.506814464679</v>
      </c>
    </row>
    <row r="5892" spans="1:8" x14ac:dyDescent="0.2">
      <c r="A5892">
        <f t="shared" si="552"/>
        <v>11</v>
      </c>
      <c r="B5892" t="b">
        <f t="shared" si="553"/>
        <v>0</v>
      </c>
      <c r="C5892" t="str">
        <f t="shared" si="554"/>
        <v>ON</v>
      </c>
      <c r="D5892" s="4">
        <f t="shared" ref="D5892:D5955" si="556">+D5891+1/24</f>
        <v>42675.416666652382</v>
      </c>
      <c r="E5892" t="str">
        <f t="shared" ref="E5892:E5955" si="557">+E5891</f>
        <v>LRKPPS</v>
      </c>
      <c r="F5892" s="39">
        <v>132.2607421875</v>
      </c>
      <c r="G5892">
        <f t="shared" si="555"/>
        <v>2.4514800820505363E-3</v>
      </c>
      <c r="H5892" s="38">
        <f>G5892*SUMIF('Manual Inputs'!$B$11:$B$22,'Expanded kW'!A5892,'Manual Inputs'!$C$11:$C$22)</f>
        <v>24200.324955579919</v>
      </c>
    </row>
    <row r="5893" spans="1:8" x14ac:dyDescent="0.2">
      <c r="A5893">
        <f t="shared" si="552"/>
        <v>11</v>
      </c>
      <c r="B5893" t="b">
        <f t="shared" si="553"/>
        <v>0</v>
      </c>
      <c r="C5893" t="str">
        <f t="shared" si="554"/>
        <v>ON</v>
      </c>
      <c r="D5893" s="4">
        <f t="shared" si="556"/>
        <v>42675.458333319046</v>
      </c>
      <c r="E5893" t="str">
        <f t="shared" si="557"/>
        <v>LRKPPS</v>
      </c>
      <c r="F5893" s="39">
        <v>139.39291381835937</v>
      </c>
      <c r="G5893">
        <f t="shared" si="555"/>
        <v>2.5836763513715634E-3</v>
      </c>
      <c r="H5893" s="38">
        <f>G5893*SUMIF('Manual Inputs'!$B$11:$B$22,'Expanded kW'!A5893,'Manual Inputs'!$C$11:$C$22)</f>
        <v>25505.329511361691</v>
      </c>
    </row>
    <row r="5894" spans="1:8" x14ac:dyDescent="0.2">
      <c r="A5894">
        <f t="shared" si="552"/>
        <v>11</v>
      </c>
      <c r="B5894" t="b">
        <f t="shared" si="553"/>
        <v>0</v>
      </c>
      <c r="C5894" t="str">
        <f t="shared" si="554"/>
        <v>ON</v>
      </c>
      <c r="D5894" s="4">
        <f t="shared" si="556"/>
        <v>42675.49999998571</v>
      </c>
      <c r="E5894" t="str">
        <f t="shared" si="557"/>
        <v>LRKPPS</v>
      </c>
      <c r="F5894" s="39">
        <v>135.78312683105469</v>
      </c>
      <c r="G5894">
        <f t="shared" si="555"/>
        <v>2.5167682064945493E-3</v>
      </c>
      <c r="H5894" s="38">
        <f>G5894*SUMIF('Manual Inputs'!$B$11:$B$22,'Expanded kW'!A5894,'Manual Inputs'!$C$11:$C$22)</f>
        <v>24844.831039416371</v>
      </c>
    </row>
    <row r="5895" spans="1:8" x14ac:dyDescent="0.2">
      <c r="A5895">
        <f t="shared" si="552"/>
        <v>11</v>
      </c>
      <c r="B5895" t="b">
        <f t="shared" si="553"/>
        <v>0</v>
      </c>
      <c r="C5895" t="str">
        <f t="shared" si="554"/>
        <v>ON</v>
      </c>
      <c r="D5895" s="4">
        <f t="shared" si="556"/>
        <v>42675.541666652374</v>
      </c>
      <c r="E5895" t="str">
        <f t="shared" si="557"/>
        <v>LRKPPS</v>
      </c>
      <c r="F5895" s="39">
        <v>129.32954406738281</v>
      </c>
      <c r="G5895">
        <f t="shared" si="555"/>
        <v>2.3971497215129829E-3</v>
      </c>
      <c r="H5895" s="38">
        <f>G5895*SUMIF('Manual Inputs'!$B$11:$B$22,'Expanded kW'!A5895,'Manual Inputs'!$C$11:$C$22)</f>
        <v>23663.990848854144</v>
      </c>
    </row>
    <row r="5896" spans="1:8" x14ac:dyDescent="0.2">
      <c r="A5896">
        <f t="shared" si="552"/>
        <v>11</v>
      </c>
      <c r="B5896" t="b">
        <f t="shared" si="553"/>
        <v>0</v>
      </c>
      <c r="C5896" t="str">
        <f t="shared" si="554"/>
        <v>ON</v>
      </c>
      <c r="D5896" s="4">
        <f t="shared" si="556"/>
        <v>42675.583333319039</v>
      </c>
      <c r="E5896" t="str">
        <f t="shared" si="557"/>
        <v>LRKPPS</v>
      </c>
      <c r="F5896" s="39">
        <v>125.07406616210937</v>
      </c>
      <c r="G5896">
        <f t="shared" si="555"/>
        <v>2.3182735625572539E-3</v>
      </c>
      <c r="H5896" s="38">
        <f>G5896*SUMIF('Manual Inputs'!$B$11:$B$22,'Expanded kW'!A5896,'Manual Inputs'!$C$11:$C$22)</f>
        <v>22885.347492967692</v>
      </c>
    </row>
    <row r="5897" spans="1:8" x14ac:dyDescent="0.2">
      <c r="A5897">
        <f t="shared" si="552"/>
        <v>11</v>
      </c>
      <c r="B5897" t="b">
        <f t="shared" si="553"/>
        <v>0</v>
      </c>
      <c r="C5897" t="str">
        <f t="shared" si="554"/>
        <v>ON</v>
      </c>
      <c r="D5897" s="4">
        <f t="shared" si="556"/>
        <v>42675.624999985703</v>
      </c>
      <c r="E5897" t="str">
        <f t="shared" si="557"/>
        <v>LRKPPS</v>
      </c>
      <c r="F5897" s="39">
        <v>108.60562133789062</v>
      </c>
      <c r="G5897">
        <f t="shared" si="555"/>
        <v>2.0130275477444315E-3</v>
      </c>
      <c r="H5897" s="38">
        <f>G5897*SUMIF('Manual Inputs'!$B$11:$B$22,'Expanded kW'!A5897,'Manual Inputs'!$C$11:$C$22)</f>
        <v>19872.044303619659</v>
      </c>
    </row>
    <row r="5898" spans="1:8" x14ac:dyDescent="0.2">
      <c r="A5898">
        <f t="shared" si="552"/>
        <v>11</v>
      </c>
      <c r="B5898" t="b">
        <f t="shared" si="553"/>
        <v>0</v>
      </c>
      <c r="C5898" t="str">
        <f t="shared" si="554"/>
        <v>ON</v>
      </c>
      <c r="D5898" s="4">
        <f t="shared" si="556"/>
        <v>42675.666666652367</v>
      </c>
      <c r="E5898" t="str">
        <f t="shared" si="557"/>
        <v>LRKPPS</v>
      </c>
      <c r="F5898" s="39">
        <v>94.687675476074219</v>
      </c>
      <c r="G5898">
        <f t="shared" si="555"/>
        <v>1.7550555562147691E-3</v>
      </c>
      <c r="H5898" s="38">
        <f>G5898*SUMIF('Manual Inputs'!$B$11:$B$22,'Expanded kW'!A5898,'Manual Inputs'!$C$11:$C$22)</f>
        <v>17325.417035396458</v>
      </c>
    </row>
    <row r="5899" spans="1:8" x14ac:dyDescent="0.2">
      <c r="A5899">
        <f t="shared" si="552"/>
        <v>11</v>
      </c>
      <c r="B5899" t="b">
        <f t="shared" si="553"/>
        <v>0</v>
      </c>
      <c r="C5899" t="str">
        <f t="shared" si="554"/>
        <v>ON</v>
      </c>
      <c r="D5899" s="4">
        <f t="shared" si="556"/>
        <v>42675.708333319031</v>
      </c>
      <c r="E5899" t="str">
        <f t="shared" si="557"/>
        <v>LRKPPS</v>
      </c>
      <c r="F5899" s="39">
        <v>84.1290283203125</v>
      </c>
      <c r="G5899">
        <f t="shared" si="555"/>
        <v>1.559348857706648E-3</v>
      </c>
      <c r="H5899" s="38">
        <f>G5899*SUMIF('Manual Inputs'!$B$11:$B$22,'Expanded kW'!A5899,'Manual Inputs'!$C$11:$C$22)</f>
        <v>15393.455305599871</v>
      </c>
    </row>
    <row r="5900" spans="1:8" x14ac:dyDescent="0.2">
      <c r="A5900">
        <f t="shared" si="552"/>
        <v>11</v>
      </c>
      <c r="B5900" t="b">
        <f t="shared" si="553"/>
        <v>0</v>
      </c>
      <c r="C5900" t="str">
        <f t="shared" si="554"/>
        <v>ON</v>
      </c>
      <c r="D5900" s="4">
        <f t="shared" si="556"/>
        <v>42675.749999985695</v>
      </c>
      <c r="E5900" t="str">
        <f t="shared" si="557"/>
        <v>LRKPPS</v>
      </c>
      <c r="F5900" s="39">
        <v>79.419105529785156</v>
      </c>
      <c r="G5900">
        <f t="shared" si="555"/>
        <v>1.4720494692561808E-3</v>
      </c>
      <c r="H5900" s="38">
        <f>G5900*SUMIF('Manual Inputs'!$B$11:$B$22,'Expanded kW'!A5900,'Manual Inputs'!$C$11:$C$22)</f>
        <v>14531.660186645626</v>
      </c>
    </row>
    <row r="5901" spans="1:8" x14ac:dyDescent="0.2">
      <c r="A5901">
        <f t="shared" si="552"/>
        <v>11</v>
      </c>
      <c r="B5901" t="b">
        <f t="shared" si="553"/>
        <v>0</v>
      </c>
      <c r="C5901" t="str">
        <f t="shared" si="554"/>
        <v>ON</v>
      </c>
      <c r="D5901" s="4">
        <f t="shared" si="556"/>
        <v>42675.79166665236</v>
      </c>
      <c r="E5901" t="str">
        <f t="shared" si="557"/>
        <v>LRKPPS</v>
      </c>
      <c r="F5901" s="39">
        <v>76.806472778320312</v>
      </c>
      <c r="G5901">
        <f t="shared" si="555"/>
        <v>1.4236237834026329E-3</v>
      </c>
      <c r="H5901" s="38">
        <f>G5901*SUMIF('Manual Inputs'!$B$11:$B$22,'Expanded kW'!A5901,'Manual Inputs'!$C$11:$C$22)</f>
        <v>14053.615375091438</v>
      </c>
    </row>
    <row r="5902" spans="1:8" x14ac:dyDescent="0.2">
      <c r="A5902">
        <f t="shared" si="552"/>
        <v>11</v>
      </c>
      <c r="B5902" t="b">
        <f t="shared" si="553"/>
        <v>0</v>
      </c>
      <c r="C5902" t="str">
        <f t="shared" si="554"/>
        <v>ON</v>
      </c>
      <c r="D5902" s="4">
        <f t="shared" si="556"/>
        <v>42675.833333319024</v>
      </c>
      <c r="E5902" t="str">
        <f t="shared" si="557"/>
        <v>LRKPPS</v>
      </c>
      <c r="F5902" s="39">
        <v>71.251358032226563</v>
      </c>
      <c r="G5902">
        <f t="shared" si="555"/>
        <v>1.3206585880746944E-3</v>
      </c>
      <c r="H5902" s="38">
        <f>G5902*SUMIF('Manual Inputs'!$B$11:$B$22,'Expanded kW'!A5902,'Manual Inputs'!$C$11:$C$22)</f>
        <v>13037.171797068722</v>
      </c>
    </row>
    <row r="5903" spans="1:8" x14ac:dyDescent="0.2">
      <c r="A5903">
        <f t="shared" si="552"/>
        <v>11</v>
      </c>
      <c r="B5903" t="b">
        <f t="shared" si="553"/>
        <v>0</v>
      </c>
      <c r="C5903" t="str">
        <f t="shared" si="554"/>
        <v>OFF</v>
      </c>
      <c r="D5903" s="4">
        <f t="shared" si="556"/>
        <v>42675.874999985688</v>
      </c>
      <c r="E5903" t="str">
        <f t="shared" si="557"/>
        <v>LRKPPS</v>
      </c>
      <c r="F5903" s="39">
        <v>64.972640991210937</v>
      </c>
      <c r="G5903">
        <f t="shared" si="555"/>
        <v>1.2042812752583159E-3</v>
      </c>
      <c r="H5903" s="38">
        <f>G5903*SUMIF('Manual Inputs'!$B$11:$B$22,'Expanded kW'!A5903,'Manual Inputs'!$C$11:$C$22)</f>
        <v>11888.327550593021</v>
      </c>
    </row>
    <row r="5904" spans="1:8" x14ac:dyDescent="0.2">
      <c r="A5904">
        <f t="shared" si="552"/>
        <v>11</v>
      </c>
      <c r="B5904" t="b">
        <f t="shared" si="553"/>
        <v>0</v>
      </c>
      <c r="C5904" t="str">
        <f t="shared" si="554"/>
        <v>OFF</v>
      </c>
      <c r="D5904" s="4">
        <f t="shared" si="556"/>
        <v>42675.916666652352</v>
      </c>
      <c r="E5904" t="str">
        <f t="shared" si="557"/>
        <v>LRKPPS</v>
      </c>
      <c r="F5904" s="39">
        <v>58.264533996582031</v>
      </c>
      <c r="G5904">
        <f t="shared" si="555"/>
        <v>1.0799451312626649E-3</v>
      </c>
      <c r="H5904" s="38">
        <f>G5904*SUMIF('Manual Inputs'!$B$11:$B$22,'Expanded kW'!A5904,'Manual Inputs'!$C$11:$C$22)</f>
        <v>10660.915951188275</v>
      </c>
    </row>
    <row r="5905" spans="1:8" x14ac:dyDescent="0.2">
      <c r="A5905">
        <f t="shared" si="552"/>
        <v>11</v>
      </c>
      <c r="B5905" t="b">
        <f t="shared" si="553"/>
        <v>0</v>
      </c>
      <c r="C5905" t="str">
        <f t="shared" si="554"/>
        <v>OFF</v>
      </c>
      <c r="D5905" s="4">
        <f t="shared" si="556"/>
        <v>42675.958333319017</v>
      </c>
      <c r="E5905" t="str">
        <f t="shared" si="557"/>
        <v>LRKPPS</v>
      </c>
      <c r="F5905" s="39">
        <v>53.158390045166016</v>
      </c>
      <c r="G5905">
        <f t="shared" si="555"/>
        <v>9.8530170203380485E-4</v>
      </c>
      <c r="H5905" s="38">
        <f>G5905*SUMIF('Manual Inputs'!$B$11:$B$22,'Expanded kW'!A5905,'Manual Inputs'!$C$11:$C$22)</f>
        <v>9726.6225180011515</v>
      </c>
    </row>
    <row r="5906" spans="1:8" x14ac:dyDescent="0.2">
      <c r="A5906">
        <f t="shared" si="552"/>
        <v>11</v>
      </c>
      <c r="B5906" t="b">
        <f t="shared" si="553"/>
        <v>0</v>
      </c>
      <c r="C5906" t="str">
        <f t="shared" si="554"/>
        <v>OFF</v>
      </c>
      <c r="D5906" s="4">
        <f t="shared" si="556"/>
        <v>42675.999999985681</v>
      </c>
      <c r="E5906" t="str">
        <f t="shared" si="557"/>
        <v>LRKPPS</v>
      </c>
      <c r="F5906" s="39">
        <v>50.180248260498047</v>
      </c>
      <c r="G5906">
        <f t="shared" si="555"/>
        <v>9.301012310105447E-4</v>
      </c>
      <c r="H5906" s="38">
        <f>G5906*SUMIF('Manual Inputs'!$B$11:$B$22,'Expanded kW'!A5906,'Manual Inputs'!$C$11:$C$22)</f>
        <v>9181.6989241914143</v>
      </c>
    </row>
    <row r="5907" spans="1:8" x14ac:dyDescent="0.2">
      <c r="A5907">
        <f t="shared" si="552"/>
        <v>11</v>
      </c>
      <c r="B5907" t="b">
        <f t="shared" si="553"/>
        <v>0</v>
      </c>
      <c r="C5907" t="str">
        <f t="shared" si="554"/>
        <v>OFF</v>
      </c>
      <c r="D5907" s="4">
        <f t="shared" si="556"/>
        <v>42676.041666652345</v>
      </c>
      <c r="E5907" t="str">
        <f t="shared" si="557"/>
        <v>LRKPPS</v>
      </c>
      <c r="F5907" s="39">
        <v>49.340862274169922</v>
      </c>
      <c r="G5907">
        <f t="shared" si="555"/>
        <v>9.1454303896805207E-4</v>
      </c>
      <c r="H5907" s="38">
        <f>G5907*SUMIF('Manual Inputs'!$B$11:$B$22,'Expanded kW'!A5907,'Manual Inputs'!$C$11:$C$22)</f>
        <v>9028.1128086416993</v>
      </c>
    </row>
    <row r="5908" spans="1:8" x14ac:dyDescent="0.2">
      <c r="A5908">
        <f t="shared" si="552"/>
        <v>11</v>
      </c>
      <c r="B5908" t="b">
        <f t="shared" si="553"/>
        <v>0</v>
      </c>
      <c r="C5908" t="str">
        <f t="shared" si="554"/>
        <v>OFF</v>
      </c>
      <c r="D5908" s="4">
        <f t="shared" si="556"/>
        <v>42676.083333319009</v>
      </c>
      <c r="E5908" t="str">
        <f t="shared" si="557"/>
        <v>LRKPPS</v>
      </c>
      <c r="F5908" s="39">
        <v>48.473709106445313</v>
      </c>
      <c r="G5908">
        <f t="shared" si="555"/>
        <v>8.9847017650255753E-4</v>
      </c>
      <c r="H5908" s="38">
        <f>G5908*SUMIF('Manual Inputs'!$B$11:$B$22,'Expanded kW'!A5908,'Manual Inputs'!$C$11:$C$22)</f>
        <v>8869.4460107838277</v>
      </c>
    </row>
    <row r="5909" spans="1:8" x14ac:dyDescent="0.2">
      <c r="A5909">
        <f t="shared" si="552"/>
        <v>11</v>
      </c>
      <c r="B5909" t="b">
        <f t="shared" si="553"/>
        <v>0</v>
      </c>
      <c r="C5909" t="str">
        <f t="shared" si="554"/>
        <v>OFF</v>
      </c>
      <c r="D5909" s="4">
        <f t="shared" si="556"/>
        <v>42676.124999985674</v>
      </c>
      <c r="E5909" t="str">
        <f t="shared" si="557"/>
        <v>LRKPPS</v>
      </c>
      <c r="F5909" s="39">
        <v>47.276557922363281</v>
      </c>
      <c r="G5909">
        <f t="shared" si="555"/>
        <v>8.7628073287445666E-4</v>
      </c>
      <c r="H5909" s="38">
        <f>G5909*SUMIF('Manual Inputs'!$B$11:$B$22,'Expanded kW'!A5909,'Manual Inputs'!$C$11:$C$22)</f>
        <v>8650.3980363314313</v>
      </c>
    </row>
    <row r="5910" spans="1:8" x14ac:dyDescent="0.2">
      <c r="A5910">
        <f t="shared" si="552"/>
        <v>11</v>
      </c>
      <c r="B5910" t="b">
        <f t="shared" si="553"/>
        <v>0</v>
      </c>
      <c r="C5910" t="str">
        <f t="shared" si="554"/>
        <v>OFF</v>
      </c>
      <c r="D5910" s="4">
        <f t="shared" si="556"/>
        <v>42676.166666652338</v>
      </c>
      <c r="E5910" t="str">
        <f t="shared" si="557"/>
        <v>LRKPPS</v>
      </c>
      <c r="F5910" s="39">
        <v>48.845355987548828</v>
      </c>
      <c r="G5910">
        <f t="shared" si="555"/>
        <v>9.0535872794656705E-4</v>
      </c>
      <c r="H5910" s="38">
        <f>G5910*SUMIF('Manual Inputs'!$B$11:$B$22,'Expanded kW'!A5910,'Manual Inputs'!$C$11:$C$22)</f>
        <v>8937.4478618446847</v>
      </c>
    </row>
    <row r="5911" spans="1:8" x14ac:dyDescent="0.2">
      <c r="A5911">
        <f t="shared" si="552"/>
        <v>11</v>
      </c>
      <c r="B5911" t="b">
        <f t="shared" si="553"/>
        <v>0</v>
      </c>
      <c r="C5911" t="str">
        <f t="shared" si="554"/>
        <v>OFF</v>
      </c>
      <c r="D5911" s="4">
        <f t="shared" si="556"/>
        <v>42676.208333319002</v>
      </c>
      <c r="E5911" t="str">
        <f t="shared" si="557"/>
        <v>LRKPPS</v>
      </c>
      <c r="F5911" s="39">
        <v>57.528881072998047</v>
      </c>
      <c r="G5911">
        <f t="shared" si="555"/>
        <v>1.0663096528913754E-3</v>
      </c>
      <c r="H5911" s="38">
        <f>G5911*SUMIF('Manual Inputs'!$B$11:$B$22,'Expanded kW'!A5911,'Manual Inputs'!$C$11:$C$22)</f>
        <v>10526.310326640849</v>
      </c>
    </row>
    <row r="5912" spans="1:8" x14ac:dyDescent="0.2">
      <c r="A5912">
        <f t="shared" si="552"/>
        <v>11</v>
      </c>
      <c r="B5912" t="b">
        <f t="shared" si="553"/>
        <v>0</v>
      </c>
      <c r="C5912" t="str">
        <f t="shared" si="554"/>
        <v>OFF</v>
      </c>
      <c r="D5912" s="4">
        <f t="shared" si="556"/>
        <v>42676.249999985666</v>
      </c>
      <c r="E5912" t="str">
        <f t="shared" si="557"/>
        <v>LRKPPS</v>
      </c>
      <c r="F5912" s="39">
        <v>79.751052856445313</v>
      </c>
      <c r="G5912">
        <f t="shared" si="555"/>
        <v>1.47820218128651E-3</v>
      </c>
      <c r="H5912" s="38">
        <f>G5912*SUMIF('Manual Inputs'!$B$11:$B$22,'Expanded kW'!A5912,'Manual Inputs'!$C$11:$C$22)</f>
        <v>14592.398037049667</v>
      </c>
    </row>
    <row r="5913" spans="1:8" x14ac:dyDescent="0.2">
      <c r="A5913">
        <f t="shared" si="552"/>
        <v>11</v>
      </c>
      <c r="B5913" t="b">
        <f t="shared" si="553"/>
        <v>0</v>
      </c>
      <c r="C5913" t="str">
        <f t="shared" si="554"/>
        <v>ON</v>
      </c>
      <c r="D5913" s="4">
        <f t="shared" si="556"/>
        <v>42676.291666652331</v>
      </c>
      <c r="E5913" t="str">
        <f t="shared" si="557"/>
        <v>LRKPPS</v>
      </c>
      <c r="F5913" s="39">
        <v>101.50418090820312</v>
      </c>
      <c r="G5913">
        <f t="shared" si="555"/>
        <v>1.8814008875630806E-3</v>
      </c>
      <c r="H5913" s="38">
        <f>G5913*SUMIF('Manual Inputs'!$B$11:$B$22,'Expanded kW'!A5913,'Manual Inputs'!$C$11:$C$22)</f>
        <v>18572.662769774215</v>
      </c>
    </row>
    <row r="5914" spans="1:8" x14ac:dyDescent="0.2">
      <c r="A5914">
        <f t="shared" si="552"/>
        <v>11</v>
      </c>
      <c r="B5914" t="b">
        <f t="shared" si="553"/>
        <v>0</v>
      </c>
      <c r="C5914" t="str">
        <f t="shared" si="554"/>
        <v>ON</v>
      </c>
      <c r="D5914" s="4">
        <f t="shared" si="556"/>
        <v>42676.333333318995</v>
      </c>
      <c r="E5914" t="str">
        <f t="shared" si="557"/>
        <v>LRKPPS</v>
      </c>
      <c r="F5914" s="39">
        <v>129.3924560546875</v>
      </c>
      <c r="G5914">
        <f t="shared" si="555"/>
        <v>2.3983158081479802E-3</v>
      </c>
      <c r="H5914" s="38">
        <f>G5914*SUMIF('Manual Inputs'!$B$11:$B$22,'Expanded kW'!A5914,'Manual Inputs'!$C$11:$C$22)</f>
        <v>23675.502129610581</v>
      </c>
    </row>
    <row r="5915" spans="1:8" x14ac:dyDescent="0.2">
      <c r="A5915">
        <f t="shared" si="552"/>
        <v>11</v>
      </c>
      <c r="B5915" t="b">
        <f t="shared" si="553"/>
        <v>0</v>
      </c>
      <c r="C5915" t="str">
        <f t="shared" si="554"/>
        <v>ON</v>
      </c>
      <c r="D5915" s="4">
        <f t="shared" si="556"/>
        <v>42676.374999985659</v>
      </c>
      <c r="E5915" t="str">
        <f t="shared" si="557"/>
        <v>LRKPPS</v>
      </c>
      <c r="F5915" s="39">
        <v>130.27998352050781</v>
      </c>
      <c r="G5915">
        <f t="shared" si="555"/>
        <v>2.4147663124226867E-3</v>
      </c>
      <c r="H5915" s="38">
        <f>G5915*SUMIF('Manual Inputs'!$B$11:$B$22,'Expanded kW'!A5915,'Manual Inputs'!$C$11:$C$22)</f>
        <v>23837.896901669286</v>
      </c>
    </row>
    <row r="5916" spans="1:8" x14ac:dyDescent="0.2">
      <c r="A5916">
        <f t="shared" si="552"/>
        <v>11</v>
      </c>
      <c r="B5916" t="b">
        <f t="shared" si="553"/>
        <v>0</v>
      </c>
      <c r="C5916" t="str">
        <f t="shared" si="554"/>
        <v>ON</v>
      </c>
      <c r="D5916" s="4">
        <f t="shared" si="556"/>
        <v>42676.416666652323</v>
      </c>
      <c r="E5916" t="str">
        <f t="shared" si="557"/>
        <v>LRKPPS</v>
      </c>
      <c r="F5916" s="39">
        <v>132.50920104980469</v>
      </c>
      <c r="G5916">
        <f t="shared" si="555"/>
        <v>2.4560853182081059E-3</v>
      </c>
      <c r="H5916" s="38">
        <f>G5916*SUMIF('Manual Inputs'!$B$11:$B$22,'Expanded kW'!A5916,'Manual Inputs'!$C$11:$C$22)</f>
        <v>24245.786557461324</v>
      </c>
    </row>
    <row r="5917" spans="1:8" x14ac:dyDescent="0.2">
      <c r="A5917">
        <f t="shared" si="552"/>
        <v>11</v>
      </c>
      <c r="B5917" t="b">
        <f t="shared" si="553"/>
        <v>0</v>
      </c>
      <c r="C5917" t="str">
        <f t="shared" si="554"/>
        <v>ON</v>
      </c>
      <c r="D5917" s="4">
        <f t="shared" si="556"/>
        <v>42676.458333318988</v>
      </c>
      <c r="E5917" t="str">
        <f t="shared" si="557"/>
        <v>LRKPPS</v>
      </c>
      <c r="F5917" s="39">
        <v>141.41236877441406</v>
      </c>
      <c r="G5917">
        <f t="shared" si="555"/>
        <v>2.621107364682739E-3</v>
      </c>
      <c r="H5917" s="38">
        <f>G5917*SUMIF('Manual Inputs'!$B$11:$B$22,'Expanded kW'!A5917,'Manual Inputs'!$C$11:$C$22)</f>
        <v>25874.837994085887</v>
      </c>
    </row>
    <row r="5918" spans="1:8" x14ac:dyDescent="0.2">
      <c r="A5918">
        <f t="shared" si="552"/>
        <v>11</v>
      </c>
      <c r="B5918" t="b">
        <f t="shared" si="553"/>
        <v>0</v>
      </c>
      <c r="C5918" t="str">
        <f t="shared" si="554"/>
        <v>ON</v>
      </c>
      <c r="D5918" s="4">
        <f t="shared" si="556"/>
        <v>42676.499999985652</v>
      </c>
      <c r="E5918" t="str">
        <f t="shared" si="557"/>
        <v>LRKPPS</v>
      </c>
      <c r="F5918" s="39">
        <v>136.92080688476562</v>
      </c>
      <c r="G5918">
        <f t="shared" si="555"/>
        <v>2.5378553404792102E-3</v>
      </c>
      <c r="H5918" s="38">
        <f>G5918*SUMIF('Manual Inputs'!$B$11:$B$22,'Expanded kW'!A5918,'Manual Inputs'!$C$11:$C$22)</f>
        <v>25052.997321715429</v>
      </c>
    </row>
    <row r="5919" spans="1:8" x14ac:dyDescent="0.2">
      <c r="A5919">
        <f t="shared" si="552"/>
        <v>11</v>
      </c>
      <c r="B5919" t="b">
        <f t="shared" si="553"/>
        <v>0</v>
      </c>
      <c r="C5919" t="str">
        <f t="shared" si="554"/>
        <v>ON</v>
      </c>
      <c r="D5919" s="4">
        <f t="shared" si="556"/>
        <v>42676.541666652316</v>
      </c>
      <c r="E5919" t="str">
        <f t="shared" si="557"/>
        <v>LRKPPS</v>
      </c>
      <c r="F5919" s="39">
        <v>129.82867431640625</v>
      </c>
      <c r="G5919">
        <f t="shared" si="555"/>
        <v>2.4064012034235808E-3</v>
      </c>
      <c r="H5919" s="38">
        <f>G5919*SUMIF('Manual Inputs'!$B$11:$B$22,'Expanded kW'!A5919,'Manual Inputs'!$C$11:$C$22)</f>
        <v>23755.318887860631</v>
      </c>
    </row>
    <row r="5920" spans="1:8" x14ac:dyDescent="0.2">
      <c r="A5920">
        <f t="shared" si="552"/>
        <v>11</v>
      </c>
      <c r="B5920" t="b">
        <f t="shared" si="553"/>
        <v>0</v>
      </c>
      <c r="C5920" t="str">
        <f t="shared" si="554"/>
        <v>ON</v>
      </c>
      <c r="D5920" s="4">
        <f t="shared" si="556"/>
        <v>42676.58333331898</v>
      </c>
      <c r="E5920" t="str">
        <f t="shared" si="557"/>
        <v>LRKPPS</v>
      </c>
      <c r="F5920" s="39">
        <v>126.53459167480469</v>
      </c>
      <c r="G5920">
        <f t="shared" si="555"/>
        <v>2.3453447035812727E-3</v>
      </c>
      <c r="H5920" s="38">
        <f>G5920*SUMIF('Manual Inputs'!$B$11:$B$22,'Expanded kW'!A5920,'Manual Inputs'!$C$11:$C$22)</f>
        <v>23152.586217237324</v>
      </c>
    </row>
    <row r="5921" spans="1:8" x14ac:dyDescent="0.2">
      <c r="A5921">
        <f t="shared" si="552"/>
        <v>11</v>
      </c>
      <c r="B5921" t="b">
        <f t="shared" si="553"/>
        <v>0</v>
      </c>
      <c r="C5921" t="str">
        <f t="shared" si="554"/>
        <v>ON</v>
      </c>
      <c r="D5921" s="4">
        <f t="shared" si="556"/>
        <v>42676.624999985645</v>
      </c>
      <c r="E5921" t="str">
        <f t="shared" si="557"/>
        <v>LRKPPS</v>
      </c>
      <c r="F5921" s="39">
        <v>108.19020080566406</v>
      </c>
      <c r="G5921">
        <f t="shared" si="555"/>
        <v>2.0053276426661389E-3</v>
      </c>
      <c r="H5921" s="38">
        <f>G5921*SUMIF('Manual Inputs'!$B$11:$B$22,'Expanded kW'!A5921,'Manual Inputs'!$C$11:$C$22)</f>
        <v>19796.032996660178</v>
      </c>
    </row>
    <row r="5922" spans="1:8" x14ac:dyDescent="0.2">
      <c r="A5922">
        <f t="shared" si="552"/>
        <v>11</v>
      </c>
      <c r="B5922" t="b">
        <f t="shared" si="553"/>
        <v>0</v>
      </c>
      <c r="C5922" t="str">
        <f t="shared" si="554"/>
        <v>ON</v>
      </c>
      <c r="D5922" s="4">
        <f t="shared" si="556"/>
        <v>42676.666666652309</v>
      </c>
      <c r="E5922" t="str">
        <f t="shared" si="557"/>
        <v>LRKPPS</v>
      </c>
      <c r="F5922" s="39">
        <v>92.201904296875</v>
      </c>
      <c r="G5922">
        <f t="shared" si="555"/>
        <v>1.7089812757173617E-3</v>
      </c>
      <c r="H5922" s="38">
        <f>G5922*SUMIF('Manual Inputs'!$B$11:$B$22,'Expanded kW'!A5922,'Manual Inputs'!$C$11:$C$22)</f>
        <v>16870.584639124594</v>
      </c>
    </row>
    <row r="5923" spans="1:8" x14ac:dyDescent="0.2">
      <c r="A5923">
        <f t="shared" si="552"/>
        <v>11</v>
      </c>
      <c r="B5923" t="b">
        <f t="shared" si="553"/>
        <v>0</v>
      </c>
      <c r="C5923" t="str">
        <f t="shared" si="554"/>
        <v>ON</v>
      </c>
      <c r="D5923" s="4">
        <f t="shared" si="556"/>
        <v>42676.708333318973</v>
      </c>
      <c r="E5923" t="str">
        <f t="shared" si="557"/>
        <v>LRKPPS</v>
      </c>
      <c r="F5923" s="39">
        <v>83.054344177246094</v>
      </c>
      <c r="G5923">
        <f t="shared" si="555"/>
        <v>1.5394293658933635E-3</v>
      </c>
      <c r="H5923" s="38">
        <f>G5923*SUMIF('Manual Inputs'!$B$11:$B$22,'Expanded kW'!A5923,'Manual Inputs'!$C$11:$C$22)</f>
        <v>15196.815659876835</v>
      </c>
    </row>
    <row r="5924" spans="1:8" x14ac:dyDescent="0.2">
      <c r="A5924">
        <f t="shared" si="552"/>
        <v>11</v>
      </c>
      <c r="B5924" t="b">
        <f t="shared" si="553"/>
        <v>0</v>
      </c>
      <c r="C5924" t="str">
        <f t="shared" si="554"/>
        <v>ON</v>
      </c>
      <c r="D5924" s="4">
        <f t="shared" si="556"/>
        <v>42676.749999985637</v>
      </c>
      <c r="E5924" t="str">
        <f t="shared" si="557"/>
        <v>LRKPPS</v>
      </c>
      <c r="F5924" s="39">
        <v>76.669609069824219</v>
      </c>
      <c r="G5924">
        <f t="shared" si="555"/>
        <v>1.4210869863925412E-3</v>
      </c>
      <c r="H5924" s="38">
        <f>G5924*SUMIF('Manual Inputs'!$B$11:$B$22,'Expanded kW'!A5924,'Manual Inputs'!$C$11:$C$22)</f>
        <v>14028.572825310977</v>
      </c>
    </row>
    <row r="5925" spans="1:8" x14ac:dyDescent="0.2">
      <c r="A5925">
        <f t="shared" si="552"/>
        <v>11</v>
      </c>
      <c r="B5925" t="b">
        <f t="shared" si="553"/>
        <v>0</v>
      </c>
      <c r="C5925" t="str">
        <f t="shared" si="554"/>
        <v>ON</v>
      </c>
      <c r="D5925" s="4">
        <f t="shared" si="556"/>
        <v>42676.791666652302</v>
      </c>
      <c r="E5925" t="str">
        <f t="shared" si="557"/>
        <v>LRKPPS</v>
      </c>
      <c r="F5925" s="39">
        <v>71.787574768066406</v>
      </c>
      <c r="G5925">
        <f t="shared" si="555"/>
        <v>1.3305974756526121E-3</v>
      </c>
      <c r="H5925" s="38">
        <f>G5925*SUMIF('Manual Inputs'!$B$11:$B$22,'Expanded kW'!A5925,'Manual Inputs'!$C$11:$C$22)</f>
        <v>13135.285712349405</v>
      </c>
    </row>
    <row r="5926" spans="1:8" x14ac:dyDescent="0.2">
      <c r="A5926">
        <f t="shared" si="552"/>
        <v>11</v>
      </c>
      <c r="B5926" t="b">
        <f t="shared" si="553"/>
        <v>0</v>
      </c>
      <c r="C5926" t="str">
        <f t="shared" si="554"/>
        <v>ON</v>
      </c>
      <c r="D5926" s="4">
        <f t="shared" si="556"/>
        <v>42676.833333318966</v>
      </c>
      <c r="E5926" t="str">
        <f t="shared" si="557"/>
        <v>LRKPPS</v>
      </c>
      <c r="F5926" s="39">
        <v>67.17822265625</v>
      </c>
      <c r="G5926">
        <f t="shared" si="555"/>
        <v>1.2451621854343222E-3</v>
      </c>
      <c r="H5926" s="38">
        <f>G5926*SUMIF('Manual Inputs'!$B$11:$B$22,'Expanded kW'!A5926,'Manual Inputs'!$C$11:$C$22)</f>
        <v>12291.892449195706</v>
      </c>
    </row>
    <row r="5927" spans="1:8" x14ac:dyDescent="0.2">
      <c r="A5927">
        <f t="shared" si="552"/>
        <v>11</v>
      </c>
      <c r="B5927" t="b">
        <f t="shared" si="553"/>
        <v>0</v>
      </c>
      <c r="C5927" t="str">
        <f t="shared" si="554"/>
        <v>OFF</v>
      </c>
      <c r="D5927" s="4">
        <f t="shared" si="556"/>
        <v>42676.87499998563</v>
      </c>
      <c r="E5927" t="str">
        <f t="shared" si="557"/>
        <v>LRKPPS</v>
      </c>
      <c r="F5927" s="39">
        <v>61.019519805908203</v>
      </c>
      <c r="G5927">
        <f t="shared" si="555"/>
        <v>1.1310093603467606E-3</v>
      </c>
      <c r="H5927" s="38">
        <f>G5927*SUMIF('Manual Inputs'!$B$11:$B$22,'Expanded kW'!A5927,'Manual Inputs'!$C$11:$C$22)</f>
        <v>11165.007722722323</v>
      </c>
    </row>
    <row r="5928" spans="1:8" x14ac:dyDescent="0.2">
      <c r="A5928">
        <f t="shared" si="552"/>
        <v>11</v>
      </c>
      <c r="B5928" t="b">
        <f t="shared" si="553"/>
        <v>0</v>
      </c>
      <c r="C5928" t="str">
        <f t="shared" si="554"/>
        <v>OFF</v>
      </c>
      <c r="D5928" s="4">
        <f t="shared" si="556"/>
        <v>42676.916666652294</v>
      </c>
      <c r="E5928" t="str">
        <f t="shared" si="557"/>
        <v>LRKPPS</v>
      </c>
      <c r="F5928" s="39">
        <v>56.809482574462891</v>
      </c>
      <c r="G5928">
        <f t="shared" si="555"/>
        <v>1.0529754536343059E-3</v>
      </c>
      <c r="H5928" s="38">
        <f>G5928*SUMIF('Manual Inputs'!$B$11:$B$22,'Expanded kW'!A5928,'Manual Inputs'!$C$11:$C$22)</f>
        <v>10394.678845150851</v>
      </c>
    </row>
    <row r="5929" spans="1:8" x14ac:dyDescent="0.2">
      <c r="A5929">
        <f t="shared" si="552"/>
        <v>11</v>
      </c>
      <c r="B5929" t="b">
        <f t="shared" si="553"/>
        <v>0</v>
      </c>
      <c r="C5929" t="str">
        <f t="shared" si="554"/>
        <v>OFF</v>
      </c>
      <c r="D5929" s="4">
        <f t="shared" si="556"/>
        <v>42676.958333318958</v>
      </c>
      <c r="E5929" t="str">
        <f t="shared" si="557"/>
        <v>LRKPPS</v>
      </c>
      <c r="F5929" s="39">
        <v>52.909469604492188</v>
      </c>
      <c r="G5929">
        <f t="shared" si="555"/>
        <v>9.8068791042614815E-4</v>
      </c>
      <c r="H5929" s="38">
        <f>G5929*SUMIF('Manual Inputs'!$B$11:$B$22,'Expanded kW'!A5929,'Manual Inputs'!$C$11:$C$22)</f>
        <v>9681.0764591120151</v>
      </c>
    </row>
    <row r="5930" spans="1:8" x14ac:dyDescent="0.2">
      <c r="A5930">
        <f t="shared" si="552"/>
        <v>11</v>
      </c>
      <c r="B5930" t="b">
        <f t="shared" si="553"/>
        <v>0</v>
      </c>
      <c r="C5930" t="str">
        <f t="shared" si="554"/>
        <v>OFF</v>
      </c>
      <c r="D5930" s="4">
        <f t="shared" si="556"/>
        <v>42676.999999985623</v>
      </c>
      <c r="E5930" t="str">
        <f t="shared" si="557"/>
        <v>LRKPPS</v>
      </c>
      <c r="F5930" s="39">
        <v>50.848186492919922</v>
      </c>
      <c r="G5930">
        <f t="shared" si="555"/>
        <v>9.4248160364221304E-4</v>
      </c>
      <c r="H5930" s="38">
        <f>G5930*SUMIF('Manual Inputs'!$B$11:$B$22,'Expanded kW'!A5930,'Manual Inputs'!$C$11:$C$22)</f>
        <v>9303.9144963069066</v>
      </c>
    </row>
    <row r="5931" spans="1:8" x14ac:dyDescent="0.2">
      <c r="A5931">
        <f t="shared" si="552"/>
        <v>11</v>
      </c>
      <c r="B5931" t="b">
        <f t="shared" si="553"/>
        <v>0</v>
      </c>
      <c r="C5931" t="str">
        <f t="shared" si="554"/>
        <v>OFF</v>
      </c>
      <c r="D5931" s="4">
        <f t="shared" si="556"/>
        <v>42677.041666652287</v>
      </c>
      <c r="E5931" t="str">
        <f t="shared" si="557"/>
        <v>LRKPPS</v>
      </c>
      <c r="F5931" s="39">
        <v>49.926628112792969</v>
      </c>
      <c r="G5931">
        <f t="shared" si="555"/>
        <v>9.2540032936563865E-4</v>
      </c>
      <c r="H5931" s="38">
        <f>G5931*SUMIF('Manual Inputs'!$B$11:$B$22,'Expanded kW'!A5931,'Manual Inputs'!$C$11:$C$22)</f>
        <v>9135.2929394053626</v>
      </c>
    </row>
    <row r="5932" spans="1:8" x14ac:dyDescent="0.2">
      <c r="A5932">
        <f t="shared" si="552"/>
        <v>11</v>
      </c>
      <c r="B5932" t="b">
        <f t="shared" si="553"/>
        <v>0</v>
      </c>
      <c r="C5932" t="str">
        <f t="shared" si="554"/>
        <v>OFF</v>
      </c>
      <c r="D5932" s="4">
        <f t="shared" si="556"/>
        <v>42677.083333318951</v>
      </c>
      <c r="E5932" t="str">
        <f t="shared" si="557"/>
        <v>LRKPPS</v>
      </c>
      <c r="F5932" s="39">
        <v>48.629348754882813</v>
      </c>
      <c r="G5932">
        <f t="shared" si="555"/>
        <v>9.0135498942445224E-4</v>
      </c>
      <c r="H5932" s="38">
        <f>G5932*SUMIF('Manual Inputs'!$B$11:$B$22,'Expanded kW'!A5932,'Manual Inputs'!$C$11:$C$22)</f>
        <v>8897.9240762011541</v>
      </c>
    </row>
    <row r="5933" spans="1:8" x14ac:dyDescent="0.2">
      <c r="A5933">
        <f t="shared" si="552"/>
        <v>11</v>
      </c>
      <c r="B5933" t="b">
        <f t="shared" si="553"/>
        <v>0</v>
      </c>
      <c r="C5933" t="str">
        <f t="shared" si="554"/>
        <v>OFF</v>
      </c>
      <c r="D5933" s="4">
        <f t="shared" si="556"/>
        <v>42677.124999985615</v>
      </c>
      <c r="E5933" t="str">
        <f t="shared" si="557"/>
        <v>LRKPPS</v>
      </c>
      <c r="F5933" s="39">
        <v>48.019378662109375</v>
      </c>
      <c r="G5933">
        <f t="shared" si="555"/>
        <v>8.900490681937915E-4</v>
      </c>
      <c r="H5933" s="38">
        <f>G5933*SUMIF('Manual Inputs'!$B$11:$B$22,'Expanded kW'!A5933,'Manual Inputs'!$C$11:$C$22)</f>
        <v>8786.3151874700161</v>
      </c>
    </row>
    <row r="5934" spans="1:8" x14ac:dyDescent="0.2">
      <c r="A5934">
        <f t="shared" si="552"/>
        <v>11</v>
      </c>
      <c r="B5934" t="b">
        <f t="shared" si="553"/>
        <v>0</v>
      </c>
      <c r="C5934" t="str">
        <f t="shared" si="554"/>
        <v>OFF</v>
      </c>
      <c r="D5934" s="4">
        <f t="shared" si="556"/>
        <v>42677.16666665228</v>
      </c>
      <c r="E5934" t="str">
        <f t="shared" si="557"/>
        <v>LRKPPS</v>
      </c>
      <c r="F5934" s="39">
        <v>50.44964599609375</v>
      </c>
      <c r="G5934">
        <f t="shared" si="555"/>
        <v>9.3509457349478793E-4</v>
      </c>
      <c r="H5934" s="38">
        <f>G5934*SUMIF('Manual Inputs'!$B$11:$B$22,'Expanded kW'!A5934,'Manual Inputs'!$C$11:$C$22)</f>
        <v>9230.9918030599674</v>
      </c>
    </row>
    <row r="5935" spans="1:8" x14ac:dyDescent="0.2">
      <c r="A5935">
        <f t="shared" si="552"/>
        <v>11</v>
      </c>
      <c r="B5935" t="b">
        <f t="shared" si="553"/>
        <v>0</v>
      </c>
      <c r="C5935" t="str">
        <f t="shared" si="554"/>
        <v>OFF</v>
      </c>
      <c r="D5935" s="4">
        <f t="shared" si="556"/>
        <v>42677.208333318944</v>
      </c>
      <c r="E5935" t="str">
        <f t="shared" si="557"/>
        <v>LRKPPS</v>
      </c>
      <c r="F5935" s="39">
        <v>60.544315338134766</v>
      </c>
      <c r="G5935">
        <f t="shared" si="555"/>
        <v>1.122201347716705E-3</v>
      </c>
      <c r="H5935" s="38">
        <f>G5935*SUMIF('Manual Inputs'!$B$11:$B$22,'Expanded kW'!A5935,'Manual Inputs'!$C$11:$C$22)</f>
        <v>11078.057488281951</v>
      </c>
    </row>
    <row r="5936" spans="1:8" x14ac:dyDescent="0.2">
      <c r="A5936">
        <f t="shared" si="552"/>
        <v>11</v>
      </c>
      <c r="B5936" t="b">
        <f t="shared" si="553"/>
        <v>0</v>
      </c>
      <c r="C5936" t="str">
        <f t="shared" si="554"/>
        <v>OFF</v>
      </c>
      <c r="D5936" s="4">
        <f t="shared" si="556"/>
        <v>42677.249999985608</v>
      </c>
      <c r="E5936" t="str">
        <f t="shared" si="557"/>
        <v>LRKPPS</v>
      </c>
      <c r="F5936" s="39">
        <v>81.269767761230469</v>
      </c>
      <c r="G5936">
        <f t="shared" si="555"/>
        <v>1.506351874671082E-3</v>
      </c>
      <c r="H5936" s="38">
        <f>G5936*SUMIF('Manual Inputs'!$B$11:$B$22,'Expanded kW'!A5936,'Manual Inputs'!$C$11:$C$22)</f>
        <v>14870.283928228015</v>
      </c>
    </row>
    <row r="5937" spans="1:8" x14ac:dyDescent="0.2">
      <c r="A5937">
        <f t="shared" si="552"/>
        <v>11</v>
      </c>
      <c r="B5937" t="b">
        <f t="shared" si="553"/>
        <v>0</v>
      </c>
      <c r="C5937" t="str">
        <f t="shared" si="554"/>
        <v>ON</v>
      </c>
      <c r="D5937" s="4">
        <f t="shared" si="556"/>
        <v>42677.291666652272</v>
      </c>
      <c r="E5937" t="str">
        <f t="shared" si="557"/>
        <v>LRKPPS</v>
      </c>
      <c r="F5937" s="39">
        <v>103.58686065673828</v>
      </c>
      <c r="G5937">
        <f t="shared" si="555"/>
        <v>1.9200037854175771E-3</v>
      </c>
      <c r="H5937" s="38">
        <f>G5937*SUMIF('Manual Inputs'!$B$11:$B$22,'Expanded kW'!A5937,'Manual Inputs'!$C$11:$C$22)</f>
        <v>18953.739768582403</v>
      </c>
    </row>
    <row r="5938" spans="1:8" x14ac:dyDescent="0.2">
      <c r="A5938">
        <f t="shared" si="552"/>
        <v>11</v>
      </c>
      <c r="B5938" t="b">
        <f t="shared" si="553"/>
        <v>0</v>
      </c>
      <c r="C5938" t="str">
        <f t="shared" si="554"/>
        <v>ON</v>
      </c>
      <c r="D5938" s="4">
        <f t="shared" si="556"/>
        <v>42677.333333318937</v>
      </c>
      <c r="E5938" t="str">
        <f t="shared" si="557"/>
        <v>LRKPPS</v>
      </c>
      <c r="F5938" s="39">
        <v>133.17868041992187</v>
      </c>
      <c r="G5938">
        <f t="shared" si="555"/>
        <v>2.4684942561441973E-3</v>
      </c>
      <c r="H5938" s="38">
        <f>G5938*SUMIF('Manual Inputs'!$B$11:$B$22,'Expanded kW'!A5938,'Manual Inputs'!$C$11:$C$22)</f>
        <v>24368.284118263797</v>
      </c>
    </row>
    <row r="5939" spans="1:8" x14ac:dyDescent="0.2">
      <c r="A5939">
        <f t="shared" si="552"/>
        <v>11</v>
      </c>
      <c r="B5939" t="b">
        <f t="shared" si="553"/>
        <v>0</v>
      </c>
      <c r="C5939" t="str">
        <f t="shared" si="554"/>
        <v>ON</v>
      </c>
      <c r="D5939" s="4">
        <f t="shared" si="556"/>
        <v>42677.374999985601</v>
      </c>
      <c r="E5939" t="str">
        <f t="shared" si="557"/>
        <v>LRKPPS</v>
      </c>
      <c r="F5939" s="39">
        <v>135.78602600097656</v>
      </c>
      <c r="G5939">
        <f t="shared" si="555"/>
        <v>2.5168219432058392E-3</v>
      </c>
      <c r="H5939" s="38">
        <f>G5939*SUMIF('Manual Inputs'!$B$11:$B$22,'Expanded kW'!A5939,'Manual Inputs'!$C$11:$C$22)</f>
        <v>24845.361513183947</v>
      </c>
    </row>
    <row r="5940" spans="1:8" x14ac:dyDescent="0.2">
      <c r="A5940">
        <f t="shared" si="552"/>
        <v>11</v>
      </c>
      <c r="B5940" t="b">
        <f t="shared" si="553"/>
        <v>0</v>
      </c>
      <c r="C5940" t="str">
        <f t="shared" si="554"/>
        <v>ON</v>
      </c>
      <c r="D5940" s="4">
        <f t="shared" si="556"/>
        <v>42677.416666652265</v>
      </c>
      <c r="E5940" t="str">
        <f t="shared" si="557"/>
        <v>LRKPPS</v>
      </c>
      <c r="F5940" s="39">
        <v>137.00831604003906</v>
      </c>
      <c r="G5940">
        <f t="shared" si="555"/>
        <v>2.5394773406857856E-3</v>
      </c>
      <c r="H5940" s="38">
        <f>G5940*SUMIF('Manual Inputs'!$B$11:$B$22,'Expanded kW'!A5940,'Manual Inputs'!$C$11:$C$22)</f>
        <v>25069.009253594682</v>
      </c>
    </row>
    <row r="5941" spans="1:8" x14ac:dyDescent="0.2">
      <c r="A5941">
        <f t="shared" si="552"/>
        <v>11</v>
      </c>
      <c r="B5941" t="b">
        <f t="shared" si="553"/>
        <v>0</v>
      </c>
      <c r="C5941" t="str">
        <f t="shared" si="554"/>
        <v>ON</v>
      </c>
      <c r="D5941" s="4">
        <f t="shared" si="556"/>
        <v>42677.458333318929</v>
      </c>
      <c r="E5941" t="str">
        <f t="shared" si="557"/>
        <v>LRKPPS</v>
      </c>
      <c r="F5941" s="39">
        <v>144.4326171875</v>
      </c>
      <c r="G5941">
        <f t="shared" si="555"/>
        <v>2.6770882907312899E-3</v>
      </c>
      <c r="H5941" s="38">
        <f>G5941*SUMIF('Manual Inputs'!$B$11:$B$22,'Expanded kW'!A5941,'Manual Inputs'!$C$11:$C$22)</f>
        <v>26427.466021377888</v>
      </c>
    </row>
    <row r="5942" spans="1:8" x14ac:dyDescent="0.2">
      <c r="A5942">
        <f t="shared" si="552"/>
        <v>11</v>
      </c>
      <c r="B5942" t="b">
        <f t="shared" si="553"/>
        <v>0</v>
      </c>
      <c r="C5942" t="str">
        <f t="shared" si="554"/>
        <v>ON</v>
      </c>
      <c r="D5942" s="4">
        <f t="shared" si="556"/>
        <v>42677.499999985594</v>
      </c>
      <c r="E5942" t="str">
        <f t="shared" si="557"/>
        <v>LRKPPS</v>
      </c>
      <c r="F5942" s="39">
        <v>138.77558898925781</v>
      </c>
      <c r="G5942">
        <f t="shared" si="555"/>
        <v>2.5722341085891031E-3</v>
      </c>
      <c r="H5942" s="38">
        <f>G5942*SUMIF('Manual Inputs'!$B$11:$B$22,'Expanded kW'!A5942,'Manual Inputs'!$C$11:$C$22)</f>
        <v>25392.374894441222</v>
      </c>
    </row>
    <row r="5943" spans="1:8" x14ac:dyDescent="0.2">
      <c r="A5943">
        <f t="shared" si="552"/>
        <v>11</v>
      </c>
      <c r="B5943" t="b">
        <f t="shared" si="553"/>
        <v>0</v>
      </c>
      <c r="C5943" t="str">
        <f t="shared" si="554"/>
        <v>ON</v>
      </c>
      <c r="D5943" s="4">
        <f t="shared" si="556"/>
        <v>42677.541666652258</v>
      </c>
      <c r="E5943" t="str">
        <f t="shared" si="557"/>
        <v>LRKPPS</v>
      </c>
      <c r="F5943" s="39">
        <v>128.57560729980469</v>
      </c>
      <c r="G5943">
        <f t="shared" si="555"/>
        <v>2.38317534832957E-3</v>
      </c>
      <c r="H5943" s="38">
        <f>G5943*SUMIF('Manual Inputs'!$B$11:$B$22,'Expanded kW'!A5943,'Manual Inputs'!$C$11:$C$22)</f>
        <v>23526.039749611984</v>
      </c>
    </row>
    <row r="5944" spans="1:8" x14ac:dyDescent="0.2">
      <c r="A5944">
        <f t="shared" si="552"/>
        <v>11</v>
      </c>
      <c r="B5944" t="b">
        <f t="shared" si="553"/>
        <v>0</v>
      </c>
      <c r="C5944" t="str">
        <f t="shared" si="554"/>
        <v>ON</v>
      </c>
      <c r="D5944" s="4">
        <f t="shared" si="556"/>
        <v>42677.583333318922</v>
      </c>
      <c r="E5944" t="str">
        <f t="shared" si="557"/>
        <v>LRKPPS</v>
      </c>
      <c r="F5944" s="39">
        <v>123.35549163818359</v>
      </c>
      <c r="G5944">
        <f t="shared" si="555"/>
        <v>2.2864194299912132E-3</v>
      </c>
      <c r="H5944" s="38">
        <f>G5944*SUMIF('Manual Inputs'!$B$11:$B$22,'Expanded kW'!A5944,'Manual Inputs'!$C$11:$C$22)</f>
        <v>22570.89241543286</v>
      </c>
    </row>
    <row r="5945" spans="1:8" x14ac:dyDescent="0.2">
      <c r="A5945">
        <f t="shared" si="552"/>
        <v>11</v>
      </c>
      <c r="B5945" t="b">
        <f t="shared" si="553"/>
        <v>0</v>
      </c>
      <c r="C5945" t="str">
        <f t="shared" si="554"/>
        <v>ON</v>
      </c>
      <c r="D5945" s="4">
        <f t="shared" si="556"/>
        <v>42677.624999985586</v>
      </c>
      <c r="E5945" t="str">
        <f t="shared" si="557"/>
        <v>LRKPPS</v>
      </c>
      <c r="F5945" s="39">
        <v>105.37671661376953</v>
      </c>
      <c r="G5945">
        <f t="shared" si="555"/>
        <v>1.9531791340193657E-3</v>
      </c>
      <c r="H5945" s="38">
        <f>G5945*SUMIF('Manual Inputs'!$B$11:$B$22,'Expanded kW'!A5945,'Manual Inputs'!$C$11:$C$22)</f>
        <v>19281.237520881652</v>
      </c>
    </row>
    <row r="5946" spans="1:8" x14ac:dyDescent="0.2">
      <c r="A5946">
        <f t="shared" si="552"/>
        <v>11</v>
      </c>
      <c r="B5946" t="b">
        <f t="shared" si="553"/>
        <v>0</v>
      </c>
      <c r="C5946" t="str">
        <f t="shared" si="554"/>
        <v>ON</v>
      </c>
      <c r="D5946" s="4">
        <f t="shared" si="556"/>
        <v>42677.666666652251</v>
      </c>
      <c r="E5946" t="str">
        <f t="shared" si="557"/>
        <v>LRKPPS</v>
      </c>
      <c r="F5946" s="39">
        <v>92.588478088378906</v>
      </c>
      <c r="G5946">
        <f t="shared" si="555"/>
        <v>1.7161465005183167E-3</v>
      </c>
      <c r="H5946" s="38">
        <f>G5946*SUMIF('Manual Inputs'!$B$11:$B$22,'Expanded kW'!A5946,'Manual Inputs'!$C$11:$C$22)</f>
        <v>16941.317732096679</v>
      </c>
    </row>
    <row r="5947" spans="1:8" x14ac:dyDescent="0.2">
      <c r="A5947">
        <f t="shared" si="552"/>
        <v>11</v>
      </c>
      <c r="B5947" t="b">
        <f t="shared" si="553"/>
        <v>0</v>
      </c>
      <c r="C5947" t="str">
        <f t="shared" si="554"/>
        <v>ON</v>
      </c>
      <c r="D5947" s="4">
        <f t="shared" si="556"/>
        <v>42677.708333318915</v>
      </c>
      <c r="E5947" t="str">
        <f t="shared" si="557"/>
        <v>LRKPPS</v>
      </c>
      <c r="F5947" s="39">
        <v>81.790008544921875</v>
      </c>
      <c r="G5947">
        <f t="shared" si="555"/>
        <v>1.5159946446873112E-3</v>
      </c>
      <c r="H5947" s="38">
        <f>G5947*SUMIF('Manual Inputs'!$B$11:$B$22,'Expanded kW'!A5947,'Manual Inputs'!$C$11:$C$22)</f>
        <v>14965.474653852623</v>
      </c>
    </row>
    <row r="5948" spans="1:8" x14ac:dyDescent="0.2">
      <c r="A5948">
        <f t="shared" si="552"/>
        <v>11</v>
      </c>
      <c r="B5948" t="b">
        <f t="shared" si="553"/>
        <v>0</v>
      </c>
      <c r="C5948" t="str">
        <f t="shared" si="554"/>
        <v>ON</v>
      </c>
      <c r="D5948" s="4">
        <f t="shared" si="556"/>
        <v>42677.749999985579</v>
      </c>
      <c r="E5948" t="str">
        <f t="shared" si="557"/>
        <v>LRKPPS</v>
      </c>
      <c r="F5948" s="39">
        <v>75.45245361328125</v>
      </c>
      <c r="G5948">
        <f t="shared" si="555"/>
        <v>1.398526759456538E-3</v>
      </c>
      <c r="H5948" s="38">
        <f>G5948*SUMIF('Manual Inputs'!$B$11:$B$22,'Expanded kW'!A5948,'Manual Inputs'!$C$11:$C$22)</f>
        <v>13805.864581862295</v>
      </c>
    </row>
    <row r="5949" spans="1:8" x14ac:dyDescent="0.2">
      <c r="A5949">
        <f t="shared" si="552"/>
        <v>11</v>
      </c>
      <c r="B5949" t="b">
        <f t="shared" si="553"/>
        <v>0</v>
      </c>
      <c r="C5949" t="str">
        <f t="shared" si="554"/>
        <v>ON</v>
      </c>
      <c r="D5949" s="4">
        <f t="shared" si="556"/>
        <v>42677.791666652243</v>
      </c>
      <c r="E5949" t="str">
        <f t="shared" si="557"/>
        <v>LRKPPS</v>
      </c>
      <c r="F5949" s="39">
        <v>72.547554016113281</v>
      </c>
      <c r="G5949">
        <f t="shared" si="555"/>
        <v>1.3446838474553461E-3</v>
      </c>
      <c r="H5949" s="38">
        <f>G5949*SUMIF('Manual Inputs'!$B$11:$B$22,'Expanded kW'!A5949,'Manual Inputs'!$C$11:$C$22)</f>
        <v>13274.34243060189</v>
      </c>
    </row>
    <row r="5950" spans="1:8" x14ac:dyDescent="0.2">
      <c r="A5950">
        <f t="shared" si="552"/>
        <v>11</v>
      </c>
      <c r="B5950" t="b">
        <f t="shared" si="553"/>
        <v>0</v>
      </c>
      <c r="C5950" t="str">
        <f t="shared" si="554"/>
        <v>ON</v>
      </c>
      <c r="D5950" s="4">
        <f t="shared" si="556"/>
        <v>42677.833333318908</v>
      </c>
      <c r="E5950" t="str">
        <f t="shared" si="557"/>
        <v>LRKPPS</v>
      </c>
      <c r="F5950" s="39">
        <v>66.768325805664063</v>
      </c>
      <c r="G5950">
        <f t="shared" si="555"/>
        <v>1.2375646629322775E-3</v>
      </c>
      <c r="H5950" s="38">
        <f>G5950*SUMIF('Manual Inputs'!$B$11:$B$22,'Expanded kW'!A5950,'Manual Inputs'!$C$11:$C$22)</f>
        <v>12216.891834361822</v>
      </c>
    </row>
    <row r="5951" spans="1:8" x14ac:dyDescent="0.2">
      <c r="A5951">
        <f t="shared" si="552"/>
        <v>11</v>
      </c>
      <c r="B5951" t="b">
        <f t="shared" si="553"/>
        <v>0</v>
      </c>
      <c r="C5951" t="str">
        <f t="shared" si="554"/>
        <v>OFF</v>
      </c>
      <c r="D5951" s="4">
        <f t="shared" si="556"/>
        <v>42677.874999985572</v>
      </c>
      <c r="E5951" t="str">
        <f t="shared" si="557"/>
        <v>LRKPPS</v>
      </c>
      <c r="F5951" s="39">
        <v>63.218120574951172</v>
      </c>
      <c r="G5951">
        <f t="shared" si="555"/>
        <v>1.1717608781784759E-3</v>
      </c>
      <c r="H5951" s="38">
        <f>G5951*SUMIF('Manual Inputs'!$B$11:$B$22,'Expanded kW'!A5951,'Manual Inputs'!$C$11:$C$22)</f>
        <v>11567.295296332024</v>
      </c>
    </row>
    <row r="5952" spans="1:8" x14ac:dyDescent="0.2">
      <c r="A5952">
        <f t="shared" si="552"/>
        <v>11</v>
      </c>
      <c r="B5952" t="b">
        <f t="shared" si="553"/>
        <v>0</v>
      </c>
      <c r="C5952" t="str">
        <f t="shared" si="554"/>
        <v>OFF</v>
      </c>
      <c r="D5952" s="4">
        <f t="shared" si="556"/>
        <v>42677.916666652236</v>
      </c>
      <c r="E5952" t="str">
        <f t="shared" si="557"/>
        <v>LRKPPS</v>
      </c>
      <c r="F5952" s="39">
        <v>58.033805847167969</v>
      </c>
      <c r="G5952">
        <f t="shared" si="555"/>
        <v>1.0756685375183544E-3</v>
      </c>
      <c r="H5952" s="38">
        <f>G5952*SUMIF('Manual Inputs'!$B$11:$B$22,'Expanded kW'!A5952,'Manual Inputs'!$C$11:$C$22)</f>
        <v>10618.698615190689</v>
      </c>
    </row>
    <row r="5953" spans="1:8" x14ac:dyDescent="0.2">
      <c r="A5953">
        <f t="shared" si="552"/>
        <v>11</v>
      </c>
      <c r="B5953" t="b">
        <f t="shared" si="553"/>
        <v>0</v>
      </c>
      <c r="C5953" t="str">
        <f t="shared" si="554"/>
        <v>OFF</v>
      </c>
      <c r="D5953" s="4">
        <f t="shared" si="556"/>
        <v>42677.9583333189</v>
      </c>
      <c r="E5953" t="str">
        <f t="shared" si="557"/>
        <v>LRKPPS</v>
      </c>
      <c r="F5953" s="39">
        <v>53.784595489501953</v>
      </c>
      <c r="G5953">
        <f t="shared" si="555"/>
        <v>9.9690854884769051E-4</v>
      </c>
      <c r="H5953" s="38">
        <f>G5953*SUMIF('Manual Inputs'!$B$11:$B$22,'Expanded kW'!A5953,'Manual Inputs'!$C$11:$C$22)</f>
        <v>9841.2020598307226</v>
      </c>
    </row>
    <row r="5954" spans="1:8" x14ac:dyDescent="0.2">
      <c r="A5954">
        <f t="shared" ref="A5954:A6017" si="558">MONTH(D5954)</f>
        <v>11</v>
      </c>
      <c r="B5954" t="b">
        <f t="shared" ref="B5954:B6017" si="559">IF(ISNA(VLOOKUP(DATE(YEAR(D5954),MONTH(D5954),DAY(D5954)),Holidays,1,FALSE)),FALSE,TRUE)</f>
        <v>0</v>
      </c>
      <c r="C5954" t="str">
        <f t="shared" ref="C5954:C6017" si="560">IF(OR(HOUR(D5954)&lt;PkStart,HOUR(D5954)&gt;OPkStart-1,WEEKDAY(D5954,2)&gt;5,B5954)=TRUE,"OFF","ON")</f>
        <v>OFF</v>
      </c>
      <c r="D5954" s="4">
        <f t="shared" si="556"/>
        <v>42677.999999985565</v>
      </c>
      <c r="E5954" t="str">
        <f t="shared" si="557"/>
        <v>LRKPPS</v>
      </c>
      <c r="F5954" s="39">
        <v>50.088546752929688</v>
      </c>
      <c r="G5954">
        <f t="shared" ref="G5954:G6017" si="561">IF(SUMIF($A$2:$A$8761,A5954,$F$2:$F$8761)=0,0,F5954/SUMIF($A$2:$A$8761,A5954,$F$2:$F$8761))</f>
        <v>9.2840152469119601E-4</v>
      </c>
      <c r="H5954" s="38">
        <f>G5954*SUMIF('Manual Inputs'!$B$11:$B$22,'Expanded kW'!A5954,'Manual Inputs'!$C$11:$C$22)</f>
        <v>9164.9198993245736</v>
      </c>
    </row>
    <row r="5955" spans="1:8" x14ac:dyDescent="0.2">
      <c r="A5955">
        <f t="shared" si="558"/>
        <v>11</v>
      </c>
      <c r="B5955" t="b">
        <f t="shared" si="559"/>
        <v>0</v>
      </c>
      <c r="C5955" t="str">
        <f t="shared" si="560"/>
        <v>OFF</v>
      </c>
      <c r="D5955" s="4">
        <f t="shared" si="556"/>
        <v>42678.041666652229</v>
      </c>
      <c r="E5955" t="str">
        <f t="shared" si="557"/>
        <v>LRKPPS</v>
      </c>
      <c r="F5955" s="39">
        <v>48.928077697753906</v>
      </c>
      <c r="G5955">
        <f t="shared" si="561"/>
        <v>9.0689199187331433E-4</v>
      </c>
      <c r="H5955" s="38">
        <f>G5955*SUMIF('Manual Inputs'!$B$11:$B$22,'Expanded kW'!A5955,'Manual Inputs'!$C$11:$C$22)</f>
        <v>8952.5838140156338</v>
      </c>
    </row>
    <row r="5956" spans="1:8" x14ac:dyDescent="0.2">
      <c r="A5956">
        <f t="shared" si="558"/>
        <v>11</v>
      </c>
      <c r="B5956" t="b">
        <f t="shared" si="559"/>
        <v>0</v>
      </c>
      <c r="C5956" t="str">
        <f t="shared" si="560"/>
        <v>OFF</v>
      </c>
      <c r="D5956" s="4">
        <f t="shared" ref="D5956:D6019" si="562">+D5955+1/24</f>
        <v>42678.083333318893</v>
      </c>
      <c r="E5956" t="str">
        <f t="shared" ref="E5956:E6019" si="563">+E5955</f>
        <v>LRKPPS</v>
      </c>
      <c r="F5956" s="39">
        <v>48.541488647460938</v>
      </c>
      <c r="G5956">
        <f t="shared" si="561"/>
        <v>8.9972648424756305E-4</v>
      </c>
      <c r="H5956" s="38">
        <f>G5956*SUMIF('Manual Inputs'!$B$11:$B$22,'Expanded kW'!A5956,'Manual Inputs'!$C$11:$C$22)</f>
        <v>8881.8479290763535</v>
      </c>
    </row>
    <row r="5957" spans="1:8" x14ac:dyDescent="0.2">
      <c r="A5957">
        <f t="shared" si="558"/>
        <v>11</v>
      </c>
      <c r="B5957" t="b">
        <f t="shared" si="559"/>
        <v>0</v>
      </c>
      <c r="C5957" t="str">
        <f t="shared" si="560"/>
        <v>OFF</v>
      </c>
      <c r="D5957" s="4">
        <f t="shared" si="562"/>
        <v>42678.124999985557</v>
      </c>
      <c r="E5957" t="str">
        <f t="shared" si="563"/>
        <v>LRKPPS</v>
      </c>
      <c r="F5957" s="39">
        <v>46.911556243896484</v>
      </c>
      <c r="G5957">
        <f t="shared" si="561"/>
        <v>8.6951535162922027E-4</v>
      </c>
      <c r="H5957" s="38">
        <f>G5957*SUMIF('Manual Inputs'!$B$11:$B$22,'Expanded kW'!A5957,'Manual Inputs'!$C$11:$C$22)</f>
        <v>8583.6120869852057</v>
      </c>
    </row>
    <row r="5958" spans="1:8" x14ac:dyDescent="0.2">
      <c r="A5958">
        <f t="shared" si="558"/>
        <v>11</v>
      </c>
      <c r="B5958" t="b">
        <f t="shared" si="559"/>
        <v>0</v>
      </c>
      <c r="C5958" t="str">
        <f t="shared" si="560"/>
        <v>OFF</v>
      </c>
      <c r="D5958" s="4">
        <f t="shared" si="562"/>
        <v>42678.166666652221</v>
      </c>
      <c r="E5958" t="str">
        <f t="shared" si="563"/>
        <v>LRKPPS</v>
      </c>
      <c r="F5958" s="39">
        <v>47.863735198974609</v>
      </c>
      <c r="G5958">
        <f t="shared" si="561"/>
        <v>8.8716418456569776E-4</v>
      </c>
      <c r="H5958" s="38">
        <f>G5958*SUMIF('Manual Inputs'!$B$11:$B$22,'Expanded kW'!A5958,'Manual Inputs'!$C$11:$C$22)</f>
        <v>8757.8364240608898</v>
      </c>
    </row>
    <row r="5959" spans="1:8" x14ac:dyDescent="0.2">
      <c r="A5959">
        <f t="shared" si="558"/>
        <v>11</v>
      </c>
      <c r="B5959" t="b">
        <f t="shared" si="559"/>
        <v>0</v>
      </c>
      <c r="C5959" t="str">
        <f t="shared" si="560"/>
        <v>OFF</v>
      </c>
      <c r="D5959" s="4">
        <f t="shared" si="562"/>
        <v>42678.208333318886</v>
      </c>
      <c r="E5959" t="str">
        <f t="shared" si="563"/>
        <v>LRKPPS</v>
      </c>
      <c r="F5959" s="39">
        <v>57.437774658203125</v>
      </c>
      <c r="G5959">
        <f t="shared" si="561"/>
        <v>1.064620976739081E-3</v>
      </c>
      <c r="H5959" s="38">
        <f>G5959*SUMIF('Manual Inputs'!$B$11:$B$22,'Expanded kW'!A5959,'Manual Inputs'!$C$11:$C$22)</f>
        <v>10509.640188494721</v>
      </c>
    </row>
    <row r="5960" spans="1:8" x14ac:dyDescent="0.2">
      <c r="A5960">
        <f t="shared" si="558"/>
        <v>11</v>
      </c>
      <c r="B5960" t="b">
        <f t="shared" si="559"/>
        <v>0</v>
      </c>
      <c r="C5960" t="str">
        <f t="shared" si="560"/>
        <v>OFF</v>
      </c>
      <c r="D5960" s="4">
        <f t="shared" si="562"/>
        <v>42678.24999998555</v>
      </c>
      <c r="E5960" t="str">
        <f t="shared" si="563"/>
        <v>LRKPPS</v>
      </c>
      <c r="F5960" s="39">
        <v>82.163742065429687</v>
      </c>
      <c r="G5960">
        <f t="shared" si="561"/>
        <v>1.52292187242221E-3</v>
      </c>
      <c r="H5960" s="38">
        <f>G5960*SUMIF('Manual Inputs'!$B$11:$B$22,'Expanded kW'!A5960,'Manual Inputs'!$C$11:$C$22)</f>
        <v>15033.858306427779</v>
      </c>
    </row>
    <row r="5961" spans="1:8" x14ac:dyDescent="0.2">
      <c r="A5961">
        <f t="shared" si="558"/>
        <v>11</v>
      </c>
      <c r="B5961" t="b">
        <f t="shared" si="559"/>
        <v>0</v>
      </c>
      <c r="C5961" t="str">
        <f t="shared" si="560"/>
        <v>ON</v>
      </c>
      <c r="D5961" s="4">
        <f t="shared" si="562"/>
        <v>42678.291666652214</v>
      </c>
      <c r="E5961" t="str">
        <f t="shared" si="563"/>
        <v>LRKPPS</v>
      </c>
      <c r="F5961" s="39">
        <v>99.535331726074219</v>
      </c>
      <c r="G5961">
        <f t="shared" si="561"/>
        <v>1.844907862688715E-3</v>
      </c>
      <c r="H5961" s="38">
        <f>G5961*SUMIF('Manual Inputs'!$B$11:$B$22,'Expanded kW'!A5961,'Manual Inputs'!$C$11:$C$22)</f>
        <v>18212.413846261443</v>
      </c>
    </row>
    <row r="5962" spans="1:8" x14ac:dyDescent="0.2">
      <c r="A5962">
        <f t="shared" si="558"/>
        <v>11</v>
      </c>
      <c r="B5962" t="b">
        <f t="shared" si="559"/>
        <v>0</v>
      </c>
      <c r="C5962" t="str">
        <f t="shared" si="560"/>
        <v>ON</v>
      </c>
      <c r="D5962" s="4">
        <f t="shared" si="562"/>
        <v>42678.333333318878</v>
      </c>
      <c r="E5962" t="str">
        <f t="shared" si="563"/>
        <v>LRKPPS</v>
      </c>
      <c r="F5962" s="39">
        <v>124.68521118164062</v>
      </c>
      <c r="G5962">
        <f t="shared" si="561"/>
        <v>2.3110660554492572E-3</v>
      </c>
      <c r="H5962" s="38">
        <f>G5962*SUMIF('Manual Inputs'!$B$11:$B$22,'Expanded kW'!A5962,'Manual Inputs'!$C$11:$C$22)</f>
        <v>22814.197000899541</v>
      </c>
    </row>
    <row r="5963" spans="1:8" x14ac:dyDescent="0.2">
      <c r="A5963">
        <f t="shared" si="558"/>
        <v>11</v>
      </c>
      <c r="B5963" t="b">
        <f t="shared" si="559"/>
        <v>0</v>
      </c>
      <c r="C5963" t="str">
        <f t="shared" si="560"/>
        <v>ON</v>
      </c>
      <c r="D5963" s="4">
        <f t="shared" si="562"/>
        <v>42678.374999985543</v>
      </c>
      <c r="E5963" t="str">
        <f t="shared" si="563"/>
        <v>LRKPPS</v>
      </c>
      <c r="F5963" s="39">
        <v>129.28294372558594</v>
      </c>
      <c r="G5963">
        <f t="shared" si="561"/>
        <v>2.3962859745851922E-3</v>
      </c>
      <c r="H5963" s="38">
        <f>G5963*SUMIF('Manual Inputs'!$B$11:$B$22,'Expanded kW'!A5963,'Manual Inputs'!$C$11:$C$22)</f>
        <v>23655.464181032134</v>
      </c>
    </row>
    <row r="5964" spans="1:8" x14ac:dyDescent="0.2">
      <c r="A5964">
        <f t="shared" si="558"/>
        <v>11</v>
      </c>
      <c r="B5964" t="b">
        <f t="shared" si="559"/>
        <v>0</v>
      </c>
      <c r="C5964" t="str">
        <f t="shared" si="560"/>
        <v>ON</v>
      </c>
      <c r="D5964" s="4">
        <f t="shared" si="562"/>
        <v>42678.416666652207</v>
      </c>
      <c r="E5964" t="str">
        <f t="shared" si="563"/>
        <v>LRKPPS</v>
      </c>
      <c r="F5964" s="39">
        <v>125.86827850341797</v>
      </c>
      <c r="G5964">
        <f t="shared" si="561"/>
        <v>2.3329944517904064E-3</v>
      </c>
      <c r="H5964" s="38">
        <f>G5964*SUMIF('Manual Inputs'!$B$11:$B$22,'Expanded kW'!A5964,'Manual Inputs'!$C$11:$C$22)</f>
        <v>23030.667989628389</v>
      </c>
    </row>
    <row r="5965" spans="1:8" x14ac:dyDescent="0.2">
      <c r="A5965">
        <f t="shared" si="558"/>
        <v>11</v>
      </c>
      <c r="B5965" t="b">
        <f t="shared" si="559"/>
        <v>0</v>
      </c>
      <c r="C5965" t="str">
        <f t="shared" si="560"/>
        <v>ON</v>
      </c>
      <c r="D5965" s="4">
        <f t="shared" si="562"/>
        <v>42678.458333318871</v>
      </c>
      <c r="E5965" t="str">
        <f t="shared" si="563"/>
        <v>LRKPPS</v>
      </c>
      <c r="F5965" s="39">
        <v>130.15629577636719</v>
      </c>
      <c r="G5965">
        <f t="shared" si="561"/>
        <v>2.4124737346241693E-3</v>
      </c>
      <c r="H5965" s="38">
        <f>G5965*SUMIF('Manual Inputs'!$B$11:$B$22,'Expanded kW'!A5965,'Manual Inputs'!$C$11:$C$22)</f>
        <v>23815.265215564104</v>
      </c>
    </row>
    <row r="5966" spans="1:8" x14ac:dyDescent="0.2">
      <c r="A5966">
        <f t="shared" si="558"/>
        <v>11</v>
      </c>
      <c r="B5966" t="b">
        <f t="shared" si="559"/>
        <v>0</v>
      </c>
      <c r="C5966" t="str">
        <f t="shared" si="560"/>
        <v>ON</v>
      </c>
      <c r="D5966" s="4">
        <f t="shared" si="562"/>
        <v>42678.499999985535</v>
      </c>
      <c r="E5966" t="str">
        <f t="shared" si="563"/>
        <v>LRKPPS</v>
      </c>
      <c r="F5966" s="39">
        <v>123.21405792236328</v>
      </c>
      <c r="G5966">
        <f t="shared" si="561"/>
        <v>2.2837979269546408E-3</v>
      </c>
      <c r="H5966" s="38">
        <f>G5966*SUMIF('Manual Inputs'!$B$11:$B$22,'Expanded kW'!A5966,'Manual Inputs'!$C$11:$C$22)</f>
        <v>22545.013671476667</v>
      </c>
    </row>
    <row r="5967" spans="1:8" x14ac:dyDescent="0.2">
      <c r="A5967">
        <f t="shared" si="558"/>
        <v>11</v>
      </c>
      <c r="B5967" t="b">
        <f t="shared" si="559"/>
        <v>0</v>
      </c>
      <c r="C5967" t="str">
        <f t="shared" si="560"/>
        <v>ON</v>
      </c>
      <c r="D5967" s="4">
        <f t="shared" si="562"/>
        <v>42678.5416666522</v>
      </c>
      <c r="E5967" t="str">
        <f t="shared" si="563"/>
        <v>LRKPPS</v>
      </c>
      <c r="F5967" s="39">
        <v>114.00550079345703</v>
      </c>
      <c r="G5967">
        <f t="shared" si="561"/>
        <v>2.1131154250075761E-3</v>
      </c>
      <c r="H5967" s="38">
        <f>G5967*SUMIF('Manual Inputs'!$B$11:$B$22,'Expanded kW'!A5967,'Manual Inputs'!$C$11:$C$22)</f>
        <v>20860.083803355788</v>
      </c>
    </row>
    <row r="5968" spans="1:8" x14ac:dyDescent="0.2">
      <c r="A5968">
        <f t="shared" si="558"/>
        <v>11</v>
      </c>
      <c r="B5968" t="b">
        <f t="shared" si="559"/>
        <v>0</v>
      </c>
      <c r="C5968" t="str">
        <f t="shared" si="560"/>
        <v>ON</v>
      </c>
      <c r="D5968" s="4">
        <f t="shared" si="562"/>
        <v>42678.583333318864</v>
      </c>
      <c r="E5968" t="str">
        <f t="shared" si="563"/>
        <v>LRKPPS</v>
      </c>
      <c r="F5968" s="39">
        <v>107.31185150146484</v>
      </c>
      <c r="G5968">
        <f t="shared" si="561"/>
        <v>1.9890472575063859E-3</v>
      </c>
      <c r="H5968" s="38">
        <f>G5968*SUMIF('Manual Inputs'!$B$11:$B$22,'Expanded kW'!A5968,'Manual Inputs'!$C$11:$C$22)</f>
        <v>19635.317592870939</v>
      </c>
    </row>
    <row r="5969" spans="1:8" x14ac:dyDescent="0.2">
      <c r="A5969">
        <f t="shared" si="558"/>
        <v>11</v>
      </c>
      <c r="B5969" t="b">
        <f t="shared" si="559"/>
        <v>0</v>
      </c>
      <c r="C5969" t="str">
        <f t="shared" si="560"/>
        <v>ON</v>
      </c>
      <c r="D5969" s="4">
        <f t="shared" si="562"/>
        <v>42678.624999985528</v>
      </c>
      <c r="E5969" t="str">
        <f t="shared" si="563"/>
        <v>LRKPPS</v>
      </c>
      <c r="F5969" s="39">
        <v>90.703170776367188</v>
      </c>
      <c r="G5969">
        <f t="shared" si="561"/>
        <v>1.6812019414034973E-3</v>
      </c>
      <c r="H5969" s="38">
        <f>G5969*SUMIF('Manual Inputs'!$B$11:$B$22,'Expanded kW'!A5969,'Manual Inputs'!$C$11:$C$22)</f>
        <v>16596.354828991731</v>
      </c>
    </row>
    <row r="5970" spans="1:8" x14ac:dyDescent="0.2">
      <c r="A5970">
        <f t="shared" si="558"/>
        <v>11</v>
      </c>
      <c r="B5970" t="b">
        <f t="shared" si="559"/>
        <v>0</v>
      </c>
      <c r="C5970" t="str">
        <f t="shared" si="560"/>
        <v>ON</v>
      </c>
      <c r="D5970" s="4">
        <f t="shared" si="562"/>
        <v>42678.666666652192</v>
      </c>
      <c r="E5970" t="str">
        <f t="shared" si="563"/>
        <v>LRKPPS</v>
      </c>
      <c r="F5970" s="39">
        <v>76.970695495605469</v>
      </c>
      <c r="G5970">
        <f t="shared" si="561"/>
        <v>1.4266676852724262E-3</v>
      </c>
      <c r="H5970" s="38">
        <f>G5970*SUMIF('Manual Inputs'!$B$11:$B$22,'Expanded kW'!A5970,'Manual Inputs'!$C$11:$C$22)</f>
        <v>14083.663922057516</v>
      </c>
    </row>
    <row r="5971" spans="1:8" x14ac:dyDescent="0.2">
      <c r="A5971">
        <f t="shared" si="558"/>
        <v>11</v>
      </c>
      <c r="B5971" t="b">
        <f t="shared" si="559"/>
        <v>0</v>
      </c>
      <c r="C5971" t="str">
        <f t="shared" si="560"/>
        <v>ON</v>
      </c>
      <c r="D5971" s="4">
        <f t="shared" si="562"/>
        <v>42678.708333318857</v>
      </c>
      <c r="E5971" t="str">
        <f t="shared" si="563"/>
        <v>LRKPPS</v>
      </c>
      <c r="F5971" s="39">
        <v>68.077316284179688</v>
      </c>
      <c r="G5971">
        <f t="shared" si="561"/>
        <v>1.2618270709045967E-3</v>
      </c>
      <c r="H5971" s="38">
        <f>G5971*SUMIF('Manual Inputs'!$B$11:$B$22,'Expanded kW'!A5971,'Manual Inputs'!$C$11:$C$22)</f>
        <v>12456.403532390326</v>
      </c>
    </row>
    <row r="5972" spans="1:8" x14ac:dyDescent="0.2">
      <c r="A5972">
        <f t="shared" si="558"/>
        <v>11</v>
      </c>
      <c r="B5972" t="b">
        <f t="shared" si="559"/>
        <v>0</v>
      </c>
      <c r="C5972" t="str">
        <f t="shared" si="560"/>
        <v>ON</v>
      </c>
      <c r="D5972" s="4">
        <f t="shared" si="562"/>
        <v>42678.749999985521</v>
      </c>
      <c r="E5972" t="str">
        <f t="shared" si="563"/>
        <v>LRKPPS</v>
      </c>
      <c r="F5972" s="39">
        <v>67.697639465332031</v>
      </c>
      <c r="G5972">
        <f t="shared" si="561"/>
        <v>1.2547896829115531E-3</v>
      </c>
      <c r="H5972" s="38">
        <f>G5972*SUMIF('Manual Inputs'!$B$11:$B$22,'Expanded kW'!A5972,'Manual Inputs'!$C$11:$C$22)</f>
        <v>12386.932408591638</v>
      </c>
    </row>
    <row r="5973" spans="1:8" x14ac:dyDescent="0.2">
      <c r="A5973">
        <f t="shared" si="558"/>
        <v>11</v>
      </c>
      <c r="B5973" t="b">
        <f t="shared" si="559"/>
        <v>0</v>
      </c>
      <c r="C5973" t="str">
        <f t="shared" si="560"/>
        <v>ON</v>
      </c>
      <c r="D5973" s="4">
        <f t="shared" si="562"/>
        <v>42678.791666652185</v>
      </c>
      <c r="E5973" t="str">
        <f t="shared" si="563"/>
        <v>LRKPPS</v>
      </c>
      <c r="F5973" s="39">
        <v>65.024185180664063</v>
      </c>
      <c r="G5973">
        <f t="shared" si="561"/>
        <v>1.2052366574200962E-3</v>
      </c>
      <c r="H5973" s="38">
        <f>G5973*SUMIF('Manual Inputs'!$B$11:$B$22,'Expanded kW'!A5973,'Manual Inputs'!$C$11:$C$22)</f>
        <v>11897.758815787112</v>
      </c>
    </row>
    <row r="5974" spans="1:8" x14ac:dyDescent="0.2">
      <c r="A5974">
        <f t="shared" si="558"/>
        <v>11</v>
      </c>
      <c r="B5974" t="b">
        <f t="shared" si="559"/>
        <v>0</v>
      </c>
      <c r="C5974" t="str">
        <f t="shared" si="560"/>
        <v>ON</v>
      </c>
      <c r="D5974" s="4">
        <f t="shared" si="562"/>
        <v>42678.833333318849</v>
      </c>
      <c r="E5974" t="str">
        <f t="shared" si="563"/>
        <v>LRKPPS</v>
      </c>
      <c r="F5974" s="39">
        <v>61.411235809326172</v>
      </c>
      <c r="G5974">
        <f t="shared" si="561"/>
        <v>1.1382698971040565E-3</v>
      </c>
      <c r="H5974" s="38">
        <f>G5974*SUMIF('Manual Inputs'!$B$11:$B$22,'Expanded kW'!A5974,'Manual Inputs'!$C$11:$C$22)</f>
        <v>11236.681708640057</v>
      </c>
    </row>
    <row r="5975" spans="1:8" x14ac:dyDescent="0.2">
      <c r="A5975">
        <f t="shared" si="558"/>
        <v>11</v>
      </c>
      <c r="B5975" t="b">
        <f t="shared" si="559"/>
        <v>0</v>
      </c>
      <c r="C5975" t="str">
        <f t="shared" si="560"/>
        <v>OFF</v>
      </c>
      <c r="D5975" s="4">
        <f t="shared" si="562"/>
        <v>42678.874999985514</v>
      </c>
      <c r="E5975" t="str">
        <f t="shared" si="563"/>
        <v>LRKPPS</v>
      </c>
      <c r="F5975" s="39">
        <v>57.299964904785156</v>
      </c>
      <c r="G5975">
        <f t="shared" si="561"/>
        <v>1.0620666445916209E-3</v>
      </c>
      <c r="H5975" s="38">
        <f>G5975*SUMIF('Manual Inputs'!$B$11:$B$22,'Expanded kW'!A5975,'Manual Inputs'!$C$11:$C$22)</f>
        <v>10484.424536747996</v>
      </c>
    </row>
    <row r="5976" spans="1:8" x14ac:dyDescent="0.2">
      <c r="A5976">
        <f t="shared" si="558"/>
        <v>11</v>
      </c>
      <c r="B5976" t="b">
        <f t="shared" si="559"/>
        <v>0</v>
      </c>
      <c r="C5976" t="str">
        <f t="shared" si="560"/>
        <v>OFF</v>
      </c>
      <c r="D5976" s="4">
        <f t="shared" si="562"/>
        <v>42678.916666652178</v>
      </c>
      <c r="E5976" t="str">
        <f t="shared" si="563"/>
        <v>LRKPPS</v>
      </c>
      <c r="F5976" s="39">
        <v>50.289302825927734</v>
      </c>
      <c r="G5976">
        <f t="shared" si="561"/>
        <v>9.3212257982944484E-4</v>
      </c>
      <c r="H5976" s="38">
        <f>G5976*SUMIF('Manual Inputs'!$B$11:$B$22,'Expanded kW'!A5976,'Manual Inputs'!$C$11:$C$22)</f>
        <v>9201.6531137539278</v>
      </c>
    </row>
    <row r="5977" spans="1:8" x14ac:dyDescent="0.2">
      <c r="A5977">
        <f t="shared" si="558"/>
        <v>11</v>
      </c>
      <c r="B5977" t="b">
        <f t="shared" si="559"/>
        <v>0</v>
      </c>
      <c r="C5977" t="str">
        <f t="shared" si="560"/>
        <v>OFF</v>
      </c>
      <c r="D5977" s="4">
        <f t="shared" si="562"/>
        <v>42678.958333318842</v>
      </c>
      <c r="E5977" t="str">
        <f t="shared" si="563"/>
        <v>LRKPPS</v>
      </c>
      <c r="F5977" s="39">
        <v>47.069992065429687</v>
      </c>
      <c r="G5977">
        <f t="shared" si="561"/>
        <v>8.7245199219503035E-4</v>
      </c>
      <c r="H5977" s="38">
        <f>G5977*SUMIF('Manual Inputs'!$B$11:$B$22,'Expanded kW'!A5977,'Manual Inputs'!$C$11:$C$22)</f>
        <v>8612.6017803915256</v>
      </c>
    </row>
    <row r="5978" spans="1:8" x14ac:dyDescent="0.2">
      <c r="A5978">
        <f t="shared" si="558"/>
        <v>11</v>
      </c>
      <c r="B5978" t="b">
        <f t="shared" si="559"/>
        <v>0</v>
      </c>
      <c r="C5978" t="str">
        <f t="shared" si="560"/>
        <v>OFF</v>
      </c>
      <c r="D5978" s="4">
        <f t="shared" si="562"/>
        <v>42678.999999985506</v>
      </c>
      <c r="E5978" t="str">
        <f t="shared" si="563"/>
        <v>LRKPPS</v>
      </c>
      <c r="F5978" s="39">
        <v>46.33990478515625</v>
      </c>
      <c r="G5978">
        <f t="shared" si="561"/>
        <v>8.5891967416817797E-4</v>
      </c>
      <c r="H5978" s="38">
        <f>G5978*SUMIF('Manual Inputs'!$B$11:$B$22,'Expanded kW'!A5978,'Manual Inputs'!$C$11:$C$22)</f>
        <v>8479.0145258794855</v>
      </c>
    </row>
    <row r="5979" spans="1:8" x14ac:dyDescent="0.2">
      <c r="A5979">
        <f t="shared" si="558"/>
        <v>11</v>
      </c>
      <c r="B5979" t="b">
        <f t="shared" si="559"/>
        <v>0</v>
      </c>
      <c r="C5979" t="str">
        <f t="shared" si="560"/>
        <v>OFF</v>
      </c>
      <c r="D5979" s="4">
        <f t="shared" si="562"/>
        <v>42679.041666652171</v>
      </c>
      <c r="E5979" t="str">
        <f t="shared" si="563"/>
        <v>LRKPPS</v>
      </c>
      <c r="F5979" s="39">
        <v>46.238113403320313</v>
      </c>
      <c r="G5979">
        <f t="shared" si="561"/>
        <v>8.5703294995229963E-4</v>
      </c>
      <c r="H5979" s="38">
        <f>G5979*SUMIF('Manual Inputs'!$B$11:$B$22,'Expanded kW'!A5979,'Manual Inputs'!$C$11:$C$22)</f>
        <v>8460.3893127031151</v>
      </c>
    </row>
    <row r="5980" spans="1:8" x14ac:dyDescent="0.2">
      <c r="A5980">
        <f t="shared" si="558"/>
        <v>11</v>
      </c>
      <c r="B5980" t="b">
        <f t="shared" si="559"/>
        <v>0</v>
      </c>
      <c r="C5980" t="str">
        <f t="shared" si="560"/>
        <v>OFF</v>
      </c>
      <c r="D5980" s="4">
        <f t="shared" si="562"/>
        <v>42679.083333318835</v>
      </c>
      <c r="E5980" t="str">
        <f t="shared" si="563"/>
        <v>LRKPPS</v>
      </c>
      <c r="F5980" s="39">
        <v>46.279579162597656</v>
      </c>
      <c r="G5980">
        <f t="shared" si="561"/>
        <v>8.5780152633614746E-4</v>
      </c>
      <c r="H5980" s="38">
        <f>G5980*SUMIF('Manual Inputs'!$B$11:$B$22,'Expanded kW'!A5980,'Manual Inputs'!$C$11:$C$22)</f>
        <v>8467.976483563074</v>
      </c>
    </row>
    <row r="5981" spans="1:8" x14ac:dyDescent="0.2">
      <c r="A5981">
        <f t="shared" si="558"/>
        <v>11</v>
      </c>
      <c r="B5981" t="b">
        <f t="shared" si="559"/>
        <v>0</v>
      </c>
      <c r="C5981" t="str">
        <f t="shared" si="560"/>
        <v>OFF</v>
      </c>
      <c r="D5981" s="4">
        <f t="shared" si="562"/>
        <v>42679.124999985499</v>
      </c>
      <c r="E5981" t="str">
        <f t="shared" si="563"/>
        <v>LRKPPS</v>
      </c>
      <c r="F5981" s="39">
        <v>45.623332977294922</v>
      </c>
      <c r="G5981">
        <f t="shared" si="561"/>
        <v>8.4563786820461659E-4</v>
      </c>
      <c r="H5981" s="38">
        <f>G5981*SUMIF('Manual Inputs'!$B$11:$B$22,'Expanded kW'!A5981,'Manual Inputs'!$C$11:$C$22)</f>
        <v>8347.9002563128779</v>
      </c>
    </row>
    <row r="5982" spans="1:8" x14ac:dyDescent="0.2">
      <c r="A5982">
        <f t="shared" si="558"/>
        <v>11</v>
      </c>
      <c r="B5982" t="b">
        <f t="shared" si="559"/>
        <v>0</v>
      </c>
      <c r="C5982" t="str">
        <f t="shared" si="560"/>
        <v>OFF</v>
      </c>
      <c r="D5982" s="4">
        <f t="shared" si="562"/>
        <v>42679.166666652163</v>
      </c>
      <c r="E5982" t="str">
        <f t="shared" si="563"/>
        <v>LRKPPS</v>
      </c>
      <c r="F5982" s="39">
        <v>45.036334991455078</v>
      </c>
      <c r="G5982">
        <f t="shared" si="561"/>
        <v>8.3475773970473159E-4</v>
      </c>
      <c r="H5982" s="38">
        <f>G5982*SUMIF('Manual Inputs'!$B$11:$B$22,'Expanded kW'!A5982,'Manual Inputs'!$C$11:$C$22)</f>
        <v>8240.4946741979929</v>
      </c>
    </row>
    <row r="5983" spans="1:8" x14ac:dyDescent="0.2">
      <c r="A5983">
        <f t="shared" si="558"/>
        <v>11</v>
      </c>
      <c r="B5983" t="b">
        <f t="shared" si="559"/>
        <v>0</v>
      </c>
      <c r="C5983" t="str">
        <f t="shared" si="560"/>
        <v>OFF</v>
      </c>
      <c r="D5983" s="4">
        <f t="shared" si="562"/>
        <v>42679.208333318827</v>
      </c>
      <c r="E5983" t="str">
        <f t="shared" si="563"/>
        <v>LRKPPS</v>
      </c>
      <c r="F5983" s="39">
        <v>45.979915618896484</v>
      </c>
      <c r="G5983">
        <f t="shared" si="561"/>
        <v>8.522472008685143E-4</v>
      </c>
      <c r="H5983" s="38">
        <f>G5983*SUMIF('Manual Inputs'!$B$11:$B$22,'Expanded kW'!A5983,'Manual Inputs'!$C$11:$C$22)</f>
        <v>8413.1457377577299</v>
      </c>
    </row>
    <row r="5984" spans="1:8" x14ac:dyDescent="0.2">
      <c r="A5984">
        <f t="shared" si="558"/>
        <v>11</v>
      </c>
      <c r="B5984" t="b">
        <f t="shared" si="559"/>
        <v>0</v>
      </c>
      <c r="C5984" t="str">
        <f t="shared" si="560"/>
        <v>OFF</v>
      </c>
      <c r="D5984" s="4">
        <f t="shared" si="562"/>
        <v>42679.249999985492</v>
      </c>
      <c r="E5984" t="str">
        <f t="shared" si="563"/>
        <v>LRKPPS</v>
      </c>
      <c r="F5984" s="39">
        <v>45.637294769287109</v>
      </c>
      <c r="G5984">
        <f t="shared" si="561"/>
        <v>8.4589665289319833E-4</v>
      </c>
      <c r="H5984" s="38">
        <f>G5984*SUMIF('Manual Inputs'!$B$11:$B$22,'Expanded kW'!A5984,'Manual Inputs'!$C$11:$C$22)</f>
        <v>8350.4549062988444</v>
      </c>
    </row>
    <row r="5985" spans="1:8" x14ac:dyDescent="0.2">
      <c r="A5985">
        <f t="shared" si="558"/>
        <v>11</v>
      </c>
      <c r="B5985" t="b">
        <f t="shared" si="559"/>
        <v>0</v>
      </c>
      <c r="C5985" t="str">
        <f t="shared" si="560"/>
        <v>OFF</v>
      </c>
      <c r="D5985" s="4">
        <f t="shared" si="562"/>
        <v>42679.291666652156</v>
      </c>
      <c r="E5985" t="str">
        <f t="shared" si="563"/>
        <v>LRKPPS</v>
      </c>
      <c r="F5985" s="39">
        <v>48.812751770019531</v>
      </c>
      <c r="G5985">
        <f t="shared" si="561"/>
        <v>9.0475440206314961E-4</v>
      </c>
      <c r="H5985" s="38">
        <f>G5985*SUMIF('Manual Inputs'!$B$11:$B$22,'Expanded kW'!A5985,'Manual Inputs'!$C$11:$C$22)</f>
        <v>8931.4821259348355</v>
      </c>
    </row>
    <row r="5986" spans="1:8" x14ac:dyDescent="0.2">
      <c r="A5986">
        <f t="shared" si="558"/>
        <v>11</v>
      </c>
      <c r="B5986" t="b">
        <f t="shared" si="559"/>
        <v>0</v>
      </c>
      <c r="C5986" t="str">
        <f t="shared" si="560"/>
        <v>OFF</v>
      </c>
      <c r="D5986" s="4">
        <f t="shared" si="562"/>
        <v>42679.33333331882</v>
      </c>
      <c r="E5986" t="str">
        <f t="shared" si="563"/>
        <v>LRKPPS</v>
      </c>
      <c r="F5986" s="39">
        <v>48.619647979736328</v>
      </c>
      <c r="G5986">
        <f t="shared" si="561"/>
        <v>9.0117518356022728E-4</v>
      </c>
      <c r="H5986" s="38">
        <f>G5986*SUMIF('Manual Inputs'!$B$11:$B$22,'Expanded kW'!A5986,'Manual Inputs'!$C$11:$C$22)</f>
        <v>8896.1490830551666</v>
      </c>
    </row>
    <row r="5987" spans="1:8" x14ac:dyDescent="0.2">
      <c r="A5987">
        <f t="shared" si="558"/>
        <v>11</v>
      </c>
      <c r="B5987" t="b">
        <f t="shared" si="559"/>
        <v>0</v>
      </c>
      <c r="C5987" t="str">
        <f t="shared" si="560"/>
        <v>OFF</v>
      </c>
      <c r="D5987" s="4">
        <f t="shared" si="562"/>
        <v>42679.374999985484</v>
      </c>
      <c r="E5987" t="str">
        <f t="shared" si="563"/>
        <v>LRKPPS</v>
      </c>
      <c r="F5987" s="39">
        <v>51.642993927001953</v>
      </c>
      <c r="G5987">
        <f t="shared" si="561"/>
        <v>9.5721352304241997E-4</v>
      </c>
      <c r="H5987" s="38">
        <f>G5987*SUMIF('Manual Inputs'!$B$11:$B$22,'Expanded kW'!A5987,'Manual Inputs'!$C$11:$C$22)</f>
        <v>9449.3438796883183</v>
      </c>
    </row>
    <row r="5988" spans="1:8" x14ac:dyDescent="0.2">
      <c r="A5988">
        <f t="shared" si="558"/>
        <v>11</v>
      </c>
      <c r="B5988" t="b">
        <f t="shared" si="559"/>
        <v>0</v>
      </c>
      <c r="C5988" t="str">
        <f t="shared" si="560"/>
        <v>OFF</v>
      </c>
      <c r="D5988" s="4">
        <f t="shared" si="562"/>
        <v>42679.416666652149</v>
      </c>
      <c r="E5988" t="str">
        <f t="shared" si="563"/>
        <v>LRKPPS</v>
      </c>
      <c r="F5988" s="39">
        <v>50.034175872802734</v>
      </c>
      <c r="G5988">
        <f t="shared" si="561"/>
        <v>9.2739374923590768E-4</v>
      </c>
      <c r="H5988" s="38">
        <f>G5988*SUMIF('Manual Inputs'!$B$11:$B$22,'Expanded kW'!A5988,'Manual Inputs'!$C$11:$C$22)</f>
        <v>9154.9714222070943</v>
      </c>
    </row>
    <row r="5989" spans="1:8" x14ac:dyDescent="0.2">
      <c r="A5989">
        <f t="shared" si="558"/>
        <v>11</v>
      </c>
      <c r="B5989" t="b">
        <f t="shared" si="559"/>
        <v>0</v>
      </c>
      <c r="C5989" t="str">
        <f t="shared" si="560"/>
        <v>OFF</v>
      </c>
      <c r="D5989" s="4">
        <f t="shared" si="562"/>
        <v>42679.458333318813</v>
      </c>
      <c r="E5989" t="str">
        <f t="shared" si="563"/>
        <v>LRKPPS</v>
      </c>
      <c r="F5989" s="39">
        <v>48.1021728515625</v>
      </c>
      <c r="G5989">
        <f t="shared" si="561"/>
        <v>8.9158367553832097E-4</v>
      </c>
      <c r="H5989" s="38">
        <f>G5989*SUMIF('Manual Inputs'!$B$11:$B$22,'Expanded kW'!A5989,'Manual Inputs'!$C$11:$C$22)</f>
        <v>8801.4644014851547</v>
      </c>
    </row>
    <row r="5990" spans="1:8" x14ac:dyDescent="0.2">
      <c r="A5990">
        <f t="shared" si="558"/>
        <v>11</v>
      </c>
      <c r="B5990" t="b">
        <f t="shared" si="559"/>
        <v>0</v>
      </c>
      <c r="C5990" t="str">
        <f t="shared" si="560"/>
        <v>OFF</v>
      </c>
      <c r="D5990" s="4">
        <f t="shared" si="562"/>
        <v>42679.499999985477</v>
      </c>
      <c r="E5990" t="str">
        <f t="shared" si="563"/>
        <v>LRKPPS</v>
      </c>
      <c r="F5990" s="39">
        <v>47.264339447021484</v>
      </c>
      <c r="G5990">
        <f t="shared" si="561"/>
        <v>8.7605426091884818E-4</v>
      </c>
      <c r="H5990" s="38">
        <f>G5990*SUMIF('Manual Inputs'!$B$11:$B$22,'Expanded kW'!A5990,'Manual Inputs'!$C$11:$C$22)</f>
        <v>8648.162368597812</v>
      </c>
    </row>
    <row r="5991" spans="1:8" x14ac:dyDescent="0.2">
      <c r="A5991">
        <f t="shared" si="558"/>
        <v>11</v>
      </c>
      <c r="B5991" t="b">
        <f t="shared" si="559"/>
        <v>0</v>
      </c>
      <c r="C5991" t="str">
        <f t="shared" si="560"/>
        <v>OFF</v>
      </c>
      <c r="D5991" s="4">
        <f t="shared" si="562"/>
        <v>42679.541666652141</v>
      </c>
      <c r="E5991" t="str">
        <f t="shared" si="563"/>
        <v>LRKPPS</v>
      </c>
      <c r="F5991" s="39">
        <v>47.776268005371094</v>
      </c>
      <c r="G5991">
        <f t="shared" si="561"/>
        <v>8.855429621273124E-4</v>
      </c>
      <c r="H5991" s="38">
        <f>G5991*SUMIF('Manual Inputs'!$B$11:$B$22,'Expanded kW'!A5991,'Manual Inputs'!$C$11:$C$22)</f>
        <v>8741.832170091433</v>
      </c>
    </row>
    <row r="5992" spans="1:8" x14ac:dyDescent="0.2">
      <c r="A5992">
        <f t="shared" si="558"/>
        <v>11</v>
      </c>
      <c r="B5992" t="b">
        <f t="shared" si="559"/>
        <v>0</v>
      </c>
      <c r="C5992" t="str">
        <f t="shared" si="560"/>
        <v>OFF</v>
      </c>
      <c r="D5992" s="4">
        <f t="shared" si="562"/>
        <v>42679.583333318806</v>
      </c>
      <c r="E5992" t="str">
        <f t="shared" si="563"/>
        <v>LRKPPS</v>
      </c>
      <c r="F5992" s="39">
        <v>47.925914764404297</v>
      </c>
      <c r="G5992">
        <f t="shared" si="561"/>
        <v>8.8831669561047438E-4</v>
      </c>
      <c r="H5992" s="38">
        <f>G5992*SUMIF('Manual Inputs'!$B$11:$B$22,'Expanded kW'!A5992,'Manual Inputs'!$C$11:$C$22)</f>
        <v>8769.2136903918326</v>
      </c>
    </row>
    <row r="5993" spans="1:8" x14ac:dyDescent="0.2">
      <c r="A5993">
        <f t="shared" si="558"/>
        <v>11</v>
      </c>
      <c r="B5993" t="b">
        <f t="shared" si="559"/>
        <v>0</v>
      </c>
      <c r="C5993" t="str">
        <f t="shared" si="560"/>
        <v>OFF</v>
      </c>
      <c r="D5993" s="4">
        <f t="shared" si="562"/>
        <v>42679.62499998547</v>
      </c>
      <c r="E5993" t="str">
        <f t="shared" si="563"/>
        <v>LRKPPS</v>
      </c>
      <c r="F5993" s="39">
        <v>46.862266540527344</v>
      </c>
      <c r="G5993">
        <f t="shared" si="561"/>
        <v>8.6860175683108791E-4</v>
      </c>
      <c r="H5993" s="38">
        <f>G5993*SUMIF('Manual Inputs'!$B$11:$B$22,'Expanded kW'!A5993,'Manual Inputs'!$C$11:$C$22)</f>
        <v>8574.5933349445877</v>
      </c>
    </row>
    <row r="5994" spans="1:8" x14ac:dyDescent="0.2">
      <c r="A5994">
        <f t="shared" si="558"/>
        <v>11</v>
      </c>
      <c r="B5994" t="b">
        <f t="shared" si="559"/>
        <v>0</v>
      </c>
      <c r="C5994" t="str">
        <f t="shared" si="560"/>
        <v>OFF</v>
      </c>
      <c r="D5994" s="4">
        <f t="shared" si="562"/>
        <v>42679.666666652134</v>
      </c>
      <c r="E5994" t="str">
        <f t="shared" si="563"/>
        <v>LRKPPS</v>
      </c>
      <c r="F5994" s="39">
        <v>45.460304260253906</v>
      </c>
      <c r="G5994">
        <f t="shared" si="561"/>
        <v>8.4261609737513099E-4</v>
      </c>
      <c r="H5994" s="38">
        <f>G5994*SUMIF('Manual Inputs'!$B$11:$B$22,'Expanded kW'!A5994,'Manual Inputs'!$C$11:$C$22)</f>
        <v>8318.0701807800287</v>
      </c>
    </row>
    <row r="5995" spans="1:8" x14ac:dyDescent="0.2">
      <c r="A5995">
        <f t="shared" si="558"/>
        <v>11</v>
      </c>
      <c r="B5995" t="b">
        <f t="shared" si="559"/>
        <v>0</v>
      </c>
      <c r="C5995" t="str">
        <f t="shared" si="560"/>
        <v>OFF</v>
      </c>
      <c r="D5995" s="4">
        <f t="shared" si="562"/>
        <v>42679.708333318798</v>
      </c>
      <c r="E5995" t="str">
        <f t="shared" si="563"/>
        <v>LRKPPS</v>
      </c>
      <c r="F5995" s="39">
        <v>44.275367736816406</v>
      </c>
      <c r="G5995">
        <f t="shared" si="561"/>
        <v>8.2065305499643955E-4</v>
      </c>
      <c r="H5995" s="38">
        <f>G5995*SUMIF('Manual Inputs'!$B$11:$B$22,'Expanded kW'!A5995,'Manual Inputs'!$C$11:$C$22)</f>
        <v>8101.2571760694518</v>
      </c>
    </row>
    <row r="5996" spans="1:8" x14ac:dyDescent="0.2">
      <c r="A5996">
        <f t="shared" si="558"/>
        <v>11</v>
      </c>
      <c r="B5996" t="b">
        <f t="shared" si="559"/>
        <v>0</v>
      </c>
      <c r="C5996" t="str">
        <f t="shared" si="560"/>
        <v>OFF</v>
      </c>
      <c r="D5996" s="4">
        <f t="shared" si="562"/>
        <v>42679.749999985463</v>
      </c>
      <c r="E5996" t="str">
        <f t="shared" si="563"/>
        <v>LRKPPS</v>
      </c>
      <c r="F5996" s="39">
        <v>45.294166564941406</v>
      </c>
      <c r="G5996">
        <f t="shared" si="561"/>
        <v>8.3953670099340654E-4</v>
      </c>
      <c r="H5996" s="38">
        <f>G5996*SUMIF('Manual Inputs'!$B$11:$B$22,'Expanded kW'!A5996,'Manual Inputs'!$C$11:$C$22)</f>
        <v>8287.6712419306314</v>
      </c>
    </row>
    <row r="5997" spans="1:8" x14ac:dyDescent="0.2">
      <c r="A5997">
        <f t="shared" si="558"/>
        <v>11</v>
      </c>
      <c r="B5997" t="b">
        <f t="shared" si="559"/>
        <v>0</v>
      </c>
      <c r="C5997" t="str">
        <f t="shared" si="560"/>
        <v>OFF</v>
      </c>
      <c r="D5997" s="4">
        <f t="shared" si="562"/>
        <v>42679.791666652127</v>
      </c>
      <c r="E5997" t="str">
        <f t="shared" si="563"/>
        <v>LRKPPS</v>
      </c>
      <c r="F5997" s="39">
        <v>46.842666625976563</v>
      </c>
      <c r="G5997">
        <f t="shared" si="561"/>
        <v>8.682384683802865E-4</v>
      </c>
      <c r="H5997" s="38">
        <f>G5997*SUMIF('Manual Inputs'!$B$11:$B$22,'Expanded kW'!A5997,'Manual Inputs'!$C$11:$C$22)</f>
        <v>8571.0070530790417</v>
      </c>
    </row>
    <row r="5998" spans="1:8" x14ac:dyDescent="0.2">
      <c r="A5998">
        <f t="shared" si="558"/>
        <v>11</v>
      </c>
      <c r="B5998" t="b">
        <f t="shared" si="559"/>
        <v>0</v>
      </c>
      <c r="C5998" t="str">
        <f t="shared" si="560"/>
        <v>OFF</v>
      </c>
      <c r="D5998" s="4">
        <f t="shared" si="562"/>
        <v>42679.833333318791</v>
      </c>
      <c r="E5998" t="str">
        <f t="shared" si="563"/>
        <v>LRKPPS</v>
      </c>
      <c r="F5998" s="39">
        <v>47.003330230712891</v>
      </c>
      <c r="G5998">
        <f t="shared" si="561"/>
        <v>8.7121640136635114E-4</v>
      </c>
      <c r="H5998" s="38">
        <f>G5998*SUMIF('Manual Inputs'!$B$11:$B$22,'Expanded kW'!A5998,'Manual Inputs'!$C$11:$C$22)</f>
        <v>8600.4043736962358</v>
      </c>
    </row>
    <row r="5999" spans="1:8" x14ac:dyDescent="0.2">
      <c r="A5999">
        <f t="shared" si="558"/>
        <v>11</v>
      </c>
      <c r="B5999" t="b">
        <f t="shared" si="559"/>
        <v>0</v>
      </c>
      <c r="C5999" t="str">
        <f t="shared" si="560"/>
        <v>OFF</v>
      </c>
      <c r="D5999" s="4">
        <f t="shared" si="562"/>
        <v>42679.874999985455</v>
      </c>
      <c r="E5999" t="str">
        <f t="shared" si="563"/>
        <v>LRKPPS</v>
      </c>
      <c r="F5999" s="39">
        <v>47.295028686523438</v>
      </c>
      <c r="G5999">
        <f t="shared" si="561"/>
        <v>8.7662309229033454E-4</v>
      </c>
      <c r="H5999" s="38">
        <f>G5999*SUMIF('Manual Inputs'!$B$11:$B$22,'Expanded kW'!A5999,'Manual Inputs'!$C$11:$C$22)</f>
        <v>8653.7777126243418</v>
      </c>
    </row>
    <row r="6000" spans="1:8" x14ac:dyDescent="0.2">
      <c r="A6000">
        <f t="shared" si="558"/>
        <v>11</v>
      </c>
      <c r="B6000" t="b">
        <f t="shared" si="559"/>
        <v>0</v>
      </c>
      <c r="C6000" t="str">
        <f t="shared" si="560"/>
        <v>OFF</v>
      </c>
      <c r="D6000" s="4">
        <f t="shared" si="562"/>
        <v>42679.91666665212</v>
      </c>
      <c r="E6000" t="str">
        <f t="shared" si="563"/>
        <v>LRKPPS</v>
      </c>
      <c r="F6000" s="39">
        <v>47.234542846679688</v>
      </c>
      <c r="G6000">
        <f t="shared" si="561"/>
        <v>8.7550197479794331E-4</v>
      </c>
      <c r="H6000" s="38">
        <f>G6000*SUMIF('Manual Inputs'!$B$11:$B$22,'Expanded kW'!A6000,'Manual Inputs'!$C$11:$C$22)</f>
        <v>8642.7103546523522</v>
      </c>
    </row>
    <row r="6001" spans="1:8" x14ac:dyDescent="0.2">
      <c r="A6001">
        <f t="shared" si="558"/>
        <v>11</v>
      </c>
      <c r="B6001" t="b">
        <f t="shared" si="559"/>
        <v>0</v>
      </c>
      <c r="C6001" t="str">
        <f t="shared" si="560"/>
        <v>OFF</v>
      </c>
      <c r="D6001" s="4">
        <f t="shared" si="562"/>
        <v>42679.958333318784</v>
      </c>
      <c r="E6001" t="str">
        <f t="shared" si="563"/>
        <v>LRKPPS</v>
      </c>
      <c r="F6001" s="39">
        <v>47.279193878173828</v>
      </c>
      <c r="G6001">
        <f t="shared" si="561"/>
        <v>8.763295908580113E-4</v>
      </c>
      <c r="H6001" s="38">
        <f>G6001*SUMIF('Manual Inputs'!$B$11:$B$22,'Expanded kW'!A6001,'Manual Inputs'!$C$11:$C$22)</f>
        <v>8650.8803486648467</v>
      </c>
    </row>
    <row r="6002" spans="1:8" x14ac:dyDescent="0.2">
      <c r="A6002">
        <f t="shared" si="558"/>
        <v>11</v>
      </c>
      <c r="B6002" t="b">
        <f t="shared" si="559"/>
        <v>0</v>
      </c>
      <c r="C6002" t="str">
        <f t="shared" si="560"/>
        <v>OFF</v>
      </c>
      <c r="D6002" s="4">
        <f t="shared" si="562"/>
        <v>42679.999999985448</v>
      </c>
      <c r="E6002" t="str">
        <f t="shared" si="563"/>
        <v>LRKPPS</v>
      </c>
      <c r="F6002" s="39">
        <v>45.447776794433594</v>
      </c>
      <c r="G6002">
        <f t="shared" si="561"/>
        <v>8.4238389821739807E-4</v>
      </c>
      <c r="H6002" s="38">
        <f>G6002*SUMIF('Manual Inputs'!$B$11:$B$22,'Expanded kW'!A6002,'Manual Inputs'!$C$11:$C$22)</f>
        <v>8315.7779757106528</v>
      </c>
    </row>
    <row r="6003" spans="1:8" x14ac:dyDescent="0.2">
      <c r="A6003">
        <f t="shared" si="558"/>
        <v>11</v>
      </c>
      <c r="B6003" t="b">
        <f t="shared" si="559"/>
        <v>0</v>
      </c>
      <c r="C6003" t="str">
        <f t="shared" si="560"/>
        <v>OFF</v>
      </c>
      <c r="D6003" s="4">
        <f t="shared" si="562"/>
        <v>42680.041666652112</v>
      </c>
      <c r="E6003" t="str">
        <f t="shared" si="563"/>
        <v>LRKPPS</v>
      </c>
      <c r="F6003" s="39">
        <v>45.621856689453125</v>
      </c>
      <c r="G6003">
        <f t="shared" si="561"/>
        <v>8.4561050490557807E-4</v>
      </c>
      <c r="H6003" s="38">
        <f>G6003*SUMIF('Manual Inputs'!$B$11:$B$22,'Expanded kW'!A6003,'Manual Inputs'!$C$11:$C$22)</f>
        <v>8347.6301334864929</v>
      </c>
    </row>
    <row r="6004" spans="1:8" x14ac:dyDescent="0.2">
      <c r="A6004">
        <f t="shared" si="558"/>
        <v>11</v>
      </c>
      <c r="B6004" t="b">
        <f t="shared" si="559"/>
        <v>0</v>
      </c>
      <c r="C6004" t="str">
        <f t="shared" si="560"/>
        <v>OFF</v>
      </c>
      <c r="D6004" s="4">
        <f t="shared" si="562"/>
        <v>42680.083333318777</v>
      </c>
      <c r="E6004" t="str">
        <f t="shared" si="563"/>
        <v>LRKPPS</v>
      </c>
      <c r="F6004" s="39">
        <v>45.763427734375</v>
      </c>
      <c r="G6004">
        <f t="shared" si="561"/>
        <v>8.4823455336531712E-4</v>
      </c>
      <c r="H6004" s="38">
        <f>G6004*SUMIF('Manual Inputs'!$B$11:$B$22,'Expanded kW'!A6004,'Manual Inputs'!$C$11:$C$22)</f>
        <v>8373.5340051474686</v>
      </c>
    </row>
    <row r="6005" spans="1:8" x14ac:dyDescent="0.2">
      <c r="A6005">
        <f t="shared" si="558"/>
        <v>11</v>
      </c>
      <c r="B6005" t="b">
        <f t="shared" si="559"/>
        <v>0</v>
      </c>
      <c r="C6005" t="str">
        <f t="shared" si="560"/>
        <v>OFF</v>
      </c>
      <c r="D6005" s="4">
        <f t="shared" si="562"/>
        <v>42680.124999985441</v>
      </c>
      <c r="E6005" t="str">
        <f t="shared" si="563"/>
        <v>LRKPPS</v>
      </c>
      <c r="F6005" s="39">
        <v>45.187606811523438</v>
      </c>
      <c r="G6005">
        <f t="shared" si="561"/>
        <v>8.375615940286956E-4</v>
      </c>
      <c r="H6005" s="38">
        <f>G6005*SUMIF('Manual Inputs'!$B$11:$B$22,'Expanded kW'!A6005,'Manual Inputs'!$C$11:$C$22)</f>
        <v>8268.1735390049544</v>
      </c>
    </row>
    <row r="6006" spans="1:8" x14ac:dyDescent="0.2">
      <c r="A6006">
        <f t="shared" si="558"/>
        <v>11</v>
      </c>
      <c r="B6006" t="b">
        <f t="shared" si="559"/>
        <v>0</v>
      </c>
      <c r="C6006" t="str">
        <f t="shared" si="560"/>
        <v>OFF</v>
      </c>
      <c r="D6006" s="4">
        <f t="shared" si="562"/>
        <v>42680.166666652105</v>
      </c>
      <c r="E6006" t="str">
        <f t="shared" si="563"/>
        <v>LRKPPS</v>
      </c>
      <c r="F6006" s="39">
        <v>45.966960906982422</v>
      </c>
      <c r="G6006">
        <f t="shared" si="561"/>
        <v>8.5200708261648603E-4</v>
      </c>
      <c r="H6006" s="38">
        <f>G6006*SUMIF('Manual Inputs'!$B$11:$B$22,'Expanded kW'!A6006,'Manual Inputs'!$C$11:$C$22)</f>
        <v>8410.7753576068171</v>
      </c>
    </row>
    <row r="6007" spans="1:8" x14ac:dyDescent="0.2">
      <c r="A6007">
        <f t="shared" si="558"/>
        <v>11</v>
      </c>
      <c r="B6007" t="b">
        <f t="shared" si="559"/>
        <v>0</v>
      </c>
      <c r="C6007" t="str">
        <f t="shared" si="560"/>
        <v>OFF</v>
      </c>
      <c r="D6007" s="4">
        <f t="shared" si="562"/>
        <v>42680.208333318769</v>
      </c>
      <c r="E6007" t="str">
        <f t="shared" si="563"/>
        <v>LRKPPS</v>
      </c>
      <c r="F6007" s="39">
        <v>47.473453521728516</v>
      </c>
      <c r="G6007">
        <f t="shared" si="561"/>
        <v>8.799302333392506E-4</v>
      </c>
      <c r="H6007" s="38">
        <f>G6007*SUMIF('Manual Inputs'!$B$11:$B$22,'Expanded kW'!A6007,'Manual Inputs'!$C$11:$C$22)</f>
        <v>8686.4248830597462</v>
      </c>
    </row>
    <row r="6008" spans="1:8" x14ac:dyDescent="0.2">
      <c r="A6008">
        <f t="shared" si="558"/>
        <v>11</v>
      </c>
      <c r="B6008" t="b">
        <f t="shared" si="559"/>
        <v>0</v>
      </c>
      <c r="C6008" t="str">
        <f t="shared" si="560"/>
        <v>OFF</v>
      </c>
      <c r="D6008" s="4">
        <f t="shared" si="562"/>
        <v>42680.249999985434</v>
      </c>
      <c r="E6008" t="str">
        <f t="shared" si="563"/>
        <v>LRKPPS</v>
      </c>
      <c r="F6008" s="39">
        <v>47.997196197509766</v>
      </c>
      <c r="G6008">
        <f t="shared" si="561"/>
        <v>8.8963791164622247E-4</v>
      </c>
      <c r="H6008" s="38">
        <f>G6008*SUMIF('Manual Inputs'!$B$11:$B$22,'Expanded kW'!A6008,'Manual Inputs'!$C$11:$C$22)</f>
        <v>8782.2563651562468</v>
      </c>
    </row>
    <row r="6009" spans="1:8" x14ac:dyDescent="0.2">
      <c r="A6009">
        <f t="shared" si="558"/>
        <v>11</v>
      </c>
      <c r="B6009" t="b">
        <f t="shared" si="559"/>
        <v>0</v>
      </c>
      <c r="C6009" t="str">
        <f t="shared" si="560"/>
        <v>OFF</v>
      </c>
      <c r="D6009" s="4">
        <f t="shared" si="562"/>
        <v>42680.291666652098</v>
      </c>
      <c r="E6009" t="str">
        <f t="shared" si="563"/>
        <v>LRKPPS</v>
      </c>
      <c r="F6009" s="39">
        <v>49.057685852050781</v>
      </c>
      <c r="G6009">
        <f t="shared" si="561"/>
        <v>9.0929430569278223E-4</v>
      </c>
      <c r="H6009" s="38">
        <f>G6009*SUMIF('Manual Inputs'!$B$11:$B$22,'Expanded kW'!A6009,'Manual Inputs'!$C$11:$C$22)</f>
        <v>8976.2987833935531</v>
      </c>
    </row>
    <row r="6010" spans="1:8" x14ac:dyDescent="0.2">
      <c r="A6010">
        <f t="shared" si="558"/>
        <v>11</v>
      </c>
      <c r="B6010" t="b">
        <f t="shared" si="559"/>
        <v>0</v>
      </c>
      <c r="C6010" t="str">
        <f t="shared" si="560"/>
        <v>OFF</v>
      </c>
      <c r="D6010" s="4">
        <f t="shared" si="562"/>
        <v>42680.333333318762</v>
      </c>
      <c r="E6010" t="str">
        <f t="shared" si="563"/>
        <v>LRKPPS</v>
      </c>
      <c r="F6010" s="39">
        <v>48.885658264160156</v>
      </c>
      <c r="G6010">
        <f t="shared" si="561"/>
        <v>9.0610573893969983E-4</v>
      </c>
      <c r="H6010" s="38">
        <f>G6010*SUMIF('Manual Inputs'!$B$11:$B$22,'Expanded kW'!A6010,'Manual Inputs'!$C$11:$C$22)</f>
        <v>8944.8221452058133</v>
      </c>
    </row>
    <row r="6011" spans="1:8" x14ac:dyDescent="0.2">
      <c r="A6011">
        <f t="shared" si="558"/>
        <v>11</v>
      </c>
      <c r="B6011" t="b">
        <f t="shared" si="559"/>
        <v>0</v>
      </c>
      <c r="C6011" t="str">
        <f t="shared" si="560"/>
        <v>OFF</v>
      </c>
      <c r="D6011" s="4">
        <f t="shared" si="562"/>
        <v>42680.374999985426</v>
      </c>
      <c r="E6011" t="str">
        <f t="shared" si="563"/>
        <v>LRKPPS</v>
      </c>
      <c r="F6011" s="39">
        <v>47.707695007324219</v>
      </c>
      <c r="G6011">
        <f t="shared" si="561"/>
        <v>8.8427194749290115E-4</v>
      </c>
      <c r="H6011" s="38">
        <f>G6011*SUMIF('Manual Inputs'!$B$11:$B$22,'Expanded kW'!A6011,'Manual Inputs'!$C$11:$C$22)</f>
        <v>8729.2850695046218</v>
      </c>
    </row>
    <row r="6012" spans="1:8" x14ac:dyDescent="0.2">
      <c r="A6012">
        <f t="shared" si="558"/>
        <v>11</v>
      </c>
      <c r="B6012" t="b">
        <f t="shared" si="559"/>
        <v>0</v>
      </c>
      <c r="C6012" t="str">
        <f t="shared" si="560"/>
        <v>OFF</v>
      </c>
      <c r="D6012" s="4">
        <f t="shared" si="562"/>
        <v>42680.41666665209</v>
      </c>
      <c r="E6012" t="str">
        <f t="shared" si="563"/>
        <v>LRKPPS</v>
      </c>
      <c r="F6012" s="39">
        <v>47.006809234619141</v>
      </c>
      <c r="G6012">
        <f t="shared" si="561"/>
        <v>8.7128088541989939E-4</v>
      </c>
      <c r="H6012" s="38">
        <f>G6012*SUMIF('Manual Inputs'!$B$11:$B$22,'Expanded kW'!A6012,'Manual Inputs'!$C$11:$C$22)</f>
        <v>8601.0409422173288</v>
      </c>
    </row>
    <row r="6013" spans="1:8" x14ac:dyDescent="0.2">
      <c r="A6013">
        <f t="shared" si="558"/>
        <v>11</v>
      </c>
      <c r="B6013" t="b">
        <f t="shared" si="559"/>
        <v>0</v>
      </c>
      <c r="C6013" t="str">
        <f t="shared" si="560"/>
        <v>OFF</v>
      </c>
      <c r="D6013" s="4">
        <f t="shared" si="562"/>
        <v>42680.458333318755</v>
      </c>
      <c r="E6013" t="str">
        <f t="shared" si="563"/>
        <v>LRKPPS</v>
      </c>
      <c r="F6013" s="39">
        <v>45.473239898681641</v>
      </c>
      <c r="G6013">
        <f t="shared" si="561"/>
        <v>8.4285586209616398E-4</v>
      </c>
      <c r="H6013" s="38">
        <f>G6013*SUMIF('Manual Inputs'!$B$11:$B$22,'Expanded kW'!A6013,'Manual Inputs'!$C$11:$C$22)</f>
        <v>8320.4370709719442</v>
      </c>
    </row>
    <row r="6014" spans="1:8" x14ac:dyDescent="0.2">
      <c r="A6014">
        <f t="shared" si="558"/>
        <v>11</v>
      </c>
      <c r="B6014" t="b">
        <f t="shared" si="559"/>
        <v>0</v>
      </c>
      <c r="C6014" t="str">
        <f t="shared" si="560"/>
        <v>OFF</v>
      </c>
      <c r="D6014" s="4">
        <f t="shared" si="562"/>
        <v>42680.499999985419</v>
      </c>
      <c r="E6014" t="str">
        <f t="shared" si="563"/>
        <v>LRKPPS</v>
      </c>
      <c r="F6014" s="39">
        <v>43.46246337890625</v>
      </c>
      <c r="G6014">
        <f t="shared" si="561"/>
        <v>8.055857053878634E-4</v>
      </c>
      <c r="H6014" s="38">
        <f>G6014*SUMIF('Manual Inputs'!$B$11:$B$22,'Expanded kW'!A6014,'Manual Inputs'!$C$11:$C$22)</f>
        <v>7952.5165195914788</v>
      </c>
    </row>
    <row r="6015" spans="1:8" x14ac:dyDescent="0.2">
      <c r="A6015">
        <f t="shared" si="558"/>
        <v>11</v>
      </c>
      <c r="B6015" t="b">
        <f t="shared" si="559"/>
        <v>0</v>
      </c>
      <c r="C6015" t="str">
        <f t="shared" si="560"/>
        <v>OFF</v>
      </c>
      <c r="D6015" s="4">
        <f t="shared" si="562"/>
        <v>42680.541666652083</v>
      </c>
      <c r="E6015" t="str">
        <f t="shared" si="563"/>
        <v>LRKPPS</v>
      </c>
      <c r="F6015" s="39">
        <v>42.778278350830078</v>
      </c>
      <c r="G6015">
        <f t="shared" si="561"/>
        <v>7.929041950543727E-4</v>
      </c>
      <c r="H6015" s="38">
        <f>G6015*SUMIF('Manual Inputs'!$B$11:$B$22,'Expanded kW'!A6015,'Manual Inputs'!$C$11:$C$22)</f>
        <v>7827.3282004021521</v>
      </c>
    </row>
    <row r="6016" spans="1:8" x14ac:dyDescent="0.2">
      <c r="A6016">
        <f t="shared" si="558"/>
        <v>11</v>
      </c>
      <c r="B6016" t="b">
        <f t="shared" si="559"/>
        <v>0</v>
      </c>
      <c r="C6016" t="str">
        <f t="shared" si="560"/>
        <v>OFF</v>
      </c>
      <c r="D6016" s="4">
        <f t="shared" si="562"/>
        <v>42680.583333318747</v>
      </c>
      <c r="E6016" t="str">
        <f t="shared" si="563"/>
        <v>LRKPPS</v>
      </c>
      <c r="F6016" s="39">
        <v>42.763118743896484</v>
      </c>
      <c r="G6016">
        <f t="shared" si="561"/>
        <v>7.9262320861928429E-4</v>
      </c>
      <c r="H6016" s="38">
        <f>G6016*SUMIF('Manual Inputs'!$B$11:$B$22,'Expanded kW'!A6016,'Manual Inputs'!$C$11:$C$22)</f>
        <v>7824.5543809911615</v>
      </c>
    </row>
    <row r="6017" spans="1:8" x14ac:dyDescent="0.2">
      <c r="A6017">
        <f t="shared" si="558"/>
        <v>11</v>
      </c>
      <c r="B6017" t="b">
        <f t="shared" si="559"/>
        <v>0</v>
      </c>
      <c r="C6017" t="str">
        <f t="shared" si="560"/>
        <v>OFF</v>
      </c>
      <c r="D6017" s="4">
        <f t="shared" si="562"/>
        <v>42680.624999985412</v>
      </c>
      <c r="E6017" t="str">
        <f t="shared" si="563"/>
        <v>LRKPPS</v>
      </c>
      <c r="F6017" s="39">
        <v>43.188514709472656</v>
      </c>
      <c r="G6017">
        <f t="shared" si="561"/>
        <v>8.0050801040813433E-4</v>
      </c>
      <c r="H6017" s="38">
        <f>G6017*SUMIF('Manual Inputs'!$B$11:$B$22,'Expanded kW'!A6017,'Manual Inputs'!$C$11:$C$22)</f>
        <v>7902.3909365061882</v>
      </c>
    </row>
    <row r="6018" spans="1:8" x14ac:dyDescent="0.2">
      <c r="A6018">
        <f t="shared" ref="A6018:A6081" si="564">MONTH(D6018)</f>
        <v>11</v>
      </c>
      <c r="B6018" t="b">
        <f t="shared" ref="B6018:B6081" si="565">IF(ISNA(VLOOKUP(DATE(YEAR(D6018),MONTH(D6018),DAY(D6018)),Holidays,1,FALSE)),FALSE,TRUE)</f>
        <v>0</v>
      </c>
      <c r="C6018" t="str">
        <f t="shared" ref="C6018:C6081" si="566">IF(OR(HOUR(D6018)&lt;PkStart,HOUR(D6018)&gt;OPkStart-1,WEEKDAY(D6018,2)&gt;5,B6018)=TRUE,"OFF","ON")</f>
        <v>OFF</v>
      </c>
      <c r="D6018" s="4">
        <f t="shared" si="562"/>
        <v>42680.666666652076</v>
      </c>
      <c r="E6018" t="str">
        <f t="shared" si="563"/>
        <v>LRKPPS</v>
      </c>
      <c r="F6018" s="39">
        <v>43.445652008056641</v>
      </c>
      <c r="G6018">
        <f t="shared" ref="G6018:G6081" si="567">IF(SUMIF($A$2:$A$8761,A6018,$F$2:$F$8761)=0,0,F6018/SUMIF($A$2:$A$8761,A6018,$F$2:$F$8761))</f>
        <v>8.0527410316857929E-4</v>
      </c>
      <c r="H6018" s="38">
        <f>G6018*SUMIF('Manual Inputs'!$B$11:$B$22,'Expanded kW'!A6018,'Manual Inputs'!$C$11:$C$22)</f>
        <v>7949.4404697313275</v>
      </c>
    </row>
    <row r="6019" spans="1:8" x14ac:dyDescent="0.2">
      <c r="A6019">
        <f t="shared" si="564"/>
        <v>11</v>
      </c>
      <c r="B6019" t="b">
        <f t="shared" si="565"/>
        <v>0</v>
      </c>
      <c r="C6019" t="str">
        <f t="shared" si="566"/>
        <v>OFF</v>
      </c>
      <c r="D6019" s="4">
        <f t="shared" si="562"/>
        <v>42680.70833331874</v>
      </c>
      <c r="E6019" t="str">
        <f t="shared" si="563"/>
        <v>LRKPPS</v>
      </c>
      <c r="F6019" s="39">
        <v>45.926761627197266</v>
      </c>
      <c r="G6019">
        <f t="shared" si="567"/>
        <v>8.5126198069072803E-4</v>
      </c>
      <c r="H6019" s="38">
        <f>G6019*SUMIF('Manual Inputs'!$B$11:$B$22,'Expanded kW'!A6019,'Manual Inputs'!$C$11:$C$22)</f>
        <v>8403.4199200242729</v>
      </c>
    </row>
    <row r="6020" spans="1:8" x14ac:dyDescent="0.2">
      <c r="A6020">
        <f t="shared" si="564"/>
        <v>11</v>
      </c>
      <c r="B6020" t="b">
        <f t="shared" si="565"/>
        <v>0</v>
      </c>
      <c r="C6020" t="str">
        <f t="shared" si="566"/>
        <v>OFF</v>
      </c>
      <c r="D6020" s="4">
        <f t="shared" ref="D6020:D6083" si="568">+D6019+1/24</f>
        <v>42680.749999985404</v>
      </c>
      <c r="E6020" t="str">
        <f t="shared" ref="E6020:E6083" si="569">+E6019</f>
        <v>LRKPPS</v>
      </c>
      <c r="F6020" s="39">
        <v>48.294643402099609</v>
      </c>
      <c r="G6020">
        <f t="shared" si="567"/>
        <v>8.9515115681219827E-4</v>
      </c>
      <c r="H6020" s="38">
        <f>G6020*SUMIF('Manual Inputs'!$B$11:$B$22,'Expanded kW'!A6020,'Manual Inputs'!$C$11:$C$22)</f>
        <v>8836.6815777261145</v>
      </c>
    </row>
    <row r="6021" spans="1:8" x14ac:dyDescent="0.2">
      <c r="A6021">
        <f t="shared" si="564"/>
        <v>11</v>
      </c>
      <c r="B6021" t="b">
        <f t="shared" si="565"/>
        <v>0</v>
      </c>
      <c r="C6021" t="str">
        <f t="shared" si="566"/>
        <v>OFF</v>
      </c>
      <c r="D6021" s="4">
        <f t="shared" si="568"/>
        <v>42680.791666652069</v>
      </c>
      <c r="E6021" t="str">
        <f t="shared" si="569"/>
        <v>LRKPPS</v>
      </c>
      <c r="F6021" s="39">
        <v>46.611789703369141</v>
      </c>
      <c r="G6021">
        <f t="shared" si="567"/>
        <v>8.6395911709421223E-4</v>
      </c>
      <c r="H6021" s="38">
        <f>G6021*SUMIF('Manual Inputs'!$B$11:$B$22,'Expanded kW'!A6021,'Manual Inputs'!$C$11:$C$22)</f>
        <v>8528.7624954012772</v>
      </c>
    </row>
    <row r="6022" spans="1:8" x14ac:dyDescent="0.2">
      <c r="A6022">
        <f t="shared" si="564"/>
        <v>11</v>
      </c>
      <c r="B6022" t="b">
        <f t="shared" si="565"/>
        <v>0</v>
      </c>
      <c r="C6022" t="str">
        <f t="shared" si="566"/>
        <v>OFF</v>
      </c>
      <c r="D6022" s="4">
        <f t="shared" si="568"/>
        <v>42680.833333318733</v>
      </c>
      <c r="E6022" t="str">
        <f t="shared" si="569"/>
        <v>LRKPPS</v>
      </c>
      <c r="F6022" s="39">
        <v>45.279514312744141</v>
      </c>
      <c r="G6022">
        <f t="shared" si="567"/>
        <v>8.3926511848279384E-4</v>
      </c>
      <c r="H6022" s="38">
        <f>G6022*SUMIF('Manual Inputs'!$B$11:$B$22,'Expanded kW'!A6022,'Manual Inputs'!$C$11:$C$22)</f>
        <v>8284.9902554289656</v>
      </c>
    </row>
    <row r="6023" spans="1:8" x14ac:dyDescent="0.2">
      <c r="A6023">
        <f t="shared" si="564"/>
        <v>11</v>
      </c>
      <c r="B6023" t="b">
        <f t="shared" si="565"/>
        <v>0</v>
      </c>
      <c r="C6023" t="str">
        <f t="shared" si="566"/>
        <v>OFF</v>
      </c>
      <c r="D6023" s="4">
        <f t="shared" si="568"/>
        <v>42680.874999985397</v>
      </c>
      <c r="E6023" t="str">
        <f t="shared" si="569"/>
        <v>LRKPPS</v>
      </c>
      <c r="F6023" s="39">
        <v>45.759849548339844</v>
      </c>
      <c r="G6023">
        <f t="shared" si="567"/>
        <v>8.4816823095059312E-4</v>
      </c>
      <c r="H6023" s="38">
        <f>G6023*SUMIF('Manual Inputs'!$B$11:$B$22,'Expanded kW'!A6023,'Manual Inputs'!$C$11:$C$22)</f>
        <v>8372.8792888395892</v>
      </c>
    </row>
    <row r="6024" spans="1:8" x14ac:dyDescent="0.2">
      <c r="A6024">
        <f t="shared" si="564"/>
        <v>11</v>
      </c>
      <c r="B6024" t="b">
        <f t="shared" si="565"/>
        <v>0</v>
      </c>
      <c r="C6024" t="str">
        <f t="shared" si="566"/>
        <v>OFF</v>
      </c>
      <c r="D6024" s="4">
        <f t="shared" si="568"/>
        <v>42680.916666652061</v>
      </c>
      <c r="E6024" t="str">
        <f t="shared" si="569"/>
        <v>LRKPPS</v>
      </c>
      <c r="F6024" s="39">
        <v>46.286468505859375</v>
      </c>
      <c r="G6024">
        <f t="shared" si="567"/>
        <v>8.5792922173166081E-4</v>
      </c>
      <c r="H6024" s="38">
        <f>G6024*SUMIF('Manual Inputs'!$B$11:$B$22,'Expanded kW'!A6024,'Manual Inputs'!$C$11:$C$22)</f>
        <v>8469.2370567528706</v>
      </c>
    </row>
    <row r="6025" spans="1:8" x14ac:dyDescent="0.2">
      <c r="A6025">
        <f t="shared" si="564"/>
        <v>11</v>
      </c>
      <c r="B6025" t="b">
        <f t="shared" si="565"/>
        <v>0</v>
      </c>
      <c r="C6025" t="str">
        <f t="shared" si="566"/>
        <v>OFF</v>
      </c>
      <c r="D6025" s="4">
        <f t="shared" si="568"/>
        <v>42680.958333318726</v>
      </c>
      <c r="E6025" t="str">
        <f t="shared" si="569"/>
        <v>LRKPPS</v>
      </c>
      <c r="F6025" s="39">
        <v>44.752540588378906</v>
      </c>
      <c r="G6025">
        <f t="shared" si="567"/>
        <v>8.2949755202521309E-4</v>
      </c>
      <c r="H6025" s="38">
        <f>G6025*SUMIF('Manual Inputs'!$B$11:$B$22,'Expanded kW'!A6025,'Manual Inputs'!$C$11:$C$22)</f>
        <v>8188.5675742783369</v>
      </c>
    </row>
    <row r="6026" spans="1:8" x14ac:dyDescent="0.2">
      <c r="A6026">
        <f t="shared" si="564"/>
        <v>11</v>
      </c>
      <c r="B6026" t="b">
        <f t="shared" si="565"/>
        <v>0</v>
      </c>
      <c r="C6026" t="str">
        <f t="shared" si="566"/>
        <v>OFF</v>
      </c>
      <c r="D6026" s="4">
        <f t="shared" si="568"/>
        <v>42680.99999998539</v>
      </c>
      <c r="E6026" t="str">
        <f t="shared" si="569"/>
        <v>LRKPPS</v>
      </c>
      <c r="F6026" s="39">
        <v>44.056896209716797</v>
      </c>
      <c r="G6026">
        <f t="shared" si="567"/>
        <v>8.1660364026972813E-4</v>
      </c>
      <c r="H6026" s="38">
        <f>G6026*SUMIF('Manual Inputs'!$B$11:$B$22,'Expanded kW'!A6026,'Manual Inputs'!$C$11:$C$22)</f>
        <v>8061.2824877234807</v>
      </c>
    </row>
    <row r="6027" spans="1:8" x14ac:dyDescent="0.2">
      <c r="A6027">
        <f t="shared" si="564"/>
        <v>11</v>
      </c>
      <c r="B6027" t="b">
        <f t="shared" si="565"/>
        <v>0</v>
      </c>
      <c r="C6027" t="str">
        <f t="shared" si="566"/>
        <v>OFF</v>
      </c>
      <c r="D6027" s="4">
        <f t="shared" si="568"/>
        <v>42681.041666652054</v>
      </c>
      <c r="E6027" t="str">
        <f t="shared" si="569"/>
        <v>LRKPPS</v>
      </c>
      <c r="F6027" s="39">
        <v>43.814155578613281</v>
      </c>
      <c r="G6027">
        <f t="shared" si="567"/>
        <v>8.1210439270455834E-4</v>
      </c>
      <c r="H6027" s="38">
        <f>G6027*SUMIF('Manual Inputs'!$B$11:$B$22,'Expanded kW'!A6027,'Manual Inputs'!$C$11:$C$22)</f>
        <v>8016.8671755494424</v>
      </c>
    </row>
    <row r="6028" spans="1:8" x14ac:dyDescent="0.2">
      <c r="A6028">
        <f t="shared" si="564"/>
        <v>11</v>
      </c>
      <c r="B6028" t="b">
        <f t="shared" si="565"/>
        <v>0</v>
      </c>
      <c r="C6028" t="str">
        <f t="shared" si="566"/>
        <v>OFF</v>
      </c>
      <c r="D6028" s="4">
        <f t="shared" si="568"/>
        <v>42681.083333318718</v>
      </c>
      <c r="E6028" t="str">
        <f t="shared" si="569"/>
        <v>LRKPPS</v>
      </c>
      <c r="F6028" s="39">
        <v>44.766994476318359</v>
      </c>
      <c r="G6028">
        <f t="shared" si="567"/>
        <v>8.2976545781347441E-4</v>
      </c>
      <c r="H6028" s="38">
        <f>G6028*SUMIF('Manual Inputs'!$B$11:$B$22,'Expanded kW'!A6028,'Manual Inputs'!$C$11:$C$22)</f>
        <v>8191.2122652064318</v>
      </c>
    </row>
    <row r="6029" spans="1:8" x14ac:dyDescent="0.2">
      <c r="A6029">
        <f t="shared" si="564"/>
        <v>11</v>
      </c>
      <c r="B6029" t="b">
        <f t="shared" si="565"/>
        <v>0</v>
      </c>
      <c r="C6029" t="str">
        <f t="shared" si="566"/>
        <v>OFF</v>
      </c>
      <c r="D6029" s="4">
        <f t="shared" si="568"/>
        <v>42681.124999985383</v>
      </c>
      <c r="E6029" t="str">
        <f t="shared" si="569"/>
        <v>LRKPPS</v>
      </c>
      <c r="F6029" s="39">
        <v>44.302932739257813</v>
      </c>
      <c r="G6029">
        <f t="shared" si="567"/>
        <v>8.2116397799089082E-4</v>
      </c>
      <c r="H6029" s="38">
        <f>G6029*SUMIF('Manual Inputs'!$B$11:$B$22,'Expanded kW'!A6029,'Manual Inputs'!$C$11:$C$22)</f>
        <v>8106.3008648122368</v>
      </c>
    </row>
    <row r="6030" spans="1:8" x14ac:dyDescent="0.2">
      <c r="A6030">
        <f t="shared" si="564"/>
        <v>11</v>
      </c>
      <c r="B6030" t="b">
        <f t="shared" si="565"/>
        <v>0</v>
      </c>
      <c r="C6030" t="str">
        <f t="shared" si="566"/>
        <v>OFF</v>
      </c>
      <c r="D6030" s="4">
        <f t="shared" si="568"/>
        <v>42681.166666652047</v>
      </c>
      <c r="E6030" t="str">
        <f t="shared" si="569"/>
        <v>LRKPPS</v>
      </c>
      <c r="F6030" s="39">
        <v>49.536434173583984</v>
      </c>
      <c r="G6030">
        <f t="shared" si="567"/>
        <v>9.1816800438177003E-4</v>
      </c>
      <c r="H6030" s="38">
        <f>G6030*SUMIF('Manual Inputs'!$B$11:$B$22,'Expanded kW'!A6030,'Manual Inputs'!$C$11:$C$22)</f>
        <v>9063.8974522156077</v>
      </c>
    </row>
    <row r="6031" spans="1:8" x14ac:dyDescent="0.2">
      <c r="A6031">
        <f t="shared" si="564"/>
        <v>11</v>
      </c>
      <c r="B6031" t="b">
        <f t="shared" si="565"/>
        <v>0</v>
      </c>
      <c r="C6031" t="str">
        <f t="shared" si="566"/>
        <v>OFF</v>
      </c>
      <c r="D6031" s="4">
        <f t="shared" si="568"/>
        <v>42681.208333318711</v>
      </c>
      <c r="E6031" t="str">
        <f t="shared" si="569"/>
        <v>LRKPPS</v>
      </c>
      <c r="F6031" s="39">
        <v>53.933963775634766</v>
      </c>
      <c r="G6031">
        <f t="shared" si="567"/>
        <v>9.9967712077832075E-4</v>
      </c>
      <c r="H6031" s="38">
        <f>G6031*SUMIF('Manual Inputs'!$B$11:$B$22,'Expanded kW'!A6031,'Manual Inputs'!$C$11:$C$22)</f>
        <v>9868.5326267297642</v>
      </c>
    </row>
    <row r="6032" spans="1:8" x14ac:dyDescent="0.2">
      <c r="A6032">
        <f t="shared" si="564"/>
        <v>11</v>
      </c>
      <c r="B6032" t="b">
        <f t="shared" si="565"/>
        <v>0</v>
      </c>
      <c r="C6032" t="str">
        <f t="shared" si="566"/>
        <v>OFF</v>
      </c>
      <c r="D6032" s="4">
        <f t="shared" si="568"/>
        <v>42681.249999985375</v>
      </c>
      <c r="E6032" t="str">
        <f t="shared" si="569"/>
        <v>LRKPPS</v>
      </c>
      <c r="F6032" s="39">
        <v>67.072052001953125</v>
      </c>
      <c r="G6032">
        <f t="shared" si="567"/>
        <v>1.2431942905019159E-3</v>
      </c>
      <c r="H6032" s="38">
        <f>G6032*SUMIF('Manual Inputs'!$B$11:$B$22,'Expanded kW'!A6032,'Manual Inputs'!$C$11:$C$22)</f>
        <v>12272.465941433573</v>
      </c>
    </row>
    <row r="6033" spans="1:8" x14ac:dyDescent="0.2">
      <c r="A6033">
        <f t="shared" si="564"/>
        <v>11</v>
      </c>
      <c r="B6033" t="b">
        <f t="shared" si="565"/>
        <v>0</v>
      </c>
      <c r="C6033" t="str">
        <f t="shared" si="566"/>
        <v>ON</v>
      </c>
      <c r="D6033" s="4">
        <f t="shared" si="568"/>
        <v>42681.29166665204</v>
      </c>
      <c r="E6033" t="str">
        <f t="shared" si="569"/>
        <v>LRKPPS</v>
      </c>
      <c r="F6033" s="39">
        <v>81.710350036621094</v>
      </c>
      <c r="G6033">
        <f t="shared" si="567"/>
        <v>1.5145181578384141E-3</v>
      </c>
      <c r="H6033" s="38">
        <f>G6033*SUMIF('Manual Inputs'!$B$11:$B$22,'Expanded kW'!A6033,'Manual Inputs'!$C$11:$C$22)</f>
        <v>14950.899189096628</v>
      </c>
    </row>
    <row r="6034" spans="1:8" x14ac:dyDescent="0.2">
      <c r="A6034">
        <f t="shared" si="564"/>
        <v>11</v>
      </c>
      <c r="B6034" t="b">
        <f t="shared" si="565"/>
        <v>0</v>
      </c>
      <c r="C6034" t="str">
        <f t="shared" si="566"/>
        <v>ON</v>
      </c>
      <c r="D6034" s="4">
        <f t="shared" si="568"/>
        <v>42681.333333318704</v>
      </c>
      <c r="E6034" t="str">
        <f t="shared" si="569"/>
        <v>LRKPPS</v>
      </c>
      <c r="F6034" s="39">
        <v>89.095138549804687</v>
      </c>
      <c r="G6034">
        <f t="shared" si="567"/>
        <v>1.6513967330739926E-3</v>
      </c>
      <c r="H6034" s="38">
        <f>G6034*SUMIF('Manual Inputs'!$B$11:$B$22,'Expanded kW'!A6034,'Manual Inputs'!$C$11:$C$22)</f>
        <v>16302.126157821194</v>
      </c>
    </row>
    <row r="6035" spans="1:8" x14ac:dyDescent="0.2">
      <c r="A6035">
        <f t="shared" si="564"/>
        <v>11</v>
      </c>
      <c r="B6035" t="b">
        <f t="shared" si="565"/>
        <v>0</v>
      </c>
      <c r="C6035" t="str">
        <f t="shared" si="566"/>
        <v>ON</v>
      </c>
      <c r="D6035" s="4">
        <f t="shared" si="568"/>
        <v>42681.374999985368</v>
      </c>
      <c r="E6035" t="str">
        <f t="shared" si="569"/>
        <v>LRKPPS</v>
      </c>
      <c r="F6035" s="39">
        <v>89.170791625976563</v>
      </c>
      <c r="G6035">
        <f t="shared" si="567"/>
        <v>1.6527989784138706E-3</v>
      </c>
      <c r="H6035" s="38">
        <f>G6035*SUMIF('Manual Inputs'!$B$11:$B$22,'Expanded kW'!A6035,'Manual Inputs'!$C$11:$C$22)</f>
        <v>16315.968731187775</v>
      </c>
    </row>
    <row r="6036" spans="1:8" x14ac:dyDescent="0.2">
      <c r="A6036">
        <f t="shared" si="564"/>
        <v>11</v>
      </c>
      <c r="B6036" t="b">
        <f t="shared" si="565"/>
        <v>0</v>
      </c>
      <c r="C6036" t="str">
        <f t="shared" si="566"/>
        <v>ON</v>
      </c>
      <c r="D6036" s="4">
        <f t="shared" si="568"/>
        <v>42681.416666652032</v>
      </c>
      <c r="E6036" t="str">
        <f t="shared" si="569"/>
        <v>LRKPPS</v>
      </c>
      <c r="F6036" s="39">
        <v>86.664192199707031</v>
      </c>
      <c r="G6036">
        <f t="shared" si="567"/>
        <v>1.6063386420695626E-3</v>
      </c>
      <c r="H6036" s="38">
        <f>G6036*SUMIF('Manual Inputs'!$B$11:$B$22,'Expanded kW'!A6036,'Manual Inputs'!$C$11:$C$22)</f>
        <v>15857.325299690941</v>
      </c>
    </row>
    <row r="6037" spans="1:8" x14ac:dyDescent="0.2">
      <c r="A6037">
        <f t="shared" si="564"/>
        <v>11</v>
      </c>
      <c r="B6037" t="b">
        <f t="shared" si="565"/>
        <v>0</v>
      </c>
      <c r="C6037" t="str">
        <f t="shared" si="566"/>
        <v>ON</v>
      </c>
      <c r="D6037" s="4">
        <f t="shared" si="568"/>
        <v>42681.458333318697</v>
      </c>
      <c r="E6037" t="str">
        <f t="shared" si="569"/>
        <v>LRKPPS</v>
      </c>
      <c r="F6037" s="39">
        <v>89.267646789550781</v>
      </c>
      <c r="G6037">
        <f t="shared" si="567"/>
        <v>1.6545942088081575E-3</v>
      </c>
      <c r="H6037" s="38">
        <f>G6037*SUMIF('Manual Inputs'!$B$11:$B$22,'Expanded kW'!A6037,'Manual Inputs'!$C$11:$C$22)</f>
        <v>16333.690742975665</v>
      </c>
    </row>
    <row r="6038" spans="1:8" x14ac:dyDescent="0.2">
      <c r="A6038">
        <f t="shared" si="564"/>
        <v>11</v>
      </c>
      <c r="B6038" t="b">
        <f t="shared" si="565"/>
        <v>0</v>
      </c>
      <c r="C6038" t="str">
        <f t="shared" si="566"/>
        <v>ON</v>
      </c>
      <c r="D6038" s="4">
        <f t="shared" si="568"/>
        <v>42681.499999985361</v>
      </c>
      <c r="E6038" t="str">
        <f t="shared" si="569"/>
        <v>LRKPPS</v>
      </c>
      <c r="F6038" s="39">
        <v>87.619544982910156</v>
      </c>
      <c r="G6038">
        <f t="shared" si="567"/>
        <v>1.624046302563663E-3</v>
      </c>
      <c r="H6038" s="38">
        <f>G6038*SUMIF('Manual Inputs'!$B$11:$B$22,'Expanded kW'!A6038,'Manual Inputs'!$C$11:$C$22)</f>
        <v>16032.130365943764</v>
      </c>
    </row>
    <row r="6039" spans="1:8" x14ac:dyDescent="0.2">
      <c r="A6039">
        <f t="shared" si="564"/>
        <v>11</v>
      </c>
      <c r="B6039" t="b">
        <f t="shared" si="565"/>
        <v>0</v>
      </c>
      <c r="C6039" t="str">
        <f t="shared" si="566"/>
        <v>ON</v>
      </c>
      <c r="D6039" s="4">
        <f t="shared" si="568"/>
        <v>42681.541666652025</v>
      </c>
      <c r="E6039" t="str">
        <f t="shared" si="569"/>
        <v>LRKPPS</v>
      </c>
      <c r="F6039" s="39">
        <v>83.737777709960937</v>
      </c>
      <c r="G6039">
        <f t="shared" si="567"/>
        <v>1.552096947105638E-3</v>
      </c>
      <c r="H6039" s="38">
        <f>G6039*SUMIF('Manual Inputs'!$B$11:$B$22,'Expanded kW'!A6039,'Manual Inputs'!$C$11:$C$22)</f>
        <v>15321.866474681668</v>
      </c>
    </row>
    <row r="6040" spans="1:8" x14ac:dyDescent="0.2">
      <c r="A6040">
        <f t="shared" si="564"/>
        <v>11</v>
      </c>
      <c r="B6040" t="b">
        <f t="shared" si="565"/>
        <v>0</v>
      </c>
      <c r="C6040" t="str">
        <f t="shared" si="566"/>
        <v>ON</v>
      </c>
      <c r="D6040" s="4">
        <f t="shared" si="568"/>
        <v>42681.583333318689</v>
      </c>
      <c r="E6040" t="str">
        <f t="shared" si="569"/>
        <v>LRKPPS</v>
      </c>
      <c r="F6040" s="39">
        <v>78.64215087890625</v>
      </c>
      <c r="G6040">
        <f t="shared" si="567"/>
        <v>1.457648454867603E-3</v>
      </c>
      <c r="H6040" s="38">
        <f>G6040*SUMIF('Manual Inputs'!$B$11:$B$22,'Expanded kW'!A6040,'Manual Inputs'!$C$11:$C$22)</f>
        <v>14389.497404885613</v>
      </c>
    </row>
    <row r="6041" spans="1:8" x14ac:dyDescent="0.2">
      <c r="A6041">
        <f t="shared" si="564"/>
        <v>11</v>
      </c>
      <c r="B6041" t="b">
        <f t="shared" si="565"/>
        <v>0</v>
      </c>
      <c r="C6041" t="str">
        <f t="shared" si="566"/>
        <v>ON</v>
      </c>
      <c r="D6041" s="4">
        <f t="shared" si="568"/>
        <v>42681.624999985353</v>
      </c>
      <c r="E6041" t="str">
        <f t="shared" si="569"/>
        <v>LRKPPS</v>
      </c>
      <c r="F6041" s="39">
        <v>71.654472351074219</v>
      </c>
      <c r="G6041">
        <f t="shared" si="567"/>
        <v>1.3281303949547996E-3</v>
      </c>
      <c r="H6041" s="38">
        <f>G6041*SUMIF('Manual Inputs'!$B$11:$B$22,'Expanded kW'!A6041,'Manual Inputs'!$C$11:$C$22)</f>
        <v>13110.931382483195</v>
      </c>
    </row>
    <row r="6042" spans="1:8" x14ac:dyDescent="0.2">
      <c r="A6042">
        <f t="shared" si="564"/>
        <v>11</v>
      </c>
      <c r="B6042" t="b">
        <f t="shared" si="565"/>
        <v>0</v>
      </c>
      <c r="C6042" t="str">
        <f t="shared" si="566"/>
        <v>ON</v>
      </c>
      <c r="D6042" s="4">
        <f t="shared" si="568"/>
        <v>42681.666666652018</v>
      </c>
      <c r="E6042" t="str">
        <f t="shared" si="569"/>
        <v>LRKPPS</v>
      </c>
      <c r="F6042" s="39">
        <v>64.708877563476563</v>
      </c>
      <c r="G6042">
        <f t="shared" si="567"/>
        <v>1.1993923658300931E-3</v>
      </c>
      <c r="H6042" s="38">
        <f>G6042*SUMIF('Manual Inputs'!$B$11:$B$22,'Expanded kW'!A6042,'Manual Inputs'!$C$11:$C$22)</f>
        <v>11840.065605612246</v>
      </c>
    </row>
    <row r="6043" spans="1:8" x14ac:dyDescent="0.2">
      <c r="A6043">
        <f t="shared" si="564"/>
        <v>11</v>
      </c>
      <c r="B6043" t="b">
        <f t="shared" si="565"/>
        <v>0</v>
      </c>
      <c r="C6043" t="str">
        <f t="shared" si="566"/>
        <v>ON</v>
      </c>
      <c r="D6043" s="4">
        <f t="shared" si="568"/>
        <v>42681.708333318682</v>
      </c>
      <c r="E6043" t="str">
        <f t="shared" si="569"/>
        <v>LRKPPS</v>
      </c>
      <c r="F6043" s="39">
        <v>61.429897308349609</v>
      </c>
      <c r="G6043">
        <f t="shared" si="567"/>
        <v>1.1386157918298876E-3</v>
      </c>
      <c r="H6043" s="38">
        <f>G6043*SUMIF('Manual Inputs'!$B$11:$B$22,'Expanded kW'!A6043,'Manual Inputs'!$C$11:$C$22)</f>
        <v>11240.096284522939</v>
      </c>
    </row>
    <row r="6044" spans="1:8" x14ac:dyDescent="0.2">
      <c r="A6044">
        <f t="shared" si="564"/>
        <v>11</v>
      </c>
      <c r="B6044" t="b">
        <f t="shared" si="565"/>
        <v>0</v>
      </c>
      <c r="C6044" t="str">
        <f t="shared" si="566"/>
        <v>ON</v>
      </c>
      <c r="D6044" s="4">
        <f t="shared" si="568"/>
        <v>42681.749999985346</v>
      </c>
      <c r="E6044" t="str">
        <f t="shared" si="569"/>
        <v>LRKPPS</v>
      </c>
      <c r="F6044" s="39">
        <v>61.348995208740234</v>
      </c>
      <c r="G6044">
        <f t="shared" si="567"/>
        <v>1.1371162547600948E-3</v>
      </c>
      <c r="H6044" s="38">
        <f>G6044*SUMIF('Manual Inputs'!$B$11:$B$22,'Expanded kW'!A6044,'Manual Inputs'!$C$11:$C$22)</f>
        <v>11225.293274440322</v>
      </c>
    </row>
    <row r="6045" spans="1:8" x14ac:dyDescent="0.2">
      <c r="A6045">
        <f t="shared" si="564"/>
        <v>11</v>
      </c>
      <c r="B6045" t="b">
        <f t="shared" si="565"/>
        <v>0</v>
      </c>
      <c r="C6045" t="str">
        <f t="shared" si="566"/>
        <v>ON</v>
      </c>
      <c r="D6045" s="4">
        <f t="shared" si="568"/>
        <v>42681.79166665201</v>
      </c>
      <c r="E6045" t="str">
        <f t="shared" si="569"/>
        <v>LRKPPS</v>
      </c>
      <c r="F6045" s="39">
        <v>58.485633850097656</v>
      </c>
      <c r="G6045">
        <f t="shared" si="567"/>
        <v>1.084043262560533E-3</v>
      </c>
      <c r="H6045" s="38">
        <f>G6045*SUMIF('Manual Inputs'!$B$11:$B$22,'Expanded kW'!A6045,'Manual Inputs'!$C$11:$C$22)</f>
        <v>10701.371555884065</v>
      </c>
    </row>
    <row r="6046" spans="1:8" x14ac:dyDescent="0.2">
      <c r="A6046">
        <f t="shared" si="564"/>
        <v>11</v>
      </c>
      <c r="B6046" t="b">
        <f t="shared" si="565"/>
        <v>0</v>
      </c>
      <c r="C6046" t="str">
        <f t="shared" si="566"/>
        <v>ON</v>
      </c>
      <c r="D6046" s="4">
        <f t="shared" si="568"/>
        <v>42681.833333318675</v>
      </c>
      <c r="E6046" t="str">
        <f t="shared" si="569"/>
        <v>LRKPPS</v>
      </c>
      <c r="F6046" s="39">
        <v>56.246376037597656</v>
      </c>
      <c r="G6046">
        <f t="shared" si="567"/>
        <v>1.0425381580591716E-3</v>
      </c>
      <c r="H6046" s="38">
        <f>G6046*SUMIF('Manual Inputs'!$B$11:$B$22,'Expanded kW'!A6046,'Manual Inputs'!$C$11:$C$22)</f>
        <v>10291.644785675886</v>
      </c>
    </row>
    <row r="6047" spans="1:8" x14ac:dyDescent="0.2">
      <c r="A6047">
        <f t="shared" si="564"/>
        <v>11</v>
      </c>
      <c r="B6047" t="b">
        <f t="shared" si="565"/>
        <v>0</v>
      </c>
      <c r="C6047" t="str">
        <f t="shared" si="566"/>
        <v>OFF</v>
      </c>
      <c r="D6047" s="4">
        <f t="shared" si="568"/>
        <v>42681.874999985339</v>
      </c>
      <c r="E6047" t="str">
        <f t="shared" si="569"/>
        <v>LRKPPS</v>
      </c>
      <c r="F6047" s="39">
        <v>54.418594360351562</v>
      </c>
      <c r="G6047">
        <f t="shared" si="567"/>
        <v>1.0086598484262683E-3</v>
      </c>
      <c r="H6047" s="38">
        <f>G6047*SUMIF('Manual Inputs'!$B$11:$B$22,'Expanded kW'!A6047,'Manual Inputs'!$C$11:$C$22)</f>
        <v>9957.2075989065615</v>
      </c>
    </row>
    <row r="6048" spans="1:8" x14ac:dyDescent="0.2">
      <c r="A6048">
        <f t="shared" si="564"/>
        <v>11</v>
      </c>
      <c r="B6048" t="b">
        <f t="shared" si="565"/>
        <v>0</v>
      </c>
      <c r="C6048" t="str">
        <f t="shared" si="566"/>
        <v>OFF</v>
      </c>
      <c r="D6048" s="4">
        <f t="shared" si="568"/>
        <v>42681.916666652003</v>
      </c>
      <c r="E6048" t="str">
        <f t="shared" si="569"/>
        <v>LRKPPS</v>
      </c>
      <c r="F6048" s="39">
        <v>51.406047821044922</v>
      </c>
      <c r="G6048">
        <f t="shared" si="567"/>
        <v>9.5282167819363164E-4</v>
      </c>
      <c r="H6048" s="38">
        <f>G6048*SUMIF('Manual Inputs'!$B$11:$B$22,'Expanded kW'!A6048,'Manual Inputs'!$C$11:$C$22)</f>
        <v>9405.9888170576378</v>
      </c>
    </row>
    <row r="6049" spans="1:8" x14ac:dyDescent="0.2">
      <c r="A6049">
        <f t="shared" si="564"/>
        <v>11</v>
      </c>
      <c r="B6049" t="b">
        <f t="shared" si="565"/>
        <v>0</v>
      </c>
      <c r="C6049" t="str">
        <f t="shared" si="566"/>
        <v>OFF</v>
      </c>
      <c r="D6049" s="4">
        <f t="shared" si="568"/>
        <v>42681.958333318667</v>
      </c>
      <c r="E6049" t="str">
        <f t="shared" si="569"/>
        <v>LRKPPS</v>
      </c>
      <c r="F6049" s="39">
        <v>48.557601928710938</v>
      </c>
      <c r="G6049">
        <f t="shared" si="567"/>
        <v>9.0002514723241803E-4</v>
      </c>
      <c r="H6049" s="38">
        <f>G6049*SUMIF('Manual Inputs'!$B$11:$B$22,'Expanded kW'!A6049,'Manual Inputs'!$C$11:$C$22)</f>
        <v>8884.7962464372049</v>
      </c>
    </row>
    <row r="6050" spans="1:8" x14ac:dyDescent="0.2">
      <c r="A6050">
        <f t="shared" si="564"/>
        <v>11</v>
      </c>
      <c r="B6050" t="b">
        <f t="shared" si="565"/>
        <v>0</v>
      </c>
      <c r="C6050" t="str">
        <f t="shared" si="566"/>
        <v>OFF</v>
      </c>
      <c r="D6050" s="4">
        <f t="shared" si="568"/>
        <v>42681.999999985332</v>
      </c>
      <c r="E6050" t="str">
        <f t="shared" si="569"/>
        <v>LRKPPS</v>
      </c>
      <c r="F6050" s="39">
        <v>47.787284851074219</v>
      </c>
      <c r="G6050">
        <f t="shared" si="567"/>
        <v>8.8574716163021517E-4</v>
      </c>
      <c r="H6050" s="38">
        <f>G6050*SUMIF('Manual Inputs'!$B$11:$B$22,'Expanded kW'!A6050,'Manual Inputs'!$C$11:$C$22)</f>
        <v>8743.8479704082274</v>
      </c>
    </row>
    <row r="6051" spans="1:8" x14ac:dyDescent="0.2">
      <c r="A6051">
        <f t="shared" si="564"/>
        <v>11</v>
      </c>
      <c r="B6051" t="b">
        <f t="shared" si="565"/>
        <v>0</v>
      </c>
      <c r="C6051" t="str">
        <f t="shared" si="566"/>
        <v>OFF</v>
      </c>
      <c r="D6051" s="4">
        <f t="shared" si="568"/>
        <v>42682.041666651996</v>
      </c>
      <c r="E6051" t="str">
        <f t="shared" si="569"/>
        <v>LRKPPS</v>
      </c>
      <c r="F6051" s="39">
        <v>46.810688018798828</v>
      </c>
      <c r="G6051">
        <f t="shared" si="567"/>
        <v>8.6764573831351591E-4</v>
      </c>
      <c r="H6051" s="38">
        <f>G6051*SUMIF('Manual Inputs'!$B$11:$B$22,'Expanded kW'!A6051,'Manual Inputs'!$C$11:$C$22)</f>
        <v>8565.155787824302</v>
      </c>
    </row>
    <row r="6052" spans="1:8" x14ac:dyDescent="0.2">
      <c r="A6052">
        <f t="shared" si="564"/>
        <v>11</v>
      </c>
      <c r="B6052" t="b">
        <f t="shared" si="565"/>
        <v>0</v>
      </c>
      <c r="C6052" t="str">
        <f t="shared" si="566"/>
        <v>OFF</v>
      </c>
      <c r="D6052" s="4">
        <f t="shared" si="568"/>
        <v>42682.08333331866</v>
      </c>
      <c r="E6052" t="str">
        <f t="shared" si="569"/>
        <v>LRKPPS</v>
      </c>
      <c r="F6052" s="39">
        <v>47.217704772949219</v>
      </c>
      <c r="G6052">
        <f t="shared" si="567"/>
        <v>8.7518987763526574E-4</v>
      </c>
      <c r="H6052" s="38">
        <f>G6052*SUMIF('Manual Inputs'!$B$11:$B$22,'Expanded kW'!A6052,'Manual Inputs'!$C$11:$C$22)</f>
        <v>8639.6294188496049</v>
      </c>
    </row>
    <row r="6053" spans="1:8" x14ac:dyDescent="0.2">
      <c r="A6053">
        <f t="shared" si="564"/>
        <v>11</v>
      </c>
      <c r="B6053" t="b">
        <f t="shared" si="565"/>
        <v>0</v>
      </c>
      <c r="C6053" t="str">
        <f t="shared" si="566"/>
        <v>OFF</v>
      </c>
      <c r="D6053" s="4">
        <f t="shared" si="568"/>
        <v>42682.124999985324</v>
      </c>
      <c r="E6053" t="str">
        <f t="shared" si="569"/>
        <v>LRKPPS</v>
      </c>
      <c r="F6053" s="39">
        <v>47.602127075195313</v>
      </c>
      <c r="G6053">
        <f t="shared" si="567"/>
        <v>8.8231522413994743E-4</v>
      </c>
      <c r="H6053" s="38">
        <f>G6053*SUMIF('Manual Inputs'!$B$11:$B$22,'Expanded kW'!A6053,'Manual Inputs'!$C$11:$C$22)</f>
        <v>8709.9688444468011</v>
      </c>
    </row>
    <row r="6054" spans="1:8" x14ac:dyDescent="0.2">
      <c r="A6054">
        <f t="shared" si="564"/>
        <v>11</v>
      </c>
      <c r="B6054" t="b">
        <f t="shared" si="565"/>
        <v>0</v>
      </c>
      <c r="C6054" t="str">
        <f t="shared" si="566"/>
        <v>OFF</v>
      </c>
      <c r="D6054" s="4">
        <f t="shared" si="568"/>
        <v>42682.166666651989</v>
      </c>
      <c r="E6054" t="str">
        <f t="shared" si="569"/>
        <v>LRKPPS</v>
      </c>
      <c r="F6054" s="39">
        <v>49.110507965087891</v>
      </c>
      <c r="G6054">
        <f t="shared" si="567"/>
        <v>9.1027337443124975E-4</v>
      </c>
      <c r="H6054" s="38">
        <f>G6054*SUMIF('Manual Inputs'!$B$11:$B$22,'Expanded kW'!A6054,'Manual Inputs'!$C$11:$C$22)</f>
        <v>8985.9638758404562</v>
      </c>
    </row>
    <row r="6055" spans="1:8" x14ac:dyDescent="0.2">
      <c r="A6055">
        <f t="shared" si="564"/>
        <v>11</v>
      </c>
      <c r="B6055" t="b">
        <f t="shared" si="565"/>
        <v>0</v>
      </c>
      <c r="C6055" t="str">
        <f t="shared" si="566"/>
        <v>OFF</v>
      </c>
      <c r="D6055" s="4">
        <f t="shared" si="568"/>
        <v>42682.208333318653</v>
      </c>
      <c r="E6055" t="str">
        <f t="shared" si="569"/>
        <v>LRKPPS</v>
      </c>
      <c r="F6055" s="39">
        <v>53.042739868164063</v>
      </c>
      <c r="G6055">
        <f t="shared" si="567"/>
        <v>9.8315810219671944E-4</v>
      </c>
      <c r="H6055" s="38">
        <f>G6055*SUMIF('Manual Inputs'!$B$11:$B$22,'Expanded kW'!A6055,'Manual Inputs'!$C$11:$C$22)</f>
        <v>9705.461500617399</v>
      </c>
    </row>
    <row r="6056" spans="1:8" x14ac:dyDescent="0.2">
      <c r="A6056">
        <f t="shared" si="564"/>
        <v>11</v>
      </c>
      <c r="B6056" t="b">
        <f t="shared" si="565"/>
        <v>0</v>
      </c>
      <c r="C6056" t="str">
        <f t="shared" si="566"/>
        <v>OFF</v>
      </c>
      <c r="D6056" s="4">
        <f t="shared" si="568"/>
        <v>42682.249999985317</v>
      </c>
      <c r="E6056" t="str">
        <f t="shared" si="569"/>
        <v>LRKPPS</v>
      </c>
      <c r="F6056" s="39">
        <v>61.044910430908203</v>
      </c>
      <c r="G6056">
        <f t="shared" si="567"/>
        <v>1.1314799808077442E-3</v>
      </c>
      <c r="H6056" s="38">
        <f>G6056*SUMIF('Manual Inputs'!$B$11:$B$22,'Expanded kW'!A6056,'Manual Inputs'!$C$11:$C$22)</f>
        <v>11169.653556139425</v>
      </c>
    </row>
    <row r="6057" spans="1:8" x14ac:dyDescent="0.2">
      <c r="A6057">
        <f t="shared" si="564"/>
        <v>11</v>
      </c>
      <c r="B6057" t="b">
        <f t="shared" si="565"/>
        <v>0</v>
      </c>
      <c r="C6057" t="str">
        <f t="shared" si="566"/>
        <v>ON</v>
      </c>
      <c r="D6057" s="4">
        <f t="shared" si="568"/>
        <v>42682.291666651981</v>
      </c>
      <c r="E6057" t="str">
        <f t="shared" si="569"/>
        <v>LRKPPS</v>
      </c>
      <c r="F6057" s="39">
        <v>66.257858276367188</v>
      </c>
      <c r="G6057">
        <f t="shared" si="567"/>
        <v>1.2281030421980555E-3</v>
      </c>
      <c r="H6057" s="38">
        <f>G6057*SUMIF('Manual Inputs'!$B$11:$B$22,'Expanded kW'!A6057,'Manual Inputs'!$C$11:$C$22)</f>
        <v>12123.489363727389</v>
      </c>
    </row>
    <row r="6058" spans="1:8" x14ac:dyDescent="0.2">
      <c r="A6058">
        <f t="shared" si="564"/>
        <v>11</v>
      </c>
      <c r="B6058" t="b">
        <f t="shared" si="565"/>
        <v>0</v>
      </c>
      <c r="C6058" t="str">
        <f t="shared" si="566"/>
        <v>ON</v>
      </c>
      <c r="D6058" s="4">
        <f t="shared" si="568"/>
        <v>42682.333333318646</v>
      </c>
      <c r="E6058" t="str">
        <f t="shared" si="569"/>
        <v>LRKPPS</v>
      </c>
      <c r="F6058" s="39">
        <v>66.186843872070312</v>
      </c>
      <c r="G6058">
        <f t="shared" si="567"/>
        <v>1.2267867755962419E-3</v>
      </c>
      <c r="H6058" s="38">
        <f>G6058*SUMIF('Manual Inputs'!$B$11:$B$22,'Expanded kW'!A6058,'Manual Inputs'!$C$11:$C$22)</f>
        <v>12110.495548388933</v>
      </c>
    </row>
    <row r="6059" spans="1:8" x14ac:dyDescent="0.2">
      <c r="A6059">
        <f t="shared" si="564"/>
        <v>11</v>
      </c>
      <c r="B6059" t="b">
        <f t="shared" si="565"/>
        <v>0</v>
      </c>
      <c r="C6059" t="str">
        <f t="shared" si="566"/>
        <v>ON</v>
      </c>
      <c r="D6059" s="4">
        <f t="shared" si="568"/>
        <v>42682.37499998531</v>
      </c>
      <c r="E6059" t="str">
        <f t="shared" si="569"/>
        <v>LRKPPS</v>
      </c>
      <c r="F6059" s="39">
        <v>70.054656982421875</v>
      </c>
      <c r="G6059">
        <f t="shared" si="567"/>
        <v>1.2984774877780833E-3</v>
      </c>
      <c r="H6059" s="38">
        <f>G6059*SUMIF('Manual Inputs'!$B$11:$B$22,'Expanded kW'!A6059,'Manual Inputs'!$C$11:$C$22)</f>
        <v>12818.20618564866</v>
      </c>
    </row>
    <row r="6060" spans="1:8" x14ac:dyDescent="0.2">
      <c r="A6060">
        <f t="shared" si="564"/>
        <v>11</v>
      </c>
      <c r="B6060" t="b">
        <f t="shared" si="565"/>
        <v>0</v>
      </c>
      <c r="C6060" t="str">
        <f t="shared" si="566"/>
        <v>ON</v>
      </c>
      <c r="D6060" s="4">
        <f t="shared" si="568"/>
        <v>42682.416666651974</v>
      </c>
      <c r="E6060" t="str">
        <f t="shared" si="569"/>
        <v>LRKPPS</v>
      </c>
      <c r="F6060" s="39">
        <v>67.685752868652344</v>
      </c>
      <c r="G6060">
        <f t="shared" si="567"/>
        <v>1.2545693623952634E-3</v>
      </c>
      <c r="H6060" s="38">
        <f>G6060*SUMIF('Manual Inputs'!$B$11:$B$22,'Expanded kW'!A6060,'Manual Inputs'!$C$11:$C$22)</f>
        <v>12384.757466144569</v>
      </c>
    </row>
    <row r="6061" spans="1:8" x14ac:dyDescent="0.2">
      <c r="A6061">
        <f t="shared" si="564"/>
        <v>11</v>
      </c>
      <c r="B6061" t="b">
        <f t="shared" si="565"/>
        <v>0</v>
      </c>
      <c r="C6061" t="str">
        <f t="shared" si="566"/>
        <v>ON</v>
      </c>
      <c r="D6061" s="4">
        <f t="shared" si="568"/>
        <v>42682.458333318638</v>
      </c>
      <c r="E6061" t="str">
        <f t="shared" si="569"/>
        <v>LRKPPS</v>
      </c>
      <c r="F6061" s="39">
        <v>67.44451904296875</v>
      </c>
      <c r="G6061">
        <f t="shared" si="567"/>
        <v>1.2500980437787246E-3</v>
      </c>
      <c r="H6061" s="38">
        <f>G6061*SUMIF('Manual Inputs'!$B$11:$B$22,'Expanded kW'!A6061,'Manual Inputs'!$C$11:$C$22)</f>
        <v>12340.617860731312</v>
      </c>
    </row>
    <row r="6062" spans="1:8" x14ac:dyDescent="0.2">
      <c r="A6062">
        <f t="shared" si="564"/>
        <v>11</v>
      </c>
      <c r="B6062" t="b">
        <f t="shared" si="565"/>
        <v>0</v>
      </c>
      <c r="C6062" t="str">
        <f t="shared" si="566"/>
        <v>ON</v>
      </c>
      <c r="D6062" s="4">
        <f t="shared" si="568"/>
        <v>42682.499999985303</v>
      </c>
      <c r="E6062" t="str">
        <f t="shared" si="569"/>
        <v>LRKPPS</v>
      </c>
      <c r="F6062" s="39">
        <v>67.32318115234375</v>
      </c>
      <c r="G6062">
        <f t="shared" si="567"/>
        <v>1.2478490209988319E-3</v>
      </c>
      <c r="H6062" s="38">
        <f>G6062*SUMIF('Manual Inputs'!$B$11:$B$22,'Expanded kW'!A6062,'Manual Inputs'!$C$11:$C$22)</f>
        <v>12318.416137574588</v>
      </c>
    </row>
    <row r="6063" spans="1:8" x14ac:dyDescent="0.2">
      <c r="A6063">
        <f t="shared" si="564"/>
        <v>11</v>
      </c>
      <c r="B6063" t="b">
        <f t="shared" si="565"/>
        <v>0</v>
      </c>
      <c r="C6063" t="str">
        <f t="shared" si="566"/>
        <v>ON</v>
      </c>
      <c r="D6063" s="4">
        <f t="shared" si="568"/>
        <v>42682.541666651967</v>
      </c>
      <c r="E6063" t="str">
        <f t="shared" si="569"/>
        <v>LRKPPS</v>
      </c>
      <c r="F6063" s="39">
        <v>66.447013854980469</v>
      </c>
      <c r="G6063">
        <f t="shared" si="567"/>
        <v>1.2316090797849443E-3</v>
      </c>
      <c r="H6063" s="38">
        <f>G6063*SUMIF('Manual Inputs'!$B$11:$B$22,'Expanded kW'!A6063,'Manual Inputs'!$C$11:$C$22)</f>
        <v>12158.09998509463</v>
      </c>
    </row>
    <row r="6064" spans="1:8" x14ac:dyDescent="0.2">
      <c r="A6064">
        <f t="shared" si="564"/>
        <v>11</v>
      </c>
      <c r="B6064" t="b">
        <f t="shared" si="565"/>
        <v>0</v>
      </c>
      <c r="C6064" t="str">
        <f t="shared" si="566"/>
        <v>ON</v>
      </c>
      <c r="D6064" s="4">
        <f t="shared" si="568"/>
        <v>42682.583333318631</v>
      </c>
      <c r="E6064" t="str">
        <f t="shared" si="569"/>
        <v>LRKPPS</v>
      </c>
      <c r="F6064" s="39">
        <v>64.862922668457031</v>
      </c>
      <c r="G6064">
        <f t="shared" si="567"/>
        <v>1.2022476235607781E-3</v>
      </c>
      <c r="H6064" s="38">
        <f>G6064*SUMIF('Manual Inputs'!$B$11:$B$22,'Expanded kW'!A6064,'Manual Inputs'!$C$11:$C$22)</f>
        <v>11868.251910457404</v>
      </c>
    </row>
    <row r="6065" spans="1:8" x14ac:dyDescent="0.2">
      <c r="A6065">
        <f t="shared" si="564"/>
        <v>11</v>
      </c>
      <c r="B6065" t="b">
        <f t="shared" si="565"/>
        <v>0</v>
      </c>
      <c r="C6065" t="str">
        <f t="shared" si="566"/>
        <v>ON</v>
      </c>
      <c r="D6065" s="4">
        <f t="shared" si="568"/>
        <v>42682.624999985295</v>
      </c>
      <c r="E6065" t="str">
        <f t="shared" si="569"/>
        <v>LRKPPS</v>
      </c>
      <c r="F6065" s="39">
        <v>62.375640869140625</v>
      </c>
      <c r="G6065">
        <f t="shared" si="567"/>
        <v>1.1561453434085407E-3</v>
      </c>
      <c r="H6065" s="38">
        <f>G6065*SUMIF('Manual Inputs'!$B$11:$B$22,'Expanded kW'!A6065,'Manual Inputs'!$C$11:$C$22)</f>
        <v>11413.143109432958</v>
      </c>
    </row>
    <row r="6066" spans="1:8" x14ac:dyDescent="0.2">
      <c r="A6066">
        <f t="shared" si="564"/>
        <v>11</v>
      </c>
      <c r="B6066" t="b">
        <f t="shared" si="565"/>
        <v>0</v>
      </c>
      <c r="C6066" t="str">
        <f t="shared" si="566"/>
        <v>ON</v>
      </c>
      <c r="D6066" s="4">
        <f t="shared" si="568"/>
        <v>42682.66666665196</v>
      </c>
      <c r="E6066" t="str">
        <f t="shared" si="569"/>
        <v>LRKPPS</v>
      </c>
      <c r="F6066" s="39">
        <v>59.274379730224609</v>
      </c>
      <c r="G6066">
        <f t="shared" si="567"/>
        <v>1.098662829810424E-3</v>
      </c>
      <c r="H6066" s="38">
        <f>G6066*SUMIF('Manual Inputs'!$B$11:$B$22,'Expanded kW'!A6066,'Manual Inputs'!$C$11:$C$22)</f>
        <v>10845.691830296159</v>
      </c>
    </row>
    <row r="6067" spans="1:8" x14ac:dyDescent="0.2">
      <c r="A6067">
        <f t="shared" si="564"/>
        <v>11</v>
      </c>
      <c r="B6067" t="b">
        <f t="shared" si="565"/>
        <v>0</v>
      </c>
      <c r="C6067" t="str">
        <f t="shared" si="566"/>
        <v>ON</v>
      </c>
      <c r="D6067" s="4">
        <f t="shared" si="568"/>
        <v>42682.708333318624</v>
      </c>
      <c r="E6067" t="str">
        <f t="shared" si="569"/>
        <v>LRKPPS</v>
      </c>
      <c r="F6067" s="39">
        <v>57.795082092285156</v>
      </c>
      <c r="G6067">
        <f t="shared" si="567"/>
        <v>1.0712437435808013E-3</v>
      </c>
      <c r="H6067" s="38">
        <f>G6067*SUMIF('Manual Inputs'!$B$11:$B$22,'Expanded kW'!A6067,'Manual Inputs'!$C$11:$C$22)</f>
        <v>10575.018288381467</v>
      </c>
    </row>
    <row r="6068" spans="1:8" x14ac:dyDescent="0.2">
      <c r="A6068">
        <f t="shared" si="564"/>
        <v>11</v>
      </c>
      <c r="B6068" t="b">
        <f t="shared" si="565"/>
        <v>0</v>
      </c>
      <c r="C6068" t="str">
        <f t="shared" si="566"/>
        <v>ON</v>
      </c>
      <c r="D6068" s="4">
        <f t="shared" si="568"/>
        <v>42682.749999985288</v>
      </c>
      <c r="E6068" t="str">
        <f t="shared" si="569"/>
        <v>LRKPPS</v>
      </c>
      <c r="F6068" s="39">
        <v>58.549762725830078</v>
      </c>
      <c r="G6068">
        <f t="shared" si="567"/>
        <v>1.0852319044730324E-3</v>
      </c>
      <c r="H6068" s="38">
        <f>G6068*SUMIF('Manual Inputs'!$B$11:$B$22,'Expanded kW'!A6068,'Manual Inputs'!$C$11:$C$22)</f>
        <v>10713.105496024524</v>
      </c>
    </row>
    <row r="6069" spans="1:8" x14ac:dyDescent="0.2">
      <c r="A6069">
        <f t="shared" si="564"/>
        <v>11</v>
      </c>
      <c r="B6069" t="b">
        <f t="shared" si="565"/>
        <v>0</v>
      </c>
      <c r="C6069" t="str">
        <f t="shared" si="566"/>
        <v>ON</v>
      </c>
      <c r="D6069" s="4">
        <f t="shared" si="568"/>
        <v>42682.791666651952</v>
      </c>
      <c r="E6069" t="str">
        <f t="shared" si="569"/>
        <v>LRKPPS</v>
      </c>
      <c r="F6069" s="39">
        <v>56.067256927490234</v>
      </c>
      <c r="G6069">
        <f t="shared" si="567"/>
        <v>1.0392181484820255E-3</v>
      </c>
      <c r="H6069" s="38">
        <f>G6069*SUMIF('Manual Inputs'!$B$11:$B$22,'Expanded kW'!A6069,'Manual Inputs'!$C$11:$C$22)</f>
        <v>10258.870580732981</v>
      </c>
    </row>
    <row r="6070" spans="1:8" x14ac:dyDescent="0.2">
      <c r="A6070">
        <f t="shared" si="564"/>
        <v>11</v>
      </c>
      <c r="B6070" t="b">
        <f t="shared" si="565"/>
        <v>0</v>
      </c>
      <c r="C6070" t="str">
        <f t="shared" si="566"/>
        <v>ON</v>
      </c>
      <c r="D6070" s="4">
        <f t="shared" si="568"/>
        <v>42682.833333318616</v>
      </c>
      <c r="E6070" t="str">
        <f t="shared" si="569"/>
        <v>LRKPPS</v>
      </c>
      <c r="F6070" s="39">
        <v>51.7340087890625</v>
      </c>
      <c r="G6070">
        <f t="shared" si="567"/>
        <v>9.5890050224593673E-4</v>
      </c>
      <c r="H6070" s="38">
        <f>G6070*SUMIF('Manual Inputs'!$B$11:$B$22,'Expanded kW'!A6070,'Manual Inputs'!$C$11:$C$22)</f>
        <v>9465.9972660312578</v>
      </c>
    </row>
    <row r="6071" spans="1:8" x14ac:dyDescent="0.2">
      <c r="A6071">
        <f t="shared" si="564"/>
        <v>11</v>
      </c>
      <c r="B6071" t="b">
        <f t="shared" si="565"/>
        <v>0</v>
      </c>
      <c r="C6071" t="str">
        <f t="shared" si="566"/>
        <v>OFF</v>
      </c>
      <c r="D6071" s="4">
        <f t="shared" si="568"/>
        <v>42682.874999985281</v>
      </c>
      <c r="E6071" t="str">
        <f t="shared" si="569"/>
        <v>LRKPPS</v>
      </c>
      <c r="F6071" s="39">
        <v>49.974353790283203</v>
      </c>
      <c r="G6071">
        <f t="shared" si="567"/>
        <v>9.2628493462215396E-4</v>
      </c>
      <c r="H6071" s="38">
        <f>G6071*SUMIF('Manual Inputs'!$B$11:$B$22,'Expanded kW'!A6071,'Manual Inputs'!$C$11:$C$22)</f>
        <v>9144.0255148082106</v>
      </c>
    </row>
    <row r="6072" spans="1:8" x14ac:dyDescent="0.2">
      <c r="A6072">
        <f t="shared" si="564"/>
        <v>11</v>
      </c>
      <c r="B6072" t="b">
        <f t="shared" si="565"/>
        <v>0</v>
      </c>
      <c r="C6072" t="str">
        <f t="shared" si="566"/>
        <v>OFF</v>
      </c>
      <c r="D6072" s="4">
        <f t="shared" si="568"/>
        <v>42682.916666651945</v>
      </c>
      <c r="E6072" t="str">
        <f t="shared" si="569"/>
        <v>LRKPPS</v>
      </c>
      <c r="F6072" s="39">
        <v>48.221927642822266</v>
      </c>
      <c r="G6072">
        <f t="shared" si="567"/>
        <v>8.9380335524560136E-4</v>
      </c>
      <c r="H6072" s="38">
        <f>G6072*SUMIF('Manual Inputs'!$B$11:$B$22,'Expanded kW'!A6072,'Manual Inputs'!$C$11:$C$22)</f>
        <v>8823.3764580451079</v>
      </c>
    </row>
    <row r="6073" spans="1:8" x14ac:dyDescent="0.2">
      <c r="A6073">
        <f t="shared" si="564"/>
        <v>11</v>
      </c>
      <c r="B6073" t="b">
        <f t="shared" si="565"/>
        <v>0</v>
      </c>
      <c r="C6073" t="str">
        <f t="shared" si="566"/>
        <v>OFF</v>
      </c>
      <c r="D6073" s="4">
        <f t="shared" si="568"/>
        <v>42682.958333318609</v>
      </c>
      <c r="E6073" t="str">
        <f t="shared" si="569"/>
        <v>LRKPPS</v>
      </c>
      <c r="F6073" s="39">
        <v>46.746746063232422</v>
      </c>
      <c r="G6073">
        <f t="shared" si="567"/>
        <v>8.6646056100477084E-4</v>
      </c>
      <c r="H6073" s="38">
        <f>G6073*SUMIF('Manual Inputs'!$B$11:$B$22,'Expanded kW'!A6073,'Manual Inputs'!$C$11:$C$22)</f>
        <v>8553.4560492820165</v>
      </c>
    </row>
    <row r="6074" spans="1:8" x14ac:dyDescent="0.2">
      <c r="A6074">
        <f t="shared" si="564"/>
        <v>11</v>
      </c>
      <c r="B6074" t="b">
        <f t="shared" si="565"/>
        <v>0</v>
      </c>
      <c r="C6074" t="str">
        <f t="shared" si="566"/>
        <v>OFF</v>
      </c>
      <c r="D6074" s="4">
        <f t="shared" si="568"/>
        <v>42682.999999985273</v>
      </c>
      <c r="E6074" t="str">
        <f t="shared" si="569"/>
        <v>LRKPPS</v>
      </c>
      <c r="F6074" s="39">
        <v>47.537200927734375</v>
      </c>
      <c r="G6074">
        <f t="shared" si="567"/>
        <v>8.8111180463184332E-4</v>
      </c>
      <c r="H6074" s="38">
        <f>G6074*SUMIF('Manual Inputs'!$B$11:$B$22,'Expanded kW'!A6074,'Manual Inputs'!$C$11:$C$22)</f>
        <v>8698.0890240202607</v>
      </c>
    </row>
    <row r="6075" spans="1:8" x14ac:dyDescent="0.2">
      <c r="A6075">
        <f t="shared" si="564"/>
        <v>11</v>
      </c>
      <c r="B6075" t="b">
        <f t="shared" si="565"/>
        <v>0</v>
      </c>
      <c r="C6075" t="str">
        <f t="shared" si="566"/>
        <v>OFF</v>
      </c>
      <c r="D6075" s="4">
        <f t="shared" si="568"/>
        <v>42683.041666651938</v>
      </c>
      <c r="E6075" t="str">
        <f t="shared" si="569"/>
        <v>LRKPPS</v>
      </c>
      <c r="F6075" s="39">
        <v>47.258350372314453</v>
      </c>
      <c r="G6075">
        <f t="shared" si="567"/>
        <v>8.7594325218631449E-4</v>
      </c>
      <c r="H6075" s="38">
        <f>G6075*SUMIF('Manual Inputs'!$B$11:$B$22,'Expanded kW'!A6075,'Manual Inputs'!$C$11:$C$22)</f>
        <v>8647.0665214726851</v>
      </c>
    </row>
    <row r="6076" spans="1:8" x14ac:dyDescent="0.2">
      <c r="A6076">
        <f t="shared" si="564"/>
        <v>11</v>
      </c>
      <c r="B6076" t="b">
        <f t="shared" si="565"/>
        <v>0</v>
      </c>
      <c r="C6076" t="str">
        <f t="shared" si="566"/>
        <v>OFF</v>
      </c>
      <c r="D6076" s="4">
        <f t="shared" si="568"/>
        <v>42683.083333318602</v>
      </c>
      <c r="E6076" t="str">
        <f t="shared" si="569"/>
        <v>LRKPPS</v>
      </c>
      <c r="F6076" s="39">
        <v>47.686771392822266</v>
      </c>
      <c r="G6076">
        <f t="shared" si="567"/>
        <v>8.8388412399102397E-4</v>
      </c>
      <c r="H6076" s="38">
        <f>G6076*SUMIF('Manual Inputs'!$B$11:$B$22,'Expanded kW'!A6076,'Manual Inputs'!$C$11:$C$22)</f>
        <v>8725.4565844846711</v>
      </c>
    </row>
    <row r="6077" spans="1:8" x14ac:dyDescent="0.2">
      <c r="A6077">
        <f t="shared" si="564"/>
        <v>11</v>
      </c>
      <c r="B6077" t="b">
        <f t="shared" si="565"/>
        <v>0</v>
      </c>
      <c r="C6077" t="str">
        <f t="shared" si="566"/>
        <v>OFF</v>
      </c>
      <c r="D6077" s="4">
        <f t="shared" si="568"/>
        <v>42683.124999985266</v>
      </c>
      <c r="E6077" t="str">
        <f t="shared" si="569"/>
        <v>LRKPPS</v>
      </c>
      <c r="F6077" s="39">
        <v>47.318531036376953</v>
      </c>
      <c r="G6077">
        <f t="shared" si="567"/>
        <v>8.7705871318278041E-4</v>
      </c>
      <c r="H6077" s="38">
        <f>G6077*SUMIF('Manual Inputs'!$B$11:$B$22,'Expanded kW'!A6077,'Manual Inputs'!$C$11:$C$22)</f>
        <v>8658.0780401007178</v>
      </c>
    </row>
    <row r="6078" spans="1:8" x14ac:dyDescent="0.2">
      <c r="A6078">
        <f t="shared" si="564"/>
        <v>11</v>
      </c>
      <c r="B6078" t="b">
        <f t="shared" si="565"/>
        <v>0</v>
      </c>
      <c r="C6078" t="str">
        <f t="shared" si="566"/>
        <v>OFF</v>
      </c>
      <c r="D6078" s="4">
        <f t="shared" si="568"/>
        <v>42683.16666665193</v>
      </c>
      <c r="E6078" t="str">
        <f t="shared" si="569"/>
        <v>LRKPPS</v>
      </c>
      <c r="F6078" s="39">
        <v>49.585224151611328</v>
      </c>
      <c r="G6078">
        <f t="shared" si="567"/>
        <v>9.1907233666782475E-4</v>
      </c>
      <c r="H6078" s="38">
        <f>G6078*SUMIF('Manual Inputs'!$B$11:$B$22,'Expanded kW'!A6078,'Manual Inputs'!$C$11:$C$22)</f>
        <v>9072.8247673304995</v>
      </c>
    </row>
    <row r="6079" spans="1:8" x14ac:dyDescent="0.2">
      <c r="A6079">
        <f t="shared" si="564"/>
        <v>11</v>
      </c>
      <c r="B6079" t="b">
        <f t="shared" si="565"/>
        <v>0</v>
      </c>
      <c r="C6079" t="str">
        <f t="shared" si="566"/>
        <v>OFF</v>
      </c>
      <c r="D6079" s="4">
        <f t="shared" si="568"/>
        <v>42683.208333318595</v>
      </c>
      <c r="E6079" t="str">
        <f t="shared" si="569"/>
        <v>LRKPPS</v>
      </c>
      <c r="F6079" s="39">
        <v>59.432880401611328</v>
      </c>
      <c r="G6079">
        <f t="shared" si="567"/>
        <v>1.1016006723816182E-3</v>
      </c>
      <c r="H6079" s="38">
        <f>G6079*SUMIF('Manual Inputs'!$B$11:$B$22,'Expanded kW'!A6079,'Manual Inputs'!$C$11:$C$22)</f>
        <v>10874.693389563068</v>
      </c>
    </row>
    <row r="6080" spans="1:8" x14ac:dyDescent="0.2">
      <c r="A6080">
        <f t="shared" si="564"/>
        <v>11</v>
      </c>
      <c r="B6080" t="b">
        <f t="shared" si="565"/>
        <v>0</v>
      </c>
      <c r="C6080" t="str">
        <f t="shared" si="566"/>
        <v>OFF</v>
      </c>
      <c r="D6080" s="4">
        <f t="shared" si="568"/>
        <v>42683.249999985259</v>
      </c>
      <c r="E6080" t="str">
        <f t="shared" si="569"/>
        <v>LRKPPS</v>
      </c>
      <c r="F6080" s="39">
        <v>80.571052551269531</v>
      </c>
      <c r="G6080">
        <f t="shared" si="567"/>
        <v>1.4934010444253489E-3</v>
      </c>
      <c r="H6080" s="38">
        <f>G6080*SUMIF('Manual Inputs'!$B$11:$B$22,'Expanded kW'!A6080,'Manual Inputs'!$C$11:$C$22)</f>
        <v>14742.436958274606</v>
      </c>
    </row>
    <row r="6081" spans="1:8" x14ac:dyDescent="0.2">
      <c r="A6081">
        <f t="shared" si="564"/>
        <v>11</v>
      </c>
      <c r="B6081" t="b">
        <f t="shared" si="565"/>
        <v>0</v>
      </c>
      <c r="C6081" t="str">
        <f t="shared" si="566"/>
        <v>ON</v>
      </c>
      <c r="D6081" s="4">
        <f t="shared" si="568"/>
        <v>42683.291666651923</v>
      </c>
      <c r="E6081" t="str">
        <f t="shared" si="569"/>
        <v>LRKPPS</v>
      </c>
      <c r="F6081" s="39">
        <v>96.748664855957031</v>
      </c>
      <c r="G6081">
        <f t="shared" si="567"/>
        <v>1.7932564186213761E-3</v>
      </c>
      <c r="H6081" s="38">
        <f>G6081*SUMIF('Manual Inputs'!$B$11:$B$22,'Expanded kW'!A6081,'Manual Inputs'!$C$11:$C$22)</f>
        <v>17702.525252833009</v>
      </c>
    </row>
    <row r="6082" spans="1:8" x14ac:dyDescent="0.2">
      <c r="A6082">
        <f t="shared" ref="A6082:A6145" si="570">MONTH(D6082)</f>
        <v>11</v>
      </c>
      <c r="B6082" t="b">
        <f t="shared" ref="B6082:B6145" si="571">IF(ISNA(VLOOKUP(DATE(YEAR(D6082),MONTH(D6082),DAY(D6082)),Holidays,1,FALSE)),FALSE,TRUE)</f>
        <v>0</v>
      </c>
      <c r="C6082" t="str">
        <f t="shared" ref="C6082:C6145" si="572">IF(OR(HOUR(D6082)&lt;PkStart,HOUR(D6082)&gt;OPkStart-1,WEEKDAY(D6082,2)&gt;5,B6082)=TRUE,"OFF","ON")</f>
        <v>ON</v>
      </c>
      <c r="D6082" s="4">
        <f t="shared" si="568"/>
        <v>42683.333333318587</v>
      </c>
      <c r="E6082" t="str">
        <f t="shared" si="569"/>
        <v>LRKPPS</v>
      </c>
      <c r="F6082" s="39">
        <v>123.68808746337891</v>
      </c>
      <c r="G6082">
        <f t="shared" ref="G6082:G6145" si="573">IF(SUMIF($A$2:$A$8761,A6082,$F$2:$F$8761)=0,0,F6082/SUMIF($A$2:$A$8761,A6082,$F$2:$F$8761))</f>
        <v>2.2925841620753838E-3</v>
      </c>
      <c r="H6082" s="38">
        <f>G6082*SUMIF('Manual Inputs'!$B$11:$B$22,'Expanded kW'!A6082,'Manual Inputs'!$C$11:$C$22)</f>
        <v>22631.748924442807</v>
      </c>
    </row>
    <row r="6083" spans="1:8" x14ac:dyDescent="0.2">
      <c r="A6083">
        <f t="shared" si="570"/>
        <v>11</v>
      </c>
      <c r="B6083" t="b">
        <f t="shared" si="571"/>
        <v>0</v>
      </c>
      <c r="C6083" t="str">
        <f t="shared" si="572"/>
        <v>ON</v>
      </c>
      <c r="D6083" s="4">
        <f t="shared" si="568"/>
        <v>42683.374999985252</v>
      </c>
      <c r="E6083" t="str">
        <f t="shared" si="569"/>
        <v>LRKPPS</v>
      </c>
      <c r="F6083" s="39">
        <v>123.95470428466797</v>
      </c>
      <c r="G6083">
        <f t="shared" si="573"/>
        <v>2.2975259597405079E-3</v>
      </c>
      <c r="H6083" s="38">
        <f>G6083*SUMIF('Manual Inputs'!$B$11:$B$22,'Expanded kW'!A6083,'Manual Inputs'!$C$11:$C$22)</f>
        <v>22680.532967289568</v>
      </c>
    </row>
    <row r="6084" spans="1:8" x14ac:dyDescent="0.2">
      <c r="A6084">
        <f t="shared" si="570"/>
        <v>11</v>
      </c>
      <c r="B6084" t="b">
        <f t="shared" si="571"/>
        <v>0</v>
      </c>
      <c r="C6084" t="str">
        <f t="shared" si="572"/>
        <v>ON</v>
      </c>
      <c r="D6084" s="4">
        <f t="shared" ref="D6084:D6147" si="574">+D6083+1/24</f>
        <v>42683.416666651916</v>
      </c>
      <c r="E6084" t="str">
        <f t="shared" ref="E6084:E6147" si="575">+E6083</f>
        <v>LRKPPS</v>
      </c>
      <c r="F6084" s="39">
        <v>122.39159393310547</v>
      </c>
      <c r="G6084">
        <f t="shared" si="573"/>
        <v>2.2685533876112048E-3</v>
      </c>
      <c r="H6084" s="38">
        <f>G6084*SUMIF('Manual Inputs'!$B$11:$B$22,'Expanded kW'!A6084,'Manual Inputs'!$C$11:$C$22)</f>
        <v>22394.523847549284</v>
      </c>
    </row>
    <row r="6085" spans="1:8" x14ac:dyDescent="0.2">
      <c r="A6085">
        <f t="shared" si="570"/>
        <v>11</v>
      </c>
      <c r="B6085" t="b">
        <f t="shared" si="571"/>
        <v>0</v>
      </c>
      <c r="C6085" t="str">
        <f t="shared" si="572"/>
        <v>ON</v>
      </c>
      <c r="D6085" s="4">
        <f t="shared" si="574"/>
        <v>42683.45833331858</v>
      </c>
      <c r="E6085" t="str">
        <f t="shared" si="575"/>
        <v>LRKPPS</v>
      </c>
      <c r="F6085" s="39">
        <v>128.92721557617187</v>
      </c>
      <c r="G6085">
        <f t="shared" si="573"/>
        <v>2.3896924801098856E-3</v>
      </c>
      <c r="H6085" s="38">
        <f>G6085*SUMIF('Manual Inputs'!$B$11:$B$22,'Expanded kW'!A6085,'Manual Inputs'!$C$11:$C$22)</f>
        <v>23590.375049750361</v>
      </c>
    </row>
    <row r="6086" spans="1:8" x14ac:dyDescent="0.2">
      <c r="A6086">
        <f t="shared" si="570"/>
        <v>11</v>
      </c>
      <c r="B6086" t="b">
        <f t="shared" si="571"/>
        <v>0</v>
      </c>
      <c r="C6086" t="str">
        <f t="shared" si="572"/>
        <v>ON</v>
      </c>
      <c r="D6086" s="4">
        <f t="shared" si="574"/>
        <v>42683.499999985244</v>
      </c>
      <c r="E6086" t="str">
        <f t="shared" si="575"/>
        <v>LRKPPS</v>
      </c>
      <c r="F6086" s="39">
        <v>121.01401519775391</v>
      </c>
      <c r="G6086">
        <f t="shared" si="573"/>
        <v>2.2430196821796784E-3</v>
      </c>
      <c r="H6086" s="38">
        <f>G6086*SUMIF('Manual Inputs'!$B$11:$B$22,'Expanded kW'!A6086,'Manual Inputs'!$C$11:$C$22)</f>
        <v>22142.462256966774</v>
      </c>
    </row>
    <row r="6087" spans="1:8" x14ac:dyDescent="0.2">
      <c r="A6087">
        <f t="shared" si="570"/>
        <v>11</v>
      </c>
      <c r="B6087" t="b">
        <f t="shared" si="571"/>
        <v>0</v>
      </c>
      <c r="C6087" t="str">
        <f t="shared" si="572"/>
        <v>ON</v>
      </c>
      <c r="D6087" s="4">
        <f t="shared" si="574"/>
        <v>42683.541666651909</v>
      </c>
      <c r="E6087" t="str">
        <f t="shared" si="575"/>
        <v>LRKPPS</v>
      </c>
      <c r="F6087" s="39">
        <v>108.57142639160156</v>
      </c>
      <c r="G6087">
        <f t="shared" si="573"/>
        <v>2.0123937373760035E-3</v>
      </c>
      <c r="H6087" s="38">
        <f>G6087*SUMIF('Manual Inputs'!$B$11:$B$22,'Expanded kW'!A6087,'Manual Inputs'!$C$11:$C$22)</f>
        <v>19865.78750512944</v>
      </c>
    </row>
    <row r="6088" spans="1:8" x14ac:dyDescent="0.2">
      <c r="A6088">
        <f t="shared" si="570"/>
        <v>11</v>
      </c>
      <c r="B6088" t="b">
        <f t="shared" si="571"/>
        <v>0</v>
      </c>
      <c r="C6088" t="str">
        <f t="shared" si="572"/>
        <v>ON</v>
      </c>
      <c r="D6088" s="4">
        <f t="shared" si="574"/>
        <v>42683.583333318573</v>
      </c>
      <c r="E6088" t="str">
        <f t="shared" si="575"/>
        <v>LRKPPS</v>
      </c>
      <c r="F6088" s="39">
        <v>103.99800872802734</v>
      </c>
      <c r="G6088">
        <f t="shared" si="573"/>
        <v>1.9276244995529155E-3</v>
      </c>
      <c r="H6088" s="38">
        <f>G6088*SUMIF('Manual Inputs'!$B$11:$B$22,'Expanded kW'!A6088,'Manual Inputs'!$C$11:$C$22)</f>
        <v>19028.969324726506</v>
      </c>
    </row>
    <row r="6089" spans="1:8" x14ac:dyDescent="0.2">
      <c r="A6089">
        <f t="shared" si="570"/>
        <v>11</v>
      </c>
      <c r="B6089" t="b">
        <f t="shared" si="571"/>
        <v>0</v>
      </c>
      <c r="C6089" t="str">
        <f t="shared" si="572"/>
        <v>ON</v>
      </c>
      <c r="D6089" s="4">
        <f t="shared" si="574"/>
        <v>42683.624999985237</v>
      </c>
      <c r="E6089" t="str">
        <f t="shared" si="575"/>
        <v>LRKPPS</v>
      </c>
      <c r="F6089" s="39">
        <v>92.256729125976563</v>
      </c>
      <c r="G6089">
        <f t="shared" si="573"/>
        <v>1.709997465210339E-3</v>
      </c>
      <c r="H6089" s="38">
        <f>G6089*SUMIF('Manual Inputs'!$B$11:$B$22,'Expanded kW'!A6089,'Manual Inputs'!$C$11:$C$22)</f>
        <v>16880.616177266209</v>
      </c>
    </row>
    <row r="6090" spans="1:8" x14ac:dyDescent="0.2">
      <c r="A6090">
        <f t="shared" si="570"/>
        <v>11</v>
      </c>
      <c r="B6090" t="b">
        <f t="shared" si="571"/>
        <v>0</v>
      </c>
      <c r="C6090" t="str">
        <f t="shared" si="572"/>
        <v>ON</v>
      </c>
      <c r="D6090" s="4">
        <f t="shared" si="574"/>
        <v>42683.666666651901</v>
      </c>
      <c r="E6090" t="str">
        <f t="shared" si="575"/>
        <v>LRKPPS</v>
      </c>
      <c r="F6090" s="39">
        <v>80.450035095214844</v>
      </c>
      <c r="G6090">
        <f t="shared" si="573"/>
        <v>1.4911579609661776E-3</v>
      </c>
      <c r="H6090" s="38">
        <f>G6090*SUMIF('Manual Inputs'!$B$11:$B$22,'Expanded kW'!A6090,'Manual Inputs'!$C$11:$C$22)</f>
        <v>14720.293866429034</v>
      </c>
    </row>
    <row r="6091" spans="1:8" x14ac:dyDescent="0.2">
      <c r="A6091">
        <f t="shared" si="570"/>
        <v>11</v>
      </c>
      <c r="B6091" t="b">
        <f t="shared" si="571"/>
        <v>0</v>
      </c>
      <c r="C6091" t="str">
        <f t="shared" si="572"/>
        <v>ON</v>
      </c>
      <c r="D6091" s="4">
        <f t="shared" si="574"/>
        <v>42683.708333318566</v>
      </c>
      <c r="E6091" t="str">
        <f t="shared" si="575"/>
        <v>LRKPPS</v>
      </c>
      <c r="F6091" s="39">
        <v>72.540496826171875</v>
      </c>
      <c r="G6091">
        <f t="shared" si="573"/>
        <v>1.3445530409870738E-3</v>
      </c>
      <c r="H6091" s="38">
        <f>G6091*SUMIF('Manual Inputs'!$B$11:$B$22,'Expanded kW'!A6091,'Manual Inputs'!$C$11:$C$22)</f>
        <v>13273.051145772917</v>
      </c>
    </row>
    <row r="6092" spans="1:8" x14ac:dyDescent="0.2">
      <c r="A6092">
        <f t="shared" si="570"/>
        <v>11</v>
      </c>
      <c r="B6092" t="b">
        <f t="shared" si="571"/>
        <v>0</v>
      </c>
      <c r="C6092" t="str">
        <f t="shared" si="572"/>
        <v>ON</v>
      </c>
      <c r="D6092" s="4">
        <f t="shared" si="574"/>
        <v>42683.74999998523</v>
      </c>
      <c r="E6092" t="str">
        <f t="shared" si="575"/>
        <v>LRKPPS</v>
      </c>
      <c r="F6092" s="39">
        <v>69.500144958496094</v>
      </c>
      <c r="G6092">
        <f t="shared" si="573"/>
        <v>1.2881994932694447E-3</v>
      </c>
      <c r="H6092" s="38">
        <f>G6092*SUMIF('Manual Inputs'!$B$11:$B$22,'Expanded kW'!A6092,'Manual Inputs'!$C$11:$C$22)</f>
        <v>12716.744701697842</v>
      </c>
    </row>
    <row r="6093" spans="1:8" x14ac:dyDescent="0.2">
      <c r="A6093">
        <f t="shared" si="570"/>
        <v>11</v>
      </c>
      <c r="B6093" t="b">
        <f t="shared" si="571"/>
        <v>0</v>
      </c>
      <c r="C6093" t="str">
        <f t="shared" si="572"/>
        <v>ON</v>
      </c>
      <c r="D6093" s="4">
        <f t="shared" si="574"/>
        <v>42683.791666651894</v>
      </c>
      <c r="E6093" t="str">
        <f t="shared" si="575"/>
        <v>LRKPPS</v>
      </c>
      <c r="F6093" s="39">
        <v>66.337593078613281</v>
      </c>
      <c r="G6093">
        <f t="shared" si="573"/>
        <v>1.229580943170934E-3</v>
      </c>
      <c r="H6093" s="38">
        <f>G6093*SUMIF('Manual Inputs'!$B$11:$B$22,'Expanded kW'!A6093,'Manual Inputs'!$C$11:$C$22)</f>
        <v>12138.078788319373</v>
      </c>
    </row>
    <row r="6094" spans="1:8" x14ac:dyDescent="0.2">
      <c r="A6094">
        <f t="shared" si="570"/>
        <v>11</v>
      </c>
      <c r="B6094" t="b">
        <f t="shared" si="571"/>
        <v>0</v>
      </c>
      <c r="C6094" t="str">
        <f t="shared" si="572"/>
        <v>ON</v>
      </c>
      <c r="D6094" s="4">
        <f t="shared" si="574"/>
        <v>42683.833333318558</v>
      </c>
      <c r="E6094" t="str">
        <f t="shared" si="575"/>
        <v>LRKPPS</v>
      </c>
      <c r="F6094" s="39">
        <v>63.612800598144531</v>
      </c>
      <c r="G6094">
        <f t="shared" si="573"/>
        <v>1.1790763536524463E-3</v>
      </c>
      <c r="H6094" s="38">
        <f>G6094*SUMIF('Manual Inputs'!$B$11:$B$22,'Expanded kW'!A6094,'Manual Inputs'!$C$11:$C$22)</f>
        <v>11639.511621877928</v>
      </c>
    </row>
    <row r="6095" spans="1:8" x14ac:dyDescent="0.2">
      <c r="A6095">
        <f t="shared" si="570"/>
        <v>11</v>
      </c>
      <c r="B6095" t="b">
        <f t="shared" si="571"/>
        <v>0</v>
      </c>
      <c r="C6095" t="str">
        <f t="shared" si="572"/>
        <v>OFF</v>
      </c>
      <c r="D6095" s="4">
        <f t="shared" si="574"/>
        <v>42683.874999985223</v>
      </c>
      <c r="E6095" t="str">
        <f t="shared" si="575"/>
        <v>LRKPPS</v>
      </c>
      <c r="F6095" s="39">
        <v>59.949516296386719</v>
      </c>
      <c r="G6095">
        <f t="shared" si="573"/>
        <v>1.11117662503973E-3</v>
      </c>
      <c r="H6095" s="38">
        <f>G6095*SUMIF('Manual Inputs'!$B$11:$B$22,'Expanded kW'!A6095,'Manual Inputs'!$C$11:$C$22)</f>
        <v>10969.224512937204</v>
      </c>
    </row>
    <row r="6096" spans="1:8" x14ac:dyDescent="0.2">
      <c r="A6096">
        <f t="shared" si="570"/>
        <v>11</v>
      </c>
      <c r="B6096" t="b">
        <f t="shared" si="571"/>
        <v>0</v>
      </c>
      <c r="C6096" t="str">
        <f t="shared" si="572"/>
        <v>OFF</v>
      </c>
      <c r="D6096" s="4">
        <f t="shared" si="574"/>
        <v>42683.916666651887</v>
      </c>
      <c r="E6096" t="str">
        <f t="shared" si="575"/>
        <v>LRKPPS</v>
      </c>
      <c r="F6096" s="39">
        <v>55.660728454589844</v>
      </c>
      <c r="G6096">
        <f t="shared" si="573"/>
        <v>1.0316830595537561E-3</v>
      </c>
      <c r="H6096" s="38">
        <f>G6096*SUMIF('Manual Inputs'!$B$11:$B$22,'Expanded kW'!A6096,'Manual Inputs'!$C$11:$C$22)</f>
        <v>10184.486292658004</v>
      </c>
    </row>
    <row r="6097" spans="1:8" x14ac:dyDescent="0.2">
      <c r="A6097">
        <f t="shared" si="570"/>
        <v>11</v>
      </c>
      <c r="B6097" t="b">
        <f t="shared" si="571"/>
        <v>0</v>
      </c>
      <c r="C6097" t="str">
        <f t="shared" si="572"/>
        <v>OFF</v>
      </c>
      <c r="D6097" s="4">
        <f t="shared" si="574"/>
        <v>42683.958333318551</v>
      </c>
      <c r="E6097" t="str">
        <f t="shared" si="575"/>
        <v>LRKPPS</v>
      </c>
      <c r="F6097" s="39">
        <v>53.426074981689453</v>
      </c>
      <c r="G6097">
        <f t="shared" si="573"/>
        <v>9.902632974346673E-4</v>
      </c>
      <c r="H6097" s="38">
        <f>G6097*SUMIF('Manual Inputs'!$B$11:$B$22,'Expanded kW'!A6097,'Manual Inputs'!$C$11:$C$22)</f>
        <v>9775.6019985517541</v>
      </c>
    </row>
    <row r="6098" spans="1:8" x14ac:dyDescent="0.2">
      <c r="A6098">
        <f t="shared" si="570"/>
        <v>11</v>
      </c>
      <c r="B6098" t="b">
        <f t="shared" si="571"/>
        <v>0</v>
      </c>
      <c r="C6098" t="str">
        <f t="shared" si="572"/>
        <v>OFF</v>
      </c>
      <c r="D6098" s="4">
        <f t="shared" si="574"/>
        <v>42683.999999985215</v>
      </c>
      <c r="E6098" t="str">
        <f t="shared" si="575"/>
        <v>LRKPPS</v>
      </c>
      <c r="F6098" s="39">
        <v>54.171455383300781</v>
      </c>
      <c r="G6098">
        <f t="shared" si="573"/>
        <v>1.0040790766135755E-3</v>
      </c>
      <c r="H6098" s="38">
        <f>G6098*SUMIF('Manual Inputs'!$B$11:$B$22,'Expanded kW'!A6098,'Manual Inputs'!$C$11:$C$22)</f>
        <v>9911.9875021877651</v>
      </c>
    </row>
    <row r="6099" spans="1:8" x14ac:dyDescent="0.2">
      <c r="A6099">
        <f t="shared" si="570"/>
        <v>11</v>
      </c>
      <c r="B6099" t="b">
        <f t="shared" si="571"/>
        <v>0</v>
      </c>
      <c r="C6099" t="str">
        <f t="shared" si="572"/>
        <v>OFF</v>
      </c>
      <c r="D6099" s="4">
        <f t="shared" si="574"/>
        <v>42684.041666651879</v>
      </c>
      <c r="E6099" t="str">
        <f t="shared" si="575"/>
        <v>LRKPPS</v>
      </c>
      <c r="F6099" s="39">
        <v>53.545169830322266</v>
      </c>
      <c r="G6099">
        <f t="shared" si="573"/>
        <v>9.9247074496950933E-4</v>
      </c>
      <c r="H6099" s="38">
        <f>G6099*SUMIF('Manual Inputs'!$B$11:$B$22,'Expanded kW'!A6099,'Manual Inputs'!$C$11:$C$22)</f>
        <v>9797.393302530405</v>
      </c>
    </row>
    <row r="6100" spans="1:8" x14ac:dyDescent="0.2">
      <c r="A6100">
        <f t="shared" si="570"/>
        <v>11</v>
      </c>
      <c r="B6100" t="b">
        <f t="shared" si="571"/>
        <v>0</v>
      </c>
      <c r="C6100" t="str">
        <f t="shared" si="572"/>
        <v>OFF</v>
      </c>
      <c r="D6100" s="4">
        <f t="shared" si="574"/>
        <v>42684.083333318544</v>
      </c>
      <c r="E6100" t="str">
        <f t="shared" si="575"/>
        <v>LRKPPS</v>
      </c>
      <c r="F6100" s="39">
        <v>53.512935638427734</v>
      </c>
      <c r="G6100">
        <f t="shared" si="573"/>
        <v>9.918732775874013E-4</v>
      </c>
      <c r="H6100" s="38">
        <f>G6100*SUMIF('Manual Inputs'!$B$11:$B$22,'Expanded kW'!A6100,'Manual Inputs'!$C$11:$C$22)</f>
        <v>9791.4952718251006</v>
      </c>
    </row>
    <row r="6101" spans="1:8" x14ac:dyDescent="0.2">
      <c r="A6101">
        <f t="shared" si="570"/>
        <v>11</v>
      </c>
      <c r="B6101" t="b">
        <f t="shared" si="571"/>
        <v>0</v>
      </c>
      <c r="C6101" t="str">
        <f t="shared" si="572"/>
        <v>OFF</v>
      </c>
      <c r="D6101" s="4">
        <f t="shared" si="574"/>
        <v>42684.124999985208</v>
      </c>
      <c r="E6101" t="str">
        <f t="shared" si="575"/>
        <v>LRKPPS</v>
      </c>
      <c r="F6101" s="39">
        <v>54.362834930419922</v>
      </c>
      <c r="G6101">
        <f t="shared" si="573"/>
        <v>1.0076263359145199E-3</v>
      </c>
      <c r="H6101" s="38">
        <f>G6101*SUMIF('Manual Inputs'!$B$11:$B$22,'Expanded kW'!A6101,'Manual Inputs'!$C$11:$C$22)</f>
        <v>9947.0050527740841</v>
      </c>
    </row>
    <row r="6102" spans="1:8" x14ac:dyDescent="0.2">
      <c r="A6102">
        <f t="shared" si="570"/>
        <v>11</v>
      </c>
      <c r="B6102" t="b">
        <f t="shared" si="571"/>
        <v>0</v>
      </c>
      <c r="C6102" t="str">
        <f t="shared" si="572"/>
        <v>OFF</v>
      </c>
      <c r="D6102" s="4">
        <f t="shared" si="574"/>
        <v>42684.166666651872</v>
      </c>
      <c r="E6102" t="str">
        <f t="shared" si="575"/>
        <v>LRKPPS</v>
      </c>
      <c r="F6102" s="39">
        <v>60.578170776367187</v>
      </c>
      <c r="G6102">
        <f t="shared" si="573"/>
        <v>1.1228288652334161E-3</v>
      </c>
      <c r="H6102" s="38">
        <f>G6102*SUMIF('Manual Inputs'!$B$11:$B$22,'Expanded kW'!A6102,'Manual Inputs'!$C$11:$C$22)</f>
        <v>11084.252165502019</v>
      </c>
    </row>
    <row r="6103" spans="1:8" x14ac:dyDescent="0.2">
      <c r="A6103">
        <f t="shared" si="570"/>
        <v>11</v>
      </c>
      <c r="B6103" t="b">
        <f t="shared" si="571"/>
        <v>0</v>
      </c>
      <c r="C6103" t="str">
        <f t="shared" si="572"/>
        <v>OFF</v>
      </c>
      <c r="D6103" s="4">
        <f t="shared" si="574"/>
        <v>42684.208333318536</v>
      </c>
      <c r="E6103" t="str">
        <f t="shared" si="575"/>
        <v>LRKPPS</v>
      </c>
      <c r="F6103" s="39">
        <v>71.758445739746094</v>
      </c>
      <c r="G6103">
        <f t="shared" si="573"/>
        <v>1.3300575631165438E-3</v>
      </c>
      <c r="H6103" s="38">
        <f>G6103*SUMIF('Manual Inputs'!$B$11:$B$22,'Expanded kW'!A6103,'Manual Inputs'!$C$11:$C$22)</f>
        <v>13129.955846968847</v>
      </c>
    </row>
    <row r="6104" spans="1:8" x14ac:dyDescent="0.2">
      <c r="A6104">
        <f t="shared" si="570"/>
        <v>11</v>
      </c>
      <c r="B6104" t="b">
        <f t="shared" si="571"/>
        <v>0</v>
      </c>
      <c r="C6104" t="str">
        <f t="shared" si="572"/>
        <v>OFF</v>
      </c>
      <c r="D6104" s="4">
        <f t="shared" si="574"/>
        <v>42684.249999985201</v>
      </c>
      <c r="E6104" t="str">
        <f t="shared" si="575"/>
        <v>LRKPPS</v>
      </c>
      <c r="F6104" s="39">
        <v>96.937187194824219</v>
      </c>
      <c r="G6104">
        <f t="shared" si="573"/>
        <v>1.7967507189792201E-3</v>
      </c>
      <c r="H6104" s="38">
        <f>G6104*SUMIF('Manual Inputs'!$B$11:$B$22,'Expanded kW'!A6104,'Manual Inputs'!$C$11:$C$22)</f>
        <v>17737.020007561547</v>
      </c>
    </row>
    <row r="6105" spans="1:8" x14ac:dyDescent="0.2">
      <c r="A6105">
        <f t="shared" si="570"/>
        <v>11</v>
      </c>
      <c r="B6105" t="b">
        <f t="shared" si="571"/>
        <v>0</v>
      </c>
      <c r="C6105" t="str">
        <f t="shared" si="572"/>
        <v>ON</v>
      </c>
      <c r="D6105" s="4">
        <f t="shared" si="574"/>
        <v>42684.291666651865</v>
      </c>
      <c r="E6105" t="str">
        <f t="shared" si="575"/>
        <v>LRKPPS</v>
      </c>
      <c r="F6105" s="39">
        <v>117.48336029052734</v>
      </c>
      <c r="G6105">
        <f t="shared" si="573"/>
        <v>2.17757826669609E-3</v>
      </c>
      <c r="H6105" s="38">
        <f>G6105*SUMIF('Manual Inputs'!$B$11:$B$22,'Expanded kW'!A6105,'Manual Inputs'!$C$11:$C$22)</f>
        <v>21496.442926909127</v>
      </c>
    </row>
    <row r="6106" spans="1:8" x14ac:dyDescent="0.2">
      <c r="A6106">
        <f t="shared" si="570"/>
        <v>11</v>
      </c>
      <c r="B6106" t="b">
        <f t="shared" si="571"/>
        <v>0</v>
      </c>
      <c r="C6106" t="str">
        <f t="shared" si="572"/>
        <v>ON</v>
      </c>
      <c r="D6106" s="4">
        <f t="shared" si="574"/>
        <v>42684.333333318529</v>
      </c>
      <c r="E6106" t="str">
        <f t="shared" si="575"/>
        <v>LRKPPS</v>
      </c>
      <c r="F6106" s="39">
        <v>137.75590515136719</v>
      </c>
      <c r="G6106">
        <f t="shared" si="573"/>
        <v>2.5533340587539531E-3</v>
      </c>
      <c r="H6106" s="38">
        <f>G6106*SUMIF('Manual Inputs'!$B$11:$B$22,'Expanded kW'!A6106,'Manual Inputs'!$C$11:$C$22)</f>
        <v>25205.798894482574</v>
      </c>
    </row>
    <row r="6107" spans="1:8" x14ac:dyDescent="0.2">
      <c r="A6107">
        <f t="shared" si="570"/>
        <v>11</v>
      </c>
      <c r="B6107" t="b">
        <f t="shared" si="571"/>
        <v>0</v>
      </c>
      <c r="C6107" t="str">
        <f t="shared" si="572"/>
        <v>ON</v>
      </c>
      <c r="D6107" s="4">
        <f t="shared" si="574"/>
        <v>42684.374999985193</v>
      </c>
      <c r="E6107" t="str">
        <f t="shared" si="575"/>
        <v>LRKPPS</v>
      </c>
      <c r="F6107" s="39">
        <v>131.37289428710937</v>
      </c>
      <c r="G6107">
        <f t="shared" si="573"/>
        <v>2.4350236384551088E-3</v>
      </c>
      <c r="H6107" s="38">
        <f>G6107*SUMIF('Manual Inputs'!$B$11:$B$22,'Expanded kW'!A6107,'Manual Inputs'!$C$11:$C$22)</f>
        <v>24037.871552210068</v>
      </c>
    </row>
    <row r="6108" spans="1:8" x14ac:dyDescent="0.2">
      <c r="A6108">
        <f t="shared" si="570"/>
        <v>11</v>
      </c>
      <c r="B6108" t="b">
        <f t="shared" si="571"/>
        <v>0</v>
      </c>
      <c r="C6108" t="str">
        <f t="shared" si="572"/>
        <v>ON</v>
      </c>
      <c r="D6108" s="4">
        <f t="shared" si="574"/>
        <v>42684.416666651858</v>
      </c>
      <c r="E6108" t="str">
        <f t="shared" si="575"/>
        <v>LRKPPS</v>
      </c>
      <c r="F6108" s="39">
        <v>131.58757019042969</v>
      </c>
      <c r="G6108">
        <f t="shared" si="573"/>
        <v>2.4390027005137494E-3</v>
      </c>
      <c r="H6108" s="38">
        <f>G6108*SUMIF('Manual Inputs'!$B$11:$B$22,'Expanded kW'!A6108,'Manual Inputs'!$C$11:$C$22)</f>
        <v>24077.151738715591</v>
      </c>
    </row>
    <row r="6109" spans="1:8" x14ac:dyDescent="0.2">
      <c r="A6109">
        <f t="shared" si="570"/>
        <v>11</v>
      </c>
      <c r="B6109" t="b">
        <f t="shared" si="571"/>
        <v>0</v>
      </c>
      <c r="C6109" t="str">
        <f t="shared" si="572"/>
        <v>ON</v>
      </c>
      <c r="D6109" s="4">
        <f t="shared" si="574"/>
        <v>42684.458333318522</v>
      </c>
      <c r="E6109" t="str">
        <f t="shared" si="575"/>
        <v>LRKPPS</v>
      </c>
      <c r="F6109" s="39">
        <v>130.54780578613281</v>
      </c>
      <c r="G6109">
        <f t="shared" si="573"/>
        <v>2.4197304532467155E-3</v>
      </c>
      <c r="H6109" s="38">
        <f>G6109*SUMIF('Manual Inputs'!$B$11:$B$22,'Expanded kW'!A6109,'Manual Inputs'!$C$11:$C$22)</f>
        <v>23886.901509924664</v>
      </c>
    </row>
    <row r="6110" spans="1:8" x14ac:dyDescent="0.2">
      <c r="A6110">
        <f t="shared" si="570"/>
        <v>11</v>
      </c>
      <c r="B6110" t="b">
        <f t="shared" si="571"/>
        <v>0</v>
      </c>
      <c r="C6110" t="str">
        <f t="shared" si="572"/>
        <v>ON</v>
      </c>
      <c r="D6110" s="4">
        <f t="shared" si="574"/>
        <v>42684.499999985186</v>
      </c>
      <c r="E6110" t="str">
        <f t="shared" si="575"/>
        <v>LRKPPS</v>
      </c>
      <c r="F6110" s="39">
        <v>124.31013488769531</v>
      </c>
      <c r="G6110">
        <f t="shared" si="573"/>
        <v>2.3041139391322876E-3</v>
      </c>
      <c r="H6110" s="38">
        <f>G6110*SUMIF('Manual Inputs'!$B$11:$B$22,'Expanded kW'!A6110,'Manual Inputs'!$C$11:$C$22)</f>
        <v>22745.567655210987</v>
      </c>
    </row>
    <row r="6111" spans="1:8" x14ac:dyDescent="0.2">
      <c r="A6111">
        <f t="shared" si="570"/>
        <v>11</v>
      </c>
      <c r="B6111" t="b">
        <f t="shared" si="571"/>
        <v>0</v>
      </c>
      <c r="C6111" t="str">
        <f t="shared" si="572"/>
        <v>ON</v>
      </c>
      <c r="D6111" s="4">
        <f t="shared" si="574"/>
        <v>42684.54166665185</v>
      </c>
      <c r="E6111" t="str">
        <f t="shared" si="575"/>
        <v>LRKPPS</v>
      </c>
      <c r="F6111" s="39">
        <v>111.03160095214844</v>
      </c>
      <c r="G6111">
        <f t="shared" si="573"/>
        <v>2.0579935792776776E-3</v>
      </c>
      <c r="H6111" s="38">
        <f>G6111*SUMIF('Manual Inputs'!$B$11:$B$22,'Expanded kW'!A6111,'Manual Inputs'!$C$11:$C$22)</f>
        <v>20315.936376427035</v>
      </c>
    </row>
    <row r="6112" spans="1:8" x14ac:dyDescent="0.2">
      <c r="A6112">
        <f t="shared" si="570"/>
        <v>11</v>
      </c>
      <c r="B6112" t="b">
        <f t="shared" si="571"/>
        <v>0</v>
      </c>
      <c r="C6112" t="str">
        <f t="shared" si="572"/>
        <v>ON</v>
      </c>
      <c r="D6112" s="4">
        <f t="shared" si="574"/>
        <v>42684.583333318515</v>
      </c>
      <c r="E6112" t="str">
        <f t="shared" si="575"/>
        <v>LRKPPS</v>
      </c>
      <c r="F6112" s="39">
        <v>106.18669128417969</v>
      </c>
      <c r="G6112">
        <f t="shared" si="573"/>
        <v>1.9681921812670592E-3</v>
      </c>
      <c r="H6112" s="38">
        <f>G6112*SUMIF('Manual Inputs'!$B$11:$B$22,'Expanded kW'!A6112,'Manual Inputs'!$C$11:$C$22)</f>
        <v>19429.442119657655</v>
      </c>
    </row>
    <row r="6113" spans="1:8" x14ac:dyDescent="0.2">
      <c r="A6113">
        <f t="shared" si="570"/>
        <v>11</v>
      </c>
      <c r="B6113" t="b">
        <f t="shared" si="571"/>
        <v>0</v>
      </c>
      <c r="C6113" t="str">
        <f t="shared" si="572"/>
        <v>ON</v>
      </c>
      <c r="D6113" s="4">
        <f t="shared" si="574"/>
        <v>42684.624999985179</v>
      </c>
      <c r="E6113" t="str">
        <f t="shared" si="575"/>
        <v>LRKPPS</v>
      </c>
      <c r="F6113" s="39">
        <v>93.945404052734375</v>
      </c>
      <c r="G6113">
        <f t="shared" si="573"/>
        <v>1.7412974025880997E-3</v>
      </c>
      <c r="H6113" s="38">
        <f>G6113*SUMIF('Manual Inputs'!$B$11:$B$22,'Expanded kW'!A6113,'Manual Inputs'!$C$11:$C$22)</f>
        <v>17189.600395076995</v>
      </c>
    </row>
    <row r="6114" spans="1:8" x14ac:dyDescent="0.2">
      <c r="A6114">
        <f t="shared" si="570"/>
        <v>11</v>
      </c>
      <c r="B6114" t="b">
        <f t="shared" si="571"/>
        <v>0</v>
      </c>
      <c r="C6114" t="str">
        <f t="shared" si="572"/>
        <v>ON</v>
      </c>
      <c r="D6114" s="4">
        <f t="shared" si="574"/>
        <v>42684.666666651843</v>
      </c>
      <c r="E6114" t="str">
        <f t="shared" si="575"/>
        <v>LRKPPS</v>
      </c>
      <c r="F6114" s="39">
        <v>81.512840270996094</v>
      </c>
      <c r="G6114">
        <f t="shared" si="573"/>
        <v>1.5108572736755705E-3</v>
      </c>
      <c r="H6114" s="38">
        <f>G6114*SUMIF('Manual Inputs'!$B$11:$B$22,'Expanded kW'!A6114,'Manual Inputs'!$C$11:$C$22)</f>
        <v>14914.759965688603</v>
      </c>
    </row>
    <row r="6115" spans="1:8" x14ac:dyDescent="0.2">
      <c r="A6115">
        <f t="shared" si="570"/>
        <v>11</v>
      </c>
      <c r="B6115" t="b">
        <f t="shared" si="571"/>
        <v>0</v>
      </c>
      <c r="C6115" t="str">
        <f t="shared" si="572"/>
        <v>ON</v>
      </c>
      <c r="D6115" s="4">
        <f t="shared" si="574"/>
        <v>42684.708333318507</v>
      </c>
      <c r="E6115" t="str">
        <f t="shared" si="575"/>
        <v>LRKPPS</v>
      </c>
      <c r="F6115" s="39">
        <v>73.932952880859375</v>
      </c>
      <c r="G6115">
        <f t="shared" si="573"/>
        <v>1.3703625005949583E-3</v>
      </c>
      <c r="H6115" s="38">
        <f>G6115*SUMIF('Manual Inputs'!$B$11:$B$22,'Expanded kW'!A6115,'Manual Inputs'!$C$11:$C$22)</f>
        <v>13527.834904373261</v>
      </c>
    </row>
    <row r="6116" spans="1:8" x14ac:dyDescent="0.2">
      <c r="A6116">
        <f t="shared" si="570"/>
        <v>11</v>
      </c>
      <c r="B6116" t="b">
        <f t="shared" si="571"/>
        <v>0</v>
      </c>
      <c r="C6116" t="str">
        <f t="shared" si="572"/>
        <v>ON</v>
      </c>
      <c r="D6116" s="4">
        <f t="shared" si="574"/>
        <v>42684.749999985172</v>
      </c>
      <c r="E6116" t="str">
        <f t="shared" si="575"/>
        <v>LRKPPS</v>
      </c>
      <c r="F6116" s="39">
        <v>72.505645751953125</v>
      </c>
      <c r="G6116">
        <f t="shared" si="573"/>
        <v>1.3439070691524065E-3</v>
      </c>
      <c r="H6116" s="38">
        <f>G6116*SUMIF('Manual Inputs'!$B$11:$B$22,'Expanded kW'!A6116,'Manual Inputs'!$C$11:$C$22)</f>
        <v>13266.674292693195</v>
      </c>
    </row>
    <row r="6117" spans="1:8" x14ac:dyDescent="0.2">
      <c r="A6117">
        <f t="shared" si="570"/>
        <v>11</v>
      </c>
      <c r="B6117" t="b">
        <f t="shared" si="571"/>
        <v>0</v>
      </c>
      <c r="C6117" t="str">
        <f t="shared" si="572"/>
        <v>ON</v>
      </c>
      <c r="D6117" s="4">
        <f t="shared" si="574"/>
        <v>42684.791666651836</v>
      </c>
      <c r="E6117" t="str">
        <f t="shared" si="575"/>
        <v>LRKPPS</v>
      </c>
      <c r="F6117" s="39">
        <v>69.051292419433594</v>
      </c>
      <c r="G6117">
        <f t="shared" si="573"/>
        <v>1.2798799190625375E-3</v>
      </c>
      <c r="H6117" s="38">
        <f>G6117*SUMIF('Manual Inputs'!$B$11:$B$22,'Expanded kW'!A6117,'Manual Inputs'!$C$11:$C$22)</f>
        <v>12634.616194608032</v>
      </c>
    </row>
    <row r="6118" spans="1:8" x14ac:dyDescent="0.2">
      <c r="A6118">
        <f t="shared" si="570"/>
        <v>11</v>
      </c>
      <c r="B6118" t="b">
        <f t="shared" si="571"/>
        <v>0</v>
      </c>
      <c r="C6118" t="str">
        <f t="shared" si="572"/>
        <v>ON</v>
      </c>
      <c r="D6118" s="4">
        <f t="shared" si="574"/>
        <v>42684.8333333185</v>
      </c>
      <c r="E6118" t="str">
        <f t="shared" si="575"/>
        <v>LRKPPS</v>
      </c>
      <c r="F6118" s="39">
        <v>65.735244750976563</v>
      </c>
      <c r="G6118">
        <f t="shared" si="573"/>
        <v>1.2184162929260072E-3</v>
      </c>
      <c r="H6118" s="38">
        <f>G6118*SUMIF('Manual Inputs'!$B$11:$B$22,'Expanded kW'!A6118,'Manual Inputs'!$C$11:$C$22)</f>
        <v>12027.864487203524</v>
      </c>
    </row>
    <row r="6119" spans="1:8" x14ac:dyDescent="0.2">
      <c r="A6119">
        <f t="shared" si="570"/>
        <v>11</v>
      </c>
      <c r="B6119" t="b">
        <f t="shared" si="571"/>
        <v>0</v>
      </c>
      <c r="C6119" t="str">
        <f t="shared" si="572"/>
        <v>OFF</v>
      </c>
      <c r="D6119" s="4">
        <f t="shared" si="574"/>
        <v>42684.874999985164</v>
      </c>
      <c r="E6119" t="str">
        <f t="shared" si="575"/>
        <v>LRKPPS</v>
      </c>
      <c r="F6119" s="39">
        <v>63.002269744873047</v>
      </c>
      <c r="G6119">
        <f t="shared" si="573"/>
        <v>1.1677600386105229E-3</v>
      </c>
      <c r="H6119" s="38">
        <f>G6119*SUMIF('Manual Inputs'!$B$11:$B$22,'Expanded kW'!A6119,'Manual Inputs'!$C$11:$C$22)</f>
        <v>11527.800128352272</v>
      </c>
    </row>
    <row r="6120" spans="1:8" x14ac:dyDescent="0.2">
      <c r="A6120">
        <f t="shared" si="570"/>
        <v>11</v>
      </c>
      <c r="B6120" t="b">
        <f t="shared" si="571"/>
        <v>0</v>
      </c>
      <c r="C6120" t="str">
        <f t="shared" si="572"/>
        <v>OFF</v>
      </c>
      <c r="D6120" s="4">
        <f t="shared" si="574"/>
        <v>42684.916666651829</v>
      </c>
      <c r="E6120" t="str">
        <f t="shared" si="575"/>
        <v>LRKPPS</v>
      </c>
      <c r="F6120" s="39">
        <v>57.319206237792969</v>
      </c>
      <c r="G6120">
        <f t="shared" si="573"/>
        <v>1.0624232866597101E-3</v>
      </c>
      <c r="H6120" s="38">
        <f>G6120*SUMIF('Manual Inputs'!$B$11:$B$22,'Expanded kW'!A6120,'Manual Inputs'!$C$11:$C$22)</f>
        <v>10487.945207384393</v>
      </c>
    </row>
    <row r="6121" spans="1:8" x14ac:dyDescent="0.2">
      <c r="A6121">
        <f t="shared" si="570"/>
        <v>11</v>
      </c>
      <c r="B6121" t="b">
        <f t="shared" si="571"/>
        <v>0</v>
      </c>
      <c r="C6121" t="str">
        <f t="shared" si="572"/>
        <v>OFF</v>
      </c>
      <c r="D6121" s="4">
        <f t="shared" si="574"/>
        <v>42684.958333318493</v>
      </c>
      <c r="E6121" t="str">
        <f t="shared" si="575"/>
        <v>LRKPPS</v>
      </c>
      <c r="F6121" s="39">
        <v>53.598976135253906</v>
      </c>
      <c r="G6121">
        <f t="shared" si="573"/>
        <v>9.9346805590733579E-4</v>
      </c>
      <c r="H6121" s="38">
        <f>G6121*SUMIF('Manual Inputs'!$B$11:$B$22,'Expanded kW'!A6121,'Manual Inputs'!$C$11:$C$22)</f>
        <v>9807.2384768615648</v>
      </c>
    </row>
    <row r="6122" spans="1:8" x14ac:dyDescent="0.2">
      <c r="A6122">
        <f t="shared" si="570"/>
        <v>11</v>
      </c>
      <c r="B6122" t="b">
        <f t="shared" si="571"/>
        <v>0</v>
      </c>
      <c r="C6122" t="str">
        <f t="shared" si="572"/>
        <v>OFF</v>
      </c>
      <c r="D6122" s="4">
        <f t="shared" si="574"/>
        <v>42684.999999985157</v>
      </c>
      <c r="E6122" t="str">
        <f t="shared" si="575"/>
        <v>LRKPPS</v>
      </c>
      <c r="F6122" s="39">
        <v>52.67138671875</v>
      </c>
      <c r="G6122">
        <f t="shared" si="573"/>
        <v>9.7627499513003812E-4</v>
      </c>
      <c r="H6122" s="38">
        <f>G6122*SUMIF('Manual Inputs'!$B$11:$B$22,'Expanded kW'!A6122,'Manual Inputs'!$C$11:$C$22)</f>
        <v>9637.5133949250994</v>
      </c>
    </row>
    <row r="6123" spans="1:8" x14ac:dyDescent="0.2">
      <c r="A6123">
        <f t="shared" si="570"/>
        <v>11</v>
      </c>
      <c r="B6123" t="b">
        <f t="shared" si="571"/>
        <v>0</v>
      </c>
      <c r="C6123" t="str">
        <f t="shared" si="572"/>
        <v>OFF</v>
      </c>
      <c r="D6123" s="4">
        <f t="shared" si="574"/>
        <v>42685.041666651821</v>
      </c>
      <c r="E6123" t="str">
        <f t="shared" si="575"/>
        <v>LRKPPS</v>
      </c>
      <c r="F6123" s="39">
        <v>53.449756622314453</v>
      </c>
      <c r="G6123">
        <f t="shared" si="573"/>
        <v>9.9070224151846928E-4</v>
      </c>
      <c r="H6123" s="38">
        <f>G6123*SUMIF('Manual Inputs'!$B$11:$B$22,'Expanded kW'!A6123,'Manual Inputs'!$C$11:$C$22)</f>
        <v>9779.9351316427037</v>
      </c>
    </row>
    <row r="6124" spans="1:8" x14ac:dyDescent="0.2">
      <c r="A6124">
        <f t="shared" si="570"/>
        <v>11</v>
      </c>
      <c r="B6124" t="b">
        <f t="shared" si="571"/>
        <v>0</v>
      </c>
      <c r="C6124" t="str">
        <f t="shared" si="572"/>
        <v>OFF</v>
      </c>
      <c r="D6124" s="4">
        <f t="shared" si="574"/>
        <v>42685.083333318486</v>
      </c>
      <c r="E6124" t="str">
        <f t="shared" si="575"/>
        <v>LRKPPS</v>
      </c>
      <c r="F6124" s="39">
        <v>53.8138427734375</v>
      </c>
      <c r="G6124">
        <f t="shared" si="573"/>
        <v>9.9745065327593008E-4</v>
      </c>
      <c r="H6124" s="38">
        <f>G6124*SUMIF('Manual Inputs'!$B$11:$B$22,'Expanded kW'!A6124,'Manual Inputs'!$C$11:$C$22)</f>
        <v>9846.5535629570641</v>
      </c>
    </row>
    <row r="6125" spans="1:8" x14ac:dyDescent="0.2">
      <c r="A6125">
        <f t="shared" si="570"/>
        <v>11</v>
      </c>
      <c r="B6125" t="b">
        <f t="shared" si="571"/>
        <v>0</v>
      </c>
      <c r="C6125" t="str">
        <f t="shared" si="572"/>
        <v>OFF</v>
      </c>
      <c r="D6125" s="4">
        <f t="shared" si="574"/>
        <v>42685.12499998515</v>
      </c>
      <c r="E6125" t="str">
        <f t="shared" si="575"/>
        <v>LRKPPS</v>
      </c>
      <c r="F6125" s="39">
        <v>53.720378875732422</v>
      </c>
      <c r="G6125">
        <f t="shared" si="573"/>
        <v>9.9571828069261285E-4</v>
      </c>
      <c r="H6125" s="38">
        <f>G6125*SUMIF('Manual Inputs'!$B$11:$B$22,'Expanded kW'!A6125,'Manual Inputs'!$C$11:$C$22)</f>
        <v>9829.4520658788806</v>
      </c>
    </row>
    <row r="6126" spans="1:8" x14ac:dyDescent="0.2">
      <c r="A6126">
        <f t="shared" si="570"/>
        <v>11</v>
      </c>
      <c r="B6126" t="b">
        <f t="shared" si="571"/>
        <v>0</v>
      </c>
      <c r="C6126" t="str">
        <f t="shared" si="572"/>
        <v>OFF</v>
      </c>
      <c r="D6126" s="4">
        <f t="shared" si="574"/>
        <v>42685.166666651814</v>
      </c>
      <c r="E6126" t="str">
        <f t="shared" si="575"/>
        <v>LRKPPS</v>
      </c>
      <c r="F6126" s="39">
        <v>57.155689239501953</v>
      </c>
      <c r="G6126">
        <f t="shared" si="573"/>
        <v>1.059392465436744E-3</v>
      </c>
      <c r="H6126" s="38">
        <f>G6126*SUMIF('Manual Inputs'!$B$11:$B$22,'Expanded kW'!A6126,'Manual Inputs'!$C$11:$C$22)</f>
        <v>10458.025788901214</v>
      </c>
    </row>
    <row r="6127" spans="1:8" x14ac:dyDescent="0.2">
      <c r="A6127">
        <f t="shared" si="570"/>
        <v>11</v>
      </c>
      <c r="B6127" t="b">
        <f t="shared" si="571"/>
        <v>0</v>
      </c>
      <c r="C6127" t="str">
        <f t="shared" si="572"/>
        <v>OFF</v>
      </c>
      <c r="D6127" s="4">
        <f t="shared" si="574"/>
        <v>42685.208333318478</v>
      </c>
      <c r="E6127" t="str">
        <f t="shared" si="575"/>
        <v>LRKPPS</v>
      </c>
      <c r="F6127" s="39">
        <v>70.612129211425781</v>
      </c>
      <c r="G6127">
        <f t="shared" si="573"/>
        <v>1.3088103502971972E-3</v>
      </c>
      <c r="H6127" s="38">
        <f>G6127*SUMIF('Manual Inputs'!$B$11:$B$22,'Expanded kW'!A6127,'Manual Inputs'!$C$11:$C$22)</f>
        <v>12920.209311235847</v>
      </c>
    </row>
    <row r="6128" spans="1:8" x14ac:dyDescent="0.2">
      <c r="A6128">
        <f t="shared" si="570"/>
        <v>11</v>
      </c>
      <c r="B6128" t="b">
        <f t="shared" si="571"/>
        <v>0</v>
      </c>
      <c r="C6128" t="str">
        <f t="shared" si="572"/>
        <v>OFF</v>
      </c>
      <c r="D6128" s="4">
        <f t="shared" si="574"/>
        <v>42685.249999985142</v>
      </c>
      <c r="E6128" t="str">
        <f t="shared" si="575"/>
        <v>LRKPPS</v>
      </c>
      <c r="F6128" s="39">
        <v>97.101547241210938</v>
      </c>
      <c r="G6128">
        <f t="shared" si="573"/>
        <v>1.7997971662721797E-3</v>
      </c>
      <c r="H6128" s="38">
        <f>G6128*SUMIF('Manual Inputs'!$B$11:$B$22,'Expanded kW'!A6128,'Manual Inputs'!$C$11:$C$22)</f>
        <v>17767.093682232404</v>
      </c>
    </row>
    <row r="6129" spans="1:8" x14ac:dyDescent="0.2">
      <c r="A6129">
        <f t="shared" si="570"/>
        <v>11</v>
      </c>
      <c r="B6129" t="b">
        <f t="shared" si="571"/>
        <v>0</v>
      </c>
      <c r="C6129" t="str">
        <f t="shared" si="572"/>
        <v>ON</v>
      </c>
      <c r="D6129" s="4">
        <f t="shared" si="574"/>
        <v>42685.291666651807</v>
      </c>
      <c r="E6129" t="str">
        <f t="shared" si="575"/>
        <v>LRKPPS</v>
      </c>
      <c r="F6129" s="39">
        <v>119.94303131103516</v>
      </c>
      <c r="G6129">
        <f t="shared" si="573"/>
        <v>2.2231687753794878E-3</v>
      </c>
      <c r="H6129" s="38">
        <f>G6129*SUMIF('Manual Inputs'!$B$11:$B$22,'Expanded kW'!A6129,'Manual Inputs'!$C$11:$C$22)</f>
        <v>21946.499663289196</v>
      </c>
    </row>
    <row r="6130" spans="1:8" x14ac:dyDescent="0.2">
      <c r="A6130">
        <f t="shared" si="570"/>
        <v>11</v>
      </c>
      <c r="B6130" t="b">
        <f t="shared" si="571"/>
        <v>0</v>
      </c>
      <c r="C6130" t="str">
        <f t="shared" si="572"/>
        <v>ON</v>
      </c>
      <c r="D6130" s="4">
        <f t="shared" si="574"/>
        <v>42685.333333318471</v>
      </c>
      <c r="E6130" t="str">
        <f t="shared" si="575"/>
        <v>LRKPPS</v>
      </c>
      <c r="F6130" s="39">
        <v>130.94520568847656</v>
      </c>
      <c r="G6130">
        <f t="shared" si="573"/>
        <v>2.4270963422406196E-3</v>
      </c>
      <c r="H6130" s="38">
        <f>G6130*SUMIF('Manual Inputs'!$B$11:$B$22,'Expanded kW'!A6130,'Manual Inputs'!$C$11:$C$22)</f>
        <v>23959.615503623569</v>
      </c>
    </row>
    <row r="6131" spans="1:8" x14ac:dyDescent="0.2">
      <c r="A6131">
        <f t="shared" si="570"/>
        <v>11</v>
      </c>
      <c r="B6131" t="b">
        <f t="shared" si="571"/>
        <v>0</v>
      </c>
      <c r="C6131" t="str">
        <f t="shared" si="572"/>
        <v>ON</v>
      </c>
      <c r="D6131" s="4">
        <f t="shared" si="574"/>
        <v>42685.374999985135</v>
      </c>
      <c r="E6131" t="str">
        <f t="shared" si="575"/>
        <v>LRKPPS</v>
      </c>
      <c r="F6131" s="39">
        <v>134.79331970214844</v>
      </c>
      <c r="G6131">
        <f t="shared" si="573"/>
        <v>2.4984219276104843E-3</v>
      </c>
      <c r="H6131" s="38">
        <f>G6131*SUMIF('Manual Inputs'!$B$11:$B$22,'Expanded kW'!A6131,'Manual Inputs'!$C$11:$C$22)</f>
        <v>24663.72171123097</v>
      </c>
    </row>
    <row r="6132" spans="1:8" x14ac:dyDescent="0.2">
      <c r="A6132">
        <f t="shared" si="570"/>
        <v>11</v>
      </c>
      <c r="B6132" t="b">
        <f t="shared" si="571"/>
        <v>0</v>
      </c>
      <c r="C6132" t="str">
        <f t="shared" si="572"/>
        <v>ON</v>
      </c>
      <c r="D6132" s="4">
        <f t="shared" si="574"/>
        <v>42685.416666651799</v>
      </c>
      <c r="E6132" t="str">
        <f t="shared" si="575"/>
        <v>LRKPPS</v>
      </c>
      <c r="F6132" s="39">
        <v>133.18122863769531</v>
      </c>
      <c r="G6132">
        <f t="shared" si="573"/>
        <v>2.4685414878851731E-3</v>
      </c>
      <c r="H6132" s="38">
        <f>G6132*SUMIF('Manual Inputs'!$B$11:$B$22,'Expanded kW'!A6132,'Manual Inputs'!$C$11:$C$22)</f>
        <v>24368.750376785822</v>
      </c>
    </row>
    <row r="6133" spans="1:8" x14ac:dyDescent="0.2">
      <c r="A6133">
        <f t="shared" si="570"/>
        <v>11</v>
      </c>
      <c r="B6133" t="b">
        <f t="shared" si="571"/>
        <v>0</v>
      </c>
      <c r="C6133" t="str">
        <f t="shared" si="572"/>
        <v>ON</v>
      </c>
      <c r="D6133" s="4">
        <f t="shared" si="574"/>
        <v>42685.458333318464</v>
      </c>
      <c r="E6133" t="str">
        <f t="shared" si="575"/>
        <v>LRKPPS</v>
      </c>
      <c r="F6133" s="39">
        <v>136.21211242675781</v>
      </c>
      <c r="G6133">
        <f t="shared" si="573"/>
        <v>2.5247195428167203E-3</v>
      </c>
      <c r="H6133" s="38">
        <f>G6133*SUMIF('Manual Inputs'!$B$11:$B$22,'Expanded kW'!A6133,'Manual Inputs'!$C$11:$C$22)</f>
        <v>24923.324405214673</v>
      </c>
    </row>
    <row r="6134" spans="1:8" x14ac:dyDescent="0.2">
      <c r="A6134">
        <f t="shared" si="570"/>
        <v>11</v>
      </c>
      <c r="B6134" t="b">
        <f t="shared" si="571"/>
        <v>0</v>
      </c>
      <c r="C6134" t="str">
        <f t="shared" si="572"/>
        <v>ON</v>
      </c>
      <c r="D6134" s="4">
        <f t="shared" si="574"/>
        <v>42685.499999985128</v>
      </c>
      <c r="E6134" t="str">
        <f t="shared" si="575"/>
        <v>LRKPPS</v>
      </c>
      <c r="F6134" s="39">
        <v>129.61920166015625</v>
      </c>
      <c r="G6134">
        <f t="shared" si="573"/>
        <v>2.4025185846204659E-3</v>
      </c>
      <c r="H6134" s="38">
        <f>G6134*SUMIF('Manual Inputs'!$B$11:$B$22,'Expanded kW'!A6134,'Manual Inputs'!$C$11:$C$22)</f>
        <v>23716.990762169546</v>
      </c>
    </row>
    <row r="6135" spans="1:8" x14ac:dyDescent="0.2">
      <c r="A6135">
        <f t="shared" si="570"/>
        <v>11</v>
      </c>
      <c r="B6135" t="b">
        <f t="shared" si="571"/>
        <v>0</v>
      </c>
      <c r="C6135" t="str">
        <f t="shared" si="572"/>
        <v>ON</v>
      </c>
      <c r="D6135" s="4">
        <f t="shared" si="574"/>
        <v>42685.541666651792</v>
      </c>
      <c r="E6135" t="str">
        <f t="shared" si="575"/>
        <v>LRKPPS</v>
      </c>
      <c r="F6135" s="39">
        <v>115.83773040771484</v>
      </c>
      <c r="G6135">
        <f t="shared" si="573"/>
        <v>2.1470761780685906E-3</v>
      </c>
      <c r="H6135" s="38">
        <f>G6135*SUMIF('Manual Inputs'!$B$11:$B$22,'Expanded kW'!A6135,'Manual Inputs'!$C$11:$C$22)</f>
        <v>21195.334848563267</v>
      </c>
    </row>
    <row r="6136" spans="1:8" x14ac:dyDescent="0.2">
      <c r="A6136">
        <f t="shared" si="570"/>
        <v>11</v>
      </c>
      <c r="B6136" t="b">
        <f t="shared" si="571"/>
        <v>0</v>
      </c>
      <c r="C6136" t="str">
        <f t="shared" si="572"/>
        <v>ON</v>
      </c>
      <c r="D6136" s="4">
        <f t="shared" si="574"/>
        <v>42685.583333318456</v>
      </c>
      <c r="E6136" t="str">
        <f t="shared" si="575"/>
        <v>LRKPPS</v>
      </c>
      <c r="F6136" s="39">
        <v>105.2130126953125</v>
      </c>
      <c r="G6136">
        <f t="shared" si="573"/>
        <v>1.9501448481926455E-3</v>
      </c>
      <c r="H6136" s="38">
        <f>G6136*SUMIF('Manual Inputs'!$B$11:$B$22,'Expanded kW'!A6136,'Manual Inputs'!$C$11:$C$22)</f>
        <v>19251.283900800303</v>
      </c>
    </row>
    <row r="6137" spans="1:8" x14ac:dyDescent="0.2">
      <c r="A6137">
        <f t="shared" si="570"/>
        <v>11</v>
      </c>
      <c r="B6137" t="b">
        <f t="shared" si="571"/>
        <v>0</v>
      </c>
      <c r="C6137" t="str">
        <f t="shared" si="572"/>
        <v>ON</v>
      </c>
      <c r="D6137" s="4">
        <f t="shared" si="574"/>
        <v>42685.624999985121</v>
      </c>
      <c r="E6137" t="str">
        <f t="shared" si="575"/>
        <v>LRKPPS</v>
      </c>
      <c r="F6137" s="39">
        <v>87.661766052246094</v>
      </c>
      <c r="G6137">
        <f t="shared" si="573"/>
        <v>1.6248288787749259E-3</v>
      </c>
      <c r="H6137" s="38">
        <f>G6137*SUMIF('Manual Inputs'!$B$11:$B$22,'Expanded kW'!A6137,'Manual Inputs'!$C$11:$C$22)</f>
        <v>16039.855739180011</v>
      </c>
    </row>
    <row r="6138" spans="1:8" x14ac:dyDescent="0.2">
      <c r="A6138">
        <f t="shared" si="570"/>
        <v>11</v>
      </c>
      <c r="B6138" t="b">
        <f t="shared" si="571"/>
        <v>0</v>
      </c>
      <c r="C6138" t="str">
        <f t="shared" si="572"/>
        <v>ON</v>
      </c>
      <c r="D6138" s="4">
        <f t="shared" si="574"/>
        <v>42685.666666651785</v>
      </c>
      <c r="E6138" t="str">
        <f t="shared" si="575"/>
        <v>LRKPPS</v>
      </c>
      <c r="F6138" s="39">
        <v>75.558692932128906</v>
      </c>
      <c r="G6138">
        <f t="shared" si="573"/>
        <v>1.4004959271005275E-3</v>
      </c>
      <c r="H6138" s="38">
        <f>G6138*SUMIF('Manual Inputs'!$B$11:$B$22,'Expanded kW'!A6138,'Manual Inputs'!$C$11:$C$22)</f>
        <v>13825.30365347682</v>
      </c>
    </row>
    <row r="6139" spans="1:8" x14ac:dyDescent="0.2">
      <c r="A6139">
        <f t="shared" si="570"/>
        <v>11</v>
      </c>
      <c r="B6139" t="b">
        <f t="shared" si="571"/>
        <v>0</v>
      </c>
      <c r="C6139" t="str">
        <f t="shared" si="572"/>
        <v>ON</v>
      </c>
      <c r="D6139" s="4">
        <f t="shared" si="574"/>
        <v>42685.708333318449</v>
      </c>
      <c r="E6139" t="str">
        <f t="shared" si="575"/>
        <v>LRKPPS</v>
      </c>
      <c r="F6139" s="39">
        <v>67.714035034179687</v>
      </c>
      <c r="G6139">
        <f t="shared" si="573"/>
        <v>1.2550935781551389E-3</v>
      </c>
      <c r="H6139" s="38">
        <f>G6139*SUMIF('Manual Inputs'!$B$11:$B$22,'Expanded kW'!A6139,'Manual Inputs'!$C$11:$C$22)</f>
        <v>12389.932377345647</v>
      </c>
    </row>
    <row r="6140" spans="1:8" x14ac:dyDescent="0.2">
      <c r="A6140">
        <f t="shared" si="570"/>
        <v>11</v>
      </c>
      <c r="B6140" t="b">
        <f t="shared" si="571"/>
        <v>0</v>
      </c>
      <c r="C6140" t="str">
        <f t="shared" si="572"/>
        <v>ON</v>
      </c>
      <c r="D6140" s="4">
        <f t="shared" si="574"/>
        <v>42685.749999985113</v>
      </c>
      <c r="E6140" t="str">
        <f t="shared" si="575"/>
        <v>LRKPPS</v>
      </c>
      <c r="F6140" s="39">
        <v>65.558502197265625</v>
      </c>
      <c r="G6140">
        <f t="shared" si="573"/>
        <v>1.2151403333108791E-3</v>
      </c>
      <c r="H6140" s="38">
        <f>G6140*SUMIF('Manual Inputs'!$B$11:$B$22,'Expanded kW'!A6140,'Manual Inputs'!$C$11:$C$22)</f>
        <v>11995.525131151671</v>
      </c>
    </row>
    <row r="6141" spans="1:8" x14ac:dyDescent="0.2">
      <c r="A6141">
        <f t="shared" si="570"/>
        <v>11</v>
      </c>
      <c r="B6141" t="b">
        <f t="shared" si="571"/>
        <v>0</v>
      </c>
      <c r="C6141" t="str">
        <f t="shared" si="572"/>
        <v>ON</v>
      </c>
      <c r="D6141" s="4">
        <f t="shared" si="574"/>
        <v>42685.791666651778</v>
      </c>
      <c r="E6141" t="str">
        <f t="shared" si="575"/>
        <v>LRKPPS</v>
      </c>
      <c r="F6141" s="39">
        <v>61.746372222900391</v>
      </c>
      <c r="G6141">
        <f t="shared" si="573"/>
        <v>1.1444817195168048E-3</v>
      </c>
      <c r="H6141" s="38">
        <f>G6141*SUMIF('Manual Inputs'!$B$11:$B$22,'Expanded kW'!A6141,'Manual Inputs'!$C$11:$C$22)</f>
        <v>11298.003080188431</v>
      </c>
    </row>
    <row r="6142" spans="1:8" x14ac:dyDescent="0.2">
      <c r="A6142">
        <f t="shared" si="570"/>
        <v>11</v>
      </c>
      <c r="B6142" t="b">
        <f t="shared" si="571"/>
        <v>0</v>
      </c>
      <c r="C6142" t="str">
        <f t="shared" si="572"/>
        <v>ON</v>
      </c>
      <c r="D6142" s="4">
        <f t="shared" si="574"/>
        <v>42685.833333318442</v>
      </c>
      <c r="E6142" t="str">
        <f t="shared" si="575"/>
        <v>LRKPPS</v>
      </c>
      <c r="F6142" s="39">
        <v>56.825420379638672</v>
      </c>
      <c r="G6142">
        <f t="shared" si="573"/>
        <v>1.053270864134004E-3</v>
      </c>
      <c r="H6142" s="38">
        <f>G6142*SUMIF('Manual Inputs'!$B$11:$B$22,'Expanded kW'!A6142,'Manual Inputs'!$C$11:$C$22)</f>
        <v>10397.59505488893</v>
      </c>
    </row>
    <row r="6143" spans="1:8" x14ac:dyDescent="0.2">
      <c r="A6143">
        <f t="shared" si="570"/>
        <v>11</v>
      </c>
      <c r="B6143" t="b">
        <f t="shared" si="571"/>
        <v>0</v>
      </c>
      <c r="C6143" t="str">
        <f t="shared" si="572"/>
        <v>OFF</v>
      </c>
      <c r="D6143" s="4">
        <f t="shared" si="574"/>
        <v>42685.874999985106</v>
      </c>
      <c r="E6143" t="str">
        <f t="shared" si="575"/>
        <v>LRKPPS</v>
      </c>
      <c r="F6143" s="39">
        <v>55.357639312744141</v>
      </c>
      <c r="G6143">
        <f t="shared" si="573"/>
        <v>1.0260652399193616E-3</v>
      </c>
      <c r="H6143" s="38">
        <f>G6143*SUMIF('Manual Inputs'!$B$11:$B$22,'Expanded kW'!A6143,'Manual Inputs'!$C$11:$C$22)</f>
        <v>10129.028750216759</v>
      </c>
    </row>
    <row r="6144" spans="1:8" x14ac:dyDescent="0.2">
      <c r="A6144">
        <f t="shared" si="570"/>
        <v>11</v>
      </c>
      <c r="B6144" t="b">
        <f t="shared" si="571"/>
        <v>0</v>
      </c>
      <c r="C6144" t="str">
        <f t="shared" si="572"/>
        <v>OFF</v>
      </c>
      <c r="D6144" s="4">
        <f t="shared" si="574"/>
        <v>42685.91666665177</v>
      </c>
      <c r="E6144" t="str">
        <f t="shared" si="575"/>
        <v>LRKPPS</v>
      </c>
      <c r="F6144" s="39">
        <v>52.899944305419922</v>
      </c>
      <c r="G6144">
        <f t="shared" si="573"/>
        <v>9.8051135704708015E-4</v>
      </c>
      <c r="H6144" s="38">
        <f>G6144*SUMIF('Manual Inputs'!$B$11:$B$22,'Expanded kW'!A6144,'Manual Inputs'!$C$11:$C$22)</f>
        <v>9679.3335735888013</v>
      </c>
    </row>
    <row r="6145" spans="1:8" x14ac:dyDescent="0.2">
      <c r="A6145">
        <f t="shared" si="570"/>
        <v>11</v>
      </c>
      <c r="B6145" t="b">
        <f t="shared" si="571"/>
        <v>0</v>
      </c>
      <c r="C6145" t="str">
        <f t="shared" si="572"/>
        <v>OFF</v>
      </c>
      <c r="D6145" s="4">
        <f t="shared" si="574"/>
        <v>42685.958333318435</v>
      </c>
      <c r="E6145" t="str">
        <f t="shared" si="575"/>
        <v>LRKPPS</v>
      </c>
      <c r="F6145" s="39">
        <v>50.016262054443359</v>
      </c>
      <c r="G6145">
        <f t="shared" si="573"/>
        <v>9.270617129250936E-4</v>
      </c>
      <c r="H6145" s="38">
        <f>G6145*SUMIF('Manual Inputs'!$B$11:$B$22,'Expanded kW'!A6145,'Manual Inputs'!$C$11:$C$22)</f>
        <v>9151.6936527169055</v>
      </c>
    </row>
    <row r="6146" spans="1:8" x14ac:dyDescent="0.2">
      <c r="A6146">
        <f t="shared" ref="A6146:A6209" si="576">MONTH(D6146)</f>
        <v>11</v>
      </c>
      <c r="B6146" t="b">
        <f t="shared" ref="B6146:B6209" si="577">IF(ISNA(VLOOKUP(DATE(YEAR(D6146),MONTH(D6146),DAY(D6146)),Holidays,1,FALSE)),FALSE,TRUE)</f>
        <v>0</v>
      </c>
      <c r="C6146" t="str">
        <f t="shared" ref="C6146:C6209" si="578">IF(OR(HOUR(D6146)&lt;PkStart,HOUR(D6146)&gt;OPkStart-1,WEEKDAY(D6146,2)&gt;5,B6146)=TRUE,"OFF","ON")</f>
        <v>OFF</v>
      </c>
      <c r="D6146" s="4">
        <f t="shared" si="574"/>
        <v>42685.999999985099</v>
      </c>
      <c r="E6146" t="str">
        <f t="shared" si="575"/>
        <v>LRKPPS</v>
      </c>
      <c r="F6146" s="39">
        <v>48.815315246582031</v>
      </c>
      <c r="G6146">
        <f t="shared" ref="G6146:G6209" si="579">IF(SUMIF($A$2:$A$8761,A6146,$F$2:$F$8761)=0,0,F6146/SUMIF($A$2:$A$8761,A6146,$F$2:$F$8761))</f>
        <v>9.0480191662892196E-4</v>
      </c>
      <c r="H6146" s="38">
        <f>G6146*SUMIF('Manual Inputs'!$B$11:$B$22,'Expanded kW'!A6146,'Manual Inputs'!$C$11:$C$22)</f>
        <v>8931.9511764240615</v>
      </c>
    </row>
    <row r="6147" spans="1:8" x14ac:dyDescent="0.2">
      <c r="A6147">
        <f t="shared" si="576"/>
        <v>11</v>
      </c>
      <c r="B6147" t="b">
        <f t="shared" si="577"/>
        <v>0</v>
      </c>
      <c r="C6147" t="str">
        <f t="shared" si="578"/>
        <v>OFF</v>
      </c>
      <c r="D6147" s="4">
        <f t="shared" si="574"/>
        <v>42686.041666651763</v>
      </c>
      <c r="E6147" t="str">
        <f t="shared" si="575"/>
        <v>LRKPPS</v>
      </c>
      <c r="F6147" s="39">
        <v>50.424362182617188</v>
      </c>
      <c r="G6147">
        <f t="shared" si="579"/>
        <v>9.3462593280737823E-4</v>
      </c>
      <c r="H6147" s="38">
        <f>G6147*SUMIF('Manual Inputs'!$B$11:$B$22,'Expanded kW'!A6147,'Manual Inputs'!$C$11:$C$22)</f>
        <v>9226.3655134132514</v>
      </c>
    </row>
    <row r="6148" spans="1:8" x14ac:dyDescent="0.2">
      <c r="A6148">
        <f t="shared" si="576"/>
        <v>11</v>
      </c>
      <c r="B6148" t="b">
        <f t="shared" si="577"/>
        <v>0</v>
      </c>
      <c r="C6148" t="str">
        <f t="shared" si="578"/>
        <v>OFF</v>
      </c>
      <c r="D6148" s="4">
        <f t="shared" ref="D6148:D6211" si="580">+D6147+1/24</f>
        <v>42686.083333318427</v>
      </c>
      <c r="E6148" t="str">
        <f t="shared" ref="E6148:E6211" si="581">+E6147</f>
        <v>LRKPPS</v>
      </c>
      <c r="F6148" s="39">
        <v>51.867008209228516</v>
      </c>
      <c r="G6148">
        <f t="shared" si="579"/>
        <v>9.6136567387637446E-4</v>
      </c>
      <c r="H6148" s="38">
        <f>G6148*SUMIF('Manual Inputs'!$B$11:$B$22,'Expanded kW'!A6148,'Manual Inputs'!$C$11:$C$22)</f>
        <v>9490.3327501188833</v>
      </c>
    </row>
    <row r="6149" spans="1:8" x14ac:dyDescent="0.2">
      <c r="A6149">
        <f t="shared" si="576"/>
        <v>11</v>
      </c>
      <c r="B6149" t="b">
        <f t="shared" si="577"/>
        <v>0</v>
      </c>
      <c r="C6149" t="str">
        <f t="shared" si="578"/>
        <v>OFF</v>
      </c>
      <c r="D6149" s="4">
        <f t="shared" si="580"/>
        <v>42686.124999985092</v>
      </c>
      <c r="E6149" t="str">
        <f t="shared" si="581"/>
        <v>LRKPPS</v>
      </c>
      <c r="F6149" s="39">
        <v>52.791404724121094</v>
      </c>
      <c r="G6149">
        <f t="shared" si="579"/>
        <v>9.784995535650539E-4</v>
      </c>
      <c r="H6149" s="38">
        <f>G6149*SUMIF('Manual Inputs'!$B$11:$B$22,'Expanded kW'!A6149,'Manual Inputs'!$C$11:$C$22)</f>
        <v>9659.4736129192133</v>
      </c>
    </row>
    <row r="6150" spans="1:8" x14ac:dyDescent="0.2">
      <c r="A6150">
        <f t="shared" si="576"/>
        <v>11</v>
      </c>
      <c r="B6150" t="b">
        <f t="shared" si="577"/>
        <v>0</v>
      </c>
      <c r="C6150" t="str">
        <f t="shared" si="578"/>
        <v>OFF</v>
      </c>
      <c r="D6150" s="4">
        <f t="shared" si="580"/>
        <v>42686.166666651756</v>
      </c>
      <c r="E6150" t="str">
        <f t="shared" si="581"/>
        <v>LRKPPS</v>
      </c>
      <c r="F6150" s="39">
        <v>53.967182159423828</v>
      </c>
      <c r="G6150">
        <f t="shared" si="579"/>
        <v>1.0002928303597877E-3</v>
      </c>
      <c r="H6150" s="38">
        <f>G6150*SUMIF('Manual Inputs'!$B$11:$B$22,'Expanded kW'!A6150,'Manual Inputs'!$C$11:$C$22)</f>
        <v>9874.6107393193233</v>
      </c>
    </row>
    <row r="6151" spans="1:8" x14ac:dyDescent="0.2">
      <c r="A6151">
        <f t="shared" si="576"/>
        <v>11</v>
      </c>
      <c r="B6151" t="b">
        <f t="shared" si="577"/>
        <v>0</v>
      </c>
      <c r="C6151" t="str">
        <f t="shared" si="578"/>
        <v>OFF</v>
      </c>
      <c r="D6151" s="4">
        <f t="shared" si="580"/>
        <v>42686.20833331842</v>
      </c>
      <c r="E6151" t="str">
        <f t="shared" si="581"/>
        <v>LRKPPS</v>
      </c>
      <c r="F6151" s="39">
        <v>55.447734832763672</v>
      </c>
      <c r="G6151">
        <f t="shared" si="579"/>
        <v>1.0277351789289033E-3</v>
      </c>
      <c r="H6151" s="38">
        <f>G6151*SUMIF('Manual Inputs'!$B$11:$B$22,'Expanded kW'!A6151,'Manual Inputs'!$C$11:$C$22)</f>
        <v>10145.513920536034</v>
      </c>
    </row>
    <row r="6152" spans="1:8" x14ac:dyDescent="0.2">
      <c r="A6152">
        <f t="shared" si="576"/>
        <v>11</v>
      </c>
      <c r="B6152" t="b">
        <f t="shared" si="577"/>
        <v>0</v>
      </c>
      <c r="C6152" t="str">
        <f t="shared" si="578"/>
        <v>OFF</v>
      </c>
      <c r="D6152" s="4">
        <f t="shared" si="580"/>
        <v>42686.249999985084</v>
      </c>
      <c r="E6152" t="str">
        <f t="shared" si="581"/>
        <v>LRKPPS</v>
      </c>
      <c r="F6152" s="39">
        <v>58.757129669189453</v>
      </c>
      <c r="G6152">
        <f t="shared" si="579"/>
        <v>1.0890754934542626E-3</v>
      </c>
      <c r="H6152" s="38">
        <f>G6152*SUMIF('Manual Inputs'!$B$11:$B$22,'Expanded kW'!A6152,'Manual Inputs'!$C$11:$C$22)</f>
        <v>10751.048330242313</v>
      </c>
    </row>
    <row r="6153" spans="1:8" x14ac:dyDescent="0.2">
      <c r="A6153">
        <f t="shared" si="576"/>
        <v>11</v>
      </c>
      <c r="B6153" t="b">
        <f t="shared" si="577"/>
        <v>0</v>
      </c>
      <c r="C6153" t="str">
        <f t="shared" si="578"/>
        <v>OFF</v>
      </c>
      <c r="D6153" s="4">
        <f t="shared" si="580"/>
        <v>42686.291666651749</v>
      </c>
      <c r="E6153" t="str">
        <f t="shared" si="581"/>
        <v>LRKPPS</v>
      </c>
      <c r="F6153" s="39">
        <v>60.325389862060547</v>
      </c>
      <c r="G6153">
        <f t="shared" si="579"/>
        <v>1.1181435189523046E-3</v>
      </c>
      <c r="H6153" s="38">
        <f>G6153*SUMIF('Manual Inputs'!$B$11:$B$22,'Expanded kW'!A6153,'Manual Inputs'!$C$11:$C$22)</f>
        <v>11037.999738911843</v>
      </c>
    </row>
    <row r="6154" spans="1:8" x14ac:dyDescent="0.2">
      <c r="A6154">
        <f t="shared" si="576"/>
        <v>11</v>
      </c>
      <c r="B6154" t="b">
        <f t="shared" si="577"/>
        <v>0</v>
      </c>
      <c r="C6154" t="str">
        <f t="shared" si="578"/>
        <v>OFF</v>
      </c>
      <c r="D6154" s="4">
        <f t="shared" si="580"/>
        <v>42686.333333318413</v>
      </c>
      <c r="E6154" t="str">
        <f t="shared" si="581"/>
        <v>LRKPPS</v>
      </c>
      <c r="F6154" s="39">
        <v>59.689338684082031</v>
      </c>
      <c r="G6154">
        <f t="shared" si="579"/>
        <v>1.1063541794386295E-3</v>
      </c>
      <c r="H6154" s="38">
        <f>G6154*SUMIF('Manual Inputs'!$B$11:$B$22,'Expanded kW'!A6154,'Manual Inputs'!$C$11:$C$22)</f>
        <v>10921.618680247908</v>
      </c>
    </row>
    <row r="6155" spans="1:8" x14ac:dyDescent="0.2">
      <c r="A6155">
        <f t="shared" si="576"/>
        <v>11</v>
      </c>
      <c r="B6155" t="b">
        <f t="shared" si="577"/>
        <v>0</v>
      </c>
      <c r="C6155" t="str">
        <f t="shared" si="578"/>
        <v>OFF</v>
      </c>
      <c r="D6155" s="4">
        <f t="shared" si="580"/>
        <v>42686.374999985077</v>
      </c>
      <c r="E6155" t="str">
        <f t="shared" si="581"/>
        <v>LRKPPS</v>
      </c>
      <c r="F6155" s="39">
        <v>58.984138488769531</v>
      </c>
      <c r="G6155">
        <f t="shared" si="579"/>
        <v>1.0932831486544839E-3</v>
      </c>
      <c r="H6155" s="38">
        <f>G6155*SUMIF('Manual Inputs'!$B$11:$B$22,'Expanded kW'!A6155,'Manual Inputs'!$C$11:$C$22)</f>
        <v>10792.585124235442</v>
      </c>
    </row>
    <row r="6156" spans="1:8" x14ac:dyDescent="0.2">
      <c r="A6156">
        <f t="shared" si="576"/>
        <v>11</v>
      </c>
      <c r="B6156" t="b">
        <f t="shared" si="577"/>
        <v>0</v>
      </c>
      <c r="C6156" t="str">
        <f t="shared" si="578"/>
        <v>OFF</v>
      </c>
      <c r="D6156" s="4">
        <f t="shared" si="580"/>
        <v>42686.416666651741</v>
      </c>
      <c r="E6156" t="str">
        <f t="shared" si="581"/>
        <v>LRKPPS</v>
      </c>
      <c r="F6156" s="39">
        <v>55.719264984130859</v>
      </c>
      <c r="G6156">
        <f t="shared" si="579"/>
        <v>1.0327680461784245E-3</v>
      </c>
      <c r="H6156" s="38">
        <f>G6156*SUMIF('Manual Inputs'!$B$11:$B$22,'Expanded kW'!A6156,'Manual Inputs'!$C$11:$C$22)</f>
        <v>10195.196976820476</v>
      </c>
    </row>
    <row r="6157" spans="1:8" x14ac:dyDescent="0.2">
      <c r="A6157">
        <f t="shared" si="576"/>
        <v>11</v>
      </c>
      <c r="B6157" t="b">
        <f t="shared" si="577"/>
        <v>0</v>
      </c>
      <c r="C6157" t="str">
        <f t="shared" si="578"/>
        <v>OFF</v>
      </c>
      <c r="D6157" s="4">
        <f t="shared" si="580"/>
        <v>42686.458333318405</v>
      </c>
      <c r="E6157" t="str">
        <f t="shared" si="581"/>
        <v>LRKPPS</v>
      </c>
      <c r="F6157" s="39">
        <v>55.51336669921875</v>
      </c>
      <c r="G6157">
        <f t="shared" si="579"/>
        <v>1.0289516790838347E-3</v>
      </c>
      <c r="H6157" s="38">
        <f>G6157*SUMIF('Manual Inputs'!$B$11:$B$22,'Expanded kW'!A6157,'Manual Inputs'!$C$11:$C$22)</f>
        <v>10157.522869445473</v>
      </c>
    </row>
    <row r="6158" spans="1:8" x14ac:dyDescent="0.2">
      <c r="A6158">
        <f t="shared" si="576"/>
        <v>11</v>
      </c>
      <c r="B6158" t="b">
        <f t="shared" si="577"/>
        <v>0</v>
      </c>
      <c r="C6158" t="str">
        <f t="shared" si="578"/>
        <v>OFF</v>
      </c>
      <c r="D6158" s="4">
        <f t="shared" si="580"/>
        <v>42686.49999998507</v>
      </c>
      <c r="E6158" t="str">
        <f t="shared" si="581"/>
        <v>LRKPPS</v>
      </c>
      <c r="F6158" s="39">
        <v>53.775539398193359</v>
      </c>
      <c r="G6158">
        <f t="shared" si="579"/>
        <v>9.9674069233110789E-4</v>
      </c>
      <c r="H6158" s="38">
        <f>G6158*SUMIF('Manual Inputs'!$B$11:$B$22,'Expanded kW'!A6158,'Manual Inputs'!$C$11:$C$22)</f>
        <v>9839.5450272988437</v>
      </c>
    </row>
    <row r="6159" spans="1:8" x14ac:dyDescent="0.2">
      <c r="A6159">
        <f t="shared" si="576"/>
        <v>11</v>
      </c>
      <c r="B6159" t="b">
        <f t="shared" si="577"/>
        <v>0</v>
      </c>
      <c r="C6159" t="str">
        <f t="shared" si="578"/>
        <v>OFF</v>
      </c>
      <c r="D6159" s="4">
        <f t="shared" si="580"/>
        <v>42686.541666651734</v>
      </c>
      <c r="E6159" t="str">
        <f t="shared" si="581"/>
        <v>LRKPPS</v>
      </c>
      <c r="F6159" s="39">
        <v>51.673091888427734</v>
      </c>
      <c r="G6159">
        <f t="shared" si="579"/>
        <v>9.5777139495305111E-4</v>
      </c>
      <c r="H6159" s="38">
        <f>G6159*SUMIF('Manual Inputs'!$B$11:$B$22,'Expanded kW'!A6159,'Manual Inputs'!$C$11:$C$22)</f>
        <v>9454.8510349859334</v>
      </c>
    </row>
    <row r="6160" spans="1:8" x14ac:dyDescent="0.2">
      <c r="A6160">
        <f t="shared" si="576"/>
        <v>11</v>
      </c>
      <c r="B6160" t="b">
        <f t="shared" si="577"/>
        <v>0</v>
      </c>
      <c r="C6160" t="str">
        <f t="shared" si="578"/>
        <v>OFF</v>
      </c>
      <c r="D6160" s="4">
        <f t="shared" si="580"/>
        <v>42686.583333318398</v>
      </c>
      <c r="E6160" t="str">
        <f t="shared" si="581"/>
        <v>LRKPPS</v>
      </c>
      <c r="F6160" s="39">
        <v>51.559764862060547</v>
      </c>
      <c r="G6160">
        <f t="shared" si="579"/>
        <v>9.5567085519119698E-4</v>
      </c>
      <c r="H6160" s="38">
        <f>G6160*SUMIF('Manual Inputs'!$B$11:$B$22,'Expanded kW'!A6160,'Manual Inputs'!$C$11:$C$22)</f>
        <v>9434.1150946080434</v>
      </c>
    </row>
    <row r="6161" spans="1:8" x14ac:dyDescent="0.2">
      <c r="A6161">
        <f t="shared" si="576"/>
        <v>11</v>
      </c>
      <c r="B6161" t="b">
        <f t="shared" si="577"/>
        <v>0</v>
      </c>
      <c r="C6161" t="str">
        <f t="shared" si="578"/>
        <v>OFF</v>
      </c>
      <c r="D6161" s="4">
        <f t="shared" si="580"/>
        <v>42686.624999985062</v>
      </c>
      <c r="E6161" t="str">
        <f t="shared" si="581"/>
        <v>LRKPPS</v>
      </c>
      <c r="F6161" s="39">
        <v>49.736186981201172</v>
      </c>
      <c r="G6161">
        <f t="shared" si="579"/>
        <v>9.2187046378966453E-4</v>
      </c>
      <c r="H6161" s="38">
        <f>G6161*SUMIF('Manual Inputs'!$B$11:$B$22,'Expanded kW'!A6161,'Manual Inputs'!$C$11:$C$22)</f>
        <v>9100.4470948017079</v>
      </c>
    </row>
    <row r="6162" spans="1:8" x14ac:dyDescent="0.2">
      <c r="A6162">
        <f t="shared" si="576"/>
        <v>11</v>
      </c>
      <c r="B6162" t="b">
        <f t="shared" si="577"/>
        <v>0</v>
      </c>
      <c r="C6162" t="str">
        <f t="shared" si="578"/>
        <v>OFF</v>
      </c>
      <c r="D6162" s="4">
        <f t="shared" si="580"/>
        <v>42686.666666651727</v>
      </c>
      <c r="E6162" t="str">
        <f t="shared" si="581"/>
        <v>LRKPPS</v>
      </c>
      <c r="F6162" s="39">
        <v>49.506134033203125</v>
      </c>
      <c r="G6162">
        <f t="shared" si="579"/>
        <v>9.1760638504258848E-4</v>
      </c>
      <c r="H6162" s="38">
        <f>G6162*SUMIF('Manual Inputs'!$B$11:$B$22,'Expanded kW'!A6162,'Manual Inputs'!$C$11:$C$22)</f>
        <v>9058.3533033526219</v>
      </c>
    </row>
    <row r="6163" spans="1:8" x14ac:dyDescent="0.2">
      <c r="A6163">
        <f t="shared" si="576"/>
        <v>11</v>
      </c>
      <c r="B6163" t="b">
        <f t="shared" si="577"/>
        <v>0</v>
      </c>
      <c r="C6163" t="str">
        <f t="shared" si="578"/>
        <v>OFF</v>
      </c>
      <c r="D6163" s="4">
        <f t="shared" si="580"/>
        <v>42686.708333318391</v>
      </c>
      <c r="E6163" t="str">
        <f t="shared" si="581"/>
        <v>LRKPPS</v>
      </c>
      <c r="F6163" s="39">
        <v>52.401626586914063</v>
      </c>
      <c r="G6163">
        <f t="shared" si="579"/>
        <v>9.7127493555688353E-4</v>
      </c>
      <c r="H6163" s="38">
        <f>G6163*SUMIF('Manual Inputs'!$B$11:$B$22,'Expanded kW'!A6163,'Manual Inputs'!$C$11:$C$22)</f>
        <v>9588.1542068355975</v>
      </c>
    </row>
    <row r="6164" spans="1:8" x14ac:dyDescent="0.2">
      <c r="A6164">
        <f t="shared" si="576"/>
        <v>11</v>
      </c>
      <c r="B6164" t="b">
        <f t="shared" si="577"/>
        <v>0</v>
      </c>
      <c r="C6164" t="str">
        <f t="shared" si="578"/>
        <v>OFF</v>
      </c>
      <c r="D6164" s="4">
        <f t="shared" si="580"/>
        <v>42686.749999985055</v>
      </c>
      <c r="E6164" t="str">
        <f t="shared" si="581"/>
        <v>LRKPPS</v>
      </c>
      <c r="F6164" s="39">
        <v>54.084156036376953</v>
      </c>
      <c r="G6164">
        <f t="shared" si="579"/>
        <v>1.002460965247949E-3</v>
      </c>
      <c r="H6164" s="38">
        <f>G6164*SUMIF('Manual Inputs'!$B$11:$B$22,'Expanded kW'!A6164,'Manual Inputs'!$C$11:$C$22)</f>
        <v>9896.0139598574824</v>
      </c>
    </row>
    <row r="6165" spans="1:8" x14ac:dyDescent="0.2">
      <c r="A6165">
        <f t="shared" si="576"/>
        <v>11</v>
      </c>
      <c r="B6165" t="b">
        <f t="shared" si="577"/>
        <v>0</v>
      </c>
      <c r="C6165" t="str">
        <f t="shared" si="578"/>
        <v>OFF</v>
      </c>
      <c r="D6165" s="4">
        <f t="shared" si="580"/>
        <v>42686.791666651719</v>
      </c>
      <c r="E6165" t="str">
        <f t="shared" si="581"/>
        <v>LRKPPS</v>
      </c>
      <c r="F6165" s="39">
        <v>53.674201965332031</v>
      </c>
      <c r="G6165">
        <f t="shared" si="579"/>
        <v>9.9486238215291825E-4</v>
      </c>
      <c r="H6165" s="38">
        <f>G6165*SUMIF('Manual Inputs'!$B$11:$B$22,'Expanded kW'!A6165,'Manual Inputs'!$C$11:$C$22)</f>
        <v>9821.002875146607</v>
      </c>
    </row>
    <row r="6166" spans="1:8" x14ac:dyDescent="0.2">
      <c r="A6166">
        <f t="shared" si="576"/>
        <v>11</v>
      </c>
      <c r="B6166" t="b">
        <f t="shared" si="577"/>
        <v>0</v>
      </c>
      <c r="C6166" t="str">
        <f t="shared" si="578"/>
        <v>OFF</v>
      </c>
      <c r="D6166" s="4">
        <f t="shared" si="580"/>
        <v>42686.833333318384</v>
      </c>
      <c r="E6166" t="str">
        <f t="shared" si="581"/>
        <v>LRKPPS</v>
      </c>
      <c r="F6166" s="39">
        <v>55.217880249023438</v>
      </c>
      <c r="G6166">
        <f t="shared" si="579"/>
        <v>1.0234747769041787E-3</v>
      </c>
      <c r="H6166" s="38">
        <f>G6166*SUMIF('Manual Inputs'!$B$11:$B$22,'Expanded kW'!A6166,'Manual Inputs'!$C$11:$C$22)</f>
        <v>10103.456424660519</v>
      </c>
    </row>
    <row r="6167" spans="1:8" x14ac:dyDescent="0.2">
      <c r="A6167">
        <f t="shared" si="576"/>
        <v>11</v>
      </c>
      <c r="B6167" t="b">
        <f t="shared" si="577"/>
        <v>0</v>
      </c>
      <c r="C6167" t="str">
        <f t="shared" si="578"/>
        <v>OFF</v>
      </c>
      <c r="D6167" s="4">
        <f t="shared" si="580"/>
        <v>42686.874999985048</v>
      </c>
      <c r="E6167" t="str">
        <f t="shared" si="581"/>
        <v>LRKPPS</v>
      </c>
      <c r="F6167" s="39">
        <v>57.291954040527344</v>
      </c>
      <c r="G6167">
        <f t="shared" si="579"/>
        <v>1.0619181615735822E-3</v>
      </c>
      <c r="H6167" s="38">
        <f>G6167*SUMIF('Manual Inputs'!$B$11:$B$22,'Expanded kW'!A6167,'Manual Inputs'!$C$11:$C$22)</f>
        <v>10482.958753969164</v>
      </c>
    </row>
    <row r="6168" spans="1:8" x14ac:dyDescent="0.2">
      <c r="A6168">
        <f t="shared" si="576"/>
        <v>11</v>
      </c>
      <c r="B6168" t="b">
        <f t="shared" si="577"/>
        <v>0</v>
      </c>
      <c r="C6168" t="str">
        <f t="shared" si="578"/>
        <v>OFF</v>
      </c>
      <c r="D6168" s="4">
        <f t="shared" si="580"/>
        <v>42686.916666651712</v>
      </c>
      <c r="E6168" t="str">
        <f t="shared" si="581"/>
        <v>LRKPPS</v>
      </c>
      <c r="F6168" s="39">
        <v>59.029781341552734</v>
      </c>
      <c r="G6168">
        <f t="shared" si="579"/>
        <v>1.094129148326309E-3</v>
      </c>
      <c r="H6168" s="38">
        <f>G6168*SUMIF('Manual Inputs'!$B$11:$B$22,'Expanded kW'!A6168,'Manual Inputs'!$C$11:$C$22)</f>
        <v>10800.936596115791</v>
      </c>
    </row>
    <row r="6169" spans="1:8" x14ac:dyDescent="0.2">
      <c r="A6169">
        <f t="shared" si="576"/>
        <v>11</v>
      </c>
      <c r="B6169" t="b">
        <f t="shared" si="577"/>
        <v>0</v>
      </c>
      <c r="C6169" t="str">
        <f t="shared" si="578"/>
        <v>OFF</v>
      </c>
      <c r="D6169" s="4">
        <f t="shared" si="580"/>
        <v>42686.958333318376</v>
      </c>
      <c r="E6169" t="str">
        <f t="shared" si="581"/>
        <v>LRKPPS</v>
      </c>
      <c r="F6169" s="39">
        <v>58.450000762939453</v>
      </c>
      <c r="G6169">
        <f t="shared" si="579"/>
        <v>1.083382795955057E-3</v>
      </c>
      <c r="H6169" s="38">
        <f>G6169*SUMIF('Manual Inputs'!$B$11:$B$22,'Expanded kW'!A6169,'Manual Inputs'!$C$11:$C$22)</f>
        <v>10694.851614485455</v>
      </c>
    </row>
    <row r="6170" spans="1:8" x14ac:dyDescent="0.2">
      <c r="A6170">
        <f t="shared" si="576"/>
        <v>11</v>
      </c>
      <c r="B6170" t="b">
        <f t="shared" si="577"/>
        <v>0</v>
      </c>
      <c r="C6170" t="str">
        <f t="shared" si="578"/>
        <v>OFF</v>
      </c>
      <c r="D6170" s="4">
        <f t="shared" si="580"/>
        <v>42686.999999985041</v>
      </c>
      <c r="E6170" t="str">
        <f t="shared" si="581"/>
        <v>LRKPPS</v>
      </c>
      <c r="F6170" s="39">
        <v>60.838127136230469</v>
      </c>
      <c r="G6170">
        <f t="shared" si="579"/>
        <v>1.127647209874971E-3</v>
      </c>
      <c r="H6170" s="38">
        <f>G6170*SUMIF('Manual Inputs'!$B$11:$B$22,'Expanded kW'!A6170,'Manual Inputs'!$C$11:$C$22)</f>
        <v>11131.817514666949</v>
      </c>
    </row>
    <row r="6171" spans="1:8" x14ac:dyDescent="0.2">
      <c r="A6171">
        <f t="shared" si="576"/>
        <v>11</v>
      </c>
      <c r="B6171" t="b">
        <f t="shared" si="577"/>
        <v>0</v>
      </c>
      <c r="C6171" t="str">
        <f t="shared" si="578"/>
        <v>OFF</v>
      </c>
      <c r="D6171" s="4">
        <f t="shared" si="580"/>
        <v>42687.041666651705</v>
      </c>
      <c r="E6171" t="str">
        <f t="shared" si="581"/>
        <v>LRKPPS</v>
      </c>
      <c r="F6171" s="39">
        <v>60.723068237304688</v>
      </c>
      <c r="G6171">
        <f t="shared" si="579"/>
        <v>1.1255145694987409E-3</v>
      </c>
      <c r="H6171" s="38">
        <f>G6171*SUMIF('Manual Inputs'!$B$11:$B$22,'Expanded kW'!A6171,'Manual Inputs'!$C$11:$C$22)</f>
        <v>11110.764686012111</v>
      </c>
    </row>
    <row r="6172" spans="1:8" x14ac:dyDescent="0.2">
      <c r="A6172">
        <f t="shared" si="576"/>
        <v>11</v>
      </c>
      <c r="B6172" t="b">
        <f t="shared" si="577"/>
        <v>0</v>
      </c>
      <c r="C6172" t="str">
        <f t="shared" si="578"/>
        <v>OFF</v>
      </c>
      <c r="D6172" s="4">
        <f t="shared" si="580"/>
        <v>42687.083333318369</v>
      </c>
      <c r="E6172" t="str">
        <f t="shared" si="581"/>
        <v>LRKPPS</v>
      </c>
      <c r="F6172" s="39">
        <v>62.169277191162109</v>
      </c>
      <c r="G6172">
        <f t="shared" si="579"/>
        <v>1.1523203501576649E-3</v>
      </c>
      <c r="H6172" s="38">
        <f>G6172*SUMIF('Manual Inputs'!$B$11:$B$22,'Expanded kW'!A6172,'Manual Inputs'!$C$11:$C$22)</f>
        <v>11375.383847058423</v>
      </c>
    </row>
    <row r="6173" spans="1:8" x14ac:dyDescent="0.2">
      <c r="A6173">
        <f t="shared" si="576"/>
        <v>11</v>
      </c>
      <c r="B6173" t="b">
        <f t="shared" si="577"/>
        <v>0</v>
      </c>
      <c r="C6173" t="str">
        <f t="shared" si="578"/>
        <v>OFF</v>
      </c>
      <c r="D6173" s="4">
        <f t="shared" si="580"/>
        <v>42687.124999985033</v>
      </c>
      <c r="E6173" t="str">
        <f t="shared" si="581"/>
        <v>LRKPPS</v>
      </c>
      <c r="F6173" s="39">
        <v>61.930168151855469</v>
      </c>
      <c r="G6173">
        <f t="shared" si="579"/>
        <v>1.147888414894006E-3</v>
      </c>
      <c r="H6173" s="38">
        <f>G6173*SUMIF('Manual Inputs'!$B$11:$B$22,'Expanded kW'!A6173,'Manual Inputs'!$C$11:$C$22)</f>
        <v>11331.633023077457</v>
      </c>
    </row>
    <row r="6174" spans="1:8" x14ac:dyDescent="0.2">
      <c r="A6174">
        <f t="shared" si="576"/>
        <v>11</v>
      </c>
      <c r="B6174" t="b">
        <f t="shared" si="577"/>
        <v>0</v>
      </c>
      <c r="C6174" t="str">
        <f t="shared" si="578"/>
        <v>OFF</v>
      </c>
      <c r="D6174" s="4">
        <f t="shared" si="580"/>
        <v>42687.166666651698</v>
      </c>
      <c r="E6174" t="str">
        <f t="shared" si="581"/>
        <v>LRKPPS</v>
      </c>
      <c r="F6174" s="39">
        <v>62.740085601806641</v>
      </c>
      <c r="G6174">
        <f t="shared" si="579"/>
        <v>1.1629004015487135E-3</v>
      </c>
      <c r="H6174" s="38">
        <f>G6174*SUMIF('Manual Inputs'!$B$11:$B$22,'Expanded kW'!A6174,'Manual Inputs'!$C$11:$C$22)</f>
        <v>11479.827151976466</v>
      </c>
    </row>
    <row r="6175" spans="1:8" x14ac:dyDescent="0.2">
      <c r="A6175">
        <f t="shared" si="576"/>
        <v>11</v>
      </c>
      <c r="B6175" t="b">
        <f t="shared" si="577"/>
        <v>0</v>
      </c>
      <c r="C6175" t="str">
        <f t="shared" si="578"/>
        <v>OFF</v>
      </c>
      <c r="D6175" s="4">
        <f t="shared" si="580"/>
        <v>42687.208333318362</v>
      </c>
      <c r="E6175" t="str">
        <f t="shared" si="581"/>
        <v>LRKPPS</v>
      </c>
      <c r="F6175" s="39">
        <v>64.46826171875</v>
      </c>
      <c r="G6175">
        <f t="shared" si="579"/>
        <v>1.1949325016178032E-3</v>
      </c>
      <c r="H6175" s="38">
        <f>G6175*SUMIF('Manual Inputs'!$B$11:$B$22,'Expanded kW'!A6175,'Manual Inputs'!$C$11:$C$22)</f>
        <v>11796.039074870499</v>
      </c>
    </row>
    <row r="6176" spans="1:8" x14ac:dyDescent="0.2">
      <c r="A6176">
        <f t="shared" si="576"/>
        <v>11</v>
      </c>
      <c r="B6176" t="b">
        <f t="shared" si="577"/>
        <v>0</v>
      </c>
      <c r="C6176" t="str">
        <f t="shared" si="578"/>
        <v>OFF</v>
      </c>
      <c r="D6176" s="4">
        <f t="shared" si="580"/>
        <v>42687.249999985026</v>
      </c>
      <c r="E6176" t="str">
        <f t="shared" si="581"/>
        <v>LRKPPS</v>
      </c>
      <c r="F6176" s="39">
        <v>66.12127685546875</v>
      </c>
      <c r="G6176">
        <f t="shared" si="579"/>
        <v>1.2255714774466948E-3</v>
      </c>
      <c r="H6176" s="38">
        <f>G6176*SUMIF('Manual Inputs'!$B$11:$B$22,'Expanded kW'!A6176,'Manual Inputs'!$C$11:$C$22)</f>
        <v>12098.498465340086</v>
      </c>
    </row>
    <row r="6177" spans="1:8" x14ac:dyDescent="0.2">
      <c r="A6177">
        <f t="shared" si="576"/>
        <v>11</v>
      </c>
      <c r="B6177" t="b">
        <f t="shared" si="577"/>
        <v>0</v>
      </c>
      <c r="C6177" t="str">
        <f t="shared" si="578"/>
        <v>OFF</v>
      </c>
      <c r="D6177" s="4">
        <f t="shared" si="580"/>
        <v>42687.29166665169</v>
      </c>
      <c r="E6177" t="str">
        <f t="shared" si="581"/>
        <v>LRKPPS</v>
      </c>
      <c r="F6177" s="39">
        <v>66.220359802246094</v>
      </c>
      <c r="G6177">
        <f t="shared" si="579"/>
        <v>1.2274080002612363E-3</v>
      </c>
      <c r="H6177" s="38">
        <f>G6177*SUMIF('Manual Inputs'!$B$11:$B$22,'Expanded kW'!A6177,'Manual Inputs'!$C$11:$C$22)</f>
        <v>12116.628104338852</v>
      </c>
    </row>
    <row r="6178" spans="1:8" x14ac:dyDescent="0.2">
      <c r="A6178">
        <f t="shared" si="576"/>
        <v>11</v>
      </c>
      <c r="B6178" t="b">
        <f t="shared" si="577"/>
        <v>0</v>
      </c>
      <c r="C6178" t="str">
        <f t="shared" si="578"/>
        <v>OFF</v>
      </c>
      <c r="D6178" s="4">
        <f t="shared" si="580"/>
        <v>42687.333333318355</v>
      </c>
      <c r="E6178" t="str">
        <f t="shared" si="581"/>
        <v>LRKPPS</v>
      </c>
      <c r="F6178" s="39">
        <v>63.124385833740234</v>
      </c>
      <c r="G6178">
        <f t="shared" si="579"/>
        <v>1.170023485455025E-3</v>
      </c>
      <c r="H6178" s="38">
        <f>G6178*SUMIF('Manual Inputs'!$B$11:$B$22,'Expanded kW'!A6178,'Manual Inputs'!$C$11:$C$22)</f>
        <v>11550.144241836078</v>
      </c>
    </row>
    <row r="6179" spans="1:8" x14ac:dyDescent="0.2">
      <c r="A6179">
        <f t="shared" si="576"/>
        <v>11</v>
      </c>
      <c r="B6179" t="b">
        <f t="shared" si="577"/>
        <v>0</v>
      </c>
      <c r="C6179" t="str">
        <f t="shared" si="578"/>
        <v>OFF</v>
      </c>
      <c r="D6179" s="4">
        <f t="shared" si="580"/>
        <v>42687.374999985019</v>
      </c>
      <c r="E6179" t="str">
        <f t="shared" si="581"/>
        <v>LRKPPS</v>
      </c>
      <c r="F6179" s="39">
        <v>60.534931182861328</v>
      </c>
      <c r="G6179">
        <f t="shared" si="579"/>
        <v>1.1220274104670025E-3</v>
      </c>
      <c r="H6179" s="38">
        <f>G6179*SUMIF('Manual Inputs'!$B$11:$B$22,'Expanded kW'!A6179,'Manual Inputs'!$C$11:$C$22)</f>
        <v>11076.340428455318</v>
      </c>
    </row>
    <row r="6180" spans="1:8" x14ac:dyDescent="0.2">
      <c r="A6180">
        <f t="shared" si="576"/>
        <v>11</v>
      </c>
      <c r="B6180" t="b">
        <f t="shared" si="577"/>
        <v>0</v>
      </c>
      <c r="C6180" t="str">
        <f t="shared" si="578"/>
        <v>OFF</v>
      </c>
      <c r="D6180" s="4">
        <f t="shared" si="580"/>
        <v>42687.416666651683</v>
      </c>
      <c r="E6180" t="str">
        <f t="shared" si="581"/>
        <v>LRKPPS</v>
      </c>
      <c r="F6180" s="39">
        <v>56.311679840087891</v>
      </c>
      <c r="G6180">
        <f t="shared" si="579"/>
        <v>1.0437485774809833E-3</v>
      </c>
      <c r="H6180" s="38">
        <f>G6180*SUMIF('Manual Inputs'!$B$11:$B$22,'Expanded kW'!A6180,'Manual Inputs'!$C$11:$C$22)</f>
        <v>10303.593707290573</v>
      </c>
    </row>
    <row r="6181" spans="1:8" x14ac:dyDescent="0.2">
      <c r="A6181">
        <f t="shared" si="576"/>
        <v>11</v>
      </c>
      <c r="B6181" t="b">
        <f t="shared" si="577"/>
        <v>0</v>
      </c>
      <c r="C6181" t="str">
        <f t="shared" si="578"/>
        <v>OFF</v>
      </c>
      <c r="D6181" s="4">
        <f t="shared" si="580"/>
        <v>42687.458333318347</v>
      </c>
      <c r="E6181" t="str">
        <f t="shared" si="581"/>
        <v>LRKPPS</v>
      </c>
      <c r="F6181" s="39">
        <v>52.758224487304687</v>
      </c>
      <c r="G6181">
        <f t="shared" si="579"/>
        <v>9.7788455104557749E-4</v>
      </c>
      <c r="H6181" s="38">
        <f>G6181*SUMIF('Manual Inputs'!$B$11:$B$22,'Expanded kW'!A6181,'Manual Inputs'!$C$11:$C$22)</f>
        <v>9653.4024802476488</v>
      </c>
    </row>
    <row r="6182" spans="1:8" x14ac:dyDescent="0.2">
      <c r="A6182">
        <f t="shared" si="576"/>
        <v>11</v>
      </c>
      <c r="B6182" t="b">
        <f t="shared" si="577"/>
        <v>0</v>
      </c>
      <c r="C6182" t="str">
        <f t="shared" si="578"/>
        <v>OFF</v>
      </c>
      <c r="D6182" s="4">
        <f t="shared" si="580"/>
        <v>42687.499999985012</v>
      </c>
      <c r="E6182" t="str">
        <f t="shared" si="581"/>
        <v>LRKPPS</v>
      </c>
      <c r="F6182" s="39">
        <v>51.401176452636719</v>
      </c>
      <c r="G6182">
        <f t="shared" si="579"/>
        <v>9.5273138637742426E-4</v>
      </c>
      <c r="H6182" s="38">
        <f>G6182*SUMIF('Manual Inputs'!$B$11:$B$22,'Expanded kW'!A6182,'Manual Inputs'!$C$11:$C$22)</f>
        <v>9405.0974815297468</v>
      </c>
    </row>
    <row r="6183" spans="1:8" x14ac:dyDescent="0.2">
      <c r="A6183">
        <f t="shared" si="576"/>
        <v>11</v>
      </c>
      <c r="B6183" t="b">
        <f t="shared" si="577"/>
        <v>0</v>
      </c>
      <c r="C6183" t="str">
        <f t="shared" si="578"/>
        <v>OFF</v>
      </c>
      <c r="D6183" s="4">
        <f t="shared" si="580"/>
        <v>42687.541666651676</v>
      </c>
      <c r="E6183" t="str">
        <f t="shared" si="581"/>
        <v>LRKPPS</v>
      </c>
      <c r="F6183" s="39">
        <v>47.777072906494141</v>
      </c>
      <c r="G6183">
        <f t="shared" si="579"/>
        <v>8.8555788113531535E-4</v>
      </c>
      <c r="H6183" s="38">
        <f>G6183*SUMIF('Manual Inputs'!$B$11:$B$22,'Expanded kW'!A6183,'Manual Inputs'!$C$11:$C$22)</f>
        <v>8741.9794463611161</v>
      </c>
    </row>
    <row r="6184" spans="1:8" x14ac:dyDescent="0.2">
      <c r="A6184">
        <f t="shared" si="576"/>
        <v>11</v>
      </c>
      <c r="B6184" t="b">
        <f t="shared" si="577"/>
        <v>0</v>
      </c>
      <c r="C6184" t="str">
        <f t="shared" si="578"/>
        <v>OFF</v>
      </c>
      <c r="D6184" s="4">
        <f t="shared" si="580"/>
        <v>42687.58333331834</v>
      </c>
      <c r="E6184" t="str">
        <f t="shared" si="581"/>
        <v>LRKPPS</v>
      </c>
      <c r="F6184" s="39">
        <v>46.434185028076172</v>
      </c>
      <c r="G6184">
        <f t="shared" si="579"/>
        <v>8.6066717787809525E-4</v>
      </c>
      <c r="H6184" s="38">
        <f>G6184*SUMIF('Manual Inputs'!$B$11:$B$22,'Expanded kW'!A6184,'Manual Inputs'!$C$11:$C$22)</f>
        <v>8496.2653932027497</v>
      </c>
    </row>
    <row r="6185" spans="1:8" x14ac:dyDescent="0.2">
      <c r="A6185">
        <f t="shared" si="576"/>
        <v>11</v>
      </c>
      <c r="B6185" t="b">
        <f t="shared" si="577"/>
        <v>0</v>
      </c>
      <c r="C6185" t="str">
        <f t="shared" si="578"/>
        <v>OFF</v>
      </c>
      <c r="D6185" s="4">
        <f t="shared" si="580"/>
        <v>42687.624999985004</v>
      </c>
      <c r="E6185" t="str">
        <f t="shared" si="581"/>
        <v>LRKPPS</v>
      </c>
      <c r="F6185" s="39">
        <v>47.623226165771484</v>
      </c>
      <c r="G6185">
        <f t="shared" si="579"/>
        <v>8.8270630012698178E-4</v>
      </c>
      <c r="H6185" s="38">
        <f>G6185*SUMIF('Manual Inputs'!$B$11:$B$22,'Expanded kW'!A6185,'Manual Inputs'!$C$11:$C$22)</f>
        <v>8713.8294370895292</v>
      </c>
    </row>
    <row r="6186" spans="1:8" x14ac:dyDescent="0.2">
      <c r="A6186">
        <f t="shared" si="576"/>
        <v>11</v>
      </c>
      <c r="B6186" t="b">
        <f t="shared" si="577"/>
        <v>0</v>
      </c>
      <c r="C6186" t="str">
        <f t="shared" si="578"/>
        <v>OFF</v>
      </c>
      <c r="D6186" s="4">
        <f t="shared" si="580"/>
        <v>42687.666666651668</v>
      </c>
      <c r="E6186" t="str">
        <f t="shared" si="581"/>
        <v>LRKPPS</v>
      </c>
      <c r="F6186" s="39">
        <v>47.922409057617188</v>
      </c>
      <c r="G6186">
        <f t="shared" si="579"/>
        <v>8.8825171661353268E-4</v>
      </c>
      <c r="H6186" s="38">
        <f>G6186*SUMIF('Manual Inputs'!$B$11:$B$22,'Expanded kW'!A6186,'Manual Inputs'!$C$11:$C$22)</f>
        <v>8768.5722359281426</v>
      </c>
    </row>
    <row r="6187" spans="1:8" x14ac:dyDescent="0.2">
      <c r="A6187">
        <f t="shared" si="576"/>
        <v>11</v>
      </c>
      <c r="B6187" t="b">
        <f t="shared" si="577"/>
        <v>0</v>
      </c>
      <c r="C6187" t="str">
        <f t="shared" si="578"/>
        <v>OFF</v>
      </c>
      <c r="D6187" s="4">
        <f t="shared" si="580"/>
        <v>42687.708333318333</v>
      </c>
      <c r="E6187" t="str">
        <f t="shared" si="581"/>
        <v>LRKPPS</v>
      </c>
      <c r="F6187" s="39">
        <v>48.616130828857422</v>
      </c>
      <c r="G6187">
        <f t="shared" si="579"/>
        <v>9.0110999244468837E-4</v>
      </c>
      <c r="H6187" s="38">
        <f>G6187*SUMIF('Manual Inputs'!$B$11:$B$22,'Expanded kW'!A6187,'Manual Inputs'!$C$11:$C$22)</f>
        <v>8895.5055346160789</v>
      </c>
    </row>
    <row r="6188" spans="1:8" x14ac:dyDescent="0.2">
      <c r="A6188">
        <f t="shared" si="576"/>
        <v>11</v>
      </c>
      <c r="B6188" t="b">
        <f t="shared" si="577"/>
        <v>0</v>
      </c>
      <c r="C6188" t="str">
        <f t="shared" si="578"/>
        <v>OFF</v>
      </c>
      <c r="D6188" s="4">
        <f t="shared" si="580"/>
        <v>42687.749999984997</v>
      </c>
      <c r="E6188" t="str">
        <f t="shared" si="581"/>
        <v>LRKPPS</v>
      </c>
      <c r="F6188" s="39">
        <v>51.435909271240234</v>
      </c>
      <c r="G6188">
        <f t="shared" si="579"/>
        <v>9.5337516631992063E-4</v>
      </c>
      <c r="H6188" s="38">
        <f>G6188*SUMIF('Manual Inputs'!$B$11:$B$22,'Expanded kW'!A6188,'Manual Inputs'!$C$11:$C$22)</f>
        <v>9411.4526968636874</v>
      </c>
    </row>
    <row r="6189" spans="1:8" x14ac:dyDescent="0.2">
      <c r="A6189">
        <f t="shared" si="576"/>
        <v>11</v>
      </c>
      <c r="B6189" t="b">
        <f t="shared" si="577"/>
        <v>0</v>
      </c>
      <c r="C6189" t="str">
        <f t="shared" si="578"/>
        <v>OFF</v>
      </c>
      <c r="D6189" s="4">
        <f t="shared" si="580"/>
        <v>42687.791666651661</v>
      </c>
      <c r="E6189" t="str">
        <f t="shared" si="581"/>
        <v>LRKPPS</v>
      </c>
      <c r="F6189" s="39">
        <v>53.131023406982422</v>
      </c>
      <c r="G6189">
        <f t="shared" si="579"/>
        <v>9.8479445576170506E-4</v>
      </c>
      <c r="H6189" s="38">
        <f>G6189*SUMIF('Manual Inputs'!$B$11:$B$22,'Expanded kW'!A6189,'Manual Inputs'!$C$11:$C$22)</f>
        <v>9721.6151248319384</v>
      </c>
    </row>
    <row r="6190" spans="1:8" x14ac:dyDescent="0.2">
      <c r="A6190">
        <f t="shared" si="576"/>
        <v>11</v>
      </c>
      <c r="B6190" t="b">
        <f t="shared" si="577"/>
        <v>0</v>
      </c>
      <c r="C6190" t="str">
        <f t="shared" si="578"/>
        <v>OFF</v>
      </c>
      <c r="D6190" s="4">
        <f t="shared" si="580"/>
        <v>42687.833333318325</v>
      </c>
      <c r="E6190" t="str">
        <f t="shared" si="581"/>
        <v>LRKPPS</v>
      </c>
      <c r="F6190" s="39">
        <v>53.800704956054687</v>
      </c>
      <c r="G6190">
        <f t="shared" si="579"/>
        <v>9.9720714112634646E-4</v>
      </c>
      <c r="H6190" s="38">
        <f>G6190*SUMIF('Manual Inputs'!$B$11:$B$22,'Expanded kW'!A6190,'Manual Inputs'!$C$11:$C$22)</f>
        <v>9844.1496791997761</v>
      </c>
    </row>
    <row r="6191" spans="1:8" x14ac:dyDescent="0.2">
      <c r="A6191">
        <f t="shared" si="576"/>
        <v>11</v>
      </c>
      <c r="B6191" t="b">
        <f t="shared" si="577"/>
        <v>0</v>
      </c>
      <c r="C6191" t="str">
        <f t="shared" si="578"/>
        <v>OFF</v>
      </c>
      <c r="D6191" s="4">
        <f t="shared" si="580"/>
        <v>42687.87499998499</v>
      </c>
      <c r="E6191" t="str">
        <f t="shared" si="581"/>
        <v>LRKPPS</v>
      </c>
      <c r="F6191" s="39">
        <v>54.938888549804688</v>
      </c>
      <c r="G6191">
        <f t="shared" si="579"/>
        <v>1.0183036083292844E-3</v>
      </c>
      <c r="H6191" s="38">
        <f>G6191*SUMIF('Manual Inputs'!$B$11:$B$22,'Expanded kW'!A6191,'Manual Inputs'!$C$11:$C$22)</f>
        <v>10052.408096416364</v>
      </c>
    </row>
    <row r="6192" spans="1:8" x14ac:dyDescent="0.2">
      <c r="A6192">
        <f t="shared" si="576"/>
        <v>11</v>
      </c>
      <c r="B6192" t="b">
        <f t="shared" si="577"/>
        <v>0</v>
      </c>
      <c r="C6192" t="str">
        <f t="shared" si="578"/>
        <v>OFF</v>
      </c>
      <c r="D6192" s="4">
        <f t="shared" si="580"/>
        <v>42687.916666651654</v>
      </c>
      <c r="E6192" t="str">
        <f t="shared" si="581"/>
        <v>LRKPPS</v>
      </c>
      <c r="F6192" s="39">
        <v>56.350543975830078</v>
      </c>
      <c r="G6192">
        <f t="shared" si="579"/>
        <v>1.0444689322370681E-3</v>
      </c>
      <c r="H6192" s="38">
        <f>G6192*SUMIF('Manual Inputs'!$B$11:$B$22,'Expanded kW'!A6192,'Manual Inputs'!$C$11:$C$22)</f>
        <v>10310.704847743311</v>
      </c>
    </row>
    <row r="6193" spans="1:8" x14ac:dyDescent="0.2">
      <c r="A6193">
        <f t="shared" si="576"/>
        <v>11</v>
      </c>
      <c r="B6193" t="b">
        <f t="shared" si="577"/>
        <v>0</v>
      </c>
      <c r="C6193" t="str">
        <f t="shared" si="578"/>
        <v>OFF</v>
      </c>
      <c r="D6193" s="4">
        <f t="shared" si="580"/>
        <v>42687.958333318318</v>
      </c>
      <c r="E6193" t="str">
        <f t="shared" si="581"/>
        <v>LRKPPS</v>
      </c>
      <c r="F6193" s="39">
        <v>56.804489135742187</v>
      </c>
      <c r="G6193">
        <f t="shared" si="579"/>
        <v>1.0528828992197286E-3</v>
      </c>
      <c r="H6193" s="38">
        <f>G6193*SUMIF('Manual Inputs'!$B$11:$B$22,'Expanded kW'!A6193,'Manual Inputs'!$C$11:$C$22)</f>
        <v>10393.76517388538</v>
      </c>
    </row>
    <row r="6194" spans="1:8" x14ac:dyDescent="0.2">
      <c r="A6194">
        <f t="shared" si="576"/>
        <v>11</v>
      </c>
      <c r="B6194" t="b">
        <f t="shared" si="577"/>
        <v>0</v>
      </c>
      <c r="C6194" t="str">
        <f t="shared" si="578"/>
        <v>OFF</v>
      </c>
      <c r="D6194" s="4">
        <f t="shared" si="580"/>
        <v>42687.999999984982</v>
      </c>
      <c r="E6194" t="str">
        <f t="shared" si="581"/>
        <v>LRKPPS</v>
      </c>
      <c r="F6194" s="39">
        <v>56.068881988525391</v>
      </c>
      <c r="G6194">
        <f t="shared" si="579"/>
        <v>1.0392482693228277E-3</v>
      </c>
      <c r="H6194" s="38">
        <f>G6194*SUMIF('Manual Inputs'!$B$11:$B$22,'Expanded kW'!A6194,'Manual Inputs'!$C$11:$C$22)</f>
        <v>10259.167925239544</v>
      </c>
    </row>
    <row r="6195" spans="1:8" x14ac:dyDescent="0.2">
      <c r="A6195">
        <f t="shared" si="576"/>
        <v>11</v>
      </c>
      <c r="B6195" t="b">
        <f t="shared" si="577"/>
        <v>0</v>
      </c>
      <c r="C6195" t="str">
        <f t="shared" si="578"/>
        <v>OFF</v>
      </c>
      <c r="D6195" s="4">
        <f t="shared" si="580"/>
        <v>42688.041666651647</v>
      </c>
      <c r="E6195" t="str">
        <f t="shared" si="581"/>
        <v>LRKPPS</v>
      </c>
      <c r="F6195" s="39">
        <v>59.540966033935547</v>
      </c>
      <c r="G6195">
        <f t="shared" si="579"/>
        <v>1.1036040618259556E-3</v>
      </c>
      <c r="H6195" s="38">
        <f>G6195*SUMIF('Manual Inputs'!$B$11:$B$22,'Expanded kW'!A6195,'Manual Inputs'!$C$11:$C$22)</f>
        <v>10894.470289208522</v>
      </c>
    </row>
    <row r="6196" spans="1:8" x14ac:dyDescent="0.2">
      <c r="A6196">
        <f t="shared" si="576"/>
        <v>11</v>
      </c>
      <c r="B6196" t="b">
        <f t="shared" si="577"/>
        <v>0</v>
      </c>
      <c r="C6196" t="str">
        <f t="shared" si="578"/>
        <v>OFF</v>
      </c>
      <c r="D6196" s="4">
        <f t="shared" si="580"/>
        <v>42688.083333318311</v>
      </c>
      <c r="E6196" t="str">
        <f t="shared" si="581"/>
        <v>LRKPPS</v>
      </c>
      <c r="F6196" s="39">
        <v>59.441444396972656</v>
      </c>
      <c r="G6196">
        <f t="shared" si="579"/>
        <v>1.1017594077985214E-3</v>
      </c>
      <c r="H6196" s="38">
        <f>G6196*SUMIF('Manual Inputs'!$B$11:$B$22,'Expanded kW'!A6196,'Manual Inputs'!$C$11:$C$22)</f>
        <v>10876.260381152821</v>
      </c>
    </row>
    <row r="6197" spans="1:8" x14ac:dyDescent="0.2">
      <c r="A6197">
        <f t="shared" si="576"/>
        <v>11</v>
      </c>
      <c r="B6197" t="b">
        <f t="shared" si="577"/>
        <v>0</v>
      </c>
      <c r="C6197" t="str">
        <f t="shared" si="578"/>
        <v>OFF</v>
      </c>
      <c r="D6197" s="4">
        <f t="shared" si="580"/>
        <v>42688.124999984975</v>
      </c>
      <c r="E6197" t="str">
        <f t="shared" si="581"/>
        <v>LRKPPS</v>
      </c>
      <c r="F6197" s="39">
        <v>60.263923645019531</v>
      </c>
      <c r="G6197">
        <f t="shared" si="579"/>
        <v>1.1170042299667535E-3</v>
      </c>
      <c r="H6197" s="38">
        <f>G6197*SUMIF('Manual Inputs'!$B$11:$B$22,'Expanded kW'!A6197,'Manual Inputs'!$C$11:$C$22)</f>
        <v>11026.752997047401</v>
      </c>
    </row>
    <row r="6198" spans="1:8" x14ac:dyDescent="0.2">
      <c r="A6198">
        <f t="shared" si="576"/>
        <v>11</v>
      </c>
      <c r="B6198" t="b">
        <f t="shared" si="577"/>
        <v>0</v>
      </c>
      <c r="C6198" t="str">
        <f t="shared" si="578"/>
        <v>OFF</v>
      </c>
      <c r="D6198" s="4">
        <f t="shared" si="580"/>
        <v>42688.166666651639</v>
      </c>
      <c r="E6198" t="str">
        <f t="shared" si="581"/>
        <v>LRKPPS</v>
      </c>
      <c r="F6198" s="39">
        <v>65.497856140136719</v>
      </c>
      <c r="G6198">
        <f t="shared" si="579"/>
        <v>1.2140162461581271E-3</v>
      </c>
      <c r="H6198" s="38">
        <f>G6198*SUMIF('Manual Inputs'!$B$11:$B$22,'Expanded kW'!A6198,'Manual Inputs'!$C$11:$C$22)</f>
        <v>11984.428457524107</v>
      </c>
    </row>
    <row r="6199" spans="1:8" x14ac:dyDescent="0.2">
      <c r="A6199">
        <f t="shared" si="576"/>
        <v>11</v>
      </c>
      <c r="B6199" t="b">
        <f t="shared" si="577"/>
        <v>0</v>
      </c>
      <c r="C6199" t="str">
        <f t="shared" si="578"/>
        <v>OFF</v>
      </c>
      <c r="D6199" s="4">
        <f t="shared" si="580"/>
        <v>42688.208333318304</v>
      </c>
      <c r="E6199" t="str">
        <f t="shared" si="581"/>
        <v>LRKPPS</v>
      </c>
      <c r="F6199" s="39">
        <v>79.286109924316406</v>
      </c>
      <c r="G6199">
        <f t="shared" si="579"/>
        <v>1.4695843683319421E-3</v>
      </c>
      <c r="H6199" s="38">
        <f>G6199*SUMIF('Manual Inputs'!$B$11:$B$22,'Expanded kW'!A6199,'Manual Inputs'!$C$11:$C$22)</f>
        <v>14507.3254005498</v>
      </c>
    </row>
    <row r="6200" spans="1:8" x14ac:dyDescent="0.2">
      <c r="A6200">
        <f t="shared" si="576"/>
        <v>11</v>
      </c>
      <c r="B6200" t="b">
        <f t="shared" si="577"/>
        <v>0</v>
      </c>
      <c r="C6200" t="str">
        <f t="shared" si="578"/>
        <v>OFF</v>
      </c>
      <c r="D6200" s="4">
        <f t="shared" si="580"/>
        <v>42688.249999984968</v>
      </c>
      <c r="E6200" t="str">
        <f t="shared" si="581"/>
        <v>LRKPPS</v>
      </c>
      <c r="F6200" s="39">
        <v>107.25617218017578</v>
      </c>
      <c r="G6200">
        <f t="shared" si="579"/>
        <v>1.9880152298248177E-3</v>
      </c>
      <c r="H6200" s="38">
        <f>G6200*SUMIF('Manual Inputs'!$B$11:$B$22,'Expanded kW'!A6200,'Manual Inputs'!$C$11:$C$22)</f>
        <v>19625.12970456625</v>
      </c>
    </row>
    <row r="6201" spans="1:8" x14ac:dyDescent="0.2">
      <c r="A6201">
        <f t="shared" si="576"/>
        <v>11</v>
      </c>
      <c r="B6201" t="b">
        <f t="shared" si="577"/>
        <v>0</v>
      </c>
      <c r="C6201" t="str">
        <f t="shared" si="578"/>
        <v>ON</v>
      </c>
      <c r="D6201" s="4">
        <f t="shared" si="580"/>
        <v>42688.291666651632</v>
      </c>
      <c r="E6201" t="str">
        <f t="shared" si="581"/>
        <v>LRKPPS</v>
      </c>
      <c r="F6201" s="39">
        <v>138.19804382324219</v>
      </c>
      <c r="G6201">
        <f t="shared" si="579"/>
        <v>2.5615291900505039E-3</v>
      </c>
      <c r="H6201" s="38">
        <f>G6201*SUMIF('Manual Inputs'!$B$11:$B$22,'Expanded kW'!A6201,'Manual Inputs'!$C$11:$C$22)</f>
        <v>25286.698936005359</v>
      </c>
    </row>
    <row r="6202" spans="1:8" x14ac:dyDescent="0.2">
      <c r="A6202">
        <f t="shared" si="576"/>
        <v>11</v>
      </c>
      <c r="B6202" t="b">
        <f t="shared" si="577"/>
        <v>0</v>
      </c>
      <c r="C6202" t="str">
        <f t="shared" si="578"/>
        <v>ON</v>
      </c>
      <c r="D6202" s="4">
        <f t="shared" si="580"/>
        <v>42688.333333318296</v>
      </c>
      <c r="E6202" t="str">
        <f t="shared" si="581"/>
        <v>LRKPPS</v>
      </c>
      <c r="F6202" s="39">
        <v>156.23110961914062</v>
      </c>
      <c r="G6202">
        <f t="shared" si="579"/>
        <v>2.8957757766474592E-3</v>
      </c>
      <c r="H6202" s="38">
        <f>G6202*SUMIF('Manual Inputs'!$B$11:$B$22,'Expanded kW'!A6202,'Manual Inputs'!$C$11:$C$22)</f>
        <v>28586.287649846257</v>
      </c>
    </row>
    <row r="6203" spans="1:8" x14ac:dyDescent="0.2">
      <c r="A6203">
        <f t="shared" si="576"/>
        <v>11</v>
      </c>
      <c r="B6203" t="b">
        <f t="shared" si="577"/>
        <v>0</v>
      </c>
      <c r="C6203" t="str">
        <f t="shared" si="578"/>
        <v>ON</v>
      </c>
      <c r="D6203" s="4">
        <f t="shared" si="580"/>
        <v>42688.374999984961</v>
      </c>
      <c r="E6203" t="str">
        <f t="shared" si="581"/>
        <v>LRKPPS</v>
      </c>
      <c r="F6203" s="39">
        <v>163.37506103515625</v>
      </c>
      <c r="G6203">
        <f t="shared" si="579"/>
        <v>3.0281903867112022E-3</v>
      </c>
      <c r="H6203" s="38">
        <f>G6203*SUMIF('Manual Inputs'!$B$11:$B$22,'Expanded kW'!A6203,'Manual Inputs'!$C$11:$C$22)</f>
        <v>29893.447604304707</v>
      </c>
    </row>
    <row r="6204" spans="1:8" x14ac:dyDescent="0.2">
      <c r="A6204">
        <f t="shared" si="576"/>
        <v>11</v>
      </c>
      <c r="B6204" t="b">
        <f t="shared" si="577"/>
        <v>0</v>
      </c>
      <c r="C6204" t="str">
        <f t="shared" si="578"/>
        <v>ON</v>
      </c>
      <c r="D6204" s="4">
        <f t="shared" si="580"/>
        <v>42688.416666651625</v>
      </c>
      <c r="E6204" t="str">
        <f t="shared" si="581"/>
        <v>LRKPPS</v>
      </c>
      <c r="F6204" s="39">
        <v>159.80465698242187</v>
      </c>
      <c r="G6204">
        <f t="shared" si="579"/>
        <v>2.9620122126333458E-3</v>
      </c>
      <c r="H6204" s="38">
        <f>G6204*SUMIF('Manual Inputs'!$B$11:$B$22,'Expanded kW'!A6204,'Manual Inputs'!$C$11:$C$22)</f>
        <v>29240.155199696852</v>
      </c>
    </row>
    <row r="6205" spans="1:8" x14ac:dyDescent="0.2">
      <c r="A6205">
        <f t="shared" si="576"/>
        <v>11</v>
      </c>
      <c r="B6205" t="b">
        <f t="shared" si="577"/>
        <v>0</v>
      </c>
      <c r="C6205" t="str">
        <f t="shared" si="578"/>
        <v>ON</v>
      </c>
      <c r="D6205" s="4">
        <f t="shared" si="580"/>
        <v>42688.458333318289</v>
      </c>
      <c r="E6205" t="str">
        <f t="shared" si="581"/>
        <v>LRKPPS</v>
      </c>
      <c r="F6205" s="39">
        <v>154.32968139648437</v>
      </c>
      <c r="G6205">
        <f t="shared" si="579"/>
        <v>2.8605324131353868E-3</v>
      </c>
      <c r="H6205" s="38">
        <f>G6205*SUMIF('Manual Inputs'!$B$11:$B$22,'Expanded kW'!A6205,'Manual Inputs'!$C$11:$C$22)</f>
        <v>28238.37503339686</v>
      </c>
    </row>
    <row r="6206" spans="1:8" x14ac:dyDescent="0.2">
      <c r="A6206">
        <f t="shared" si="576"/>
        <v>11</v>
      </c>
      <c r="B6206" t="b">
        <f t="shared" si="577"/>
        <v>0</v>
      </c>
      <c r="C6206" t="str">
        <f t="shared" si="578"/>
        <v>ON</v>
      </c>
      <c r="D6206" s="4">
        <f t="shared" si="580"/>
        <v>42688.499999984953</v>
      </c>
      <c r="E6206" t="str">
        <f t="shared" si="581"/>
        <v>LRKPPS</v>
      </c>
      <c r="F6206" s="39">
        <v>143.64471435546875</v>
      </c>
      <c r="G6206">
        <f t="shared" si="579"/>
        <v>2.6624843495513927E-3</v>
      </c>
      <c r="H6206" s="38">
        <f>G6206*SUMIF('Manual Inputs'!$B$11:$B$22,'Expanded kW'!A6206,'Manual Inputs'!$C$11:$C$22)</f>
        <v>26283.300003153476</v>
      </c>
    </row>
    <row r="6207" spans="1:8" x14ac:dyDescent="0.2">
      <c r="A6207">
        <f t="shared" si="576"/>
        <v>11</v>
      </c>
      <c r="B6207" t="b">
        <f t="shared" si="577"/>
        <v>0</v>
      </c>
      <c r="C6207" t="str">
        <f t="shared" si="578"/>
        <v>ON</v>
      </c>
      <c r="D6207" s="4">
        <f t="shared" si="580"/>
        <v>42688.541666651618</v>
      </c>
      <c r="E6207" t="str">
        <f t="shared" si="581"/>
        <v>LRKPPS</v>
      </c>
      <c r="F6207" s="39">
        <v>129.482177734375</v>
      </c>
      <c r="G6207">
        <f t="shared" si="579"/>
        <v>2.3999788179500138E-3</v>
      </c>
      <c r="H6207" s="38">
        <f>G6207*SUMIF('Manual Inputs'!$B$11:$B$22,'Expanded kW'!A6207,'Manual Inputs'!$C$11:$C$22)</f>
        <v>23691.91889673351</v>
      </c>
    </row>
    <row r="6208" spans="1:8" x14ac:dyDescent="0.2">
      <c r="A6208">
        <f t="shared" si="576"/>
        <v>11</v>
      </c>
      <c r="B6208" t="b">
        <f t="shared" si="577"/>
        <v>0</v>
      </c>
      <c r="C6208" t="str">
        <f t="shared" si="578"/>
        <v>ON</v>
      </c>
      <c r="D6208" s="4">
        <f t="shared" si="580"/>
        <v>42688.583333318282</v>
      </c>
      <c r="E6208" t="str">
        <f t="shared" si="581"/>
        <v>LRKPPS</v>
      </c>
      <c r="F6208" s="39">
        <v>122.92058563232422</v>
      </c>
      <c r="G6208">
        <f t="shared" si="579"/>
        <v>2.2783583576480916E-3</v>
      </c>
      <c r="H6208" s="38">
        <f>G6208*SUMIF('Manual Inputs'!$B$11:$B$22,'Expanded kW'!A6208,'Manual Inputs'!$C$11:$C$22)</f>
        <v>22491.315766361819</v>
      </c>
    </row>
    <row r="6209" spans="1:8" x14ac:dyDescent="0.2">
      <c r="A6209">
        <f t="shared" si="576"/>
        <v>11</v>
      </c>
      <c r="B6209" t="b">
        <f t="shared" si="577"/>
        <v>0</v>
      </c>
      <c r="C6209" t="str">
        <f t="shared" si="578"/>
        <v>ON</v>
      </c>
      <c r="D6209" s="4">
        <f t="shared" si="580"/>
        <v>42688.624999984946</v>
      </c>
      <c r="E6209" t="str">
        <f t="shared" si="581"/>
        <v>LRKPPS</v>
      </c>
      <c r="F6209" s="39">
        <v>107.08455657958984</v>
      </c>
      <c r="G6209">
        <f t="shared" si="579"/>
        <v>1.9848342993412345E-3</v>
      </c>
      <c r="H6209" s="38">
        <f>G6209*SUMIF('Manual Inputs'!$B$11:$B$22,'Expanded kW'!A6209,'Manual Inputs'!$C$11:$C$22)</f>
        <v>19593.72844949285</v>
      </c>
    </row>
    <row r="6210" spans="1:8" x14ac:dyDescent="0.2">
      <c r="A6210">
        <f t="shared" ref="A6210:A6273" si="582">MONTH(D6210)</f>
        <v>11</v>
      </c>
      <c r="B6210" t="b">
        <f t="shared" ref="B6210:B6273" si="583">IF(ISNA(VLOOKUP(DATE(YEAR(D6210),MONTH(D6210),DAY(D6210)),Holidays,1,FALSE)),FALSE,TRUE)</f>
        <v>0</v>
      </c>
      <c r="C6210" t="str">
        <f t="shared" ref="C6210:C6273" si="584">IF(OR(HOUR(D6210)&lt;PkStart,HOUR(D6210)&gt;OPkStart-1,WEEKDAY(D6210,2)&gt;5,B6210)=TRUE,"OFF","ON")</f>
        <v>ON</v>
      </c>
      <c r="D6210" s="4">
        <f t="shared" si="580"/>
        <v>42688.66666665161</v>
      </c>
      <c r="E6210" t="str">
        <f t="shared" si="581"/>
        <v>LRKPPS</v>
      </c>
      <c r="F6210" s="39">
        <v>95.009765625</v>
      </c>
      <c r="G6210">
        <f t="shared" ref="G6210:G6273" si="585">IF(SUMIF($A$2:$A$8761,A6210,$F$2:$F$8761)=0,0,F6210/SUMIF($A$2:$A$8761,A6210,$F$2:$F$8761))</f>
        <v>1.7610255634267116E-3</v>
      </c>
      <c r="H6210" s="38">
        <f>G6210*SUMIF('Manual Inputs'!$B$11:$B$22,'Expanded kW'!A6210,'Manual Inputs'!$C$11:$C$22)</f>
        <v>17384.351274990739</v>
      </c>
    </row>
    <row r="6211" spans="1:8" x14ac:dyDescent="0.2">
      <c r="A6211">
        <f t="shared" si="582"/>
        <v>11</v>
      </c>
      <c r="B6211" t="b">
        <f t="shared" si="583"/>
        <v>0</v>
      </c>
      <c r="C6211" t="str">
        <f t="shared" si="584"/>
        <v>ON</v>
      </c>
      <c r="D6211" s="4">
        <f t="shared" si="580"/>
        <v>42688.708333318275</v>
      </c>
      <c r="E6211" t="str">
        <f t="shared" si="581"/>
        <v>LRKPPS</v>
      </c>
      <c r="F6211" s="39">
        <v>89.385520935058594</v>
      </c>
      <c r="G6211">
        <f t="shared" si="585"/>
        <v>1.6567790303592983E-3</v>
      </c>
      <c r="H6211" s="38">
        <f>G6211*SUMIF('Manual Inputs'!$B$11:$B$22,'Expanded kW'!A6211,'Manual Inputs'!$C$11:$C$22)</f>
        <v>16355.258689578493</v>
      </c>
    </row>
    <row r="6212" spans="1:8" x14ac:dyDescent="0.2">
      <c r="A6212">
        <f t="shared" si="582"/>
        <v>11</v>
      </c>
      <c r="B6212" t="b">
        <f t="shared" si="583"/>
        <v>0</v>
      </c>
      <c r="C6212" t="str">
        <f t="shared" si="584"/>
        <v>ON</v>
      </c>
      <c r="D6212" s="4">
        <f t="shared" ref="D6212:D6275" si="586">+D6211+1/24</f>
        <v>42688.749999984939</v>
      </c>
      <c r="E6212" t="str">
        <f t="shared" ref="E6212:E6275" si="587">+E6211</f>
        <v>LRKPPS</v>
      </c>
      <c r="F6212" s="39">
        <v>83.8724365234375</v>
      </c>
      <c r="G6212">
        <f t="shared" si="585"/>
        <v>1.5545928759326695E-3</v>
      </c>
      <c r="H6212" s="38">
        <f>G6212*SUMIF('Manual Inputs'!$B$11:$B$22,'Expanded kW'!A6212,'Manual Inputs'!$C$11:$C$22)</f>
        <v>15346.505585202052</v>
      </c>
    </row>
    <row r="6213" spans="1:8" x14ac:dyDescent="0.2">
      <c r="A6213">
        <f t="shared" si="582"/>
        <v>11</v>
      </c>
      <c r="B6213" t="b">
        <f t="shared" si="583"/>
        <v>0</v>
      </c>
      <c r="C6213" t="str">
        <f t="shared" si="584"/>
        <v>ON</v>
      </c>
      <c r="D6213" s="4">
        <f t="shared" si="586"/>
        <v>42688.791666651603</v>
      </c>
      <c r="E6213" t="str">
        <f t="shared" si="587"/>
        <v>LRKPPS</v>
      </c>
      <c r="F6213" s="39">
        <v>83.014213562011719</v>
      </c>
      <c r="G6213">
        <f t="shared" si="585"/>
        <v>1.5386855366791886E-3</v>
      </c>
      <c r="H6213" s="38">
        <f>G6213*SUMIF('Manual Inputs'!$B$11:$B$22,'Expanded kW'!A6213,'Manual Inputs'!$C$11:$C$22)</f>
        <v>15189.47278614668</v>
      </c>
    </row>
    <row r="6214" spans="1:8" x14ac:dyDescent="0.2">
      <c r="A6214">
        <f t="shared" si="582"/>
        <v>11</v>
      </c>
      <c r="B6214" t="b">
        <f t="shared" si="583"/>
        <v>0</v>
      </c>
      <c r="C6214" t="str">
        <f t="shared" si="584"/>
        <v>ON</v>
      </c>
      <c r="D6214" s="4">
        <f t="shared" si="586"/>
        <v>42688.833333318267</v>
      </c>
      <c r="E6214" t="str">
        <f t="shared" si="587"/>
        <v>LRKPPS</v>
      </c>
      <c r="F6214" s="39">
        <v>80.462356567382813</v>
      </c>
      <c r="G6214">
        <f t="shared" si="585"/>
        <v>1.4913863419891611E-3</v>
      </c>
      <c r="H6214" s="38">
        <f>G6214*SUMIF('Manual Inputs'!$B$11:$B$22,'Expanded kW'!A6214,'Manual Inputs'!$C$11:$C$22)</f>
        <v>14722.548379941241</v>
      </c>
    </row>
    <row r="6215" spans="1:8" x14ac:dyDescent="0.2">
      <c r="A6215">
        <f t="shared" si="582"/>
        <v>11</v>
      </c>
      <c r="B6215" t="b">
        <f t="shared" si="583"/>
        <v>0</v>
      </c>
      <c r="C6215" t="str">
        <f t="shared" si="584"/>
        <v>OFF</v>
      </c>
      <c r="D6215" s="4">
        <f t="shared" si="586"/>
        <v>42688.874999984931</v>
      </c>
      <c r="E6215" t="str">
        <f t="shared" si="587"/>
        <v>LRKPPS</v>
      </c>
      <c r="F6215" s="39">
        <v>78.088104248046875</v>
      </c>
      <c r="G6215">
        <f t="shared" si="585"/>
        <v>1.4473790865152504E-3</v>
      </c>
      <c r="H6215" s="38">
        <f>G6215*SUMIF('Manual Inputs'!$B$11:$B$22,'Expanded kW'!A6215,'Manual Inputs'!$C$11:$C$22)</f>
        <v>14288.121075934328</v>
      </c>
    </row>
    <row r="6216" spans="1:8" x14ac:dyDescent="0.2">
      <c r="A6216">
        <f t="shared" si="582"/>
        <v>11</v>
      </c>
      <c r="B6216" t="b">
        <f t="shared" si="583"/>
        <v>0</v>
      </c>
      <c r="C6216" t="str">
        <f t="shared" si="584"/>
        <v>OFF</v>
      </c>
      <c r="D6216" s="4">
        <f t="shared" si="586"/>
        <v>42688.916666651596</v>
      </c>
      <c r="E6216" t="str">
        <f t="shared" si="587"/>
        <v>LRKPPS</v>
      </c>
      <c r="F6216" s="39">
        <v>74.151588439941406</v>
      </c>
      <c r="G6216">
        <f t="shared" si="585"/>
        <v>1.3744149556882295E-3</v>
      </c>
      <c r="H6216" s="38">
        <f>G6216*SUMIF('Manual Inputs'!$B$11:$B$22,'Expanded kW'!A6216,'Manual Inputs'!$C$11:$C$22)</f>
        <v>13567.83960636661</v>
      </c>
    </row>
    <row r="6217" spans="1:8" x14ac:dyDescent="0.2">
      <c r="A6217">
        <f t="shared" si="582"/>
        <v>11</v>
      </c>
      <c r="B6217" t="b">
        <f t="shared" si="583"/>
        <v>0</v>
      </c>
      <c r="C6217" t="str">
        <f t="shared" si="584"/>
        <v>OFF</v>
      </c>
      <c r="D6217" s="4">
        <f t="shared" si="586"/>
        <v>42688.95833331826</v>
      </c>
      <c r="E6217" t="str">
        <f t="shared" si="587"/>
        <v>LRKPPS</v>
      </c>
      <c r="F6217" s="39">
        <v>73.237037658691406</v>
      </c>
      <c r="G6217">
        <f t="shared" si="585"/>
        <v>1.3574635686993395E-3</v>
      </c>
      <c r="H6217" s="38">
        <f>G6217*SUMIF('Manual Inputs'!$B$11:$B$22,'Expanded kW'!A6217,'Manual Inputs'!$C$11:$C$22)</f>
        <v>13400.500260400644</v>
      </c>
    </row>
    <row r="6218" spans="1:8" x14ac:dyDescent="0.2">
      <c r="A6218">
        <f t="shared" si="582"/>
        <v>11</v>
      </c>
      <c r="B6218" t="b">
        <f t="shared" si="583"/>
        <v>0</v>
      </c>
      <c r="C6218" t="str">
        <f t="shared" si="584"/>
        <v>OFF</v>
      </c>
      <c r="D6218" s="4">
        <f t="shared" si="586"/>
        <v>42688.999999984924</v>
      </c>
      <c r="E6218" t="str">
        <f t="shared" si="587"/>
        <v>LRKPPS</v>
      </c>
      <c r="F6218" s="39">
        <v>72.731002807617188</v>
      </c>
      <c r="G6218">
        <f t="shared" si="585"/>
        <v>1.3480841085684323E-3</v>
      </c>
      <c r="H6218" s="38">
        <f>G6218*SUMIF('Manual Inputs'!$B$11:$B$22,'Expanded kW'!A6218,'Manual Inputs'!$C$11:$C$22)</f>
        <v>13307.908856237163</v>
      </c>
    </row>
    <row r="6219" spans="1:8" x14ac:dyDescent="0.2">
      <c r="A6219">
        <f t="shared" si="582"/>
        <v>11</v>
      </c>
      <c r="B6219" t="b">
        <f t="shared" si="583"/>
        <v>0</v>
      </c>
      <c r="C6219" t="str">
        <f t="shared" si="584"/>
        <v>OFF</v>
      </c>
      <c r="D6219" s="4">
        <f t="shared" si="586"/>
        <v>42689.041666651588</v>
      </c>
      <c r="E6219" t="str">
        <f t="shared" si="587"/>
        <v>LRKPPS</v>
      </c>
      <c r="F6219" s="39">
        <v>74.034347534179688</v>
      </c>
      <c r="G6219">
        <f t="shared" si="585"/>
        <v>1.3722418713661337E-3</v>
      </c>
      <c r="H6219" s="38">
        <f>G6219*SUMIF('Manual Inputs'!$B$11:$B$22,'Expanded kW'!A6219,'Manual Inputs'!$C$11:$C$22)</f>
        <v>13546.38752640249</v>
      </c>
    </row>
    <row r="6220" spans="1:8" x14ac:dyDescent="0.2">
      <c r="A6220">
        <f t="shared" si="582"/>
        <v>11</v>
      </c>
      <c r="B6220" t="b">
        <f t="shared" si="583"/>
        <v>0</v>
      </c>
      <c r="C6220" t="str">
        <f t="shared" si="584"/>
        <v>OFF</v>
      </c>
      <c r="D6220" s="4">
        <f t="shared" si="586"/>
        <v>42689.083333318253</v>
      </c>
      <c r="E6220" t="str">
        <f t="shared" si="587"/>
        <v>LRKPPS</v>
      </c>
      <c r="F6220" s="39">
        <v>75.915122985839844</v>
      </c>
      <c r="G6220">
        <f t="shared" si="585"/>
        <v>1.4071024315164625E-3</v>
      </c>
      <c r="H6220" s="38">
        <f>G6220*SUMIF('Manual Inputs'!$B$11:$B$22,'Expanded kW'!A6220,'Manual Inputs'!$C$11:$C$22)</f>
        <v>13890.521215249693</v>
      </c>
    </row>
    <row r="6221" spans="1:8" x14ac:dyDescent="0.2">
      <c r="A6221">
        <f t="shared" si="582"/>
        <v>11</v>
      </c>
      <c r="B6221" t="b">
        <f t="shared" si="583"/>
        <v>0</v>
      </c>
      <c r="C6221" t="str">
        <f t="shared" si="584"/>
        <v>OFF</v>
      </c>
      <c r="D6221" s="4">
        <f t="shared" si="586"/>
        <v>42689.124999984917</v>
      </c>
      <c r="E6221" t="str">
        <f t="shared" si="587"/>
        <v>LRKPPS</v>
      </c>
      <c r="F6221" s="39">
        <v>76.937049865722656</v>
      </c>
      <c r="G6221">
        <f t="shared" si="585"/>
        <v>1.4260440565966636E-3</v>
      </c>
      <c r="H6221" s="38">
        <f>G6221*SUMIF('Manual Inputs'!$B$11:$B$22,'Expanded kW'!A6221,'Manual Inputs'!$C$11:$C$22)</f>
        <v>14077.507634386415</v>
      </c>
    </row>
    <row r="6222" spans="1:8" x14ac:dyDescent="0.2">
      <c r="A6222">
        <f t="shared" si="582"/>
        <v>11</v>
      </c>
      <c r="B6222" t="b">
        <f t="shared" si="583"/>
        <v>0</v>
      </c>
      <c r="C6222" t="str">
        <f t="shared" si="584"/>
        <v>OFF</v>
      </c>
      <c r="D6222" s="4">
        <f t="shared" si="586"/>
        <v>42689.166666651581</v>
      </c>
      <c r="E6222" t="str">
        <f t="shared" si="587"/>
        <v>LRKPPS</v>
      </c>
      <c r="F6222" s="39">
        <v>81.162689208984375</v>
      </c>
      <c r="G6222">
        <f t="shared" si="585"/>
        <v>1.5043671516632982E-3</v>
      </c>
      <c r="H6222" s="38">
        <f>G6222*SUMIF('Manual Inputs'!$B$11:$B$22,'Expanded kW'!A6222,'Manual Inputs'!$C$11:$C$22)</f>
        <v>14850.691298417614</v>
      </c>
    </row>
    <row r="6223" spans="1:8" x14ac:dyDescent="0.2">
      <c r="A6223">
        <f t="shared" si="582"/>
        <v>11</v>
      </c>
      <c r="B6223" t="b">
        <f t="shared" si="583"/>
        <v>0</v>
      </c>
      <c r="C6223" t="str">
        <f t="shared" si="584"/>
        <v>OFF</v>
      </c>
      <c r="D6223" s="4">
        <f t="shared" si="586"/>
        <v>42689.208333318245</v>
      </c>
      <c r="E6223" t="str">
        <f t="shared" si="587"/>
        <v>LRKPPS</v>
      </c>
      <c r="F6223" s="39">
        <v>95.868690490722656</v>
      </c>
      <c r="G6223">
        <f t="shared" si="585"/>
        <v>1.7769459126208205E-3</v>
      </c>
      <c r="H6223" s="38">
        <f>G6223*SUMIF('Manual Inputs'!$B$11:$B$22,'Expanded kW'!A6223,'Manual Inputs'!$C$11:$C$22)</f>
        <v>17541.512504537208</v>
      </c>
    </row>
    <row r="6224" spans="1:8" x14ac:dyDescent="0.2">
      <c r="A6224">
        <f t="shared" si="582"/>
        <v>11</v>
      </c>
      <c r="B6224" t="b">
        <f t="shared" si="583"/>
        <v>0</v>
      </c>
      <c r="C6224" t="str">
        <f t="shared" si="584"/>
        <v>OFF</v>
      </c>
      <c r="D6224" s="4">
        <f t="shared" si="586"/>
        <v>42689.24999998491</v>
      </c>
      <c r="E6224" t="str">
        <f t="shared" si="587"/>
        <v>LRKPPS</v>
      </c>
      <c r="F6224" s="39">
        <v>120.06904602050781</v>
      </c>
      <c r="G6224">
        <f t="shared" si="585"/>
        <v>2.2255044839594356E-3</v>
      </c>
      <c r="H6224" s="38">
        <f>G6224*SUMIF('Manual Inputs'!$B$11:$B$22,'Expanded kW'!A6224,'Manual Inputs'!$C$11:$C$22)</f>
        <v>21969.557124392039</v>
      </c>
    </row>
    <row r="6225" spans="1:8" x14ac:dyDescent="0.2">
      <c r="A6225">
        <f t="shared" si="582"/>
        <v>11</v>
      </c>
      <c r="B6225" t="b">
        <f t="shared" si="583"/>
        <v>0</v>
      </c>
      <c r="C6225" t="str">
        <f t="shared" si="584"/>
        <v>ON</v>
      </c>
      <c r="D6225" s="4">
        <f t="shared" si="586"/>
        <v>42689.291666651574</v>
      </c>
      <c r="E6225" t="str">
        <f t="shared" si="587"/>
        <v>LRKPPS</v>
      </c>
      <c r="F6225" s="39">
        <v>143.6429443359375</v>
      </c>
      <c r="G6225">
        <f t="shared" si="585"/>
        <v>2.6624515418750263E-3</v>
      </c>
      <c r="H6225" s="38">
        <f>G6225*SUMIF('Manual Inputs'!$B$11:$B$22,'Expanded kW'!A6225,'Manual Inputs'!$C$11:$C$22)</f>
        <v>26282.976134958535</v>
      </c>
    </row>
    <row r="6226" spans="1:8" x14ac:dyDescent="0.2">
      <c r="A6226">
        <f t="shared" si="582"/>
        <v>11</v>
      </c>
      <c r="B6226" t="b">
        <f t="shared" si="583"/>
        <v>0</v>
      </c>
      <c r="C6226" t="str">
        <f t="shared" si="584"/>
        <v>ON</v>
      </c>
      <c r="D6226" s="4">
        <f t="shared" si="586"/>
        <v>42689.333333318238</v>
      </c>
      <c r="E6226" t="str">
        <f t="shared" si="587"/>
        <v>LRKPPS</v>
      </c>
      <c r="F6226" s="39">
        <v>143.56527709960937</v>
      </c>
      <c r="G6226">
        <f t="shared" si="585"/>
        <v>2.6610119636620412E-3</v>
      </c>
      <c r="H6226" s="38">
        <f>G6226*SUMIF('Manual Inputs'!$B$11:$B$22,'Expanded kW'!A6226,'Manual Inputs'!$C$11:$C$22)</f>
        <v>26268.765021921845</v>
      </c>
    </row>
    <row r="6227" spans="1:8" x14ac:dyDescent="0.2">
      <c r="A6227">
        <f t="shared" si="582"/>
        <v>11</v>
      </c>
      <c r="B6227" t="b">
        <f t="shared" si="583"/>
        <v>0</v>
      </c>
      <c r="C6227" t="str">
        <f t="shared" si="584"/>
        <v>ON</v>
      </c>
      <c r="D6227" s="4">
        <f t="shared" si="586"/>
        <v>42689.374999984902</v>
      </c>
      <c r="E6227" t="str">
        <f t="shared" si="587"/>
        <v>LRKPPS</v>
      </c>
      <c r="F6227" s="39">
        <v>141.37400817871094</v>
      </c>
      <c r="G6227">
        <f t="shared" si="585"/>
        <v>2.620396343144931E-3</v>
      </c>
      <c r="H6227" s="38">
        <f>G6227*SUMIF('Manual Inputs'!$B$11:$B$22,'Expanded kW'!A6227,'Manual Inputs'!$C$11:$C$22)</f>
        <v>25867.818988550676</v>
      </c>
    </row>
    <row r="6228" spans="1:8" x14ac:dyDescent="0.2">
      <c r="A6228">
        <f t="shared" si="582"/>
        <v>11</v>
      </c>
      <c r="B6228" t="b">
        <f t="shared" si="583"/>
        <v>0</v>
      </c>
      <c r="C6228" t="str">
        <f t="shared" si="584"/>
        <v>ON</v>
      </c>
      <c r="D6228" s="4">
        <f t="shared" si="586"/>
        <v>42689.416666651567</v>
      </c>
      <c r="E6228" t="str">
        <f t="shared" si="587"/>
        <v>LRKPPS</v>
      </c>
      <c r="F6228" s="39">
        <v>138.32014465332031</v>
      </c>
      <c r="G6228">
        <f t="shared" si="585"/>
        <v>2.5637923540702099E-3</v>
      </c>
      <c r="H6228" s="38">
        <f>G6228*SUMIF('Manual Inputs'!$B$11:$B$22,'Expanded kW'!A6228,'Manual Inputs'!$C$11:$C$22)</f>
        <v>25309.04025752197</v>
      </c>
    </row>
    <row r="6229" spans="1:8" x14ac:dyDescent="0.2">
      <c r="A6229">
        <f t="shared" si="582"/>
        <v>11</v>
      </c>
      <c r="B6229" t="b">
        <f t="shared" si="583"/>
        <v>0</v>
      </c>
      <c r="C6229" t="str">
        <f t="shared" si="584"/>
        <v>ON</v>
      </c>
      <c r="D6229" s="4">
        <f t="shared" si="586"/>
        <v>42689.458333318231</v>
      </c>
      <c r="E6229" t="str">
        <f t="shared" si="587"/>
        <v>LRKPPS</v>
      </c>
      <c r="F6229" s="39">
        <v>137.24363708496094</v>
      </c>
      <c r="G6229">
        <f t="shared" si="585"/>
        <v>2.5438390646937716E-3</v>
      </c>
      <c r="H6229" s="38">
        <f>G6229*SUMIF('Manual Inputs'!$B$11:$B$22,'Expanded kW'!A6229,'Manual Inputs'!$C$11:$C$22)</f>
        <v>25112.066971718799</v>
      </c>
    </row>
    <row r="6230" spans="1:8" x14ac:dyDescent="0.2">
      <c r="A6230">
        <f t="shared" si="582"/>
        <v>11</v>
      </c>
      <c r="B6230" t="b">
        <f t="shared" si="583"/>
        <v>0</v>
      </c>
      <c r="C6230" t="str">
        <f t="shared" si="584"/>
        <v>ON</v>
      </c>
      <c r="D6230" s="4">
        <f t="shared" si="586"/>
        <v>42689.499999984895</v>
      </c>
      <c r="E6230" t="str">
        <f t="shared" si="587"/>
        <v>LRKPPS</v>
      </c>
      <c r="F6230" s="39">
        <v>125.87180328369141</v>
      </c>
      <c r="G6230">
        <f t="shared" si="585"/>
        <v>2.3330597843183435E-3</v>
      </c>
      <c r="H6230" s="38">
        <f>G6230*SUMIF('Manual Inputs'!$B$11:$B$22,'Expanded kW'!A6230,'Manual Inputs'!$C$11:$C$22)</f>
        <v>23031.312934051079</v>
      </c>
    </row>
    <row r="6231" spans="1:8" x14ac:dyDescent="0.2">
      <c r="A6231">
        <f t="shared" si="582"/>
        <v>11</v>
      </c>
      <c r="B6231" t="b">
        <f t="shared" si="583"/>
        <v>0</v>
      </c>
      <c r="C6231" t="str">
        <f t="shared" si="584"/>
        <v>ON</v>
      </c>
      <c r="D6231" s="4">
        <f t="shared" si="586"/>
        <v>42689.541666651559</v>
      </c>
      <c r="E6231" t="str">
        <f t="shared" si="587"/>
        <v>LRKPPS</v>
      </c>
      <c r="F6231" s="39">
        <v>114.17533111572266</v>
      </c>
      <c r="G6231">
        <f t="shared" si="585"/>
        <v>2.1162632649899967E-3</v>
      </c>
      <c r="H6231" s="38">
        <f>G6231*SUMIF('Manual Inputs'!$B$11:$B$22,'Expanded kW'!A6231,'Manual Inputs'!$C$11:$C$22)</f>
        <v>20891.158398267049</v>
      </c>
    </row>
    <row r="6232" spans="1:8" x14ac:dyDescent="0.2">
      <c r="A6232">
        <f t="shared" si="582"/>
        <v>11</v>
      </c>
      <c r="B6232" t="b">
        <f t="shared" si="583"/>
        <v>0</v>
      </c>
      <c r="C6232" t="str">
        <f t="shared" si="584"/>
        <v>ON</v>
      </c>
      <c r="D6232" s="4">
        <f t="shared" si="586"/>
        <v>42689.583333318224</v>
      </c>
      <c r="E6232" t="str">
        <f t="shared" si="587"/>
        <v>LRKPPS</v>
      </c>
      <c r="F6232" s="39">
        <v>108.75696563720703</v>
      </c>
      <c r="G6232">
        <f t="shared" si="585"/>
        <v>2.015832745486178E-3</v>
      </c>
      <c r="H6232" s="38">
        <f>G6232*SUMIF('Manual Inputs'!$B$11:$B$22,'Expanded kW'!A6232,'Manual Inputs'!$C$11:$C$22)</f>
        <v>19899.736430270812</v>
      </c>
    </row>
    <row r="6233" spans="1:8" x14ac:dyDescent="0.2">
      <c r="A6233">
        <f t="shared" si="582"/>
        <v>11</v>
      </c>
      <c r="B6233" t="b">
        <f t="shared" si="583"/>
        <v>0</v>
      </c>
      <c r="C6233" t="str">
        <f t="shared" si="584"/>
        <v>ON</v>
      </c>
      <c r="D6233" s="4">
        <f t="shared" si="586"/>
        <v>42689.624999984888</v>
      </c>
      <c r="E6233" t="str">
        <f t="shared" si="587"/>
        <v>LRKPPS</v>
      </c>
      <c r="F6233" s="39">
        <v>93.3900146484375</v>
      </c>
      <c r="G6233">
        <f t="shared" si="585"/>
        <v>1.731003145653676E-3</v>
      </c>
      <c r="H6233" s="38">
        <f>G6233*SUMIF('Manual Inputs'!$B$11:$B$22,'Expanded kW'!A6233,'Manual Inputs'!$C$11:$C$22)</f>
        <v>17087.978373012305</v>
      </c>
    </row>
    <row r="6234" spans="1:8" x14ac:dyDescent="0.2">
      <c r="A6234">
        <f t="shared" si="582"/>
        <v>11</v>
      </c>
      <c r="B6234" t="b">
        <f t="shared" si="583"/>
        <v>0</v>
      </c>
      <c r="C6234" t="str">
        <f t="shared" si="584"/>
        <v>ON</v>
      </c>
      <c r="D6234" s="4">
        <f t="shared" si="586"/>
        <v>42689.666666651552</v>
      </c>
      <c r="E6234" t="str">
        <f t="shared" si="587"/>
        <v>LRKPPS</v>
      </c>
      <c r="F6234" s="39">
        <v>81.707023620605469</v>
      </c>
      <c r="G6234">
        <f t="shared" si="585"/>
        <v>1.5144565020328285E-3</v>
      </c>
      <c r="H6234" s="38">
        <f>G6234*SUMIF('Manual Inputs'!$B$11:$B$22,'Expanded kW'!A6234,'Manual Inputs'!$C$11:$C$22)</f>
        <v>14950.290540247513</v>
      </c>
    </row>
    <row r="6235" spans="1:8" x14ac:dyDescent="0.2">
      <c r="A6235">
        <f t="shared" si="582"/>
        <v>11</v>
      </c>
      <c r="B6235" t="b">
        <f t="shared" si="583"/>
        <v>0</v>
      </c>
      <c r="C6235" t="str">
        <f t="shared" si="584"/>
        <v>ON</v>
      </c>
      <c r="D6235" s="4">
        <f t="shared" si="586"/>
        <v>42689.708333318216</v>
      </c>
      <c r="E6235" t="str">
        <f t="shared" si="587"/>
        <v>LRKPPS</v>
      </c>
      <c r="F6235" s="39">
        <v>73.940093994140625</v>
      </c>
      <c r="G6235">
        <f t="shared" si="585"/>
        <v>1.3704948625996099E-3</v>
      </c>
      <c r="H6235" s="38">
        <f>G6235*SUMIF('Manual Inputs'!$B$11:$B$22,'Expanded kW'!A6235,'Manual Inputs'!$C$11:$C$22)</f>
        <v>13529.141545021821</v>
      </c>
    </row>
    <row r="6236" spans="1:8" x14ac:dyDescent="0.2">
      <c r="A6236">
        <f t="shared" si="582"/>
        <v>11</v>
      </c>
      <c r="B6236" t="b">
        <f t="shared" si="583"/>
        <v>0</v>
      </c>
      <c r="C6236" t="str">
        <f t="shared" si="584"/>
        <v>ON</v>
      </c>
      <c r="D6236" s="4">
        <f t="shared" si="586"/>
        <v>42689.749999984881</v>
      </c>
      <c r="E6236" t="str">
        <f t="shared" si="587"/>
        <v>LRKPPS</v>
      </c>
      <c r="F6236" s="39">
        <v>73.00372314453125</v>
      </c>
      <c r="G6236">
        <f t="shared" si="585"/>
        <v>1.353139036152062E-3</v>
      </c>
      <c r="H6236" s="38">
        <f>G6236*SUMIF('Manual Inputs'!$B$11:$B$22,'Expanded kW'!A6236,'Manual Inputs'!$C$11:$C$22)</f>
        <v>13357.809685963033</v>
      </c>
    </row>
    <row r="6237" spans="1:8" x14ac:dyDescent="0.2">
      <c r="A6237">
        <f t="shared" si="582"/>
        <v>11</v>
      </c>
      <c r="B6237" t="b">
        <f t="shared" si="583"/>
        <v>0</v>
      </c>
      <c r="C6237" t="str">
        <f t="shared" si="584"/>
        <v>ON</v>
      </c>
      <c r="D6237" s="4">
        <f t="shared" si="586"/>
        <v>42689.791666651545</v>
      </c>
      <c r="E6237" t="str">
        <f t="shared" si="587"/>
        <v>LRKPPS</v>
      </c>
      <c r="F6237" s="39">
        <v>70.927490234375</v>
      </c>
      <c r="G6237">
        <f t="shared" si="585"/>
        <v>1.3146556317739872E-3</v>
      </c>
      <c r="H6237" s="38">
        <f>G6237*SUMIF('Manual Inputs'!$B$11:$B$22,'Expanded kW'!A6237,'Manual Inputs'!$C$11:$C$22)</f>
        <v>12977.912293295905</v>
      </c>
    </row>
    <row r="6238" spans="1:8" x14ac:dyDescent="0.2">
      <c r="A6238">
        <f t="shared" si="582"/>
        <v>11</v>
      </c>
      <c r="B6238" t="b">
        <f t="shared" si="583"/>
        <v>0</v>
      </c>
      <c r="C6238" t="str">
        <f t="shared" si="584"/>
        <v>ON</v>
      </c>
      <c r="D6238" s="4">
        <f t="shared" si="586"/>
        <v>42689.833333318209</v>
      </c>
      <c r="E6238" t="str">
        <f t="shared" si="587"/>
        <v>LRKPPS</v>
      </c>
      <c r="F6238" s="39">
        <v>67.331634521484375</v>
      </c>
      <c r="G6238">
        <f t="shared" si="585"/>
        <v>1.2480057059359622E-3</v>
      </c>
      <c r="H6238" s="38">
        <f>G6238*SUMIF('Manual Inputs'!$B$11:$B$22,'Expanded kW'!A6238,'Manual Inputs'!$C$11:$C$22)</f>
        <v>12319.962887402156</v>
      </c>
    </row>
    <row r="6239" spans="1:8" x14ac:dyDescent="0.2">
      <c r="A6239">
        <f t="shared" si="582"/>
        <v>11</v>
      </c>
      <c r="B6239" t="b">
        <f t="shared" si="583"/>
        <v>0</v>
      </c>
      <c r="C6239" t="str">
        <f t="shared" si="584"/>
        <v>OFF</v>
      </c>
      <c r="D6239" s="4">
        <f t="shared" si="586"/>
        <v>42689.874999984873</v>
      </c>
      <c r="E6239" t="str">
        <f t="shared" si="587"/>
        <v>LRKPPS</v>
      </c>
      <c r="F6239" s="39">
        <v>63.078098297119141</v>
      </c>
      <c r="G6239">
        <f t="shared" si="585"/>
        <v>1.1691655364355577E-3</v>
      </c>
      <c r="H6239" s="38">
        <f>G6239*SUMIF('Manual Inputs'!$B$11:$B$22,'Expanded kW'!A6239,'Manual Inputs'!$C$11:$C$22)</f>
        <v>11541.674809341623</v>
      </c>
    </row>
    <row r="6240" spans="1:8" x14ac:dyDescent="0.2">
      <c r="A6240">
        <f t="shared" si="582"/>
        <v>11</v>
      </c>
      <c r="B6240" t="b">
        <f t="shared" si="583"/>
        <v>0</v>
      </c>
      <c r="C6240" t="str">
        <f t="shared" si="584"/>
        <v>OFF</v>
      </c>
      <c r="D6240" s="4">
        <f t="shared" si="586"/>
        <v>42689.916666651538</v>
      </c>
      <c r="E6240" t="str">
        <f t="shared" si="587"/>
        <v>LRKPPS</v>
      </c>
      <c r="F6240" s="39">
        <v>58.648677825927734</v>
      </c>
      <c r="G6240">
        <f t="shared" si="585"/>
        <v>1.0870653162148149E-3</v>
      </c>
      <c r="H6240" s="38">
        <f>G6240*SUMIF('Manual Inputs'!$B$11:$B$22,'Expanded kW'!A6240,'Manual Inputs'!$C$11:$C$22)</f>
        <v>10731.204423384112</v>
      </c>
    </row>
    <row r="6241" spans="1:8" x14ac:dyDescent="0.2">
      <c r="A6241">
        <f t="shared" si="582"/>
        <v>11</v>
      </c>
      <c r="B6241" t="b">
        <f t="shared" si="583"/>
        <v>0</v>
      </c>
      <c r="C6241" t="str">
        <f t="shared" si="584"/>
        <v>OFF</v>
      </c>
      <c r="D6241" s="4">
        <f t="shared" si="586"/>
        <v>42689.958333318202</v>
      </c>
      <c r="E6241" t="str">
        <f t="shared" si="587"/>
        <v>LRKPPS</v>
      </c>
      <c r="F6241" s="39">
        <v>54.007373809814453</v>
      </c>
      <c r="G6241">
        <f t="shared" si="585"/>
        <v>1.0010377908731478E-3</v>
      </c>
      <c r="H6241" s="38">
        <f>G6241*SUMIF('Manual Inputs'!$B$11:$B$22,'Expanded kW'!A6241,'Manual Inputs'!$C$11:$C$22)</f>
        <v>9881.9647809182698</v>
      </c>
    </row>
    <row r="6242" spans="1:8" x14ac:dyDescent="0.2">
      <c r="A6242">
        <f t="shared" si="582"/>
        <v>11</v>
      </c>
      <c r="B6242" t="b">
        <f t="shared" si="583"/>
        <v>0</v>
      </c>
      <c r="C6242" t="str">
        <f t="shared" si="584"/>
        <v>OFF</v>
      </c>
      <c r="D6242" s="4">
        <f t="shared" si="586"/>
        <v>42689.999999984866</v>
      </c>
      <c r="E6242" t="str">
        <f t="shared" si="587"/>
        <v>LRKPPS</v>
      </c>
      <c r="F6242" s="39">
        <v>53.474452972412109</v>
      </c>
      <c r="G6242">
        <f t="shared" si="585"/>
        <v>9.911599934512229E-4</v>
      </c>
      <c r="H6242" s="38">
        <f>G6242*SUMIF('Manual Inputs'!$B$11:$B$22,'Expanded kW'!A6242,'Manual Inputs'!$C$11:$C$22)</f>
        <v>9784.4539305523067</v>
      </c>
    </row>
    <row r="6243" spans="1:8" x14ac:dyDescent="0.2">
      <c r="A6243">
        <f t="shared" si="582"/>
        <v>11</v>
      </c>
      <c r="B6243" t="b">
        <f t="shared" si="583"/>
        <v>0</v>
      </c>
      <c r="C6243" t="str">
        <f t="shared" si="584"/>
        <v>OFF</v>
      </c>
      <c r="D6243" s="4">
        <f t="shared" si="586"/>
        <v>42690.04166665153</v>
      </c>
      <c r="E6243" t="str">
        <f t="shared" si="587"/>
        <v>LRKPPS</v>
      </c>
      <c r="F6243" s="39">
        <v>53.944572448730469</v>
      </c>
      <c r="G6243">
        <f t="shared" si="585"/>
        <v>9.9987375471792344E-4</v>
      </c>
      <c r="H6243" s="38">
        <f>G6243*SUMIF('Manual Inputs'!$B$11:$B$22,'Expanded kW'!A6243,'Manual Inputs'!$C$11:$C$22)</f>
        <v>9870.4737419240191</v>
      </c>
    </row>
    <row r="6244" spans="1:8" x14ac:dyDescent="0.2">
      <c r="A6244">
        <f t="shared" si="582"/>
        <v>11</v>
      </c>
      <c r="B6244" t="b">
        <f t="shared" si="583"/>
        <v>0</v>
      </c>
      <c r="C6244" t="str">
        <f t="shared" si="584"/>
        <v>OFF</v>
      </c>
      <c r="D6244" s="4">
        <f t="shared" si="586"/>
        <v>42690.083333318194</v>
      </c>
      <c r="E6244" t="str">
        <f t="shared" si="587"/>
        <v>LRKPPS</v>
      </c>
      <c r="F6244" s="39">
        <v>54.1719970703125</v>
      </c>
      <c r="G6244">
        <f t="shared" si="585"/>
        <v>1.0040891168938428E-3</v>
      </c>
      <c r="H6244" s="38">
        <f>G6244*SUMIF('Manual Inputs'!$B$11:$B$22,'Expanded kW'!A6244,'Manual Inputs'!$C$11:$C$22)</f>
        <v>9912.0866170232857</v>
      </c>
    </row>
    <row r="6245" spans="1:8" x14ac:dyDescent="0.2">
      <c r="A6245">
        <f t="shared" si="582"/>
        <v>11</v>
      </c>
      <c r="B6245" t="b">
        <f t="shared" si="583"/>
        <v>0</v>
      </c>
      <c r="C6245" t="str">
        <f t="shared" si="584"/>
        <v>OFF</v>
      </c>
      <c r="D6245" s="4">
        <f t="shared" si="586"/>
        <v>42690.124999984859</v>
      </c>
      <c r="E6245" t="str">
        <f t="shared" si="587"/>
        <v>LRKPPS</v>
      </c>
      <c r="F6245" s="39">
        <v>54.732357025146484</v>
      </c>
      <c r="G6245">
        <f t="shared" si="585"/>
        <v>1.0144755040056496E-3</v>
      </c>
      <c r="H6245" s="38">
        <f>G6245*SUMIF('Manual Inputs'!$B$11:$B$22,'Expanded kW'!A6245,'Manual Inputs'!$C$11:$C$22)</f>
        <v>10014.618122402651</v>
      </c>
    </row>
    <row r="6246" spans="1:8" x14ac:dyDescent="0.2">
      <c r="A6246">
        <f t="shared" si="582"/>
        <v>11</v>
      </c>
      <c r="B6246" t="b">
        <f t="shared" si="583"/>
        <v>0</v>
      </c>
      <c r="C6246" t="str">
        <f t="shared" si="584"/>
        <v>OFF</v>
      </c>
      <c r="D6246" s="4">
        <f t="shared" si="586"/>
        <v>42690.166666651523</v>
      </c>
      <c r="E6246" t="str">
        <f t="shared" si="587"/>
        <v>LRKPPS</v>
      </c>
      <c r="F6246" s="39">
        <v>57.677688598632812</v>
      </c>
      <c r="G6246">
        <f t="shared" si="585"/>
        <v>1.0690678310107426E-3</v>
      </c>
      <c r="H6246" s="38">
        <f>G6246*SUMIF('Manual Inputs'!$B$11:$B$22,'Expanded kW'!A6246,'Manual Inputs'!$C$11:$C$22)</f>
        <v>10553.538288745367</v>
      </c>
    </row>
    <row r="6247" spans="1:8" x14ac:dyDescent="0.2">
      <c r="A6247">
        <f t="shared" si="582"/>
        <v>11</v>
      </c>
      <c r="B6247" t="b">
        <f t="shared" si="583"/>
        <v>0</v>
      </c>
      <c r="C6247" t="str">
        <f t="shared" si="584"/>
        <v>OFF</v>
      </c>
      <c r="D6247" s="4">
        <f t="shared" si="586"/>
        <v>42690.208333318187</v>
      </c>
      <c r="E6247" t="str">
        <f t="shared" si="587"/>
        <v>LRKPPS</v>
      </c>
      <c r="F6247" s="39">
        <v>72.496528625488281</v>
      </c>
      <c r="G6247">
        <f t="shared" si="585"/>
        <v>1.3437380813366387E-3</v>
      </c>
      <c r="H6247" s="38">
        <f>G6247*SUMIF('Manual Inputs'!$B$11:$B$22,'Expanded kW'!A6247,'Manual Inputs'!$C$11:$C$22)</f>
        <v>13265.006092292524</v>
      </c>
    </row>
    <row r="6248" spans="1:8" x14ac:dyDescent="0.2">
      <c r="A6248">
        <f t="shared" si="582"/>
        <v>11</v>
      </c>
      <c r="B6248" t="b">
        <f t="shared" si="583"/>
        <v>0</v>
      </c>
      <c r="C6248" t="str">
        <f t="shared" si="584"/>
        <v>OFF</v>
      </c>
      <c r="D6248" s="4">
        <f t="shared" si="586"/>
        <v>42690.249999984851</v>
      </c>
      <c r="E6248" t="str">
        <f t="shared" si="587"/>
        <v>LRKPPS</v>
      </c>
      <c r="F6248" s="39">
        <v>99.95257568359375</v>
      </c>
      <c r="G6248">
        <f t="shared" si="585"/>
        <v>1.8526415653301609E-3</v>
      </c>
      <c r="H6248" s="38">
        <f>G6248*SUMIF('Manual Inputs'!$B$11:$B$22,'Expanded kW'!A6248,'Manual Inputs'!$C$11:$C$22)</f>
        <v>18288.758793301055</v>
      </c>
    </row>
    <row r="6249" spans="1:8" x14ac:dyDescent="0.2">
      <c r="A6249">
        <f t="shared" si="582"/>
        <v>11</v>
      </c>
      <c r="B6249" t="b">
        <f t="shared" si="583"/>
        <v>0</v>
      </c>
      <c r="C6249" t="str">
        <f t="shared" si="584"/>
        <v>ON</v>
      </c>
      <c r="D6249" s="4">
        <f t="shared" si="586"/>
        <v>42690.291666651516</v>
      </c>
      <c r="E6249" t="str">
        <f t="shared" si="587"/>
        <v>LRKPPS</v>
      </c>
      <c r="F6249" s="39">
        <v>119.96152496337891</v>
      </c>
      <c r="G6249">
        <f t="shared" si="585"/>
        <v>2.2235115590325599E-3</v>
      </c>
      <c r="H6249" s="38">
        <f>G6249*SUMIF('Manual Inputs'!$B$11:$B$22,'Expanded kW'!A6249,'Manual Inputs'!$C$11:$C$22)</f>
        <v>21949.883527532904</v>
      </c>
    </row>
    <row r="6250" spans="1:8" x14ac:dyDescent="0.2">
      <c r="A6250">
        <f t="shared" si="582"/>
        <v>11</v>
      </c>
      <c r="B6250" t="b">
        <f t="shared" si="583"/>
        <v>0</v>
      </c>
      <c r="C6250" t="str">
        <f t="shared" si="584"/>
        <v>ON</v>
      </c>
      <c r="D6250" s="4">
        <f t="shared" si="586"/>
        <v>42690.33333331818</v>
      </c>
      <c r="E6250" t="str">
        <f t="shared" si="587"/>
        <v>LRKPPS</v>
      </c>
      <c r="F6250" s="39">
        <v>139.603515625</v>
      </c>
      <c r="G6250">
        <f t="shared" si="585"/>
        <v>2.5875798992096013E-3</v>
      </c>
      <c r="H6250" s="38">
        <f>G6250*SUMIF('Manual Inputs'!$B$11:$B$22,'Expanded kW'!A6250,'Manual Inputs'!$C$11:$C$22)</f>
        <v>25543.864242625405</v>
      </c>
    </row>
    <row r="6251" spans="1:8" x14ac:dyDescent="0.2">
      <c r="A6251">
        <f t="shared" si="582"/>
        <v>11</v>
      </c>
      <c r="B6251" t="b">
        <f t="shared" si="583"/>
        <v>0</v>
      </c>
      <c r="C6251" t="str">
        <f t="shared" si="584"/>
        <v>ON</v>
      </c>
      <c r="D6251" s="4">
        <f t="shared" si="586"/>
        <v>42690.374999984844</v>
      </c>
      <c r="E6251" t="str">
        <f t="shared" si="587"/>
        <v>LRKPPS</v>
      </c>
      <c r="F6251" s="39">
        <v>138.61917114257812</v>
      </c>
      <c r="G6251">
        <f t="shared" si="585"/>
        <v>2.5693348716025991E-3</v>
      </c>
      <c r="H6251" s="38">
        <f>G6251*SUMIF('Manual Inputs'!$B$11:$B$22,'Expanded kW'!A6251,'Manual Inputs'!$C$11:$C$22)</f>
        <v>25363.754438696807</v>
      </c>
    </row>
    <row r="6252" spans="1:8" x14ac:dyDescent="0.2">
      <c r="A6252">
        <f t="shared" si="582"/>
        <v>11</v>
      </c>
      <c r="B6252" t="b">
        <f t="shared" si="583"/>
        <v>0</v>
      </c>
      <c r="C6252" t="str">
        <f t="shared" si="584"/>
        <v>ON</v>
      </c>
      <c r="D6252" s="4">
        <f t="shared" si="586"/>
        <v>42690.416666651508</v>
      </c>
      <c r="E6252" t="str">
        <f t="shared" si="587"/>
        <v>LRKPPS</v>
      </c>
      <c r="F6252" s="39">
        <v>131.464599609375</v>
      </c>
      <c r="G6252">
        <f t="shared" si="585"/>
        <v>2.4367234154806564E-3</v>
      </c>
      <c r="H6252" s="38">
        <f>G6252*SUMIF('Manual Inputs'!$B$11:$B$22,'Expanded kW'!A6252,'Manual Inputs'!$C$11:$C$22)</f>
        <v>24054.651275068707</v>
      </c>
    </row>
    <row r="6253" spans="1:8" x14ac:dyDescent="0.2">
      <c r="A6253">
        <f t="shared" si="582"/>
        <v>11</v>
      </c>
      <c r="B6253" t="b">
        <f t="shared" si="583"/>
        <v>0</v>
      </c>
      <c r="C6253" t="str">
        <f t="shared" si="584"/>
        <v>ON</v>
      </c>
      <c r="D6253" s="4">
        <f t="shared" si="586"/>
        <v>42690.458333318173</v>
      </c>
      <c r="E6253" t="str">
        <f t="shared" si="587"/>
        <v>LRKPPS</v>
      </c>
      <c r="F6253" s="39">
        <v>137.13760375976563</v>
      </c>
      <c r="G6253">
        <f t="shared" si="585"/>
        <v>2.5418737151845319E-3</v>
      </c>
      <c r="H6253" s="38">
        <f>G6253*SUMIF('Manual Inputs'!$B$11:$B$22,'Expanded kW'!A6253,'Manual Inputs'!$C$11:$C$22)</f>
        <v>25092.665591661447</v>
      </c>
    </row>
    <row r="6254" spans="1:8" x14ac:dyDescent="0.2">
      <c r="A6254">
        <f t="shared" si="582"/>
        <v>11</v>
      </c>
      <c r="B6254" t="b">
        <f t="shared" si="583"/>
        <v>0</v>
      </c>
      <c r="C6254" t="str">
        <f t="shared" si="584"/>
        <v>ON</v>
      </c>
      <c r="D6254" s="4">
        <f t="shared" si="586"/>
        <v>42690.499999984837</v>
      </c>
      <c r="E6254" t="str">
        <f t="shared" si="587"/>
        <v>LRKPPS</v>
      </c>
      <c r="F6254" s="39">
        <v>127.25454711914063</v>
      </c>
      <c r="G6254">
        <f t="shared" si="585"/>
        <v>2.3586892259434057E-3</v>
      </c>
      <c r="H6254" s="38">
        <f>G6254*SUMIF('Manual Inputs'!$B$11:$B$22,'Expanded kW'!A6254,'Manual Inputs'!$C$11:$C$22)</f>
        <v>23284.319605530036</v>
      </c>
    </row>
    <row r="6255" spans="1:8" x14ac:dyDescent="0.2">
      <c r="A6255">
        <f t="shared" si="582"/>
        <v>11</v>
      </c>
      <c r="B6255" t="b">
        <f t="shared" si="583"/>
        <v>0</v>
      </c>
      <c r="C6255" t="str">
        <f t="shared" si="584"/>
        <v>ON</v>
      </c>
      <c r="D6255" s="4">
        <f t="shared" si="586"/>
        <v>42690.541666651501</v>
      </c>
      <c r="E6255" t="str">
        <f t="shared" si="587"/>
        <v>LRKPPS</v>
      </c>
      <c r="F6255" s="39">
        <v>116.21493530273437</v>
      </c>
      <c r="G6255">
        <f t="shared" si="585"/>
        <v>2.1540677484446391E-3</v>
      </c>
      <c r="H6255" s="38">
        <f>G6255*SUMIF('Manual Inputs'!$B$11:$B$22,'Expanded kW'!A6255,'Manual Inputs'!$C$11:$C$22)</f>
        <v>21264.353673675912</v>
      </c>
    </row>
    <row r="6256" spans="1:8" x14ac:dyDescent="0.2">
      <c r="A6256">
        <f t="shared" si="582"/>
        <v>11</v>
      </c>
      <c r="B6256" t="b">
        <f t="shared" si="583"/>
        <v>0</v>
      </c>
      <c r="C6256" t="str">
        <f t="shared" si="584"/>
        <v>ON</v>
      </c>
      <c r="D6256" s="4">
        <f t="shared" si="586"/>
        <v>42690.583333318165</v>
      </c>
      <c r="E6256" t="str">
        <f t="shared" si="587"/>
        <v>LRKPPS</v>
      </c>
      <c r="F6256" s="39">
        <v>108.83249664306641</v>
      </c>
      <c r="G6256">
        <f t="shared" si="585"/>
        <v>2.0172327282276855E-3</v>
      </c>
      <c r="H6256" s="38">
        <f>G6256*SUMIF('Manual Inputs'!$B$11:$B$22,'Expanded kW'!A6256,'Manual Inputs'!$C$11:$C$22)</f>
        <v>19913.556667899808</v>
      </c>
    </row>
    <row r="6257" spans="1:8" x14ac:dyDescent="0.2">
      <c r="A6257">
        <f t="shared" si="582"/>
        <v>11</v>
      </c>
      <c r="B6257" t="b">
        <f t="shared" si="583"/>
        <v>0</v>
      </c>
      <c r="C6257" t="str">
        <f t="shared" si="584"/>
        <v>ON</v>
      </c>
      <c r="D6257" s="4">
        <f t="shared" si="586"/>
        <v>42690.62499998483</v>
      </c>
      <c r="E6257" t="str">
        <f t="shared" si="587"/>
        <v>LRKPPS</v>
      </c>
      <c r="F6257" s="39">
        <v>93.778228759765625</v>
      </c>
      <c r="G6257">
        <f t="shared" si="585"/>
        <v>1.7381987741202293E-3</v>
      </c>
      <c r="H6257" s="38">
        <f>G6257*SUMIF('Manual Inputs'!$B$11:$B$22,'Expanded kW'!A6257,'Manual Inputs'!$C$11:$C$22)</f>
        <v>17159.011602458151</v>
      </c>
    </row>
    <row r="6258" spans="1:8" x14ac:dyDescent="0.2">
      <c r="A6258">
        <f t="shared" si="582"/>
        <v>11</v>
      </c>
      <c r="B6258" t="b">
        <f t="shared" si="583"/>
        <v>0</v>
      </c>
      <c r="C6258" t="str">
        <f t="shared" si="584"/>
        <v>ON</v>
      </c>
      <c r="D6258" s="4">
        <f t="shared" si="586"/>
        <v>42690.666666651494</v>
      </c>
      <c r="E6258" t="str">
        <f t="shared" si="587"/>
        <v>LRKPPS</v>
      </c>
      <c r="F6258" s="39">
        <v>81.310630798339844</v>
      </c>
      <c r="G6258">
        <f t="shared" si="585"/>
        <v>1.5071092794754777E-3</v>
      </c>
      <c r="H6258" s="38">
        <f>G6258*SUMIF('Manual Inputs'!$B$11:$B$22,'Expanded kW'!A6258,'Manual Inputs'!$C$11:$C$22)</f>
        <v>14877.760816383663</v>
      </c>
    </row>
    <row r="6259" spans="1:8" x14ac:dyDescent="0.2">
      <c r="A6259">
        <f t="shared" si="582"/>
        <v>11</v>
      </c>
      <c r="B6259" t="b">
        <f t="shared" si="583"/>
        <v>0</v>
      </c>
      <c r="C6259" t="str">
        <f t="shared" si="584"/>
        <v>ON</v>
      </c>
      <c r="D6259" s="4">
        <f t="shared" si="586"/>
        <v>42690.708333318158</v>
      </c>
      <c r="E6259" t="str">
        <f t="shared" si="587"/>
        <v>LRKPPS</v>
      </c>
      <c r="F6259" s="39">
        <v>73.806312561035156</v>
      </c>
      <c r="G6259">
        <f t="shared" si="585"/>
        <v>1.3680151961983635E-3</v>
      </c>
      <c r="H6259" s="38">
        <f>G6259*SUMIF('Manual Inputs'!$B$11:$B$22,'Expanded kW'!A6259,'Manual Inputs'!$C$11:$C$22)</f>
        <v>13504.66297261531</v>
      </c>
    </row>
    <row r="6260" spans="1:8" x14ac:dyDescent="0.2">
      <c r="A6260">
        <f t="shared" si="582"/>
        <v>11</v>
      </c>
      <c r="B6260" t="b">
        <f t="shared" si="583"/>
        <v>0</v>
      </c>
      <c r="C6260" t="str">
        <f t="shared" si="584"/>
        <v>ON</v>
      </c>
      <c r="D6260" s="4">
        <f t="shared" si="586"/>
        <v>42690.749999984822</v>
      </c>
      <c r="E6260" t="str">
        <f t="shared" si="587"/>
        <v>LRKPPS</v>
      </c>
      <c r="F6260" s="39">
        <v>70.540794372558594</v>
      </c>
      <c r="G6260">
        <f t="shared" si="585"/>
        <v>1.3074881443746621E-3</v>
      </c>
      <c r="H6260" s="38">
        <f>G6260*SUMIF('Manual Inputs'!$B$11:$B$22,'Expanded kW'!A6260,'Manual Inputs'!$C$11:$C$22)</f>
        <v>12907.156864586239</v>
      </c>
    </row>
    <row r="6261" spans="1:8" x14ac:dyDescent="0.2">
      <c r="A6261">
        <f t="shared" si="582"/>
        <v>11</v>
      </c>
      <c r="B6261" t="b">
        <f t="shared" si="583"/>
        <v>0</v>
      </c>
      <c r="C6261" t="str">
        <f t="shared" si="584"/>
        <v>ON</v>
      </c>
      <c r="D6261" s="4">
        <f t="shared" si="586"/>
        <v>42690.791666651487</v>
      </c>
      <c r="E6261" t="str">
        <f t="shared" si="587"/>
        <v>LRKPPS</v>
      </c>
      <c r="F6261" s="39">
        <v>66.803794860839844</v>
      </c>
      <c r="G6261">
        <f t="shared" si="585"/>
        <v>1.2382220891711934E-3</v>
      </c>
      <c r="H6261" s="38">
        <f>G6261*SUMIF('Manual Inputs'!$B$11:$B$22,'Expanded kW'!A6261,'Manual Inputs'!$C$11:$C$22)</f>
        <v>12223.381762113053</v>
      </c>
    </row>
    <row r="6262" spans="1:8" x14ac:dyDescent="0.2">
      <c r="A6262">
        <f t="shared" si="582"/>
        <v>11</v>
      </c>
      <c r="B6262" t="b">
        <f t="shared" si="583"/>
        <v>0</v>
      </c>
      <c r="C6262" t="str">
        <f t="shared" si="584"/>
        <v>ON</v>
      </c>
      <c r="D6262" s="4">
        <f t="shared" si="586"/>
        <v>42690.833333318151</v>
      </c>
      <c r="E6262" t="str">
        <f t="shared" si="587"/>
        <v>LRKPPS</v>
      </c>
      <c r="F6262" s="39">
        <v>61.738658905029297</v>
      </c>
      <c r="G6262">
        <f t="shared" si="585"/>
        <v>1.1443387515822933E-3</v>
      </c>
      <c r="H6262" s="38">
        <f>G6262*SUMIF('Manual Inputs'!$B$11:$B$22,'Expanded kW'!A6262,'Manual Inputs'!$C$11:$C$22)</f>
        <v>11296.591740769956</v>
      </c>
    </row>
    <row r="6263" spans="1:8" x14ac:dyDescent="0.2">
      <c r="A6263">
        <f t="shared" si="582"/>
        <v>11</v>
      </c>
      <c r="B6263" t="b">
        <f t="shared" si="583"/>
        <v>0</v>
      </c>
      <c r="C6263" t="str">
        <f t="shared" si="584"/>
        <v>OFF</v>
      </c>
      <c r="D6263" s="4">
        <f t="shared" si="586"/>
        <v>42690.874999984815</v>
      </c>
      <c r="E6263" t="str">
        <f t="shared" si="587"/>
        <v>LRKPPS</v>
      </c>
      <c r="F6263" s="39">
        <v>59.527534484863281</v>
      </c>
      <c r="G6263">
        <f t="shared" si="585"/>
        <v>1.1033551052990439E-3</v>
      </c>
      <c r="H6263" s="38">
        <f>G6263*SUMIF('Manual Inputs'!$B$11:$B$22,'Expanded kW'!A6263,'Manual Inputs'!$C$11:$C$22)</f>
        <v>10892.012660082677</v>
      </c>
    </row>
    <row r="6264" spans="1:8" x14ac:dyDescent="0.2">
      <c r="A6264">
        <f t="shared" si="582"/>
        <v>11</v>
      </c>
      <c r="B6264" t="b">
        <f t="shared" si="583"/>
        <v>0</v>
      </c>
      <c r="C6264" t="str">
        <f t="shared" si="584"/>
        <v>OFF</v>
      </c>
      <c r="D6264" s="4">
        <f t="shared" si="586"/>
        <v>42690.916666651479</v>
      </c>
      <c r="E6264" t="str">
        <f t="shared" si="587"/>
        <v>LRKPPS</v>
      </c>
      <c r="F6264" s="39">
        <v>57.262401580810547</v>
      </c>
      <c r="G6264">
        <f t="shared" si="585"/>
        <v>1.0613704006494176E-3</v>
      </c>
      <c r="H6264" s="38">
        <f>G6264*SUMIF('Manual Inputs'!$B$11:$B$22,'Expanded kW'!A6264,'Manual Inputs'!$C$11:$C$22)</f>
        <v>10477.551411498869</v>
      </c>
    </row>
    <row r="6265" spans="1:8" x14ac:dyDescent="0.2">
      <c r="A6265">
        <f t="shared" si="582"/>
        <v>11</v>
      </c>
      <c r="B6265" t="b">
        <f t="shared" si="583"/>
        <v>0</v>
      </c>
      <c r="C6265" t="str">
        <f t="shared" si="584"/>
        <v>OFF</v>
      </c>
      <c r="D6265" s="4">
        <f t="shared" si="586"/>
        <v>42690.958333318144</v>
      </c>
      <c r="E6265" t="str">
        <f t="shared" si="587"/>
        <v>LRKPPS</v>
      </c>
      <c r="F6265" s="39">
        <v>53.279983520507812</v>
      </c>
      <c r="G6265">
        <f t="shared" si="585"/>
        <v>9.8755546212903511E-4</v>
      </c>
      <c r="H6265" s="38">
        <f>G6265*SUMIF('Manual Inputs'!$B$11:$B$22,'Expanded kW'!A6265,'Manual Inputs'!$C$11:$C$22)</f>
        <v>9748.8710066084386</v>
      </c>
    </row>
    <row r="6266" spans="1:8" x14ac:dyDescent="0.2">
      <c r="A6266">
        <f t="shared" si="582"/>
        <v>11</v>
      </c>
      <c r="B6266" t="b">
        <f t="shared" si="583"/>
        <v>0</v>
      </c>
      <c r="C6266" t="str">
        <f t="shared" si="584"/>
        <v>OFF</v>
      </c>
      <c r="D6266" s="4">
        <f t="shared" si="586"/>
        <v>42690.999999984808</v>
      </c>
      <c r="E6266" t="str">
        <f t="shared" si="587"/>
        <v>LRKPPS</v>
      </c>
      <c r="F6266" s="39">
        <v>53.227664947509766</v>
      </c>
      <c r="G6266">
        <f t="shared" si="585"/>
        <v>9.8658572660884417E-4</v>
      </c>
      <c r="H6266" s="38">
        <f>G6266*SUMIF('Manual Inputs'!$B$11:$B$22,'Expanded kW'!A6266,'Manual Inputs'!$C$11:$C$22)</f>
        <v>9739.2980490790596</v>
      </c>
    </row>
    <row r="6267" spans="1:8" x14ac:dyDescent="0.2">
      <c r="A6267">
        <f t="shared" si="582"/>
        <v>11</v>
      </c>
      <c r="B6267" t="b">
        <f t="shared" si="583"/>
        <v>0</v>
      </c>
      <c r="C6267" t="str">
        <f t="shared" si="584"/>
        <v>OFF</v>
      </c>
      <c r="D6267" s="4">
        <f t="shared" si="586"/>
        <v>42691.041666651472</v>
      </c>
      <c r="E6267" t="str">
        <f t="shared" si="587"/>
        <v>LRKPPS</v>
      </c>
      <c r="F6267" s="39">
        <v>53.281673431396484</v>
      </c>
      <c r="G6267">
        <f t="shared" si="585"/>
        <v>9.8758678497522126E-4</v>
      </c>
      <c r="H6267" s="38">
        <f>G6267*SUMIF('Manual Inputs'!$B$11:$B$22,'Expanded kW'!A6267,'Manual Inputs'!$C$11:$C$22)</f>
        <v>9749.180216975592</v>
      </c>
    </row>
    <row r="6268" spans="1:8" x14ac:dyDescent="0.2">
      <c r="A6268">
        <f t="shared" si="582"/>
        <v>11</v>
      </c>
      <c r="B6268" t="b">
        <f t="shared" si="583"/>
        <v>0</v>
      </c>
      <c r="C6268" t="str">
        <f t="shared" si="584"/>
        <v>OFF</v>
      </c>
      <c r="D6268" s="4">
        <f t="shared" si="586"/>
        <v>42691.083333318136</v>
      </c>
      <c r="E6268" t="str">
        <f t="shared" si="587"/>
        <v>LRKPPS</v>
      </c>
      <c r="F6268" s="39">
        <v>54.656364440917969</v>
      </c>
      <c r="G6268">
        <f t="shared" si="585"/>
        <v>1.013066965814055E-3</v>
      </c>
      <c r="H6268" s="38">
        <f>G6268*SUMIF('Manual Inputs'!$B$11:$B$22,'Expanded kW'!A6268,'Manual Inputs'!$C$11:$C$22)</f>
        <v>10000.713427765922</v>
      </c>
    </row>
    <row r="6269" spans="1:8" x14ac:dyDescent="0.2">
      <c r="A6269">
        <f t="shared" si="582"/>
        <v>11</v>
      </c>
      <c r="B6269" t="b">
        <f t="shared" si="583"/>
        <v>0</v>
      </c>
      <c r="C6269" t="str">
        <f t="shared" si="584"/>
        <v>OFF</v>
      </c>
      <c r="D6269" s="4">
        <f t="shared" si="586"/>
        <v>42691.124999984801</v>
      </c>
      <c r="E6269" t="str">
        <f t="shared" si="587"/>
        <v>LRKPPS</v>
      </c>
      <c r="F6269" s="39">
        <v>56.214481353759766</v>
      </c>
      <c r="G6269">
        <f t="shared" si="585"/>
        <v>1.0419469835287805E-3</v>
      </c>
      <c r="H6269" s="38">
        <f>G6269*SUMIF('Manual Inputs'!$B$11:$B$22,'Expanded kW'!A6269,'Manual Inputs'!$C$11:$C$22)</f>
        <v>10285.808876240733</v>
      </c>
    </row>
    <row r="6270" spans="1:8" x14ac:dyDescent="0.2">
      <c r="A6270">
        <f t="shared" si="582"/>
        <v>11</v>
      </c>
      <c r="B6270" t="b">
        <f t="shared" si="583"/>
        <v>0</v>
      </c>
      <c r="C6270" t="str">
        <f t="shared" si="584"/>
        <v>OFF</v>
      </c>
      <c r="D6270" s="4">
        <f t="shared" si="586"/>
        <v>42691.166666651465</v>
      </c>
      <c r="E6270" t="str">
        <f t="shared" si="587"/>
        <v>LRKPPS</v>
      </c>
      <c r="F6270" s="39">
        <v>60.552131652832031</v>
      </c>
      <c r="G6270">
        <f t="shared" si="585"/>
        <v>1.1223462247185914E-3</v>
      </c>
      <c r="H6270" s="38">
        <f>G6270*SUMIF('Manual Inputs'!$B$11:$B$22,'Expanded kW'!A6270,'Manual Inputs'!$C$11:$C$22)</f>
        <v>11079.487673479012</v>
      </c>
    </row>
    <row r="6271" spans="1:8" x14ac:dyDescent="0.2">
      <c r="A6271">
        <f t="shared" si="582"/>
        <v>11</v>
      </c>
      <c r="B6271" t="b">
        <f t="shared" si="583"/>
        <v>0</v>
      </c>
      <c r="C6271" t="str">
        <f t="shared" si="584"/>
        <v>OFF</v>
      </c>
      <c r="D6271" s="4">
        <f t="shared" si="586"/>
        <v>42691.208333318129</v>
      </c>
      <c r="E6271" t="str">
        <f t="shared" si="587"/>
        <v>LRKPPS</v>
      </c>
      <c r="F6271" s="39">
        <v>75.424278259277344</v>
      </c>
      <c r="G6271">
        <f t="shared" si="585"/>
        <v>1.3980045234702363E-3</v>
      </c>
      <c r="H6271" s="38">
        <f>G6271*SUMIF('Manual Inputs'!$B$11:$B$22,'Expanded kW'!A6271,'Manual Inputs'!$C$11:$C$22)</f>
        <v>13800.709214431601</v>
      </c>
    </row>
    <row r="6272" spans="1:8" x14ac:dyDescent="0.2">
      <c r="A6272">
        <f t="shared" si="582"/>
        <v>11</v>
      </c>
      <c r="B6272" t="b">
        <f t="shared" si="583"/>
        <v>0</v>
      </c>
      <c r="C6272" t="str">
        <f t="shared" si="584"/>
        <v>OFF</v>
      </c>
      <c r="D6272" s="4">
        <f t="shared" si="586"/>
        <v>42691.249999984793</v>
      </c>
      <c r="E6272" t="str">
        <f t="shared" si="587"/>
        <v>LRKPPS</v>
      </c>
      <c r="F6272" s="39">
        <v>99.117080688476563</v>
      </c>
      <c r="G6272">
        <f t="shared" si="585"/>
        <v>1.8371554936107155E-3</v>
      </c>
      <c r="H6272" s="38">
        <f>G6272*SUMIF('Manual Inputs'!$B$11:$B$22,'Expanded kW'!A6272,'Manual Inputs'!$C$11:$C$22)</f>
        <v>18135.884629386772</v>
      </c>
    </row>
    <row r="6273" spans="1:8" x14ac:dyDescent="0.2">
      <c r="A6273">
        <f t="shared" si="582"/>
        <v>11</v>
      </c>
      <c r="B6273" t="b">
        <f t="shared" si="583"/>
        <v>0</v>
      </c>
      <c r="C6273" t="str">
        <f t="shared" si="584"/>
        <v>ON</v>
      </c>
      <c r="D6273" s="4">
        <f t="shared" si="586"/>
        <v>42691.291666651457</v>
      </c>
      <c r="E6273" t="str">
        <f t="shared" si="587"/>
        <v>LRKPPS</v>
      </c>
      <c r="F6273" s="39">
        <v>124.38819122314453</v>
      </c>
      <c r="G6273">
        <f t="shared" si="585"/>
        <v>2.3055607293775769E-3</v>
      </c>
      <c r="H6273" s="38">
        <f>G6273*SUMIF('Manual Inputs'!$B$11:$B$22,'Expanded kW'!A6273,'Manual Inputs'!$C$11:$C$22)</f>
        <v>22759.849963411212</v>
      </c>
    </row>
    <row r="6274" spans="1:8" x14ac:dyDescent="0.2">
      <c r="A6274">
        <f t="shared" ref="A6274:A6337" si="588">MONTH(D6274)</f>
        <v>11</v>
      </c>
      <c r="B6274" t="b">
        <f t="shared" ref="B6274:B6337" si="589">IF(ISNA(VLOOKUP(DATE(YEAR(D6274),MONTH(D6274),DAY(D6274)),Holidays,1,FALSE)),FALSE,TRUE)</f>
        <v>0</v>
      </c>
      <c r="C6274" t="str">
        <f t="shared" ref="C6274:C6337" si="590">IF(OR(HOUR(D6274)&lt;PkStart,HOUR(D6274)&gt;OPkStart-1,WEEKDAY(D6274,2)&gt;5,B6274)=TRUE,"OFF","ON")</f>
        <v>ON</v>
      </c>
      <c r="D6274" s="4">
        <f t="shared" si="586"/>
        <v>42691.333333318122</v>
      </c>
      <c r="E6274" t="str">
        <f t="shared" si="587"/>
        <v>LRKPPS</v>
      </c>
      <c r="F6274" s="39">
        <v>140.41598510742187</v>
      </c>
      <c r="G6274">
        <f t="shared" ref="G6274:G6337" si="591">IF(SUMIF($A$2:$A$8761,A6274,$F$2:$F$8761)=0,0,F6274/SUMIF($A$2:$A$8761,A6274,$F$2:$F$8761))</f>
        <v>2.6026391883114844E-3</v>
      </c>
      <c r="H6274" s="38">
        <f>G6274*SUMIF('Manual Inputs'!$B$11:$B$22,'Expanded kW'!A6274,'Manual Inputs'!$C$11:$C$22)</f>
        <v>25692.525328038246</v>
      </c>
    </row>
    <row r="6275" spans="1:8" x14ac:dyDescent="0.2">
      <c r="A6275">
        <f t="shared" si="588"/>
        <v>11</v>
      </c>
      <c r="B6275" t="b">
        <f t="shared" si="589"/>
        <v>0</v>
      </c>
      <c r="C6275" t="str">
        <f t="shared" si="590"/>
        <v>ON</v>
      </c>
      <c r="D6275" s="4">
        <f t="shared" si="586"/>
        <v>42691.374999984786</v>
      </c>
      <c r="E6275" t="str">
        <f t="shared" si="587"/>
        <v>LRKPPS</v>
      </c>
      <c r="F6275" s="39">
        <v>139.84532165527344</v>
      </c>
      <c r="G6275">
        <f t="shared" si="591"/>
        <v>2.5920618237560001E-3</v>
      </c>
      <c r="H6275" s="38">
        <f>G6275*SUMIF('Manual Inputs'!$B$11:$B$22,'Expanded kW'!A6275,'Manual Inputs'!$C$11:$C$22)</f>
        <v>25588.10854680858</v>
      </c>
    </row>
    <row r="6276" spans="1:8" x14ac:dyDescent="0.2">
      <c r="A6276">
        <f t="shared" si="588"/>
        <v>11</v>
      </c>
      <c r="B6276" t="b">
        <f t="shared" si="589"/>
        <v>0</v>
      </c>
      <c r="C6276" t="str">
        <f t="shared" si="590"/>
        <v>ON</v>
      </c>
      <c r="D6276" s="4">
        <f t="shared" ref="D6276:D6339" si="592">+D6275+1/24</f>
        <v>42691.41666665145</v>
      </c>
      <c r="E6276" t="str">
        <f t="shared" ref="E6276:E6339" si="593">+E6275</f>
        <v>LRKPPS</v>
      </c>
      <c r="F6276" s="39">
        <v>132.169921875</v>
      </c>
      <c r="G6276">
        <f t="shared" si="591"/>
        <v>2.4497967088631719E-3</v>
      </c>
      <c r="H6276" s="38">
        <f>G6276*SUMIF('Manual Inputs'!$B$11:$B$22,'Expanded kW'!A6276,'Manual Inputs'!$C$11:$C$22)</f>
        <v>24183.707166818753</v>
      </c>
    </row>
    <row r="6277" spans="1:8" x14ac:dyDescent="0.2">
      <c r="A6277">
        <f t="shared" si="588"/>
        <v>11</v>
      </c>
      <c r="B6277" t="b">
        <f t="shared" si="589"/>
        <v>0</v>
      </c>
      <c r="C6277" t="str">
        <f t="shared" si="590"/>
        <v>ON</v>
      </c>
      <c r="D6277" s="4">
        <f t="shared" si="592"/>
        <v>42691.458333318114</v>
      </c>
      <c r="E6277" t="str">
        <f t="shared" si="593"/>
        <v>LRKPPS</v>
      </c>
      <c r="F6277" s="39">
        <v>133.86119079589844</v>
      </c>
      <c r="G6277">
        <f t="shared" si="591"/>
        <v>2.4811447264562977E-3</v>
      </c>
      <c r="H6277" s="38">
        <f>G6277*SUMIF('Manual Inputs'!$B$11:$B$22,'Expanded kW'!A6277,'Manual Inputs'!$C$11:$C$22)</f>
        <v>24493.166019053162</v>
      </c>
    </row>
    <row r="6278" spans="1:8" x14ac:dyDescent="0.2">
      <c r="A6278">
        <f t="shared" si="588"/>
        <v>11</v>
      </c>
      <c r="B6278" t="b">
        <f t="shared" si="589"/>
        <v>0</v>
      </c>
      <c r="C6278" t="str">
        <f t="shared" si="590"/>
        <v>ON</v>
      </c>
      <c r="D6278" s="4">
        <f t="shared" si="592"/>
        <v>42691.499999984779</v>
      </c>
      <c r="E6278" t="str">
        <f t="shared" si="593"/>
        <v>LRKPPS</v>
      </c>
      <c r="F6278" s="39">
        <v>131.1181640625</v>
      </c>
      <c r="G6278">
        <f t="shared" si="591"/>
        <v>2.4303021613062744E-3</v>
      </c>
      <c r="H6278" s="38">
        <f>G6278*SUMIF('Manual Inputs'!$B$11:$B$22,'Expanded kW'!A6278,'Manual Inputs'!$C$11:$C$22)</f>
        <v>23991.262451810377</v>
      </c>
    </row>
    <row r="6279" spans="1:8" x14ac:dyDescent="0.2">
      <c r="A6279">
        <f t="shared" si="588"/>
        <v>11</v>
      </c>
      <c r="B6279" t="b">
        <f t="shared" si="589"/>
        <v>0</v>
      </c>
      <c r="C6279" t="str">
        <f t="shared" si="590"/>
        <v>ON</v>
      </c>
      <c r="D6279" s="4">
        <f t="shared" si="592"/>
        <v>42691.541666651443</v>
      </c>
      <c r="E6279" t="str">
        <f t="shared" si="593"/>
        <v>LRKPPS</v>
      </c>
      <c r="F6279" s="39">
        <v>117.47380065917969</v>
      </c>
      <c r="G6279">
        <f t="shared" si="591"/>
        <v>2.1774010769612306E-3</v>
      </c>
      <c r="H6279" s="38">
        <f>G6279*SUMIF('Manual Inputs'!$B$11:$B$22,'Expanded kW'!A6279,'Manual Inputs'!$C$11:$C$22)</f>
        <v>21494.693759459718</v>
      </c>
    </row>
    <row r="6280" spans="1:8" x14ac:dyDescent="0.2">
      <c r="A6280">
        <f t="shared" si="588"/>
        <v>11</v>
      </c>
      <c r="B6280" t="b">
        <f t="shared" si="589"/>
        <v>0</v>
      </c>
      <c r="C6280" t="str">
        <f t="shared" si="590"/>
        <v>ON</v>
      </c>
      <c r="D6280" s="4">
        <f t="shared" si="592"/>
        <v>42691.583333318107</v>
      </c>
      <c r="E6280" t="str">
        <f t="shared" si="593"/>
        <v>LRKPPS</v>
      </c>
      <c r="F6280" s="39">
        <v>111.79206085205078</v>
      </c>
      <c r="G6280">
        <f t="shared" si="591"/>
        <v>2.072088860061494E-3</v>
      </c>
      <c r="H6280" s="38">
        <f>G6280*SUMIF('Manual Inputs'!$B$11:$B$22,'Expanded kW'!A6280,'Manual Inputs'!$C$11:$C$22)</f>
        <v>20455.081041646252</v>
      </c>
    </row>
    <row r="6281" spans="1:8" x14ac:dyDescent="0.2">
      <c r="A6281">
        <f t="shared" si="588"/>
        <v>11</v>
      </c>
      <c r="B6281" t="b">
        <f t="shared" si="589"/>
        <v>0</v>
      </c>
      <c r="C6281" t="str">
        <f t="shared" si="590"/>
        <v>ON</v>
      </c>
      <c r="D6281" s="4">
        <f t="shared" si="592"/>
        <v>42691.624999984771</v>
      </c>
      <c r="E6281" t="str">
        <f t="shared" si="593"/>
        <v>LRKPPS</v>
      </c>
      <c r="F6281" s="39">
        <v>93.716758728027344</v>
      </c>
      <c r="G6281">
        <f t="shared" si="591"/>
        <v>1.7370594144284792E-3</v>
      </c>
      <c r="H6281" s="38">
        <f>G6281*SUMIF('Manual Inputs'!$B$11:$B$22,'Expanded kW'!A6281,'Manual Inputs'!$C$11:$C$22)</f>
        <v>17147.764162601907</v>
      </c>
    </row>
    <row r="6282" spans="1:8" x14ac:dyDescent="0.2">
      <c r="A6282">
        <f t="shared" si="588"/>
        <v>11</v>
      </c>
      <c r="B6282" t="b">
        <f t="shared" si="589"/>
        <v>0</v>
      </c>
      <c r="C6282" t="str">
        <f t="shared" si="590"/>
        <v>ON</v>
      </c>
      <c r="D6282" s="4">
        <f t="shared" si="592"/>
        <v>42691.666666651436</v>
      </c>
      <c r="E6282" t="str">
        <f t="shared" si="593"/>
        <v>LRKPPS</v>
      </c>
      <c r="F6282" s="39">
        <v>82.001976013183594</v>
      </c>
      <c r="G6282">
        <f t="shared" si="591"/>
        <v>1.5199235053446152E-3</v>
      </c>
      <c r="H6282" s="38">
        <f>G6282*SUMIF('Manual Inputs'!$B$11:$B$22,'Expanded kW'!A6282,'Manual Inputs'!$C$11:$C$22)</f>
        <v>15004.259266180545</v>
      </c>
    </row>
    <row r="6283" spans="1:8" x14ac:dyDescent="0.2">
      <c r="A6283">
        <f t="shared" si="588"/>
        <v>11</v>
      </c>
      <c r="B6283" t="b">
        <f t="shared" si="589"/>
        <v>0</v>
      </c>
      <c r="C6283" t="str">
        <f t="shared" si="590"/>
        <v>ON</v>
      </c>
      <c r="D6283" s="4">
        <f t="shared" si="592"/>
        <v>42691.7083333181</v>
      </c>
      <c r="E6283" t="str">
        <f t="shared" si="593"/>
        <v>LRKPPS</v>
      </c>
      <c r="F6283" s="39">
        <v>74.233116149902344</v>
      </c>
      <c r="G6283">
        <f t="shared" si="591"/>
        <v>1.3759260885746691E-3</v>
      </c>
      <c r="H6283" s="38">
        <f>G6283*SUMIF('Manual Inputs'!$B$11:$B$22,'Expanded kW'!A6283,'Manual Inputs'!$C$11:$C$22)</f>
        <v>13582.757087104332</v>
      </c>
    </row>
    <row r="6284" spans="1:8" x14ac:dyDescent="0.2">
      <c r="A6284">
        <f t="shared" si="588"/>
        <v>11</v>
      </c>
      <c r="B6284" t="b">
        <f t="shared" si="589"/>
        <v>0</v>
      </c>
      <c r="C6284" t="str">
        <f t="shared" si="590"/>
        <v>ON</v>
      </c>
      <c r="D6284" s="4">
        <f t="shared" si="592"/>
        <v>42691.749999984764</v>
      </c>
      <c r="E6284" t="str">
        <f t="shared" si="593"/>
        <v>LRKPPS</v>
      </c>
      <c r="F6284" s="39">
        <v>74.017181396484375</v>
      </c>
      <c r="G6284">
        <f t="shared" si="591"/>
        <v>1.3719236934703364E-3</v>
      </c>
      <c r="H6284" s="38">
        <f>G6284*SUMIF('Manual Inputs'!$B$11:$B$22,'Expanded kW'!A6284,'Manual Inputs'!$C$11:$C$22)</f>
        <v>13543.246563304989</v>
      </c>
    </row>
    <row r="6285" spans="1:8" x14ac:dyDescent="0.2">
      <c r="A6285">
        <f t="shared" si="588"/>
        <v>11</v>
      </c>
      <c r="B6285" t="b">
        <f t="shared" si="589"/>
        <v>0</v>
      </c>
      <c r="C6285" t="str">
        <f t="shared" si="590"/>
        <v>ON</v>
      </c>
      <c r="D6285" s="4">
        <f t="shared" si="592"/>
        <v>42691.791666651428</v>
      </c>
      <c r="E6285" t="str">
        <f t="shared" si="593"/>
        <v>LRKPPS</v>
      </c>
      <c r="F6285" s="39">
        <v>70.279098510742188</v>
      </c>
      <c r="G6285">
        <f t="shared" si="591"/>
        <v>1.3026375577063331E-3</v>
      </c>
      <c r="H6285" s="38">
        <f>G6285*SUMIF('Manual Inputs'!$B$11:$B$22,'Expanded kW'!A6285,'Manual Inputs'!$C$11:$C$22)</f>
        <v>12859.273231160763</v>
      </c>
    </row>
    <row r="6286" spans="1:8" x14ac:dyDescent="0.2">
      <c r="A6286">
        <f t="shared" si="588"/>
        <v>11</v>
      </c>
      <c r="B6286" t="b">
        <f t="shared" si="589"/>
        <v>0</v>
      </c>
      <c r="C6286" t="str">
        <f t="shared" si="590"/>
        <v>ON</v>
      </c>
      <c r="D6286" s="4">
        <f t="shared" si="592"/>
        <v>42691.833333318093</v>
      </c>
      <c r="E6286" t="str">
        <f t="shared" si="593"/>
        <v>LRKPPS</v>
      </c>
      <c r="F6286" s="39">
        <v>63.742431640625</v>
      </c>
      <c r="G6286">
        <f t="shared" si="591"/>
        <v>1.1814790917091087E-3</v>
      </c>
      <c r="H6286" s="38">
        <f>G6286*SUMIF('Manual Inputs'!$B$11:$B$22,'Expanded kW'!A6286,'Manual Inputs'!$C$11:$C$22)</f>
        <v>11663.230779206642</v>
      </c>
    </row>
    <row r="6287" spans="1:8" x14ac:dyDescent="0.2">
      <c r="A6287">
        <f t="shared" si="588"/>
        <v>11</v>
      </c>
      <c r="B6287" t="b">
        <f t="shared" si="589"/>
        <v>0</v>
      </c>
      <c r="C6287" t="str">
        <f t="shared" si="590"/>
        <v>OFF</v>
      </c>
      <c r="D6287" s="4">
        <f t="shared" si="592"/>
        <v>42691.874999984757</v>
      </c>
      <c r="E6287" t="str">
        <f t="shared" si="593"/>
        <v>LRKPPS</v>
      </c>
      <c r="F6287" s="39">
        <v>62.145496368408203</v>
      </c>
      <c r="G6287">
        <f t="shared" si="591"/>
        <v>1.1518795677126872E-3</v>
      </c>
      <c r="H6287" s="38">
        <f>G6287*SUMIF('Manual Inputs'!$B$11:$B$22,'Expanded kW'!A6287,'Manual Inputs'!$C$11:$C$22)</f>
        <v>11371.032566180687</v>
      </c>
    </row>
    <row r="6288" spans="1:8" x14ac:dyDescent="0.2">
      <c r="A6288">
        <f t="shared" si="588"/>
        <v>11</v>
      </c>
      <c r="B6288" t="b">
        <f t="shared" si="589"/>
        <v>0</v>
      </c>
      <c r="C6288" t="str">
        <f t="shared" si="590"/>
        <v>OFF</v>
      </c>
      <c r="D6288" s="4">
        <f t="shared" si="592"/>
        <v>42691.916666651421</v>
      </c>
      <c r="E6288" t="str">
        <f t="shared" si="593"/>
        <v>LRKPPS</v>
      </c>
      <c r="F6288" s="39">
        <v>57.338077545166016</v>
      </c>
      <c r="G6288">
        <f t="shared" si="591"/>
        <v>1.0627730702264899E-3</v>
      </c>
      <c r="H6288" s="38">
        <f>G6288*SUMIF('Manual Inputs'!$B$11:$B$22,'Expanded kW'!A6288,'Manual Inputs'!$C$11:$C$22)</f>
        <v>10491.398172816245</v>
      </c>
    </row>
    <row r="6289" spans="1:8" x14ac:dyDescent="0.2">
      <c r="A6289">
        <f t="shared" si="588"/>
        <v>11</v>
      </c>
      <c r="B6289" t="b">
        <f t="shared" si="589"/>
        <v>0</v>
      </c>
      <c r="C6289" t="str">
        <f t="shared" si="590"/>
        <v>OFF</v>
      </c>
      <c r="D6289" s="4">
        <f t="shared" si="592"/>
        <v>42691.958333318085</v>
      </c>
      <c r="E6289" t="str">
        <f t="shared" si="593"/>
        <v>LRKPPS</v>
      </c>
      <c r="F6289" s="39">
        <v>53.101169586181641</v>
      </c>
      <c r="G6289">
        <f t="shared" si="591"/>
        <v>9.8424110904781403E-4</v>
      </c>
      <c r="H6289" s="38">
        <f>G6289*SUMIF('Manual Inputs'!$B$11:$B$22,'Expanded kW'!A6289,'Manual Inputs'!$C$11:$C$22)</f>
        <v>9716.1526410094866</v>
      </c>
    </row>
    <row r="6290" spans="1:8" x14ac:dyDescent="0.2">
      <c r="A6290">
        <f t="shared" si="588"/>
        <v>11</v>
      </c>
      <c r="B6290" t="b">
        <f t="shared" si="589"/>
        <v>0</v>
      </c>
      <c r="C6290" t="str">
        <f t="shared" si="590"/>
        <v>OFF</v>
      </c>
      <c r="D6290" s="4">
        <f t="shared" si="592"/>
        <v>42691.99999998475</v>
      </c>
      <c r="E6290" t="str">
        <f t="shared" si="593"/>
        <v>LRKPPS</v>
      </c>
      <c r="F6290" s="39">
        <v>51.474868774414062</v>
      </c>
      <c r="G6290">
        <f t="shared" si="591"/>
        <v>9.5409728873098215E-4</v>
      </c>
      <c r="H6290" s="38">
        <f>G6290*SUMIF('Manual Inputs'!$B$11:$B$22,'Expanded kW'!A6290,'Manual Inputs'!$C$11:$C$22)</f>
        <v>9418.5812871114103</v>
      </c>
    </row>
    <row r="6291" spans="1:8" x14ac:dyDescent="0.2">
      <c r="A6291">
        <f t="shared" si="588"/>
        <v>11</v>
      </c>
      <c r="B6291" t="b">
        <f t="shared" si="589"/>
        <v>0</v>
      </c>
      <c r="C6291" t="str">
        <f t="shared" si="590"/>
        <v>OFF</v>
      </c>
      <c r="D6291" s="4">
        <f t="shared" si="592"/>
        <v>42692.041666651414</v>
      </c>
      <c r="E6291" t="str">
        <f t="shared" si="593"/>
        <v>LRKPPS</v>
      </c>
      <c r="F6291" s="39">
        <v>50.739120483398437</v>
      </c>
      <c r="G6291">
        <f t="shared" si="591"/>
        <v>9.404600427047158E-4</v>
      </c>
      <c r="H6291" s="38">
        <f>G6291*SUMIF('Manual Inputs'!$B$11:$B$22,'Expanded kW'!A6291,'Manual Inputs'!$C$11:$C$22)</f>
        <v>9283.9582127689973</v>
      </c>
    </row>
    <row r="6292" spans="1:8" x14ac:dyDescent="0.2">
      <c r="A6292">
        <f t="shared" si="588"/>
        <v>11</v>
      </c>
      <c r="B6292" t="b">
        <f t="shared" si="589"/>
        <v>0</v>
      </c>
      <c r="C6292" t="str">
        <f t="shared" si="590"/>
        <v>OFF</v>
      </c>
      <c r="D6292" s="4">
        <f t="shared" si="592"/>
        <v>42692.083333318078</v>
      </c>
      <c r="E6292" t="str">
        <f t="shared" si="593"/>
        <v>LRKPPS</v>
      </c>
      <c r="F6292" s="39">
        <v>51.557849884033203</v>
      </c>
      <c r="G6292">
        <f t="shared" si="591"/>
        <v>9.5563536067926589E-4</v>
      </c>
      <c r="H6292" s="38">
        <f>G6292*SUMIF('Manual Inputs'!$B$11:$B$22,'Expanded kW'!A6292,'Manual Inputs'!$C$11:$C$22)</f>
        <v>9433.7647027247222</v>
      </c>
    </row>
    <row r="6293" spans="1:8" x14ac:dyDescent="0.2">
      <c r="A6293">
        <f t="shared" si="588"/>
        <v>11</v>
      </c>
      <c r="B6293" t="b">
        <f t="shared" si="589"/>
        <v>0</v>
      </c>
      <c r="C6293" t="str">
        <f t="shared" si="590"/>
        <v>OFF</v>
      </c>
      <c r="D6293" s="4">
        <f t="shared" si="592"/>
        <v>42692.124999984742</v>
      </c>
      <c r="E6293" t="str">
        <f t="shared" si="593"/>
        <v>LRKPPS</v>
      </c>
      <c r="F6293" s="39">
        <v>51.652839660644531</v>
      </c>
      <c r="G6293">
        <f t="shared" si="591"/>
        <v>9.5739601574220941E-4</v>
      </c>
      <c r="H6293" s="38">
        <f>G6293*SUMIF('Manual Inputs'!$B$11:$B$22,'Expanded kW'!A6293,'Manual Inputs'!$C$11:$C$22)</f>
        <v>9451.1453965226829</v>
      </c>
    </row>
    <row r="6294" spans="1:8" x14ac:dyDescent="0.2">
      <c r="A6294">
        <f t="shared" si="588"/>
        <v>11</v>
      </c>
      <c r="B6294" t="b">
        <f t="shared" si="589"/>
        <v>0</v>
      </c>
      <c r="C6294" t="str">
        <f t="shared" si="590"/>
        <v>OFF</v>
      </c>
      <c r="D6294" s="4">
        <f t="shared" si="592"/>
        <v>42692.166666651407</v>
      </c>
      <c r="E6294" t="str">
        <f t="shared" si="593"/>
        <v>LRKPPS</v>
      </c>
      <c r="F6294" s="39">
        <v>55.078052520751953</v>
      </c>
      <c r="G6294">
        <f t="shared" si="591"/>
        <v>1.0208830411774128E-3</v>
      </c>
      <c r="H6294" s="38">
        <f>G6294*SUMIF('Manual Inputs'!$B$11:$B$22,'Expanded kW'!A6294,'Manual Inputs'!$C$11:$C$22)</f>
        <v>10077.87153525189</v>
      </c>
    </row>
    <row r="6295" spans="1:8" x14ac:dyDescent="0.2">
      <c r="A6295">
        <f t="shared" si="588"/>
        <v>11</v>
      </c>
      <c r="B6295" t="b">
        <f t="shared" si="589"/>
        <v>0</v>
      </c>
      <c r="C6295" t="str">
        <f t="shared" si="590"/>
        <v>OFF</v>
      </c>
      <c r="D6295" s="4">
        <f t="shared" si="592"/>
        <v>42692.208333318071</v>
      </c>
      <c r="E6295" t="str">
        <f t="shared" si="593"/>
        <v>LRKPPS</v>
      </c>
      <c r="F6295" s="39">
        <v>70.344619750976563</v>
      </c>
      <c r="G6295">
        <f t="shared" si="591"/>
        <v>1.3038520073814916E-3</v>
      </c>
      <c r="H6295" s="38">
        <f>G6295*SUMIF('Manual Inputs'!$B$11:$B$22,'Expanded kW'!A6295,'Manual Inputs'!$C$11:$C$22)</f>
        <v>12871.261938308018</v>
      </c>
    </row>
    <row r="6296" spans="1:8" x14ac:dyDescent="0.2">
      <c r="A6296">
        <f t="shared" si="588"/>
        <v>11</v>
      </c>
      <c r="B6296" t="b">
        <f t="shared" si="589"/>
        <v>0</v>
      </c>
      <c r="C6296" t="str">
        <f t="shared" si="590"/>
        <v>OFF</v>
      </c>
      <c r="D6296" s="4">
        <f t="shared" si="592"/>
        <v>42692.249999984735</v>
      </c>
      <c r="E6296" t="str">
        <f t="shared" si="593"/>
        <v>LRKPPS</v>
      </c>
      <c r="F6296" s="39">
        <v>96.554481506347656</v>
      </c>
      <c r="G6296">
        <f t="shared" si="591"/>
        <v>1.7896571902641181E-3</v>
      </c>
      <c r="H6296" s="38">
        <f>G6296*SUMIF('Manual Inputs'!$B$11:$B$22,'Expanded kW'!A6296,'Manual Inputs'!$C$11:$C$22)</f>
        <v>17666.994678274099</v>
      </c>
    </row>
    <row r="6297" spans="1:8" x14ac:dyDescent="0.2">
      <c r="A6297">
        <f t="shared" si="588"/>
        <v>11</v>
      </c>
      <c r="B6297" t="b">
        <f t="shared" si="589"/>
        <v>0</v>
      </c>
      <c r="C6297" t="str">
        <f t="shared" si="590"/>
        <v>ON</v>
      </c>
      <c r="D6297" s="4">
        <f t="shared" si="592"/>
        <v>42692.291666651399</v>
      </c>
      <c r="E6297" t="str">
        <f t="shared" si="593"/>
        <v>LRKPPS</v>
      </c>
      <c r="F6297" s="39">
        <v>115.11943817138672</v>
      </c>
      <c r="G6297">
        <f t="shared" si="591"/>
        <v>2.1337624836092503E-3</v>
      </c>
      <c r="H6297" s="38">
        <f>G6297*SUMIF('Manual Inputs'!$B$11:$B$22,'Expanded kW'!A6297,'Manual Inputs'!$C$11:$C$22)</f>
        <v>21063.905784695107</v>
      </c>
    </row>
    <row r="6298" spans="1:8" x14ac:dyDescent="0.2">
      <c r="A6298">
        <f t="shared" si="588"/>
        <v>11</v>
      </c>
      <c r="B6298" t="b">
        <f t="shared" si="589"/>
        <v>0</v>
      </c>
      <c r="C6298" t="str">
        <f t="shared" si="590"/>
        <v>ON</v>
      </c>
      <c r="D6298" s="4">
        <f t="shared" si="592"/>
        <v>42692.333333318064</v>
      </c>
      <c r="E6298" t="str">
        <f t="shared" si="593"/>
        <v>LRKPPS</v>
      </c>
      <c r="F6298" s="39">
        <v>138.5032958984375</v>
      </c>
      <c r="G6298">
        <f t="shared" si="591"/>
        <v>2.567187100099769E-3</v>
      </c>
      <c r="H6298" s="38">
        <f>G6298*SUMIF('Manual Inputs'!$B$11:$B$22,'Expanded kW'!A6298,'Manual Inputs'!$C$11:$C$22)</f>
        <v>25342.552239796893</v>
      </c>
    </row>
    <row r="6299" spans="1:8" x14ac:dyDescent="0.2">
      <c r="A6299">
        <f t="shared" si="588"/>
        <v>11</v>
      </c>
      <c r="B6299" t="b">
        <f t="shared" si="589"/>
        <v>0</v>
      </c>
      <c r="C6299" t="str">
        <f t="shared" si="590"/>
        <v>ON</v>
      </c>
      <c r="D6299" s="4">
        <f t="shared" si="592"/>
        <v>42692.374999984728</v>
      </c>
      <c r="E6299" t="str">
        <f t="shared" si="593"/>
        <v>LRKPPS</v>
      </c>
      <c r="F6299" s="39">
        <v>135.65248107910156</v>
      </c>
      <c r="G6299">
        <f t="shared" si="591"/>
        <v>2.5143466605889353E-3</v>
      </c>
      <c r="H6299" s="38">
        <f>G6299*SUMIF('Manual Inputs'!$B$11:$B$22,'Expanded kW'!A6299,'Manual Inputs'!$C$11:$C$22)</f>
        <v>24820.926216269003</v>
      </c>
    </row>
    <row r="6300" spans="1:8" x14ac:dyDescent="0.2">
      <c r="A6300">
        <f t="shared" si="588"/>
        <v>11</v>
      </c>
      <c r="B6300" t="b">
        <f t="shared" si="589"/>
        <v>0</v>
      </c>
      <c r="C6300" t="str">
        <f t="shared" si="590"/>
        <v>ON</v>
      </c>
      <c r="D6300" s="4">
        <f t="shared" si="592"/>
        <v>42692.416666651392</v>
      </c>
      <c r="E6300" t="str">
        <f t="shared" si="593"/>
        <v>LRKPPS</v>
      </c>
      <c r="F6300" s="39">
        <v>130.38919067382812</v>
      </c>
      <c r="G6300">
        <f t="shared" si="591"/>
        <v>2.4167904894895494E-3</v>
      </c>
      <c r="H6300" s="38">
        <f>G6300*SUMIF('Manual Inputs'!$B$11:$B$22,'Expanded kW'!A6300,'Manual Inputs'!$C$11:$C$22)</f>
        <v>23857.879010903776</v>
      </c>
    </row>
    <row r="6301" spans="1:8" x14ac:dyDescent="0.2">
      <c r="A6301">
        <f t="shared" si="588"/>
        <v>11</v>
      </c>
      <c r="B6301" t="b">
        <f t="shared" si="589"/>
        <v>0</v>
      </c>
      <c r="C6301" t="str">
        <f t="shared" si="590"/>
        <v>ON</v>
      </c>
      <c r="D6301" s="4">
        <f t="shared" si="592"/>
        <v>42692.458333318056</v>
      </c>
      <c r="E6301" t="str">
        <f t="shared" si="593"/>
        <v>LRKPPS</v>
      </c>
      <c r="F6301" s="39">
        <v>133.51936340332031</v>
      </c>
      <c r="G6301">
        <f t="shared" si="591"/>
        <v>2.4748088853703875E-3</v>
      </c>
      <c r="H6301" s="38">
        <f>G6301*SUMIF('Manual Inputs'!$B$11:$B$22,'Expanded kW'!A6301,'Manual Inputs'!$C$11:$C$22)</f>
        <v>24430.620369888562</v>
      </c>
    </row>
    <row r="6302" spans="1:8" x14ac:dyDescent="0.2">
      <c r="A6302">
        <f t="shared" si="588"/>
        <v>11</v>
      </c>
      <c r="B6302" t="b">
        <f t="shared" si="589"/>
        <v>0</v>
      </c>
      <c r="C6302" t="str">
        <f t="shared" si="590"/>
        <v>ON</v>
      </c>
      <c r="D6302" s="4">
        <f t="shared" si="592"/>
        <v>42692.49999998472</v>
      </c>
      <c r="E6302" t="str">
        <f t="shared" si="593"/>
        <v>LRKPPS</v>
      </c>
      <c r="F6302" s="39">
        <v>132.47259521484375</v>
      </c>
      <c r="G6302">
        <f t="shared" si="591"/>
        <v>2.4554068215218681E-3</v>
      </c>
      <c r="H6302" s="38">
        <f>G6302*SUMIF('Manual Inputs'!$B$11:$B$22,'Expanded kW'!A6302,'Manual Inputs'!$C$11:$C$22)</f>
        <v>24239.088628153855</v>
      </c>
    </row>
    <row r="6303" spans="1:8" x14ac:dyDescent="0.2">
      <c r="A6303">
        <f t="shared" si="588"/>
        <v>11</v>
      </c>
      <c r="B6303" t="b">
        <f t="shared" si="589"/>
        <v>0</v>
      </c>
      <c r="C6303" t="str">
        <f t="shared" si="590"/>
        <v>ON</v>
      </c>
      <c r="D6303" s="4">
        <f t="shared" si="592"/>
        <v>42692.541666651385</v>
      </c>
      <c r="E6303" t="str">
        <f t="shared" si="593"/>
        <v>LRKPPS</v>
      </c>
      <c r="F6303" s="39">
        <v>120.87065124511719</v>
      </c>
      <c r="G6303">
        <f t="shared" si="591"/>
        <v>2.2403624018063782E-3</v>
      </c>
      <c r="H6303" s="38">
        <f>G6303*SUMIF('Manual Inputs'!$B$11:$B$22,'Expanded kW'!A6303,'Manual Inputs'!$C$11:$C$22)</f>
        <v>22116.230329160058</v>
      </c>
    </row>
    <row r="6304" spans="1:8" x14ac:dyDescent="0.2">
      <c r="A6304">
        <f t="shared" si="588"/>
        <v>11</v>
      </c>
      <c r="B6304" t="b">
        <f t="shared" si="589"/>
        <v>0</v>
      </c>
      <c r="C6304" t="str">
        <f t="shared" si="590"/>
        <v>ON</v>
      </c>
      <c r="D6304" s="4">
        <f t="shared" si="592"/>
        <v>42692.583333318049</v>
      </c>
      <c r="E6304" t="str">
        <f t="shared" si="593"/>
        <v>LRKPPS</v>
      </c>
      <c r="F6304" s="39">
        <v>114.30318450927734</v>
      </c>
      <c r="G6304">
        <f t="shared" si="591"/>
        <v>2.1186330539578941E-3</v>
      </c>
      <c r="H6304" s="38">
        <f>G6304*SUMIF('Manual Inputs'!$B$11:$B$22,'Expanded kW'!A6304,'Manual Inputs'!$C$11:$C$22)</f>
        <v>20914.552291417222</v>
      </c>
    </row>
    <row r="6305" spans="1:8" x14ac:dyDescent="0.2">
      <c r="A6305">
        <f t="shared" si="588"/>
        <v>11</v>
      </c>
      <c r="B6305" t="b">
        <f t="shared" si="589"/>
        <v>0</v>
      </c>
      <c r="C6305" t="str">
        <f t="shared" si="590"/>
        <v>ON</v>
      </c>
      <c r="D6305" s="4">
        <f t="shared" si="592"/>
        <v>42692.624999984713</v>
      </c>
      <c r="E6305" t="str">
        <f t="shared" si="593"/>
        <v>LRKPPS</v>
      </c>
      <c r="F6305" s="39">
        <v>93.632781982421875</v>
      </c>
      <c r="G6305">
        <f t="shared" si="591"/>
        <v>1.7355028881622392E-3</v>
      </c>
      <c r="H6305" s="38">
        <f>G6305*SUMIF('Manual Inputs'!$B$11:$B$22,'Expanded kW'!A6305,'Manual Inputs'!$C$11:$C$22)</f>
        <v>17132.398571128939</v>
      </c>
    </row>
    <row r="6306" spans="1:8" x14ac:dyDescent="0.2">
      <c r="A6306">
        <f t="shared" si="588"/>
        <v>11</v>
      </c>
      <c r="B6306" t="b">
        <f t="shared" si="589"/>
        <v>0</v>
      </c>
      <c r="C6306" t="str">
        <f t="shared" si="590"/>
        <v>ON</v>
      </c>
      <c r="D6306" s="4">
        <f t="shared" si="592"/>
        <v>42692.666666651377</v>
      </c>
      <c r="E6306" t="str">
        <f t="shared" si="593"/>
        <v>LRKPPS</v>
      </c>
      <c r="F6306" s="39">
        <v>78.440940856933594</v>
      </c>
      <c r="G6306">
        <f t="shared" si="591"/>
        <v>1.4539189856916652E-3</v>
      </c>
      <c r="H6306" s="38">
        <f>G6306*SUMIF('Manual Inputs'!$B$11:$B$22,'Expanded kW'!A6306,'Manual Inputs'!$C$11:$C$22)</f>
        <v>14352.681129432125</v>
      </c>
    </row>
    <row r="6307" spans="1:8" x14ac:dyDescent="0.2">
      <c r="A6307">
        <f t="shared" si="588"/>
        <v>11</v>
      </c>
      <c r="B6307" t="b">
        <f t="shared" si="589"/>
        <v>0</v>
      </c>
      <c r="C6307" t="str">
        <f t="shared" si="590"/>
        <v>ON</v>
      </c>
      <c r="D6307" s="4">
        <f t="shared" si="592"/>
        <v>42692.708333318042</v>
      </c>
      <c r="E6307" t="str">
        <f t="shared" si="593"/>
        <v>LRKPPS</v>
      </c>
      <c r="F6307" s="39">
        <v>68.563858032226562</v>
      </c>
      <c r="G6307">
        <f t="shared" si="591"/>
        <v>1.2708452223582764E-3</v>
      </c>
      <c r="H6307" s="38">
        <f>G6307*SUMIF('Manual Inputs'!$B$11:$B$22,'Expanded kW'!A6307,'Manual Inputs'!$C$11:$C$22)</f>
        <v>12545.428198458643</v>
      </c>
    </row>
    <row r="6308" spans="1:8" x14ac:dyDescent="0.2">
      <c r="A6308">
        <f t="shared" si="588"/>
        <v>11</v>
      </c>
      <c r="B6308" t="b">
        <f t="shared" si="589"/>
        <v>0</v>
      </c>
      <c r="C6308" t="str">
        <f t="shared" si="590"/>
        <v>ON</v>
      </c>
      <c r="D6308" s="4">
        <f t="shared" si="592"/>
        <v>42692.749999984706</v>
      </c>
      <c r="E6308" t="str">
        <f t="shared" si="593"/>
        <v>LRKPPS</v>
      </c>
      <c r="F6308" s="39">
        <v>69.366188049316406</v>
      </c>
      <c r="G6308">
        <f t="shared" si="591"/>
        <v>1.2857165743830415E-3</v>
      </c>
      <c r="H6308" s="38">
        <f>G6308*SUMIF('Manual Inputs'!$B$11:$B$22,'Expanded kW'!A6308,'Manual Inputs'!$C$11:$C$22)</f>
        <v>12692.234021668559</v>
      </c>
    </row>
    <row r="6309" spans="1:8" x14ac:dyDescent="0.2">
      <c r="A6309">
        <f t="shared" si="588"/>
        <v>11</v>
      </c>
      <c r="B6309" t="b">
        <f t="shared" si="589"/>
        <v>0</v>
      </c>
      <c r="C6309" t="str">
        <f t="shared" si="590"/>
        <v>ON</v>
      </c>
      <c r="D6309" s="4">
        <f t="shared" si="592"/>
        <v>42692.79166665137</v>
      </c>
      <c r="E6309" t="str">
        <f t="shared" si="593"/>
        <v>LRKPPS</v>
      </c>
      <c r="F6309" s="39">
        <v>66.812034606933594</v>
      </c>
      <c r="G6309">
        <f t="shared" si="591"/>
        <v>1.2383748145611761E-3</v>
      </c>
      <c r="H6309" s="38">
        <f>G6309*SUMIF('Manual Inputs'!$B$11:$B$22,'Expanded kW'!A6309,'Manual Inputs'!$C$11:$C$22)</f>
        <v>12224.889424399853</v>
      </c>
    </row>
    <row r="6310" spans="1:8" x14ac:dyDescent="0.2">
      <c r="A6310">
        <f t="shared" si="588"/>
        <v>11</v>
      </c>
      <c r="B6310" t="b">
        <f t="shared" si="589"/>
        <v>0</v>
      </c>
      <c r="C6310" t="str">
        <f t="shared" si="590"/>
        <v>ON</v>
      </c>
      <c r="D6310" s="4">
        <f t="shared" si="592"/>
        <v>42692.833333318034</v>
      </c>
      <c r="E6310" t="str">
        <f t="shared" si="593"/>
        <v>LRKPPS</v>
      </c>
      <c r="F6310" s="39">
        <v>62.067596435546875</v>
      </c>
      <c r="G6310">
        <f t="shared" si="591"/>
        <v>1.1504356764215594E-3</v>
      </c>
      <c r="H6310" s="38">
        <f>G6310*SUMIF('Manual Inputs'!$B$11:$B$22,'Expanded kW'!A6310,'Manual Inputs'!$C$11:$C$22)</f>
        <v>11356.778875644237</v>
      </c>
    </row>
    <row r="6311" spans="1:8" x14ac:dyDescent="0.2">
      <c r="A6311">
        <f t="shared" si="588"/>
        <v>11</v>
      </c>
      <c r="B6311" t="b">
        <f t="shared" si="589"/>
        <v>0</v>
      </c>
      <c r="C6311" t="str">
        <f t="shared" si="590"/>
        <v>OFF</v>
      </c>
      <c r="D6311" s="4">
        <f t="shared" si="592"/>
        <v>42692.874999984699</v>
      </c>
      <c r="E6311" t="str">
        <f t="shared" si="593"/>
        <v>LRKPPS</v>
      </c>
      <c r="F6311" s="39">
        <v>58.337329864501953</v>
      </c>
      <c r="G6311">
        <f t="shared" si="591"/>
        <v>1.0812944176594424E-3</v>
      </c>
      <c r="H6311" s="38">
        <f>G6311*SUMIF('Manual Inputs'!$B$11:$B$22,'Expanded kW'!A6311,'Manual Inputs'!$C$11:$C$22)</f>
        <v>10674.235728697071</v>
      </c>
    </row>
    <row r="6312" spans="1:8" x14ac:dyDescent="0.2">
      <c r="A6312">
        <f t="shared" si="588"/>
        <v>11</v>
      </c>
      <c r="B6312" t="b">
        <f t="shared" si="589"/>
        <v>0</v>
      </c>
      <c r="C6312" t="str">
        <f t="shared" si="590"/>
        <v>OFF</v>
      </c>
      <c r="D6312" s="4">
        <f t="shared" si="592"/>
        <v>42692.916666651363</v>
      </c>
      <c r="E6312" t="str">
        <f t="shared" si="593"/>
        <v>LRKPPS</v>
      </c>
      <c r="F6312" s="39">
        <v>53.467227935791016</v>
      </c>
      <c r="G6312">
        <f t="shared" si="591"/>
        <v>9.9102607591019186E-4</v>
      </c>
      <c r="H6312" s="38">
        <f>G6312*SUMIF('Manual Inputs'!$B$11:$B$22,'Expanded kW'!A6312,'Manual Inputs'!$C$11:$C$22)</f>
        <v>9783.1319340841601</v>
      </c>
    </row>
    <row r="6313" spans="1:8" x14ac:dyDescent="0.2">
      <c r="A6313">
        <f t="shared" si="588"/>
        <v>11</v>
      </c>
      <c r="B6313" t="b">
        <f t="shared" si="589"/>
        <v>0</v>
      </c>
      <c r="C6313" t="str">
        <f t="shared" si="590"/>
        <v>OFF</v>
      </c>
      <c r="D6313" s="4">
        <f t="shared" si="592"/>
        <v>42692.958333318027</v>
      </c>
      <c r="E6313" t="str">
        <f t="shared" si="593"/>
        <v>LRKPPS</v>
      </c>
      <c r="F6313" s="39">
        <v>50.722652435302734</v>
      </c>
      <c r="G6313">
        <f t="shared" si="591"/>
        <v>9.4015480404334765E-4</v>
      </c>
      <c r="H6313" s="38">
        <f>G6313*SUMIF('Manual Inputs'!$B$11:$B$22,'Expanded kW'!A6313,'Manual Inputs'!$C$11:$C$22)</f>
        <v>9280.9449821707967</v>
      </c>
    </row>
    <row r="6314" spans="1:8" x14ac:dyDescent="0.2">
      <c r="A6314">
        <f t="shared" si="588"/>
        <v>11</v>
      </c>
      <c r="B6314" t="b">
        <f t="shared" si="589"/>
        <v>0</v>
      </c>
      <c r="C6314" t="str">
        <f t="shared" si="590"/>
        <v>OFF</v>
      </c>
      <c r="D6314" s="4">
        <f t="shared" si="592"/>
        <v>42692.999999984691</v>
      </c>
      <c r="E6314" t="str">
        <f t="shared" si="593"/>
        <v>LRKPPS</v>
      </c>
      <c r="F6314" s="39">
        <v>50.166500091552734</v>
      </c>
      <c r="G6314">
        <f t="shared" si="591"/>
        <v>9.2984640586911069E-4</v>
      </c>
      <c r="H6314" s="38">
        <f>G6314*SUMIF('Manual Inputs'!$B$11:$B$22,'Expanded kW'!A6314,'Manual Inputs'!$C$11:$C$22)</f>
        <v>9179.183361746218</v>
      </c>
    </row>
    <row r="6315" spans="1:8" x14ac:dyDescent="0.2">
      <c r="A6315">
        <f t="shared" si="588"/>
        <v>11</v>
      </c>
      <c r="B6315" t="b">
        <f t="shared" si="589"/>
        <v>0</v>
      </c>
      <c r="C6315" t="str">
        <f t="shared" si="590"/>
        <v>OFF</v>
      </c>
      <c r="D6315" s="4">
        <f t="shared" si="592"/>
        <v>42693.041666651356</v>
      </c>
      <c r="E6315" t="str">
        <f t="shared" si="593"/>
        <v>LRKPPS</v>
      </c>
      <c r="F6315" s="39">
        <v>50.108936309814453</v>
      </c>
      <c r="G6315">
        <f t="shared" si="591"/>
        <v>9.2877944932520412E-4</v>
      </c>
      <c r="H6315" s="38">
        <f>G6315*SUMIF('Manual Inputs'!$B$11:$B$22,'Expanded kW'!A6315,'Manual Inputs'!$C$11:$C$22)</f>
        <v>9168.6506654926034</v>
      </c>
    </row>
    <row r="6316" spans="1:8" x14ac:dyDescent="0.2">
      <c r="A6316">
        <f t="shared" si="588"/>
        <v>11</v>
      </c>
      <c r="B6316" t="b">
        <f t="shared" si="589"/>
        <v>0</v>
      </c>
      <c r="C6316" t="str">
        <f t="shared" si="590"/>
        <v>OFF</v>
      </c>
      <c r="D6316" s="4">
        <f t="shared" si="592"/>
        <v>42693.08333331802</v>
      </c>
      <c r="E6316" t="str">
        <f t="shared" si="593"/>
        <v>LRKPPS</v>
      </c>
      <c r="F6316" s="39">
        <v>50.411312103271484</v>
      </c>
      <c r="G6316">
        <f t="shared" si="591"/>
        <v>9.3438404690037325E-4</v>
      </c>
      <c r="H6316" s="38">
        <f>G6316*SUMIF('Manual Inputs'!$B$11:$B$22,'Expanded kW'!A6316,'Manual Inputs'!$C$11:$C$22)</f>
        <v>9223.9776834673521</v>
      </c>
    </row>
    <row r="6317" spans="1:8" x14ac:dyDescent="0.2">
      <c r="A6317">
        <f t="shared" si="588"/>
        <v>11</v>
      </c>
      <c r="B6317" t="b">
        <f t="shared" si="589"/>
        <v>0</v>
      </c>
      <c r="C6317" t="str">
        <f t="shared" si="590"/>
        <v>OFF</v>
      </c>
      <c r="D6317" s="4">
        <f t="shared" si="592"/>
        <v>42693.124999984684</v>
      </c>
      <c r="E6317" t="str">
        <f t="shared" si="593"/>
        <v>LRKPPS</v>
      </c>
      <c r="F6317" s="39">
        <v>50.499187469482422</v>
      </c>
      <c r="G6317">
        <f t="shared" si="591"/>
        <v>9.3601283490205868E-4</v>
      </c>
      <c r="H6317" s="38">
        <f>G6317*SUMIF('Manual Inputs'!$B$11:$B$22,'Expanded kW'!A6317,'Manual Inputs'!$C$11:$C$22)</f>
        <v>9240.0566225593502</v>
      </c>
    </row>
    <row r="6318" spans="1:8" x14ac:dyDescent="0.2">
      <c r="A6318">
        <f t="shared" si="588"/>
        <v>11</v>
      </c>
      <c r="B6318" t="b">
        <f t="shared" si="589"/>
        <v>0</v>
      </c>
      <c r="C6318" t="str">
        <f t="shared" si="590"/>
        <v>OFF</v>
      </c>
      <c r="D6318" s="4">
        <f t="shared" si="592"/>
        <v>42693.166666651348</v>
      </c>
      <c r="E6318" t="str">
        <f t="shared" si="593"/>
        <v>LRKPPS</v>
      </c>
      <c r="F6318" s="39">
        <v>50.411571502685547</v>
      </c>
      <c r="G6318">
        <f t="shared" si="591"/>
        <v>9.3438885492190971E-4</v>
      </c>
      <c r="H6318" s="38">
        <f>G6318*SUMIF('Manual Inputs'!$B$11:$B$22,'Expanded kW'!A6318,'Manual Inputs'!$C$11:$C$22)</f>
        <v>9224.0251469097147</v>
      </c>
    </row>
    <row r="6319" spans="1:8" x14ac:dyDescent="0.2">
      <c r="A6319">
        <f t="shared" si="588"/>
        <v>11</v>
      </c>
      <c r="B6319" t="b">
        <f t="shared" si="589"/>
        <v>0</v>
      </c>
      <c r="C6319" t="str">
        <f t="shared" si="590"/>
        <v>OFF</v>
      </c>
      <c r="D6319" s="4">
        <f t="shared" si="592"/>
        <v>42693.208333318013</v>
      </c>
      <c r="E6319" t="str">
        <f t="shared" si="593"/>
        <v>LRKPPS</v>
      </c>
      <c r="F6319" s="39">
        <v>51.514945983886719</v>
      </c>
      <c r="G6319">
        <f t="shared" si="591"/>
        <v>9.5484012805836999E-4</v>
      </c>
      <c r="H6319" s="38">
        <f>G6319*SUMIF('Manual Inputs'!$B$11:$B$22,'Expanded kW'!A6319,'Manual Inputs'!$C$11:$C$22)</f>
        <v>9425.9143889563729</v>
      </c>
    </row>
    <row r="6320" spans="1:8" x14ac:dyDescent="0.2">
      <c r="A6320">
        <f t="shared" si="588"/>
        <v>11</v>
      </c>
      <c r="B6320" t="b">
        <f t="shared" si="589"/>
        <v>0</v>
      </c>
      <c r="C6320" t="str">
        <f t="shared" si="590"/>
        <v>OFF</v>
      </c>
      <c r="D6320" s="4">
        <f t="shared" si="592"/>
        <v>42693.249999984677</v>
      </c>
      <c r="E6320" t="str">
        <f t="shared" si="593"/>
        <v>LRKPPS</v>
      </c>
      <c r="F6320" s="39">
        <v>52.874629974365234</v>
      </c>
      <c r="G6320">
        <f t="shared" si="591"/>
        <v>9.8004215071007786E-4</v>
      </c>
      <c r="H6320" s="38">
        <f>G6320*SUMIF('Manual Inputs'!$B$11:$B$22,'Expanded kW'!A6320,'Manual Inputs'!$C$11:$C$22)</f>
        <v>9674.7017000076903</v>
      </c>
    </row>
    <row r="6321" spans="1:8" x14ac:dyDescent="0.2">
      <c r="A6321">
        <f t="shared" si="588"/>
        <v>11</v>
      </c>
      <c r="B6321" t="b">
        <f t="shared" si="589"/>
        <v>0</v>
      </c>
      <c r="C6321" t="str">
        <f t="shared" si="590"/>
        <v>OFF</v>
      </c>
      <c r="D6321" s="4">
        <f t="shared" si="592"/>
        <v>42693.291666651341</v>
      </c>
      <c r="E6321" t="str">
        <f t="shared" si="593"/>
        <v>LRKPPS</v>
      </c>
      <c r="F6321" s="39">
        <v>52.849822998046875</v>
      </c>
      <c r="G6321">
        <f t="shared" si="591"/>
        <v>9.795823482975515E-4</v>
      </c>
      <c r="H6321" s="38">
        <f>G6321*SUMIF('Manual Inputs'!$B$11:$B$22,'Expanded kW'!A6321,'Manual Inputs'!$C$11:$C$22)</f>
        <v>9670.1626593359051</v>
      </c>
    </row>
    <row r="6322" spans="1:8" x14ac:dyDescent="0.2">
      <c r="A6322">
        <f t="shared" si="588"/>
        <v>11</v>
      </c>
      <c r="B6322" t="b">
        <f t="shared" si="589"/>
        <v>0</v>
      </c>
      <c r="C6322" t="str">
        <f t="shared" si="590"/>
        <v>OFF</v>
      </c>
      <c r="D6322" s="4">
        <f t="shared" si="592"/>
        <v>42693.333333318005</v>
      </c>
      <c r="E6322" t="str">
        <f t="shared" si="593"/>
        <v>LRKPPS</v>
      </c>
      <c r="F6322" s="39">
        <v>54.297939300537109</v>
      </c>
      <c r="G6322">
        <f t="shared" si="591"/>
        <v>1.0064234820560084E-3</v>
      </c>
      <c r="H6322" s="38">
        <f>G6322*SUMIF('Manual Inputs'!$B$11:$B$22,'Expanded kW'!A6322,'Manual Inputs'!$C$11:$C$22)</f>
        <v>9935.1308162819387</v>
      </c>
    </row>
    <row r="6323" spans="1:8" x14ac:dyDescent="0.2">
      <c r="A6323">
        <f t="shared" si="588"/>
        <v>11</v>
      </c>
      <c r="B6323" t="b">
        <f t="shared" si="589"/>
        <v>0</v>
      </c>
      <c r="C6323" t="str">
        <f t="shared" si="590"/>
        <v>OFF</v>
      </c>
      <c r="D6323" s="4">
        <f t="shared" si="592"/>
        <v>42693.37499998467</v>
      </c>
      <c r="E6323" t="str">
        <f t="shared" si="593"/>
        <v>LRKPPS</v>
      </c>
      <c r="F6323" s="39">
        <v>57.507026672363281</v>
      </c>
      <c r="G6323">
        <f t="shared" si="591"/>
        <v>1.0659045770769259E-3</v>
      </c>
      <c r="H6323" s="38">
        <f>G6323*SUMIF('Manual Inputs'!$B$11:$B$22,'Expanded kW'!A6323,'Manual Inputs'!$C$11:$C$22)</f>
        <v>10522.31153162183</v>
      </c>
    </row>
    <row r="6324" spans="1:8" x14ac:dyDescent="0.2">
      <c r="A6324">
        <f t="shared" si="588"/>
        <v>11</v>
      </c>
      <c r="B6324" t="b">
        <f t="shared" si="589"/>
        <v>0</v>
      </c>
      <c r="C6324" t="str">
        <f t="shared" si="590"/>
        <v>OFF</v>
      </c>
      <c r="D6324" s="4">
        <f t="shared" si="592"/>
        <v>42693.416666651334</v>
      </c>
      <c r="E6324" t="str">
        <f t="shared" si="593"/>
        <v>LRKPPS</v>
      </c>
      <c r="F6324" s="39">
        <v>60.12359619140625</v>
      </c>
      <c r="G6324">
        <f t="shared" si="591"/>
        <v>1.11440323172791E-3</v>
      </c>
      <c r="H6324" s="38">
        <f>G6324*SUMIF('Manual Inputs'!$B$11:$B$22,'Expanded kW'!A6324,'Manual Inputs'!$C$11:$C$22)</f>
        <v>11001.076670713044</v>
      </c>
    </row>
    <row r="6325" spans="1:8" x14ac:dyDescent="0.2">
      <c r="A6325">
        <f t="shared" si="588"/>
        <v>11</v>
      </c>
      <c r="B6325" t="b">
        <f t="shared" si="589"/>
        <v>0</v>
      </c>
      <c r="C6325" t="str">
        <f t="shared" si="590"/>
        <v>OFF</v>
      </c>
      <c r="D6325" s="4">
        <f t="shared" si="592"/>
        <v>42693.458333317998</v>
      </c>
      <c r="E6325" t="str">
        <f t="shared" si="593"/>
        <v>LRKPPS</v>
      </c>
      <c r="F6325" s="39">
        <v>61.077533721923828</v>
      </c>
      <c r="G6325">
        <f t="shared" si="591"/>
        <v>1.1320846602221569E-3</v>
      </c>
      <c r="H6325" s="38">
        <f>G6325*SUMIF('Manual Inputs'!$B$11:$B$22,'Expanded kW'!A6325,'Manual Inputs'!$C$11:$C$22)</f>
        <v>11175.622782008271</v>
      </c>
    </row>
    <row r="6326" spans="1:8" x14ac:dyDescent="0.2">
      <c r="A6326">
        <f t="shared" si="588"/>
        <v>11</v>
      </c>
      <c r="B6326" t="b">
        <f t="shared" si="589"/>
        <v>0</v>
      </c>
      <c r="C6326" t="str">
        <f t="shared" si="590"/>
        <v>OFF</v>
      </c>
      <c r="D6326" s="4">
        <f t="shared" si="592"/>
        <v>42693.499999984662</v>
      </c>
      <c r="E6326" t="str">
        <f t="shared" si="593"/>
        <v>LRKPPS</v>
      </c>
      <c r="F6326" s="39">
        <v>62.393161773681641</v>
      </c>
      <c r="G6326">
        <f t="shared" si="591"/>
        <v>1.156470096980851E-3</v>
      </c>
      <c r="H6326" s="38">
        <f>G6326*SUMIF('Manual Inputs'!$B$11:$B$22,'Expanded kW'!A6326,'Manual Inputs'!$C$11:$C$22)</f>
        <v>11416.348985767807</v>
      </c>
    </row>
    <row r="6327" spans="1:8" x14ac:dyDescent="0.2">
      <c r="A6327">
        <f t="shared" si="588"/>
        <v>11</v>
      </c>
      <c r="B6327" t="b">
        <f t="shared" si="589"/>
        <v>0</v>
      </c>
      <c r="C6327" t="str">
        <f t="shared" si="590"/>
        <v>OFF</v>
      </c>
      <c r="D6327" s="4">
        <f t="shared" si="592"/>
        <v>42693.541666651327</v>
      </c>
      <c r="E6327" t="str">
        <f t="shared" si="593"/>
        <v>LRKPPS</v>
      </c>
      <c r="F6327" s="39">
        <v>61.743797302246094</v>
      </c>
      <c r="G6327">
        <f t="shared" si="591"/>
        <v>1.1444339928324352E-3</v>
      </c>
      <c r="H6327" s="38">
        <f>G6327*SUMIF('Manual Inputs'!$B$11:$B$22,'Expanded kW'!A6327,'Manual Inputs'!$C$11:$C$22)</f>
        <v>11297.531935723808</v>
      </c>
    </row>
    <row r="6328" spans="1:8" x14ac:dyDescent="0.2">
      <c r="A6328">
        <f t="shared" si="588"/>
        <v>11</v>
      </c>
      <c r="B6328" t="b">
        <f t="shared" si="589"/>
        <v>0</v>
      </c>
      <c r="C6328" t="str">
        <f t="shared" si="590"/>
        <v>OFF</v>
      </c>
      <c r="D6328" s="4">
        <f t="shared" si="592"/>
        <v>42693.583333317991</v>
      </c>
      <c r="E6328" t="str">
        <f t="shared" si="593"/>
        <v>LRKPPS</v>
      </c>
      <c r="F6328" s="39">
        <v>59.571884155273438</v>
      </c>
      <c r="G6328">
        <f t="shared" si="591"/>
        <v>1.1041771355693858E-3</v>
      </c>
      <c r="H6328" s="38">
        <f>G6328*SUMIF('Manual Inputs'!$B$11:$B$22,'Expanded kW'!A6328,'Manual Inputs'!$C$11:$C$22)</f>
        <v>10900.127512743018</v>
      </c>
    </row>
    <row r="6329" spans="1:8" x14ac:dyDescent="0.2">
      <c r="A6329">
        <f t="shared" si="588"/>
        <v>11</v>
      </c>
      <c r="B6329" t="b">
        <f t="shared" si="589"/>
        <v>0</v>
      </c>
      <c r="C6329" t="str">
        <f t="shared" si="590"/>
        <v>OFF</v>
      </c>
      <c r="D6329" s="4">
        <f t="shared" si="592"/>
        <v>42693.624999984655</v>
      </c>
      <c r="E6329" t="str">
        <f t="shared" si="593"/>
        <v>LRKPPS</v>
      </c>
      <c r="F6329" s="39">
        <v>59.707233428955078</v>
      </c>
      <c r="G6329">
        <f t="shared" si="591"/>
        <v>1.1066858622184482E-3</v>
      </c>
      <c r="H6329" s="38">
        <f>G6329*SUMIF('Manual Inputs'!$B$11:$B$22,'Expanded kW'!A6329,'Manual Inputs'!$C$11:$C$22)</f>
        <v>10924.892959779099</v>
      </c>
    </row>
    <row r="6330" spans="1:8" x14ac:dyDescent="0.2">
      <c r="A6330">
        <f t="shared" si="588"/>
        <v>11</v>
      </c>
      <c r="B6330" t="b">
        <f t="shared" si="589"/>
        <v>0</v>
      </c>
      <c r="C6330" t="str">
        <f t="shared" si="590"/>
        <v>OFF</v>
      </c>
      <c r="D6330" s="4">
        <f t="shared" si="592"/>
        <v>42693.666666651319</v>
      </c>
      <c r="E6330" t="str">
        <f t="shared" si="593"/>
        <v>LRKPPS</v>
      </c>
      <c r="F6330" s="39">
        <v>59.904010772705078</v>
      </c>
      <c r="G6330">
        <f t="shared" si="591"/>
        <v>1.1103331707910712E-3</v>
      </c>
      <c r="H6330" s="38">
        <f>G6330*SUMIF('Manual Inputs'!$B$11:$B$22,'Expanded kW'!A6330,'Manual Inputs'!$C$11:$C$22)</f>
        <v>10960.898168761634</v>
      </c>
    </row>
    <row r="6331" spans="1:8" x14ac:dyDescent="0.2">
      <c r="A6331">
        <f t="shared" si="588"/>
        <v>11</v>
      </c>
      <c r="B6331" t="b">
        <f t="shared" si="589"/>
        <v>0</v>
      </c>
      <c r="C6331" t="str">
        <f t="shared" si="590"/>
        <v>OFF</v>
      </c>
      <c r="D6331" s="4">
        <f t="shared" si="592"/>
        <v>42693.708333317983</v>
      </c>
      <c r="E6331" t="str">
        <f t="shared" si="593"/>
        <v>LRKPPS</v>
      </c>
      <c r="F6331" s="39">
        <v>60.699680328369141</v>
      </c>
      <c r="G6331">
        <f t="shared" si="591"/>
        <v>1.125081069792267E-3</v>
      </c>
      <c r="H6331" s="38">
        <f>G6331*SUMIF('Manual Inputs'!$B$11:$B$22,'Expanded kW'!A6331,'Manual Inputs'!$C$11:$C$22)</f>
        <v>11106.485298289717</v>
      </c>
    </row>
    <row r="6332" spans="1:8" x14ac:dyDescent="0.2">
      <c r="A6332">
        <f t="shared" si="588"/>
        <v>11</v>
      </c>
      <c r="B6332" t="b">
        <f t="shared" si="589"/>
        <v>0</v>
      </c>
      <c r="C6332" t="str">
        <f t="shared" si="590"/>
        <v>OFF</v>
      </c>
      <c r="D6332" s="4">
        <f t="shared" si="592"/>
        <v>42693.749999984648</v>
      </c>
      <c r="E6332" t="str">
        <f t="shared" si="593"/>
        <v>LRKPPS</v>
      </c>
      <c r="F6332" s="39">
        <v>60.091361999511719</v>
      </c>
      <c r="G6332">
        <f t="shared" si="591"/>
        <v>1.1138057643458018E-3</v>
      </c>
      <c r="H6332" s="38">
        <f>G6332*SUMIF('Manual Inputs'!$B$11:$B$22,'Expanded kW'!A6332,'Manual Inputs'!$C$11:$C$22)</f>
        <v>10995.178640007738</v>
      </c>
    </row>
    <row r="6333" spans="1:8" x14ac:dyDescent="0.2">
      <c r="A6333">
        <f t="shared" si="588"/>
        <v>11</v>
      </c>
      <c r="B6333" t="b">
        <f t="shared" si="589"/>
        <v>0</v>
      </c>
      <c r="C6333" t="str">
        <f t="shared" si="590"/>
        <v>OFF</v>
      </c>
      <c r="D6333" s="4">
        <f t="shared" si="592"/>
        <v>42693.791666651312</v>
      </c>
      <c r="E6333" t="str">
        <f t="shared" si="593"/>
        <v>LRKPPS</v>
      </c>
      <c r="F6333" s="39">
        <v>59.812873840332031</v>
      </c>
      <c r="G6333">
        <f t="shared" si="591"/>
        <v>1.1086439289891843E-3</v>
      </c>
      <c r="H6333" s="38">
        <f>G6333*SUMIF('Manual Inputs'!$B$11:$B$22,'Expanded kW'!A6333,'Manual Inputs'!$C$11:$C$22)</f>
        <v>10944.222446681109</v>
      </c>
    </row>
    <row r="6334" spans="1:8" x14ac:dyDescent="0.2">
      <c r="A6334">
        <f t="shared" si="588"/>
        <v>11</v>
      </c>
      <c r="B6334" t="b">
        <f t="shared" si="589"/>
        <v>0</v>
      </c>
      <c r="C6334" t="str">
        <f t="shared" si="590"/>
        <v>OFF</v>
      </c>
      <c r="D6334" s="4">
        <f t="shared" si="592"/>
        <v>42693.833333317976</v>
      </c>
      <c r="E6334" t="str">
        <f t="shared" si="593"/>
        <v>LRKPPS</v>
      </c>
      <c r="F6334" s="39">
        <v>63.526180267333984</v>
      </c>
      <c r="G6334">
        <f t="shared" si="591"/>
        <v>1.1774708279902535E-3</v>
      </c>
      <c r="H6334" s="38">
        <f>G6334*SUMIF('Manual Inputs'!$B$11:$B$22,'Expanded kW'!A6334,'Manual Inputs'!$C$11:$C$22)</f>
        <v>11623.662322087945</v>
      </c>
    </row>
    <row r="6335" spans="1:8" x14ac:dyDescent="0.2">
      <c r="A6335">
        <f t="shared" si="588"/>
        <v>11</v>
      </c>
      <c r="B6335" t="b">
        <f t="shared" si="589"/>
        <v>0</v>
      </c>
      <c r="C6335" t="str">
        <f t="shared" si="590"/>
        <v>OFF</v>
      </c>
      <c r="D6335" s="4">
        <f t="shared" si="592"/>
        <v>42693.87499998464</v>
      </c>
      <c r="E6335" t="str">
        <f t="shared" si="593"/>
        <v>LRKPPS</v>
      </c>
      <c r="F6335" s="39">
        <v>63.632179260253906</v>
      </c>
      <c r="G6335">
        <f t="shared" si="591"/>
        <v>1.1794355411437018E-3</v>
      </c>
      <c r="H6335" s="38">
        <f>G6335*SUMIF('Manual Inputs'!$B$11:$B$22,'Expanded kW'!A6335,'Manual Inputs'!$C$11:$C$22)</f>
        <v>11643.057420219104</v>
      </c>
    </row>
    <row r="6336" spans="1:8" x14ac:dyDescent="0.2">
      <c r="A6336">
        <f t="shared" si="588"/>
        <v>11</v>
      </c>
      <c r="B6336" t="b">
        <f t="shared" si="589"/>
        <v>0</v>
      </c>
      <c r="C6336" t="str">
        <f t="shared" si="590"/>
        <v>OFF</v>
      </c>
      <c r="D6336" s="4">
        <f t="shared" si="592"/>
        <v>42693.916666651305</v>
      </c>
      <c r="E6336" t="str">
        <f t="shared" si="593"/>
        <v>LRKPPS</v>
      </c>
      <c r="F6336" s="39">
        <v>59.393039703369141</v>
      </c>
      <c r="G6336">
        <f t="shared" si="591"/>
        <v>1.1008622168385725E-3</v>
      </c>
      <c r="H6336" s="38">
        <f>G6336*SUMIF('Manual Inputs'!$B$11:$B$22,'Expanded kW'!A6336,'Manual Inputs'!$C$11:$C$22)</f>
        <v>10867.403563209673</v>
      </c>
    </row>
    <row r="6337" spans="1:8" x14ac:dyDescent="0.2">
      <c r="A6337">
        <f t="shared" si="588"/>
        <v>11</v>
      </c>
      <c r="B6337" t="b">
        <f t="shared" si="589"/>
        <v>0</v>
      </c>
      <c r="C6337" t="str">
        <f t="shared" si="590"/>
        <v>OFF</v>
      </c>
      <c r="D6337" s="4">
        <f t="shared" si="592"/>
        <v>42693.958333317969</v>
      </c>
      <c r="E6337" t="str">
        <f t="shared" si="593"/>
        <v>LRKPPS</v>
      </c>
      <c r="F6337" s="39">
        <v>58.832958221435547</v>
      </c>
      <c r="G6337">
        <f t="shared" si="591"/>
        <v>1.0904809912792974E-3</v>
      </c>
      <c r="H6337" s="38">
        <f>G6337*SUMIF('Manual Inputs'!$B$11:$B$22,'Expanded kW'!A6337,'Manual Inputs'!$C$11:$C$22)</f>
        <v>10764.923011231665</v>
      </c>
    </row>
    <row r="6338" spans="1:8" x14ac:dyDescent="0.2">
      <c r="A6338">
        <f t="shared" ref="A6338:A6401" si="594">MONTH(D6338)</f>
        <v>11</v>
      </c>
      <c r="B6338" t="b">
        <f t="shared" ref="B6338:B6401" si="595">IF(ISNA(VLOOKUP(DATE(YEAR(D6338),MONTH(D6338),DAY(D6338)),Holidays,1,FALSE)),FALSE,TRUE)</f>
        <v>0</v>
      </c>
      <c r="C6338" t="str">
        <f t="shared" ref="C6338:C6401" si="596">IF(OR(HOUR(D6338)&lt;PkStart,HOUR(D6338)&gt;OPkStart-1,WEEKDAY(D6338,2)&gt;5,B6338)=TRUE,"OFF","ON")</f>
        <v>OFF</v>
      </c>
      <c r="D6338" s="4">
        <f t="shared" si="592"/>
        <v>42693.999999984633</v>
      </c>
      <c r="E6338" t="str">
        <f t="shared" si="593"/>
        <v>LRKPPS</v>
      </c>
      <c r="F6338" s="39">
        <v>56.876506805419922</v>
      </c>
      <c r="G6338">
        <f t="shared" ref="G6338:G6401" si="597">IF(SUMIF($A$2:$A$8761,A6338,$F$2:$F$8761)=0,0,F6338/SUMIF($A$2:$A$8761,A6338,$F$2:$F$8761))</f>
        <v>1.0542177615518965E-3</v>
      </c>
      <c r="H6338" s="38">
        <f>G6338*SUMIF('Manual Inputs'!$B$11:$B$22,'Expanded kW'!A6338,'Manual Inputs'!$C$11:$C$22)</f>
        <v>10406.942561067088</v>
      </c>
    </row>
    <row r="6339" spans="1:8" x14ac:dyDescent="0.2">
      <c r="A6339">
        <f t="shared" si="594"/>
        <v>11</v>
      </c>
      <c r="B6339" t="b">
        <f t="shared" si="595"/>
        <v>0</v>
      </c>
      <c r="C6339" t="str">
        <f t="shared" si="596"/>
        <v>OFF</v>
      </c>
      <c r="D6339" s="4">
        <f t="shared" si="592"/>
        <v>42694.041666651297</v>
      </c>
      <c r="E6339" t="str">
        <f t="shared" si="593"/>
        <v>LRKPPS</v>
      </c>
      <c r="F6339" s="39">
        <v>58.343437194824219</v>
      </c>
      <c r="G6339">
        <f t="shared" si="597"/>
        <v>1.0814076182841471E-3</v>
      </c>
      <c r="H6339" s="38">
        <f>G6339*SUMIF('Manual Inputs'!$B$11:$B$22,'Expanded kW'!A6339,'Manual Inputs'!$C$11:$C$22)</f>
        <v>10675.353213567982</v>
      </c>
    </row>
    <row r="6340" spans="1:8" x14ac:dyDescent="0.2">
      <c r="A6340">
        <f t="shared" si="594"/>
        <v>11</v>
      </c>
      <c r="B6340" t="b">
        <f t="shared" si="595"/>
        <v>0</v>
      </c>
      <c r="C6340" t="str">
        <f t="shared" si="596"/>
        <v>OFF</v>
      </c>
      <c r="D6340" s="4">
        <f t="shared" ref="D6340:D6403" si="598">+D6339+1/24</f>
        <v>42694.083333317962</v>
      </c>
      <c r="E6340" t="str">
        <f t="shared" ref="E6340:E6403" si="599">+E6339</f>
        <v>LRKPPS</v>
      </c>
      <c r="F6340" s="39">
        <v>60.650253295898438</v>
      </c>
      <c r="G6340">
        <f t="shared" si="597"/>
        <v>1.1241649295709681E-3</v>
      </c>
      <c r="H6340" s="38">
        <f>G6340*SUMIF('Manual Inputs'!$B$11:$B$22,'Expanded kW'!A6340,'Manual Inputs'!$C$11:$C$22)</f>
        <v>11097.441418544318</v>
      </c>
    </row>
    <row r="6341" spans="1:8" x14ac:dyDescent="0.2">
      <c r="A6341">
        <f t="shared" si="594"/>
        <v>11</v>
      </c>
      <c r="B6341" t="b">
        <f t="shared" si="595"/>
        <v>0</v>
      </c>
      <c r="C6341" t="str">
        <f t="shared" si="596"/>
        <v>OFF</v>
      </c>
      <c r="D6341" s="4">
        <f t="shared" si="598"/>
        <v>42694.124999984626</v>
      </c>
      <c r="E6341" t="str">
        <f t="shared" si="599"/>
        <v>LRKPPS</v>
      </c>
      <c r="F6341" s="39">
        <v>60.410045623779297</v>
      </c>
      <c r="G6341">
        <f t="shared" si="597"/>
        <v>1.1197126309219784E-3</v>
      </c>
      <c r="H6341" s="38">
        <f>G6341*SUMIF('Manual Inputs'!$B$11:$B$22,'Expanded kW'!A6341,'Manual Inputs'!$C$11:$C$22)</f>
        <v>11053.489572925113</v>
      </c>
    </row>
    <row r="6342" spans="1:8" x14ac:dyDescent="0.2">
      <c r="A6342">
        <f t="shared" si="594"/>
        <v>11</v>
      </c>
      <c r="B6342" t="b">
        <f t="shared" si="595"/>
        <v>0</v>
      </c>
      <c r="C6342" t="str">
        <f t="shared" si="596"/>
        <v>OFF</v>
      </c>
      <c r="D6342" s="4">
        <f t="shared" si="598"/>
        <v>42694.16666665129</v>
      </c>
      <c r="E6342" t="str">
        <f t="shared" si="599"/>
        <v>LRKPPS</v>
      </c>
      <c r="F6342" s="39">
        <v>57.542385101318359</v>
      </c>
      <c r="G6342">
        <f t="shared" si="597"/>
        <v>1.0665599528360691E-3</v>
      </c>
      <c r="H6342" s="38">
        <f>G6342*SUMIF('Manual Inputs'!$B$11:$B$22,'Expanded kW'!A6342,'Manual Inputs'!$C$11:$C$22)</f>
        <v>10528.78121761088</v>
      </c>
    </row>
    <row r="6343" spans="1:8" x14ac:dyDescent="0.2">
      <c r="A6343">
        <f t="shared" si="594"/>
        <v>11</v>
      </c>
      <c r="B6343" t="b">
        <f t="shared" si="595"/>
        <v>0</v>
      </c>
      <c r="C6343" t="str">
        <f t="shared" si="596"/>
        <v>OFF</v>
      </c>
      <c r="D6343" s="4">
        <f t="shared" si="598"/>
        <v>42694.208333317954</v>
      </c>
      <c r="E6343" t="str">
        <f t="shared" si="599"/>
        <v>LRKPPS</v>
      </c>
      <c r="F6343" s="39">
        <v>61.019321441650391</v>
      </c>
      <c r="G6343">
        <f t="shared" si="597"/>
        <v>1.1310056836244091E-3</v>
      </c>
      <c r="H6343" s="38">
        <f>G6343*SUMIF('Manual Inputs'!$B$11:$B$22,'Expanded kW'!A6343,'Manual Inputs'!$C$11:$C$22)</f>
        <v>11164.971427148752</v>
      </c>
    </row>
    <row r="6344" spans="1:8" x14ac:dyDescent="0.2">
      <c r="A6344">
        <f t="shared" si="594"/>
        <v>11</v>
      </c>
      <c r="B6344" t="b">
        <f t="shared" si="595"/>
        <v>0</v>
      </c>
      <c r="C6344" t="str">
        <f t="shared" si="596"/>
        <v>OFF</v>
      </c>
      <c r="D6344" s="4">
        <f t="shared" si="598"/>
        <v>42694.249999984619</v>
      </c>
      <c r="E6344" t="str">
        <f t="shared" si="599"/>
        <v>LRKPPS</v>
      </c>
      <c r="F6344" s="39">
        <v>63.784194946289063</v>
      </c>
      <c r="G6344">
        <f t="shared" si="597"/>
        <v>1.1822531831764836E-3</v>
      </c>
      <c r="H6344" s="38">
        <f>G6344*SUMIF('Manual Inputs'!$B$11:$B$22,'Expanded kW'!A6344,'Manual Inputs'!$C$11:$C$22)</f>
        <v>11670.872393426956</v>
      </c>
    </row>
    <row r="6345" spans="1:8" x14ac:dyDescent="0.2">
      <c r="A6345">
        <f t="shared" si="594"/>
        <v>11</v>
      </c>
      <c r="B6345" t="b">
        <f t="shared" si="595"/>
        <v>0</v>
      </c>
      <c r="C6345" t="str">
        <f t="shared" si="596"/>
        <v>OFF</v>
      </c>
      <c r="D6345" s="4">
        <f t="shared" si="598"/>
        <v>42694.291666651283</v>
      </c>
      <c r="E6345" t="str">
        <f t="shared" si="599"/>
        <v>LRKPPS</v>
      </c>
      <c r="F6345" s="39">
        <v>64.031784057617188</v>
      </c>
      <c r="G6345">
        <f t="shared" si="597"/>
        <v>1.1868422983206664E-3</v>
      </c>
      <c r="H6345" s="38">
        <f>G6345*SUMIF('Manual Inputs'!$B$11:$B$22,'Expanded kW'!A6345,'Manual Inputs'!$C$11:$C$22)</f>
        <v>11716.174853178089</v>
      </c>
    </row>
    <row r="6346" spans="1:8" x14ac:dyDescent="0.2">
      <c r="A6346">
        <f t="shared" si="594"/>
        <v>11</v>
      </c>
      <c r="B6346" t="b">
        <f t="shared" si="595"/>
        <v>0</v>
      </c>
      <c r="C6346" t="str">
        <f t="shared" si="596"/>
        <v>OFF</v>
      </c>
      <c r="D6346" s="4">
        <f t="shared" si="598"/>
        <v>42694.333333317947</v>
      </c>
      <c r="E6346" t="str">
        <f t="shared" si="599"/>
        <v>LRKPPS</v>
      </c>
      <c r="F6346" s="39">
        <v>63.916900634765625</v>
      </c>
      <c r="G6346">
        <f t="shared" si="597"/>
        <v>1.1847129104295934E-3</v>
      </c>
      <c r="H6346" s="38">
        <f>G6346*SUMIF('Manual Inputs'!$B$11:$B$22,'Expanded kW'!A6346,'Manual Inputs'!$C$11:$C$22)</f>
        <v>11695.154132146024</v>
      </c>
    </row>
    <row r="6347" spans="1:8" x14ac:dyDescent="0.2">
      <c r="A6347">
        <f t="shared" si="594"/>
        <v>11</v>
      </c>
      <c r="B6347" t="b">
        <f t="shared" si="595"/>
        <v>0</v>
      </c>
      <c r="C6347" t="str">
        <f t="shared" si="596"/>
        <v>OFF</v>
      </c>
      <c r="D6347" s="4">
        <f t="shared" si="598"/>
        <v>42694.374999984611</v>
      </c>
      <c r="E6347" t="str">
        <f t="shared" si="599"/>
        <v>LRKPPS</v>
      </c>
      <c r="F6347" s="39">
        <v>63.810733795166016</v>
      </c>
      <c r="G6347">
        <f t="shared" si="597"/>
        <v>1.1827450862033862E-3</v>
      </c>
      <c r="H6347" s="38">
        <f>G6347*SUMIF('Manual Inputs'!$B$11:$B$22,'Expanded kW'!A6347,'Manual Inputs'!$C$11:$C$22)</f>
        <v>11675.728322375691</v>
      </c>
    </row>
    <row r="6348" spans="1:8" x14ac:dyDescent="0.2">
      <c r="A6348">
        <f t="shared" si="594"/>
        <v>11</v>
      </c>
      <c r="B6348" t="b">
        <f t="shared" si="595"/>
        <v>0</v>
      </c>
      <c r="C6348" t="str">
        <f t="shared" si="596"/>
        <v>OFF</v>
      </c>
      <c r="D6348" s="4">
        <f t="shared" si="598"/>
        <v>42694.416666651276</v>
      </c>
      <c r="E6348" t="str">
        <f t="shared" si="599"/>
        <v>LRKPPS</v>
      </c>
      <c r="F6348" s="39">
        <v>63.984737396240234</v>
      </c>
      <c r="G6348">
        <f t="shared" si="597"/>
        <v>1.1859702787675847E-3</v>
      </c>
      <c r="H6348" s="38">
        <f>G6348*SUMIF('Manual Inputs'!$B$11:$B$22,'Expanded kW'!A6348,'Manual Inputs'!$C$11:$C$22)</f>
        <v>11707.56652031554</v>
      </c>
    </row>
    <row r="6349" spans="1:8" x14ac:dyDescent="0.2">
      <c r="A6349">
        <f t="shared" si="594"/>
        <v>11</v>
      </c>
      <c r="B6349" t="b">
        <f t="shared" si="595"/>
        <v>0</v>
      </c>
      <c r="C6349" t="str">
        <f t="shared" si="596"/>
        <v>OFF</v>
      </c>
      <c r="D6349" s="4">
        <f t="shared" si="598"/>
        <v>42694.45833331794</v>
      </c>
      <c r="E6349" t="str">
        <f t="shared" si="599"/>
        <v>LRKPPS</v>
      </c>
      <c r="F6349" s="39">
        <v>63.231540679931641</v>
      </c>
      <c r="G6349">
        <f t="shared" si="597"/>
        <v>1.1720096225867904E-3</v>
      </c>
      <c r="H6349" s="38">
        <f>G6349*SUMIF('Manual Inputs'!$B$11:$B$22,'Expanded kW'!A6349,'Manual Inputs'!$C$11:$C$22)</f>
        <v>11569.75083148247</v>
      </c>
    </row>
    <row r="6350" spans="1:8" x14ac:dyDescent="0.2">
      <c r="A6350">
        <f t="shared" si="594"/>
        <v>11</v>
      </c>
      <c r="B6350" t="b">
        <f t="shared" si="595"/>
        <v>0</v>
      </c>
      <c r="C6350" t="str">
        <f t="shared" si="596"/>
        <v>OFF</v>
      </c>
      <c r="D6350" s="4">
        <f t="shared" si="598"/>
        <v>42694.499999984604</v>
      </c>
      <c r="E6350" t="str">
        <f t="shared" si="599"/>
        <v>LRKPPS</v>
      </c>
      <c r="F6350" s="39">
        <v>60.986743927001953</v>
      </c>
      <c r="G6350">
        <f t="shared" si="597"/>
        <v>1.130401852684385E-3</v>
      </c>
      <c r="H6350" s="38">
        <f>G6350*SUMIF('Manual Inputs'!$B$11:$B$22,'Expanded kW'!A6350,'Manual Inputs'!$C$11:$C$22)</f>
        <v>11159.010577181496</v>
      </c>
    </row>
    <row r="6351" spans="1:8" x14ac:dyDescent="0.2">
      <c r="A6351">
        <f t="shared" si="594"/>
        <v>11</v>
      </c>
      <c r="B6351" t="b">
        <f t="shared" si="595"/>
        <v>0</v>
      </c>
      <c r="C6351" t="str">
        <f t="shared" si="596"/>
        <v>OFF</v>
      </c>
      <c r="D6351" s="4">
        <f t="shared" si="598"/>
        <v>42694.541666651268</v>
      </c>
      <c r="E6351" t="str">
        <f t="shared" si="599"/>
        <v>LRKPPS</v>
      </c>
      <c r="F6351" s="39">
        <v>58.884239196777344</v>
      </c>
      <c r="G6351">
        <f t="shared" si="597"/>
        <v>1.0914314947133423E-3</v>
      </c>
      <c r="H6351" s="38">
        <f>G6351*SUMIF('Manual Inputs'!$B$11:$B$22,'Expanded kW'!A6351,'Manual Inputs'!$C$11:$C$22)</f>
        <v>10774.306114991596</v>
      </c>
    </row>
    <row r="6352" spans="1:8" x14ac:dyDescent="0.2">
      <c r="A6352">
        <f t="shared" si="594"/>
        <v>11</v>
      </c>
      <c r="B6352" t="b">
        <f t="shared" si="595"/>
        <v>0</v>
      </c>
      <c r="C6352" t="str">
        <f t="shared" si="596"/>
        <v>OFF</v>
      </c>
      <c r="D6352" s="4">
        <f t="shared" si="598"/>
        <v>42694.583333317933</v>
      </c>
      <c r="E6352" t="str">
        <f t="shared" si="599"/>
        <v>LRKPPS</v>
      </c>
      <c r="F6352" s="39">
        <v>58.290744781494141</v>
      </c>
      <c r="G6352">
        <f t="shared" si="597"/>
        <v>1.0804309535564478E-3</v>
      </c>
      <c r="H6352" s="38">
        <f>G6352*SUMIF('Manual Inputs'!$B$11:$B$22,'Expanded kW'!A6352,'Manual Inputs'!$C$11:$C$22)</f>
        <v>10665.711852842258</v>
      </c>
    </row>
    <row r="6353" spans="1:8" x14ac:dyDescent="0.2">
      <c r="A6353">
        <f t="shared" si="594"/>
        <v>11</v>
      </c>
      <c r="B6353" t="b">
        <f t="shared" si="595"/>
        <v>0</v>
      </c>
      <c r="C6353" t="str">
        <f t="shared" si="596"/>
        <v>OFF</v>
      </c>
      <c r="D6353" s="4">
        <f t="shared" si="598"/>
        <v>42694.624999984597</v>
      </c>
      <c r="E6353" t="str">
        <f t="shared" si="599"/>
        <v>LRKPPS</v>
      </c>
      <c r="F6353" s="39">
        <v>58.723567962646484</v>
      </c>
      <c r="G6353">
        <f t="shared" si="597"/>
        <v>1.0884534203148795E-3</v>
      </c>
      <c r="H6353" s="38">
        <f>G6353*SUMIF('Manual Inputs'!$B$11:$B$22,'Expanded kW'!A6353,'Manual Inputs'!$C$11:$C$22)</f>
        <v>10744.907398390802</v>
      </c>
    </row>
    <row r="6354" spans="1:8" x14ac:dyDescent="0.2">
      <c r="A6354">
        <f t="shared" si="594"/>
        <v>11</v>
      </c>
      <c r="B6354" t="b">
        <f t="shared" si="595"/>
        <v>0</v>
      </c>
      <c r="C6354" t="str">
        <f t="shared" si="596"/>
        <v>OFF</v>
      </c>
      <c r="D6354" s="4">
        <f t="shared" si="598"/>
        <v>42694.666666651261</v>
      </c>
      <c r="E6354" t="str">
        <f t="shared" si="599"/>
        <v>LRKPPS</v>
      </c>
      <c r="F6354" s="39">
        <v>60.661334991455078</v>
      </c>
      <c r="G6354">
        <f t="shared" si="597"/>
        <v>1.1243703310792551E-3</v>
      </c>
      <c r="H6354" s="38">
        <f>G6354*SUMIF('Manual Inputs'!$B$11:$B$22,'Expanded kW'!A6354,'Manual Inputs'!$C$11:$C$22)</f>
        <v>11099.469084721704</v>
      </c>
    </row>
    <row r="6355" spans="1:8" x14ac:dyDescent="0.2">
      <c r="A6355">
        <f t="shared" si="594"/>
        <v>11</v>
      </c>
      <c r="B6355" t="b">
        <f t="shared" si="595"/>
        <v>0</v>
      </c>
      <c r="C6355" t="str">
        <f t="shared" si="596"/>
        <v>OFF</v>
      </c>
      <c r="D6355" s="4">
        <f t="shared" si="598"/>
        <v>42694.708333317925</v>
      </c>
      <c r="E6355" t="str">
        <f t="shared" si="599"/>
        <v>LRKPPS</v>
      </c>
      <c r="F6355" s="39">
        <v>61.588008880615234</v>
      </c>
      <c r="G6355">
        <f t="shared" si="597"/>
        <v>1.1415464223687769E-3</v>
      </c>
      <c r="H6355" s="38">
        <f>G6355*SUMIF('Manual Inputs'!$B$11:$B$22,'Expanded kW'!A6355,'Manual Inputs'!$C$11:$C$22)</f>
        <v>11269.026648626303</v>
      </c>
    </row>
    <row r="6356" spans="1:8" x14ac:dyDescent="0.2">
      <c r="A6356">
        <f t="shared" si="594"/>
        <v>11</v>
      </c>
      <c r="B6356" t="b">
        <f t="shared" si="595"/>
        <v>0</v>
      </c>
      <c r="C6356" t="str">
        <f t="shared" si="596"/>
        <v>OFF</v>
      </c>
      <c r="D6356" s="4">
        <f t="shared" si="598"/>
        <v>42694.74999998459</v>
      </c>
      <c r="E6356" t="str">
        <f t="shared" si="599"/>
        <v>LRKPPS</v>
      </c>
      <c r="F6356" s="39">
        <v>63.10076904296875</v>
      </c>
      <c r="G6356">
        <f t="shared" si="597"/>
        <v>1.1695857433766071E-3</v>
      </c>
      <c r="H6356" s="38">
        <f>G6356*SUMIF('Manual Inputs'!$B$11:$B$22,'Expanded kW'!A6356,'Manual Inputs'!$C$11:$C$22)</f>
        <v>11545.82297460572</v>
      </c>
    </row>
    <row r="6357" spans="1:8" x14ac:dyDescent="0.2">
      <c r="A6357">
        <f t="shared" si="594"/>
        <v>11</v>
      </c>
      <c r="B6357" t="b">
        <f t="shared" si="595"/>
        <v>0</v>
      </c>
      <c r="C6357" t="str">
        <f t="shared" si="596"/>
        <v>OFF</v>
      </c>
      <c r="D6357" s="4">
        <f t="shared" si="598"/>
        <v>42694.791666651254</v>
      </c>
      <c r="E6357" t="str">
        <f t="shared" si="599"/>
        <v>LRKPPS</v>
      </c>
      <c r="F6357" s="39">
        <v>63.680870056152344</v>
      </c>
      <c r="G6357">
        <f t="shared" si="597"/>
        <v>1.1803380350685808E-3</v>
      </c>
      <c r="H6357" s="38">
        <f>G6357*SUMIF('Manual Inputs'!$B$11:$B$22,'Expanded kW'!A6357,'Manual Inputs'!$C$11:$C$22)</f>
        <v>11651.966587547211</v>
      </c>
    </row>
    <row r="6358" spans="1:8" x14ac:dyDescent="0.2">
      <c r="A6358">
        <f t="shared" si="594"/>
        <v>11</v>
      </c>
      <c r="B6358" t="b">
        <f t="shared" si="595"/>
        <v>0</v>
      </c>
      <c r="C6358" t="str">
        <f t="shared" si="596"/>
        <v>OFF</v>
      </c>
      <c r="D6358" s="4">
        <f t="shared" si="598"/>
        <v>42694.833333317918</v>
      </c>
      <c r="E6358" t="str">
        <f t="shared" si="599"/>
        <v>LRKPPS</v>
      </c>
      <c r="F6358" s="39">
        <v>63.5882568359375</v>
      </c>
      <c r="G6358">
        <f t="shared" si="597"/>
        <v>1.1786214299676554E-3</v>
      </c>
      <c r="H6358" s="38">
        <f>G6358*SUMIF('Manual Inputs'!$B$11:$B$22,'Expanded kW'!A6358,'Manual Inputs'!$C$11:$C$22)</f>
        <v>11635.020742640303</v>
      </c>
    </row>
    <row r="6359" spans="1:8" x14ac:dyDescent="0.2">
      <c r="A6359">
        <f t="shared" si="594"/>
        <v>11</v>
      </c>
      <c r="B6359" t="b">
        <f t="shared" si="595"/>
        <v>0</v>
      </c>
      <c r="C6359" t="str">
        <f t="shared" si="596"/>
        <v>OFF</v>
      </c>
      <c r="D6359" s="4">
        <f t="shared" si="598"/>
        <v>42694.874999984582</v>
      </c>
      <c r="E6359" t="str">
        <f t="shared" si="599"/>
        <v>LRKPPS</v>
      </c>
      <c r="F6359" s="39">
        <v>64.053535461425781</v>
      </c>
      <c r="G6359">
        <f t="shared" si="597"/>
        <v>1.1872454650677408E-3</v>
      </c>
      <c r="H6359" s="38">
        <f>G6359*SUMIF('Manual Inputs'!$B$11:$B$22,'Expanded kW'!A6359,'Manual Inputs'!$C$11:$C$22)</f>
        <v>11720.154802418518</v>
      </c>
    </row>
    <row r="6360" spans="1:8" x14ac:dyDescent="0.2">
      <c r="A6360">
        <f t="shared" si="594"/>
        <v>11</v>
      </c>
      <c r="B6360" t="b">
        <f t="shared" si="595"/>
        <v>0</v>
      </c>
      <c r="C6360" t="str">
        <f t="shared" si="596"/>
        <v>OFF</v>
      </c>
      <c r="D6360" s="4">
        <f t="shared" si="598"/>
        <v>42694.916666651246</v>
      </c>
      <c r="E6360" t="str">
        <f t="shared" si="599"/>
        <v>LRKPPS</v>
      </c>
      <c r="F6360" s="39">
        <v>63.279170989990234</v>
      </c>
      <c r="G6360">
        <f t="shared" si="597"/>
        <v>1.1728924601883289E-3</v>
      </c>
      <c r="H6360" s="38">
        <f>G6360*SUMIF('Manual Inputs'!$B$11:$B$22,'Expanded kW'!A6360,'Manual Inputs'!$C$11:$C$22)</f>
        <v>11578.46595709033</v>
      </c>
    </row>
    <row r="6361" spans="1:8" x14ac:dyDescent="0.2">
      <c r="A6361">
        <f t="shared" si="594"/>
        <v>11</v>
      </c>
      <c r="B6361" t="b">
        <f t="shared" si="595"/>
        <v>0</v>
      </c>
      <c r="C6361" t="str">
        <f t="shared" si="596"/>
        <v>OFF</v>
      </c>
      <c r="D6361" s="4">
        <f t="shared" si="598"/>
        <v>42694.958333317911</v>
      </c>
      <c r="E6361" t="str">
        <f t="shared" si="599"/>
        <v>LRKPPS</v>
      </c>
      <c r="F6361" s="39">
        <v>64.259017944335938</v>
      </c>
      <c r="G6361">
        <f t="shared" si="597"/>
        <v>1.1910541251866325E-3</v>
      </c>
      <c r="H6361" s="38">
        <f>G6361*SUMIF('Manual Inputs'!$B$11:$B$22,'Expanded kW'!A6361,'Manual Inputs'!$C$11:$C$22)</f>
        <v>11757.752828687384</v>
      </c>
    </row>
    <row r="6362" spans="1:8" x14ac:dyDescent="0.2">
      <c r="A6362">
        <f t="shared" si="594"/>
        <v>11</v>
      </c>
      <c r="B6362" t="b">
        <f t="shared" si="595"/>
        <v>0</v>
      </c>
      <c r="C6362" t="str">
        <f t="shared" si="596"/>
        <v>OFF</v>
      </c>
      <c r="D6362" s="4">
        <f t="shared" si="598"/>
        <v>42694.999999984575</v>
      </c>
      <c r="E6362" t="str">
        <f t="shared" si="599"/>
        <v>LRKPPS</v>
      </c>
      <c r="F6362" s="39">
        <v>65.076324462890625</v>
      </c>
      <c r="G6362">
        <f t="shared" si="597"/>
        <v>1.2062030697489309E-3</v>
      </c>
      <c r="H6362" s="38">
        <f>G6362*SUMIF('Manual Inputs'!$B$11:$B$22,'Expanded kW'!A6362,'Manual Inputs'!$C$11:$C$22)</f>
        <v>11907.298967701916</v>
      </c>
    </row>
    <row r="6363" spans="1:8" x14ac:dyDescent="0.2">
      <c r="A6363">
        <f t="shared" si="594"/>
        <v>11</v>
      </c>
      <c r="B6363" t="b">
        <f t="shared" si="595"/>
        <v>0</v>
      </c>
      <c r="C6363" t="str">
        <f t="shared" si="596"/>
        <v>OFF</v>
      </c>
      <c r="D6363" s="4">
        <f t="shared" si="598"/>
        <v>42695.041666651239</v>
      </c>
      <c r="E6363" t="str">
        <f t="shared" si="599"/>
        <v>LRKPPS</v>
      </c>
      <c r="F6363" s="39">
        <v>67.407112121582031</v>
      </c>
      <c r="G6363">
        <f t="shared" si="597"/>
        <v>1.2494046987906831E-3</v>
      </c>
      <c r="H6363" s="38">
        <f>G6363*SUMIF('Manual Inputs'!$B$11:$B$22,'Expanded kW'!A6363,'Manual Inputs'!$C$11:$C$22)</f>
        <v>12333.773353145962</v>
      </c>
    </row>
    <row r="6364" spans="1:8" x14ac:dyDescent="0.2">
      <c r="A6364">
        <f t="shared" si="594"/>
        <v>11</v>
      </c>
      <c r="B6364" t="b">
        <f t="shared" si="595"/>
        <v>0</v>
      </c>
      <c r="C6364" t="str">
        <f t="shared" si="596"/>
        <v>OFF</v>
      </c>
      <c r="D6364" s="4">
        <f t="shared" si="598"/>
        <v>42695.083333317903</v>
      </c>
      <c r="E6364" t="str">
        <f t="shared" si="599"/>
        <v>LRKPPS</v>
      </c>
      <c r="F6364" s="39">
        <v>67.891189575195313</v>
      </c>
      <c r="G6364">
        <f t="shared" si="597"/>
        <v>1.2583771740397661E-3</v>
      </c>
      <c r="H6364" s="38">
        <f>G6364*SUMIF('Manual Inputs'!$B$11:$B$22,'Expanded kW'!A6364,'Manual Inputs'!$C$11:$C$22)</f>
        <v>12422.347116511839</v>
      </c>
    </row>
    <row r="6365" spans="1:8" x14ac:dyDescent="0.2">
      <c r="A6365">
        <f t="shared" si="594"/>
        <v>11</v>
      </c>
      <c r="B6365" t="b">
        <f t="shared" si="595"/>
        <v>0</v>
      </c>
      <c r="C6365" t="str">
        <f t="shared" si="596"/>
        <v>OFF</v>
      </c>
      <c r="D6365" s="4">
        <f t="shared" si="598"/>
        <v>42695.124999984568</v>
      </c>
      <c r="E6365" t="str">
        <f t="shared" si="599"/>
        <v>LRKPPS</v>
      </c>
      <c r="F6365" s="39">
        <v>68.179450988769531</v>
      </c>
      <c r="G6365">
        <f t="shared" si="597"/>
        <v>1.263720158678391E-3</v>
      </c>
      <c r="H6365" s="38">
        <f>G6365*SUMIF('Manual Inputs'!$B$11:$B$22,'Expanded kW'!A6365,'Manual Inputs'!$C$11:$C$22)</f>
        <v>12475.091564828646</v>
      </c>
    </row>
    <row r="6366" spans="1:8" x14ac:dyDescent="0.2">
      <c r="A6366">
        <f t="shared" si="594"/>
        <v>11</v>
      </c>
      <c r="B6366" t="b">
        <f t="shared" si="595"/>
        <v>0</v>
      </c>
      <c r="C6366" t="str">
        <f t="shared" si="596"/>
        <v>OFF</v>
      </c>
      <c r="D6366" s="4">
        <f t="shared" si="598"/>
        <v>42695.166666651232</v>
      </c>
      <c r="E6366" t="str">
        <f t="shared" si="599"/>
        <v>LRKPPS</v>
      </c>
      <c r="F6366" s="39">
        <v>73.564445495605469</v>
      </c>
      <c r="G6366">
        <f t="shared" si="597"/>
        <v>1.3635321403527799E-3</v>
      </c>
      <c r="H6366" s="38">
        <f>G6366*SUMIF('Manual Inputs'!$B$11:$B$22,'Expanded kW'!A6366,'Manual Inputs'!$C$11:$C$22)</f>
        <v>13460.407500563344</v>
      </c>
    </row>
    <row r="6367" spans="1:8" x14ac:dyDescent="0.2">
      <c r="A6367">
        <f t="shared" si="594"/>
        <v>11</v>
      </c>
      <c r="B6367" t="b">
        <f t="shared" si="595"/>
        <v>0</v>
      </c>
      <c r="C6367" t="str">
        <f t="shared" si="596"/>
        <v>OFF</v>
      </c>
      <c r="D6367" s="4">
        <f t="shared" si="598"/>
        <v>42695.208333317896</v>
      </c>
      <c r="E6367" t="str">
        <f t="shared" si="599"/>
        <v>LRKPPS</v>
      </c>
      <c r="F6367" s="39">
        <v>94.902267456054687</v>
      </c>
      <c r="G6367">
        <f t="shared" si="597"/>
        <v>1.7590330627370303E-3</v>
      </c>
      <c r="H6367" s="38">
        <f>G6367*SUMIF('Manual Inputs'!$B$11:$B$22,'Expanded kW'!A6367,'Manual Inputs'!$C$11:$C$22)</f>
        <v>17364.681866082396</v>
      </c>
    </row>
    <row r="6368" spans="1:8" x14ac:dyDescent="0.2">
      <c r="A6368">
        <f t="shared" si="594"/>
        <v>11</v>
      </c>
      <c r="B6368" t="b">
        <f t="shared" si="595"/>
        <v>0</v>
      </c>
      <c r="C6368" t="str">
        <f t="shared" si="596"/>
        <v>OFF</v>
      </c>
      <c r="D6368" s="4">
        <f t="shared" si="598"/>
        <v>42695.24999998456</v>
      </c>
      <c r="E6368" t="str">
        <f t="shared" si="599"/>
        <v>LRKPPS</v>
      </c>
      <c r="F6368" s="39">
        <v>115.98856353759766</v>
      </c>
      <c r="G6368">
        <f t="shared" si="597"/>
        <v>2.149871901179662E-3</v>
      </c>
      <c r="H6368" s="38">
        <f>G6368*SUMIF('Manual Inputs'!$B$11:$B$22,'Expanded kW'!A6368,'Manual Inputs'!$C$11:$C$22)</f>
        <v>21222.933444313294</v>
      </c>
    </row>
    <row r="6369" spans="1:8" x14ac:dyDescent="0.2">
      <c r="A6369">
        <f t="shared" si="594"/>
        <v>11</v>
      </c>
      <c r="B6369" t="b">
        <f t="shared" si="595"/>
        <v>0</v>
      </c>
      <c r="C6369" t="str">
        <f t="shared" si="596"/>
        <v>ON</v>
      </c>
      <c r="D6369" s="4">
        <f t="shared" si="598"/>
        <v>42695.291666651225</v>
      </c>
      <c r="E6369" t="str">
        <f t="shared" si="599"/>
        <v>LRKPPS</v>
      </c>
      <c r="F6369" s="39">
        <v>130.10691833496094</v>
      </c>
      <c r="G6369">
        <f t="shared" si="597"/>
        <v>2.4115585135834582E-3</v>
      </c>
      <c r="H6369" s="38">
        <f>G6369*SUMIF('Manual Inputs'!$B$11:$B$22,'Expanded kW'!A6369,'Manual Inputs'!$C$11:$C$22)</f>
        <v>23806.230409712094</v>
      </c>
    </row>
    <row r="6370" spans="1:8" x14ac:dyDescent="0.2">
      <c r="A6370">
        <f t="shared" si="594"/>
        <v>11</v>
      </c>
      <c r="B6370" t="b">
        <f t="shared" si="595"/>
        <v>0</v>
      </c>
      <c r="C6370" t="str">
        <f t="shared" si="596"/>
        <v>ON</v>
      </c>
      <c r="D6370" s="4">
        <f t="shared" si="598"/>
        <v>42695.333333317889</v>
      </c>
      <c r="E6370" t="str">
        <f t="shared" si="599"/>
        <v>LRKPPS</v>
      </c>
      <c r="F6370" s="39">
        <v>147.56800842285156</v>
      </c>
      <c r="G6370">
        <f t="shared" si="597"/>
        <v>2.7352034126924508E-3</v>
      </c>
      <c r="H6370" s="38">
        <f>G6370*SUMIF('Manual Inputs'!$B$11:$B$22,'Expanded kW'!A6370,'Manual Inputs'!$C$11:$C$22)</f>
        <v>27001.162233144321</v>
      </c>
    </row>
    <row r="6371" spans="1:8" x14ac:dyDescent="0.2">
      <c r="A6371">
        <f t="shared" si="594"/>
        <v>11</v>
      </c>
      <c r="B6371" t="b">
        <f t="shared" si="595"/>
        <v>0</v>
      </c>
      <c r="C6371" t="str">
        <f t="shared" si="596"/>
        <v>ON</v>
      </c>
      <c r="D6371" s="4">
        <f t="shared" si="598"/>
        <v>42695.374999984553</v>
      </c>
      <c r="E6371" t="str">
        <f t="shared" si="599"/>
        <v>LRKPPS</v>
      </c>
      <c r="F6371" s="39">
        <v>148.47389221191406</v>
      </c>
      <c r="G6371">
        <f t="shared" si="597"/>
        <v>2.7519941551970629E-3</v>
      </c>
      <c r="H6371" s="38">
        <f>G6371*SUMIF('Manual Inputs'!$B$11:$B$22,'Expanded kW'!A6371,'Manual Inputs'!$C$11:$C$22)</f>
        <v>27166.915741741948</v>
      </c>
    </row>
    <row r="6372" spans="1:8" x14ac:dyDescent="0.2">
      <c r="A6372">
        <f t="shared" si="594"/>
        <v>11</v>
      </c>
      <c r="B6372" t="b">
        <f t="shared" si="595"/>
        <v>0</v>
      </c>
      <c r="C6372" t="str">
        <f t="shared" si="596"/>
        <v>ON</v>
      </c>
      <c r="D6372" s="4">
        <f t="shared" si="598"/>
        <v>42695.416666651217</v>
      </c>
      <c r="E6372" t="str">
        <f t="shared" si="599"/>
        <v>LRKPPS</v>
      </c>
      <c r="F6372" s="39">
        <v>145.70320129394531</v>
      </c>
      <c r="G6372">
        <f t="shared" si="597"/>
        <v>2.7006388286914124E-3</v>
      </c>
      <c r="H6372" s="38">
        <f>G6372*SUMIF('Manual Inputs'!$B$11:$B$22,'Expanded kW'!A6372,'Manual Inputs'!$C$11:$C$22)</f>
        <v>26659.950337969589</v>
      </c>
    </row>
    <row r="6373" spans="1:8" x14ac:dyDescent="0.2">
      <c r="A6373">
        <f t="shared" si="594"/>
        <v>11</v>
      </c>
      <c r="B6373" t="b">
        <f t="shared" si="595"/>
        <v>0</v>
      </c>
      <c r="C6373" t="str">
        <f t="shared" si="596"/>
        <v>ON</v>
      </c>
      <c r="D6373" s="4">
        <f t="shared" si="598"/>
        <v>42695.458333317882</v>
      </c>
      <c r="E6373" t="str">
        <f t="shared" si="599"/>
        <v>LRKPPS</v>
      </c>
      <c r="F6373" s="39">
        <v>141.53126525878906</v>
      </c>
      <c r="G6373">
        <f t="shared" si="597"/>
        <v>2.6233111354952298E-3</v>
      </c>
      <c r="H6373" s="38">
        <f>G6373*SUMIF('Manual Inputs'!$B$11:$B$22,'Expanded kW'!A6373,'Manual Inputs'!$C$11:$C$22)</f>
        <v>25896.593002490969</v>
      </c>
    </row>
    <row r="6374" spans="1:8" x14ac:dyDescent="0.2">
      <c r="A6374">
        <f t="shared" si="594"/>
        <v>11</v>
      </c>
      <c r="B6374" t="b">
        <f t="shared" si="595"/>
        <v>0</v>
      </c>
      <c r="C6374" t="str">
        <f t="shared" si="596"/>
        <v>ON</v>
      </c>
      <c r="D6374" s="4">
        <f t="shared" si="598"/>
        <v>42695.499999984546</v>
      </c>
      <c r="E6374" t="str">
        <f t="shared" si="599"/>
        <v>LRKPPS</v>
      </c>
      <c r="F6374" s="39">
        <v>127.14036560058594</v>
      </c>
      <c r="G6374">
        <f t="shared" si="597"/>
        <v>2.3565728479929609E-3</v>
      </c>
      <c r="H6374" s="38">
        <f>G6374*SUMIF('Manual Inputs'!$B$11:$B$22,'Expanded kW'!A6374,'Manual Inputs'!$C$11:$C$22)</f>
        <v>23263.427314989072</v>
      </c>
    </row>
    <row r="6375" spans="1:8" x14ac:dyDescent="0.2">
      <c r="A6375">
        <f t="shared" si="594"/>
        <v>11</v>
      </c>
      <c r="B6375" t="b">
        <f t="shared" si="595"/>
        <v>0</v>
      </c>
      <c r="C6375" t="str">
        <f t="shared" si="596"/>
        <v>ON</v>
      </c>
      <c r="D6375" s="4">
        <f t="shared" si="598"/>
        <v>42695.54166665121</v>
      </c>
      <c r="E6375" t="str">
        <f t="shared" si="599"/>
        <v>LRKPPS</v>
      </c>
      <c r="F6375" s="39">
        <v>115.83531951904297</v>
      </c>
      <c r="G6375">
        <f t="shared" si="597"/>
        <v>2.1470314917507809E-3</v>
      </c>
      <c r="H6375" s="38">
        <f>G6375*SUMIF('Manual Inputs'!$B$11:$B$22,'Expanded kW'!A6375,'Manual Inputs'!$C$11:$C$22)</f>
        <v>21194.893717746018</v>
      </c>
    </row>
    <row r="6376" spans="1:8" x14ac:dyDescent="0.2">
      <c r="A6376">
        <f t="shared" si="594"/>
        <v>11</v>
      </c>
      <c r="B6376" t="b">
        <f t="shared" si="595"/>
        <v>0</v>
      </c>
      <c r="C6376" t="str">
        <f t="shared" si="596"/>
        <v>ON</v>
      </c>
      <c r="D6376" s="4">
        <f t="shared" si="598"/>
        <v>42695.583333317874</v>
      </c>
      <c r="E6376" t="str">
        <f t="shared" si="599"/>
        <v>LRKPPS</v>
      </c>
      <c r="F6376" s="39">
        <v>108.8736572265625</v>
      </c>
      <c r="G6376">
        <f t="shared" si="597"/>
        <v>2.0179956481156079E-3</v>
      </c>
      <c r="H6376" s="38">
        <f>G6376*SUMIF('Manual Inputs'!$B$11:$B$22,'Expanded kW'!A6376,'Manual Inputs'!$C$11:$C$22)</f>
        <v>19921.087999415809</v>
      </c>
    </row>
    <row r="6377" spans="1:8" x14ac:dyDescent="0.2">
      <c r="A6377">
        <f t="shared" si="594"/>
        <v>11</v>
      </c>
      <c r="B6377" t="b">
        <f t="shared" si="595"/>
        <v>0</v>
      </c>
      <c r="C6377" t="str">
        <f t="shared" si="596"/>
        <v>ON</v>
      </c>
      <c r="D6377" s="4">
        <f t="shared" si="598"/>
        <v>42695.624999984539</v>
      </c>
      <c r="E6377" t="str">
        <f t="shared" si="599"/>
        <v>LRKPPS</v>
      </c>
      <c r="F6377" s="39">
        <v>100.24253082275391</v>
      </c>
      <c r="G6377">
        <f t="shared" si="597"/>
        <v>1.8580159435211711E-3</v>
      </c>
      <c r="H6377" s="38">
        <f>G6377*SUMIF('Manual Inputs'!$B$11:$B$22,'Expanded kW'!A6377,'Manual Inputs'!$C$11:$C$22)</f>
        <v>18341.813149976817</v>
      </c>
    </row>
    <row r="6378" spans="1:8" x14ac:dyDescent="0.2">
      <c r="A6378">
        <f t="shared" si="594"/>
        <v>11</v>
      </c>
      <c r="B6378" t="b">
        <f t="shared" si="595"/>
        <v>0</v>
      </c>
      <c r="C6378" t="str">
        <f t="shared" si="596"/>
        <v>ON</v>
      </c>
      <c r="D6378" s="4">
        <f t="shared" si="598"/>
        <v>42695.666666651203</v>
      </c>
      <c r="E6378" t="str">
        <f t="shared" si="599"/>
        <v>LRKPPS</v>
      </c>
      <c r="F6378" s="39">
        <v>88.737190246582031</v>
      </c>
      <c r="G6378">
        <f t="shared" si="597"/>
        <v>1.6447620875908293E-3</v>
      </c>
      <c r="H6378" s="38">
        <f>G6378*SUMIF('Manual Inputs'!$B$11:$B$22,'Expanded kW'!A6378,'Manual Inputs'!$C$11:$C$22)</f>
        <v>16236.630795312141</v>
      </c>
    </row>
    <row r="6379" spans="1:8" x14ac:dyDescent="0.2">
      <c r="A6379">
        <f t="shared" si="594"/>
        <v>11</v>
      </c>
      <c r="B6379" t="b">
        <f t="shared" si="595"/>
        <v>0</v>
      </c>
      <c r="C6379" t="str">
        <f t="shared" si="596"/>
        <v>ON</v>
      </c>
      <c r="D6379" s="4">
        <f t="shared" si="598"/>
        <v>42695.708333317867</v>
      </c>
      <c r="E6379" t="str">
        <f t="shared" si="599"/>
        <v>LRKPPS</v>
      </c>
      <c r="F6379" s="39">
        <v>83.82037353515625</v>
      </c>
      <c r="G6379">
        <f t="shared" si="597"/>
        <v>1.5536278777278161E-3</v>
      </c>
      <c r="H6379" s="38">
        <f>G6379*SUMIF('Manual Inputs'!$B$11:$B$22,'Expanded kW'!A6379,'Manual Inputs'!$C$11:$C$22)</f>
        <v>15336.979393123236</v>
      </c>
    </row>
    <row r="6380" spans="1:8" x14ac:dyDescent="0.2">
      <c r="A6380">
        <f t="shared" si="594"/>
        <v>11</v>
      </c>
      <c r="B6380" t="b">
        <f t="shared" si="595"/>
        <v>0</v>
      </c>
      <c r="C6380" t="str">
        <f t="shared" si="596"/>
        <v>ON</v>
      </c>
      <c r="D6380" s="4">
        <f t="shared" si="598"/>
        <v>42695.749999984531</v>
      </c>
      <c r="E6380" t="str">
        <f t="shared" si="599"/>
        <v>LRKPPS</v>
      </c>
      <c r="F6380" s="39">
        <v>83.983802795410156</v>
      </c>
      <c r="G6380">
        <f t="shared" si="597"/>
        <v>1.5566570727082035E-3</v>
      </c>
      <c r="H6380" s="38">
        <f>G6380*SUMIF('Manual Inputs'!$B$11:$B$22,'Expanded kW'!A6380,'Manual Inputs'!$C$11:$C$22)</f>
        <v>15366.882757795027</v>
      </c>
    </row>
    <row r="6381" spans="1:8" x14ac:dyDescent="0.2">
      <c r="A6381">
        <f t="shared" si="594"/>
        <v>11</v>
      </c>
      <c r="B6381" t="b">
        <f t="shared" si="595"/>
        <v>0</v>
      </c>
      <c r="C6381" t="str">
        <f t="shared" si="596"/>
        <v>ON</v>
      </c>
      <c r="D6381" s="4">
        <f t="shared" si="598"/>
        <v>42695.791666651196</v>
      </c>
      <c r="E6381" t="str">
        <f t="shared" si="599"/>
        <v>LRKPPS</v>
      </c>
      <c r="F6381" s="39">
        <v>82.694252014160156</v>
      </c>
      <c r="G6381">
        <f t="shared" si="597"/>
        <v>1.5327549835263249E-3</v>
      </c>
      <c r="H6381" s="38">
        <f>G6381*SUMIF('Manual Inputs'!$B$11:$B$22,'Expanded kW'!A6381,'Manual Inputs'!$C$11:$C$22)</f>
        <v>15130.928025976493</v>
      </c>
    </row>
    <row r="6382" spans="1:8" x14ac:dyDescent="0.2">
      <c r="A6382">
        <f t="shared" si="594"/>
        <v>11</v>
      </c>
      <c r="B6382" t="b">
        <f t="shared" si="595"/>
        <v>0</v>
      </c>
      <c r="C6382" t="str">
        <f t="shared" si="596"/>
        <v>ON</v>
      </c>
      <c r="D6382" s="4">
        <f t="shared" si="598"/>
        <v>42695.83333331786</v>
      </c>
      <c r="E6382" t="str">
        <f t="shared" si="599"/>
        <v>LRKPPS</v>
      </c>
      <c r="F6382" s="39">
        <v>78.215087890625</v>
      </c>
      <c r="G6382">
        <f t="shared" si="597"/>
        <v>1.449732754469761E-3</v>
      </c>
      <c r="H6382" s="38">
        <f>G6382*SUMIF('Manual Inputs'!$B$11:$B$22,'Expanded kW'!A6382,'Manual Inputs'!$C$11:$C$22)</f>
        <v>14311.355826954228</v>
      </c>
    </row>
    <row r="6383" spans="1:8" x14ac:dyDescent="0.2">
      <c r="A6383">
        <f t="shared" si="594"/>
        <v>11</v>
      </c>
      <c r="B6383" t="b">
        <f t="shared" si="595"/>
        <v>0</v>
      </c>
      <c r="C6383" t="str">
        <f t="shared" si="596"/>
        <v>OFF</v>
      </c>
      <c r="D6383" s="4">
        <f t="shared" si="598"/>
        <v>42695.874999984524</v>
      </c>
      <c r="E6383" t="str">
        <f t="shared" si="599"/>
        <v>LRKPPS</v>
      </c>
      <c r="F6383" s="39">
        <v>78.434608459472656</v>
      </c>
      <c r="G6383">
        <f t="shared" si="597"/>
        <v>1.4538016134012157E-3</v>
      </c>
      <c r="H6383" s="38">
        <f>G6383*SUMIF('Manual Inputs'!$B$11:$B$22,'Expanded kW'!A6383,'Manual Inputs'!$C$11:$C$22)</f>
        <v>14351.522463045048</v>
      </c>
    </row>
    <row r="6384" spans="1:8" x14ac:dyDescent="0.2">
      <c r="A6384">
        <f t="shared" si="594"/>
        <v>11</v>
      </c>
      <c r="B6384" t="b">
        <f t="shared" si="595"/>
        <v>0</v>
      </c>
      <c r="C6384" t="str">
        <f t="shared" si="596"/>
        <v>OFF</v>
      </c>
      <c r="D6384" s="4">
        <f t="shared" si="598"/>
        <v>42695.916666651188</v>
      </c>
      <c r="E6384" t="str">
        <f t="shared" si="599"/>
        <v>LRKPPS</v>
      </c>
      <c r="F6384" s="39">
        <v>77.120941162109375</v>
      </c>
      <c r="G6384">
        <f t="shared" si="597"/>
        <v>1.4294525196288414E-3</v>
      </c>
      <c r="H6384" s="38">
        <f>G6384*SUMIF('Manual Inputs'!$B$11:$B$22,'Expanded kW'!A6384,'Manual Inputs'!$C$11:$C$22)</f>
        <v>14111.155027070427</v>
      </c>
    </row>
    <row r="6385" spans="1:8" x14ac:dyDescent="0.2">
      <c r="A6385">
        <f t="shared" si="594"/>
        <v>11</v>
      </c>
      <c r="B6385" t="b">
        <f t="shared" si="595"/>
        <v>0</v>
      </c>
      <c r="C6385" t="str">
        <f t="shared" si="596"/>
        <v>OFF</v>
      </c>
      <c r="D6385" s="4">
        <f t="shared" si="598"/>
        <v>42695.958333317853</v>
      </c>
      <c r="E6385" t="str">
        <f t="shared" si="599"/>
        <v>LRKPPS</v>
      </c>
      <c r="F6385" s="39">
        <v>75.546897888183594</v>
      </c>
      <c r="G6385">
        <f t="shared" si="597"/>
        <v>1.4002773035330152E-3</v>
      </c>
      <c r="H6385" s="38">
        <f>G6385*SUMIF('Manual Inputs'!$B$11:$B$22,'Expanded kW'!A6385,'Manual Inputs'!$C$11:$C$22)</f>
        <v>13823.145462832937</v>
      </c>
    </row>
    <row r="6386" spans="1:8" x14ac:dyDescent="0.2">
      <c r="A6386">
        <f t="shared" si="594"/>
        <v>11</v>
      </c>
      <c r="B6386" t="b">
        <f t="shared" si="595"/>
        <v>0</v>
      </c>
      <c r="C6386" t="str">
        <f t="shared" si="596"/>
        <v>OFF</v>
      </c>
      <c r="D6386" s="4">
        <f t="shared" si="598"/>
        <v>42695.999999984517</v>
      </c>
      <c r="E6386" t="str">
        <f t="shared" si="599"/>
        <v>LRKPPS</v>
      </c>
      <c r="F6386" s="39">
        <v>74.291183471679688</v>
      </c>
      <c r="G6386">
        <f t="shared" si="597"/>
        <v>1.3770023783368525E-3</v>
      </c>
      <c r="H6386" s="38">
        <f>G6386*SUMIF('Manual Inputs'!$B$11:$B$22,'Expanded kW'!A6386,'Manual Inputs'!$C$11:$C$22)</f>
        <v>13593.381918275474</v>
      </c>
    </row>
    <row r="6387" spans="1:8" x14ac:dyDescent="0.2">
      <c r="A6387">
        <f t="shared" si="594"/>
        <v>11</v>
      </c>
      <c r="B6387" t="b">
        <f t="shared" si="595"/>
        <v>0</v>
      </c>
      <c r="C6387" t="str">
        <f t="shared" si="596"/>
        <v>OFF</v>
      </c>
      <c r="D6387" s="4">
        <f t="shared" si="598"/>
        <v>42696.041666651181</v>
      </c>
      <c r="E6387" t="str">
        <f t="shared" si="599"/>
        <v>LRKPPS</v>
      </c>
      <c r="F6387" s="39">
        <v>75.210762023925781</v>
      </c>
      <c r="G6387">
        <f t="shared" si="597"/>
        <v>1.3940469560961115E-3</v>
      </c>
      <c r="H6387" s="38">
        <f>G6387*SUMIF('Manual Inputs'!$B$11:$B$22,'Expanded kW'!A6387,'Manual Inputs'!$C$11:$C$22)</f>
        <v>13761.641217433105</v>
      </c>
    </row>
    <row r="6388" spans="1:8" x14ac:dyDescent="0.2">
      <c r="A6388">
        <f t="shared" si="594"/>
        <v>11</v>
      </c>
      <c r="B6388" t="b">
        <f t="shared" si="595"/>
        <v>0</v>
      </c>
      <c r="C6388" t="str">
        <f t="shared" si="596"/>
        <v>OFF</v>
      </c>
      <c r="D6388" s="4">
        <f t="shared" si="598"/>
        <v>42696.083333317845</v>
      </c>
      <c r="E6388" t="str">
        <f t="shared" si="599"/>
        <v>LRKPPS</v>
      </c>
      <c r="F6388" s="39">
        <v>87.547050476074219</v>
      </c>
      <c r="G6388">
        <f t="shared" si="597"/>
        <v>1.6227026019566119E-3</v>
      </c>
      <c r="H6388" s="38">
        <f>G6388*SUMIF('Manual Inputs'!$B$11:$B$22,'Expanded kW'!A6388,'Manual Inputs'!$C$11:$C$22)</f>
        <v>16018.865729787125</v>
      </c>
    </row>
    <row r="6389" spans="1:8" x14ac:dyDescent="0.2">
      <c r="A6389">
        <f t="shared" si="594"/>
        <v>11</v>
      </c>
      <c r="B6389" t="b">
        <f t="shared" si="595"/>
        <v>0</v>
      </c>
      <c r="C6389" t="str">
        <f t="shared" si="596"/>
        <v>OFF</v>
      </c>
      <c r="D6389" s="4">
        <f t="shared" si="598"/>
        <v>42696.124999984509</v>
      </c>
      <c r="E6389" t="str">
        <f t="shared" si="599"/>
        <v>LRKPPS</v>
      </c>
      <c r="F6389" s="39">
        <v>79.738380432128906</v>
      </c>
      <c r="G6389">
        <f t="shared" si="597"/>
        <v>1.4779672952932124E-3</v>
      </c>
      <c r="H6389" s="38">
        <f>G6389*SUMIF('Manual Inputs'!$B$11:$B$22,'Expanded kW'!A6389,'Manual Inputs'!$C$11:$C$22)</f>
        <v>14590.07930829191</v>
      </c>
    </row>
    <row r="6390" spans="1:8" x14ac:dyDescent="0.2">
      <c r="A6390">
        <f t="shared" si="594"/>
        <v>11</v>
      </c>
      <c r="B6390" t="b">
        <f t="shared" si="595"/>
        <v>0</v>
      </c>
      <c r="C6390" t="str">
        <f t="shared" si="596"/>
        <v>OFF</v>
      </c>
      <c r="D6390" s="4">
        <f t="shared" si="598"/>
        <v>42696.166666651174</v>
      </c>
      <c r="E6390" t="str">
        <f t="shared" si="599"/>
        <v>LRKPPS</v>
      </c>
      <c r="F6390" s="39">
        <v>81.40228271484375</v>
      </c>
      <c r="G6390">
        <f t="shared" si="597"/>
        <v>1.5088080666142384E-3</v>
      </c>
      <c r="H6390" s="38">
        <f>G6390*SUMIF('Manual Inputs'!$B$11:$B$22,'Expanded kW'!A6390,'Manual Inputs'!$C$11:$C$22)</f>
        <v>14894.53076735711</v>
      </c>
    </row>
    <row r="6391" spans="1:8" x14ac:dyDescent="0.2">
      <c r="A6391">
        <f t="shared" si="594"/>
        <v>11</v>
      </c>
      <c r="B6391" t="b">
        <f t="shared" si="595"/>
        <v>0</v>
      </c>
      <c r="C6391" t="str">
        <f t="shared" si="596"/>
        <v>OFF</v>
      </c>
      <c r="D6391" s="4">
        <f t="shared" si="598"/>
        <v>42696.208333317838</v>
      </c>
      <c r="E6391" t="str">
        <f t="shared" si="599"/>
        <v>LRKPPS</v>
      </c>
      <c r="F6391" s="39">
        <v>109.52149963378906</v>
      </c>
      <c r="G6391">
        <f t="shared" si="597"/>
        <v>2.0300035404905966E-3</v>
      </c>
      <c r="H6391" s="38">
        <f>G6391*SUMIF('Manual Inputs'!$B$11:$B$22,'Expanded kW'!A6391,'Manual Inputs'!$C$11:$C$22)</f>
        <v>20039.626550731831</v>
      </c>
    </row>
    <row r="6392" spans="1:8" x14ac:dyDescent="0.2">
      <c r="A6392">
        <f t="shared" si="594"/>
        <v>11</v>
      </c>
      <c r="B6392" t="b">
        <f t="shared" si="595"/>
        <v>0</v>
      </c>
      <c r="C6392" t="str">
        <f t="shared" si="596"/>
        <v>OFF</v>
      </c>
      <c r="D6392" s="4">
        <f t="shared" si="598"/>
        <v>42696.249999984502</v>
      </c>
      <c r="E6392" t="str">
        <f t="shared" si="599"/>
        <v>LRKPPS</v>
      </c>
      <c r="F6392" s="39">
        <v>120.28300476074219</v>
      </c>
      <c r="G6392">
        <f t="shared" si="597"/>
        <v>2.2294702532526518E-3</v>
      </c>
      <c r="H6392" s="38">
        <f>G6392*SUMIF('Manual Inputs'!$B$11:$B$22,'Expanded kW'!A6392,'Manual Inputs'!$C$11:$C$22)</f>
        <v>22008.706088439267</v>
      </c>
    </row>
    <row r="6393" spans="1:8" x14ac:dyDescent="0.2">
      <c r="A6393">
        <f t="shared" si="594"/>
        <v>11</v>
      </c>
      <c r="B6393" t="b">
        <f t="shared" si="595"/>
        <v>0</v>
      </c>
      <c r="C6393" t="str">
        <f t="shared" si="596"/>
        <v>ON</v>
      </c>
      <c r="D6393" s="4">
        <f t="shared" si="598"/>
        <v>42696.291666651166</v>
      </c>
      <c r="E6393" t="str">
        <f t="shared" si="599"/>
        <v>LRKPPS</v>
      </c>
      <c r="F6393" s="39">
        <v>133.04913330078125</v>
      </c>
      <c r="G6393">
        <f t="shared" si="597"/>
        <v>2.4660930736239142E-3</v>
      </c>
      <c r="H6393" s="38">
        <f>G6393*SUMIF('Manual Inputs'!$B$11:$B$22,'Expanded kW'!A6393,'Manual Inputs'!$C$11:$C$22)</f>
        <v>24344.580316754666</v>
      </c>
    </row>
    <row r="6394" spans="1:8" x14ac:dyDescent="0.2">
      <c r="A6394">
        <f t="shared" si="594"/>
        <v>11</v>
      </c>
      <c r="B6394" t="b">
        <f t="shared" si="595"/>
        <v>0</v>
      </c>
      <c r="C6394" t="str">
        <f t="shared" si="596"/>
        <v>ON</v>
      </c>
      <c r="D6394" s="4">
        <f t="shared" si="598"/>
        <v>42696.333333317831</v>
      </c>
      <c r="E6394" t="str">
        <f t="shared" si="599"/>
        <v>LRKPPS</v>
      </c>
      <c r="F6394" s="39">
        <v>147.48365783691406</v>
      </c>
      <c r="G6394">
        <f t="shared" si="597"/>
        <v>2.7336399572187023E-3</v>
      </c>
      <c r="H6394" s="38">
        <f>G6394*SUMIF('Manual Inputs'!$B$11:$B$22,'Expanded kW'!A6394,'Manual Inputs'!$C$11:$C$22)</f>
        <v>26985.728238475007</v>
      </c>
    </row>
    <row r="6395" spans="1:8" x14ac:dyDescent="0.2">
      <c r="A6395">
        <f t="shared" si="594"/>
        <v>11</v>
      </c>
      <c r="B6395" t="b">
        <f t="shared" si="595"/>
        <v>0</v>
      </c>
      <c r="C6395" t="str">
        <f t="shared" si="596"/>
        <v>ON</v>
      </c>
      <c r="D6395" s="4">
        <f t="shared" si="598"/>
        <v>42696.374999984495</v>
      </c>
      <c r="E6395" t="str">
        <f t="shared" si="599"/>
        <v>LRKPPS</v>
      </c>
      <c r="F6395" s="39">
        <v>146.88441467285156</v>
      </c>
      <c r="G6395">
        <f t="shared" si="597"/>
        <v>2.7225328618198153E-3</v>
      </c>
      <c r="H6395" s="38">
        <f>G6395*SUMIF('Manual Inputs'!$B$11:$B$22,'Expanded kW'!A6395,'Manual Inputs'!$C$11:$C$22)</f>
        <v>26876.082102683908</v>
      </c>
    </row>
    <row r="6396" spans="1:8" x14ac:dyDescent="0.2">
      <c r="A6396">
        <f t="shared" si="594"/>
        <v>11</v>
      </c>
      <c r="B6396" t="b">
        <f t="shared" si="595"/>
        <v>0</v>
      </c>
      <c r="C6396" t="str">
        <f t="shared" si="596"/>
        <v>ON</v>
      </c>
      <c r="D6396" s="4">
        <f t="shared" si="598"/>
        <v>42696.416666651159</v>
      </c>
      <c r="E6396" t="str">
        <f t="shared" si="599"/>
        <v>LRKPPS</v>
      </c>
      <c r="F6396" s="39">
        <v>140.77737426757812</v>
      </c>
      <c r="G6396">
        <f t="shared" si="597"/>
        <v>2.6093376107862052E-3</v>
      </c>
      <c r="H6396" s="38">
        <f>G6396*SUMIF('Manual Inputs'!$B$11:$B$22,'Expanded kW'!A6396,'Manual Inputs'!$C$11:$C$22)</f>
        <v>25758.650279150399</v>
      </c>
    </row>
    <row r="6397" spans="1:8" x14ac:dyDescent="0.2">
      <c r="A6397">
        <f t="shared" si="594"/>
        <v>11</v>
      </c>
      <c r="B6397" t="b">
        <f t="shared" si="595"/>
        <v>0</v>
      </c>
      <c r="C6397" t="str">
        <f t="shared" si="596"/>
        <v>ON</v>
      </c>
      <c r="D6397" s="4">
        <f t="shared" si="598"/>
        <v>42696.458333317823</v>
      </c>
      <c r="E6397" t="str">
        <f t="shared" si="599"/>
        <v>LRKPPS</v>
      </c>
      <c r="F6397" s="39">
        <v>135.04989624023437</v>
      </c>
      <c r="G6397">
        <f t="shared" si="597"/>
        <v>2.5031776265596662E-3</v>
      </c>
      <c r="H6397" s="38">
        <f>G6397*SUMIF('Manual Inputs'!$B$11:$B$22,'Expanded kW'!A6397,'Manual Inputs'!$C$11:$C$22)</f>
        <v>24710.668639661588</v>
      </c>
    </row>
    <row r="6398" spans="1:8" x14ac:dyDescent="0.2">
      <c r="A6398">
        <f t="shared" si="594"/>
        <v>11</v>
      </c>
      <c r="B6398" t="b">
        <f t="shared" si="595"/>
        <v>0</v>
      </c>
      <c r="C6398" t="str">
        <f t="shared" si="596"/>
        <v>ON</v>
      </c>
      <c r="D6398" s="4">
        <f t="shared" si="598"/>
        <v>42696.499999984488</v>
      </c>
      <c r="E6398" t="str">
        <f t="shared" si="599"/>
        <v>LRKPPS</v>
      </c>
      <c r="F6398" s="39">
        <v>123.09856414794922</v>
      </c>
      <c r="G6398">
        <f t="shared" si="597"/>
        <v>2.2816572260717172E-3</v>
      </c>
      <c r="H6398" s="38">
        <f>G6398*SUMIF('Manual Inputs'!$B$11:$B$22,'Expanded kW'!A6398,'Manual Inputs'!$C$11:$C$22)</f>
        <v>22523.881271756691</v>
      </c>
    </row>
    <row r="6399" spans="1:8" x14ac:dyDescent="0.2">
      <c r="A6399">
        <f t="shared" si="594"/>
        <v>11</v>
      </c>
      <c r="B6399" t="b">
        <f t="shared" si="595"/>
        <v>0</v>
      </c>
      <c r="C6399" t="str">
        <f t="shared" si="596"/>
        <v>ON</v>
      </c>
      <c r="D6399" s="4">
        <f t="shared" si="598"/>
        <v>42696.541666651152</v>
      </c>
      <c r="E6399" t="str">
        <f t="shared" si="599"/>
        <v>LRKPPS</v>
      </c>
      <c r="F6399" s="39">
        <v>107.11502838134766</v>
      </c>
      <c r="G6399">
        <f t="shared" si="597"/>
        <v>1.985399100459374E-3</v>
      </c>
      <c r="H6399" s="38">
        <f>G6399*SUMIF('Manual Inputs'!$B$11:$B$22,'Expanded kW'!A6399,'Manual Inputs'!$C$11:$C$22)</f>
        <v>19599.304007986811</v>
      </c>
    </row>
    <row r="6400" spans="1:8" x14ac:dyDescent="0.2">
      <c r="A6400">
        <f t="shared" si="594"/>
        <v>11</v>
      </c>
      <c r="B6400" t="b">
        <f t="shared" si="595"/>
        <v>0</v>
      </c>
      <c r="C6400" t="str">
        <f t="shared" si="596"/>
        <v>ON</v>
      </c>
      <c r="D6400" s="4">
        <f t="shared" si="598"/>
        <v>42696.583333317816</v>
      </c>
      <c r="E6400" t="str">
        <f t="shared" si="599"/>
        <v>LRKPPS</v>
      </c>
      <c r="F6400" s="39">
        <v>98.810234069824219</v>
      </c>
      <c r="G6400">
        <f t="shared" si="597"/>
        <v>1.831468028370241E-3</v>
      </c>
      <c r="H6400" s="38">
        <f>G6400*SUMIF('Manual Inputs'!$B$11:$B$22,'Expanded kW'!A6400,'Manual Inputs'!$C$11:$C$22)</f>
        <v>18079.739565023076</v>
      </c>
    </row>
    <row r="6401" spans="1:8" x14ac:dyDescent="0.2">
      <c r="A6401">
        <f t="shared" si="594"/>
        <v>11</v>
      </c>
      <c r="B6401" t="b">
        <f t="shared" si="595"/>
        <v>0</v>
      </c>
      <c r="C6401" t="str">
        <f t="shared" si="596"/>
        <v>ON</v>
      </c>
      <c r="D6401" s="4">
        <f t="shared" si="598"/>
        <v>42696.62499998448</v>
      </c>
      <c r="E6401" t="str">
        <f t="shared" si="599"/>
        <v>LRKPPS</v>
      </c>
      <c r="F6401" s="39">
        <v>87.900657653808594</v>
      </c>
      <c r="G6401">
        <f t="shared" si="597"/>
        <v>1.629256783785238E-3</v>
      </c>
      <c r="H6401" s="38">
        <f>G6401*SUMIF('Manual Inputs'!$B$11:$B$22,'Expanded kW'!A6401,'Manual Inputs'!$C$11:$C$22)</f>
        <v>16083.56677762841</v>
      </c>
    </row>
    <row r="6402" spans="1:8" x14ac:dyDescent="0.2">
      <c r="A6402">
        <f t="shared" ref="A6402:A6465" si="600">MONTH(D6402)</f>
        <v>11</v>
      </c>
      <c r="B6402" t="b">
        <f t="shared" ref="B6402:B6465" si="601">IF(ISNA(VLOOKUP(DATE(YEAR(D6402),MONTH(D6402),DAY(D6402)),Holidays,1,FALSE)),FALSE,TRUE)</f>
        <v>0</v>
      </c>
      <c r="C6402" t="str">
        <f t="shared" ref="C6402:C6465" si="602">IF(OR(HOUR(D6402)&lt;PkStart,HOUR(D6402)&gt;OPkStart-1,WEEKDAY(D6402,2)&gt;5,B6402)=TRUE,"OFF","ON")</f>
        <v>ON</v>
      </c>
      <c r="D6402" s="4">
        <f t="shared" si="598"/>
        <v>42696.666666651145</v>
      </c>
      <c r="E6402" t="str">
        <f t="shared" si="599"/>
        <v>LRKPPS</v>
      </c>
      <c r="F6402" s="39">
        <v>78.395118713378906</v>
      </c>
      <c r="G6402">
        <f t="shared" ref="G6402:G6465" si="603">IF(SUMIF($A$2:$A$8761,A6402,$F$2:$F$8761)=0,0,F6402/SUMIF($A$2:$A$8761,A6402,$F$2:$F$8761))</f>
        <v>1.4530696628284839E-3</v>
      </c>
      <c r="H6402" s="38">
        <f>G6402*SUMIF('Manual Inputs'!$B$11:$B$22,'Expanded kW'!A6402,'Manual Inputs'!$C$11:$C$22)</f>
        <v>14344.296851937201</v>
      </c>
    </row>
    <row r="6403" spans="1:8" x14ac:dyDescent="0.2">
      <c r="A6403">
        <f t="shared" si="600"/>
        <v>11</v>
      </c>
      <c r="B6403" t="b">
        <f t="shared" si="601"/>
        <v>0</v>
      </c>
      <c r="C6403" t="str">
        <f t="shared" si="602"/>
        <v>ON</v>
      </c>
      <c r="D6403" s="4">
        <f t="shared" si="598"/>
        <v>42696.708333317809</v>
      </c>
      <c r="E6403" t="str">
        <f t="shared" si="599"/>
        <v>LRKPPS</v>
      </c>
      <c r="F6403" s="39">
        <v>73.423263549804688</v>
      </c>
      <c r="G6403">
        <f t="shared" si="603"/>
        <v>1.3609153039253457E-3</v>
      </c>
      <c r="H6403" s="38">
        <f>G6403*SUMIF('Manual Inputs'!$B$11:$B$22,'Expanded kW'!A6403,'Manual Inputs'!$C$11:$C$22)</f>
        <v>13434.574824065914</v>
      </c>
    </row>
    <row r="6404" spans="1:8" x14ac:dyDescent="0.2">
      <c r="A6404">
        <f t="shared" si="600"/>
        <v>11</v>
      </c>
      <c r="B6404" t="b">
        <f t="shared" si="601"/>
        <v>0</v>
      </c>
      <c r="C6404" t="str">
        <f t="shared" si="602"/>
        <v>ON</v>
      </c>
      <c r="D6404" s="4">
        <f t="shared" ref="D6404:D6467" si="604">+D6403+1/24</f>
        <v>42696.749999984473</v>
      </c>
      <c r="E6404" t="str">
        <f t="shared" ref="E6404:E6467" si="605">+E6403</f>
        <v>LRKPPS</v>
      </c>
      <c r="F6404" s="39">
        <v>73.769058227539063</v>
      </c>
      <c r="G6404">
        <f t="shared" si="603"/>
        <v>1.3673246794582846E-3</v>
      </c>
      <c r="H6404" s="38">
        <f>G6404*SUMIF('Manual Inputs'!$B$11:$B$22,'Expanded kW'!A6404,'Manual Inputs'!$C$11:$C$22)</f>
        <v>13497.846384701937</v>
      </c>
    </row>
    <row r="6405" spans="1:8" x14ac:dyDescent="0.2">
      <c r="A6405">
        <f t="shared" si="600"/>
        <v>11</v>
      </c>
      <c r="B6405" t="b">
        <f t="shared" si="601"/>
        <v>0</v>
      </c>
      <c r="C6405" t="str">
        <f t="shared" si="602"/>
        <v>ON</v>
      </c>
      <c r="D6405" s="4">
        <f t="shared" si="604"/>
        <v>42696.791666651137</v>
      </c>
      <c r="E6405" t="str">
        <f t="shared" si="605"/>
        <v>LRKPPS</v>
      </c>
      <c r="F6405" s="39">
        <v>72.929618835449219</v>
      </c>
      <c r="G6405">
        <f t="shared" si="603"/>
        <v>1.351765497529005E-3</v>
      </c>
      <c r="H6405" s="38">
        <f>G6405*SUMIF('Manual Inputs'!$B$11:$B$22,'Expanded kW'!A6405,'Manual Inputs'!$C$11:$C$22)</f>
        <v>13344.250497267029</v>
      </c>
    </row>
    <row r="6406" spans="1:8" x14ac:dyDescent="0.2">
      <c r="A6406">
        <f t="shared" si="600"/>
        <v>11</v>
      </c>
      <c r="B6406" t="b">
        <f t="shared" si="601"/>
        <v>0</v>
      </c>
      <c r="C6406" t="str">
        <f t="shared" si="602"/>
        <v>ON</v>
      </c>
      <c r="D6406" s="4">
        <f t="shared" si="604"/>
        <v>42696.833333317802</v>
      </c>
      <c r="E6406" t="str">
        <f t="shared" si="605"/>
        <v>LRKPPS</v>
      </c>
      <c r="F6406" s="39">
        <v>69.183418273925781</v>
      </c>
      <c r="G6406">
        <f t="shared" si="603"/>
        <v>1.2823288989733891E-3</v>
      </c>
      <c r="H6406" s="38">
        <f>G6406*SUMIF('Manual Inputs'!$B$11:$B$22,'Expanded kW'!A6406,'Manual Inputs'!$C$11:$C$22)</f>
        <v>12658.791838573585</v>
      </c>
    </row>
    <row r="6407" spans="1:8" x14ac:dyDescent="0.2">
      <c r="A6407">
        <f t="shared" si="600"/>
        <v>11</v>
      </c>
      <c r="B6407" t="b">
        <f t="shared" si="601"/>
        <v>0</v>
      </c>
      <c r="C6407" t="str">
        <f t="shared" si="602"/>
        <v>OFF</v>
      </c>
      <c r="D6407" s="4">
        <f t="shared" si="604"/>
        <v>42696.874999984466</v>
      </c>
      <c r="E6407" t="str">
        <f t="shared" si="605"/>
        <v>LRKPPS</v>
      </c>
      <c r="F6407" s="39">
        <v>68.603912353515625</v>
      </c>
      <c r="G6407">
        <f t="shared" si="603"/>
        <v>1.2715876374484699E-3</v>
      </c>
      <c r="H6407" s="38">
        <f>G6407*SUMIF('Manual Inputs'!$B$11:$B$22,'Expanded kW'!A6407,'Manual Inputs'!$C$11:$C$22)</f>
        <v>12552.757112352809</v>
      </c>
    </row>
    <row r="6408" spans="1:8" x14ac:dyDescent="0.2">
      <c r="A6408">
        <f t="shared" si="600"/>
        <v>11</v>
      </c>
      <c r="B6408" t="b">
        <f t="shared" si="601"/>
        <v>0</v>
      </c>
      <c r="C6408" t="str">
        <f t="shared" si="602"/>
        <v>OFF</v>
      </c>
      <c r="D6408" s="4">
        <f t="shared" si="604"/>
        <v>42696.91666665113</v>
      </c>
      <c r="E6408" t="str">
        <f t="shared" si="605"/>
        <v>LRKPPS</v>
      </c>
      <c r="F6408" s="39">
        <v>65.600051879882813</v>
      </c>
      <c r="G6408">
        <f t="shared" si="603"/>
        <v>1.2159104652311064E-3</v>
      </c>
      <c r="H6408" s="38">
        <f>G6408*SUMIF('Manual Inputs'!$B$11:$B$22,'Expanded kW'!A6408,'Manual Inputs'!$C$11:$C$22)</f>
        <v>12003.127657831217</v>
      </c>
    </row>
    <row r="6409" spans="1:8" x14ac:dyDescent="0.2">
      <c r="A6409">
        <f t="shared" si="600"/>
        <v>11</v>
      </c>
      <c r="B6409" t="b">
        <f t="shared" si="601"/>
        <v>0</v>
      </c>
      <c r="C6409" t="str">
        <f t="shared" si="602"/>
        <v>OFF</v>
      </c>
      <c r="D6409" s="4">
        <f t="shared" si="604"/>
        <v>42696.958333317794</v>
      </c>
      <c r="E6409" t="str">
        <f t="shared" si="605"/>
        <v>LRKPPS</v>
      </c>
      <c r="F6409" s="39">
        <v>66.237007141113281</v>
      </c>
      <c r="G6409">
        <f t="shared" si="603"/>
        <v>1.2277165621139604E-3</v>
      </c>
      <c r="H6409" s="38">
        <f>G6409*SUMIF('Manual Inputs'!$B$11:$B$22,'Expanded kW'!A6409,'Manual Inputs'!$C$11:$C$22)</f>
        <v>12119.674140551626</v>
      </c>
    </row>
    <row r="6410" spans="1:8" x14ac:dyDescent="0.2">
      <c r="A6410">
        <f t="shared" si="600"/>
        <v>11</v>
      </c>
      <c r="B6410" t="b">
        <f t="shared" si="601"/>
        <v>0</v>
      </c>
      <c r="C6410" t="str">
        <f t="shared" si="602"/>
        <v>OFF</v>
      </c>
      <c r="D6410" s="4">
        <f t="shared" si="604"/>
        <v>42696.999999984459</v>
      </c>
      <c r="E6410" t="str">
        <f t="shared" si="605"/>
        <v>LRKPPS</v>
      </c>
      <c r="F6410" s="39">
        <v>66.76751708984375</v>
      </c>
      <c r="G6410">
        <f t="shared" si="603"/>
        <v>1.2375496732180754E-3</v>
      </c>
      <c r="H6410" s="38">
        <f>G6410*SUMIF('Manual Inputs'!$B$11:$B$22,'Expanded kW'!A6410,'Manual Inputs'!$C$11:$C$22)</f>
        <v>12216.74386010034</v>
      </c>
    </row>
    <row r="6411" spans="1:8" x14ac:dyDescent="0.2">
      <c r="A6411">
        <f t="shared" si="600"/>
        <v>11</v>
      </c>
      <c r="B6411" t="b">
        <f t="shared" si="601"/>
        <v>0</v>
      </c>
      <c r="C6411" t="str">
        <f t="shared" si="602"/>
        <v>OFF</v>
      </c>
      <c r="D6411" s="4">
        <f t="shared" si="604"/>
        <v>42697.041666651123</v>
      </c>
      <c r="E6411" t="str">
        <f t="shared" si="605"/>
        <v>LRKPPS</v>
      </c>
      <c r="F6411" s="39">
        <v>65.916656494140625</v>
      </c>
      <c r="G6411">
        <f t="shared" si="603"/>
        <v>1.221778796928792E-3</v>
      </c>
      <c r="H6411" s="38">
        <f>G6411*SUMIF('Manual Inputs'!$B$11:$B$22,'Expanded kW'!A6411,'Manual Inputs'!$C$11:$C$22)</f>
        <v>12061.058185217895</v>
      </c>
    </row>
    <row r="6412" spans="1:8" x14ac:dyDescent="0.2">
      <c r="A6412">
        <f t="shared" si="600"/>
        <v>11</v>
      </c>
      <c r="B6412" t="b">
        <f t="shared" si="601"/>
        <v>0</v>
      </c>
      <c r="C6412" t="str">
        <f t="shared" si="602"/>
        <v>OFF</v>
      </c>
      <c r="D6412" s="4">
        <f t="shared" si="604"/>
        <v>42697.083333317787</v>
      </c>
      <c r="E6412" t="str">
        <f t="shared" si="605"/>
        <v>LRKPPS</v>
      </c>
      <c r="F6412" s="39">
        <v>66.291595458984375</v>
      </c>
      <c r="G6412">
        <f t="shared" si="603"/>
        <v>1.2287283678225956E-3</v>
      </c>
      <c r="H6412" s="38">
        <f>G6412*SUMIF('Manual Inputs'!$B$11:$B$22,'Expanded kW'!A6412,'Manual Inputs'!$C$11:$C$22)</f>
        <v>12129.662403201673</v>
      </c>
    </row>
    <row r="6413" spans="1:8" x14ac:dyDescent="0.2">
      <c r="A6413">
        <f t="shared" si="600"/>
        <v>11</v>
      </c>
      <c r="B6413" t="b">
        <f t="shared" si="601"/>
        <v>0</v>
      </c>
      <c r="C6413" t="str">
        <f t="shared" si="602"/>
        <v>OFF</v>
      </c>
      <c r="D6413" s="4">
        <f t="shared" si="604"/>
        <v>42697.124999984451</v>
      </c>
      <c r="E6413" t="str">
        <f t="shared" si="605"/>
        <v>LRKPPS</v>
      </c>
      <c r="F6413" s="39">
        <v>66.575599670410156</v>
      </c>
      <c r="G6413">
        <f t="shared" si="603"/>
        <v>1.2339924443430627E-3</v>
      </c>
      <c r="H6413" s="38">
        <f>G6413*SUMIF('Manual Inputs'!$B$11:$B$22,'Expanded kW'!A6413,'Manual Inputs'!$C$11:$C$22)</f>
        <v>12181.6278926703</v>
      </c>
    </row>
    <row r="6414" spans="1:8" x14ac:dyDescent="0.2">
      <c r="A6414">
        <f t="shared" si="600"/>
        <v>11</v>
      </c>
      <c r="B6414" t="b">
        <f t="shared" si="601"/>
        <v>0</v>
      </c>
      <c r="C6414" t="str">
        <f t="shared" si="602"/>
        <v>OFF</v>
      </c>
      <c r="D6414" s="4">
        <f t="shared" si="604"/>
        <v>42697.166666651116</v>
      </c>
      <c r="E6414" t="str">
        <f t="shared" si="605"/>
        <v>LRKPPS</v>
      </c>
      <c r="F6414" s="39">
        <v>70.067527770996094</v>
      </c>
      <c r="G6414">
        <f t="shared" si="603"/>
        <v>1.2987160504937321E-3</v>
      </c>
      <c r="H6414" s="38">
        <f>G6414*SUMIF('Manual Inputs'!$B$11:$B$22,'Expanded kW'!A6414,'Manual Inputs'!$C$11:$C$22)</f>
        <v>12820.561209979986</v>
      </c>
    </row>
    <row r="6415" spans="1:8" x14ac:dyDescent="0.2">
      <c r="A6415">
        <f t="shared" si="600"/>
        <v>11</v>
      </c>
      <c r="B6415" t="b">
        <f t="shared" si="601"/>
        <v>0</v>
      </c>
      <c r="C6415" t="str">
        <f t="shared" si="602"/>
        <v>OFF</v>
      </c>
      <c r="D6415" s="4">
        <f t="shared" si="604"/>
        <v>42697.20833331778</v>
      </c>
      <c r="E6415" t="str">
        <f t="shared" si="605"/>
        <v>LRKPPS</v>
      </c>
      <c r="F6415" s="39">
        <v>72.128593444824219</v>
      </c>
      <c r="G6415">
        <f t="shared" si="603"/>
        <v>1.3369183270243205E-3</v>
      </c>
      <c r="H6415" s="38">
        <f>G6415*SUMIF('Manual Inputs'!$B$11:$B$22,'Expanded kW'!A6415,'Manual Inputs'!$C$11:$C$22)</f>
        <v>13197.683387252526</v>
      </c>
    </row>
    <row r="6416" spans="1:8" x14ac:dyDescent="0.2">
      <c r="A6416">
        <f t="shared" si="600"/>
        <v>11</v>
      </c>
      <c r="B6416" t="b">
        <f t="shared" si="601"/>
        <v>0</v>
      </c>
      <c r="C6416" t="str">
        <f t="shared" si="602"/>
        <v>OFF</v>
      </c>
      <c r="D6416" s="4">
        <f t="shared" si="604"/>
        <v>42697.249999984444</v>
      </c>
      <c r="E6416" t="str">
        <f t="shared" si="605"/>
        <v>LRKPPS</v>
      </c>
      <c r="F6416" s="39">
        <v>77.234939575195312</v>
      </c>
      <c r="G6416">
        <f t="shared" si="603"/>
        <v>1.4315655036817312E-3</v>
      </c>
      <c r="H6416" s="38">
        <f>G6416*SUMIF('Manual Inputs'!$B$11:$B$22,'Expanded kW'!A6416,'Manual Inputs'!$C$11:$C$22)</f>
        <v>14132.013814005019</v>
      </c>
    </row>
    <row r="6417" spans="1:8" x14ac:dyDescent="0.2">
      <c r="A6417">
        <f t="shared" si="600"/>
        <v>11</v>
      </c>
      <c r="B6417" t="b">
        <f t="shared" si="601"/>
        <v>0</v>
      </c>
      <c r="C6417" t="str">
        <f t="shared" si="602"/>
        <v>ON</v>
      </c>
      <c r="D6417" s="4">
        <f t="shared" si="604"/>
        <v>42697.291666651108</v>
      </c>
      <c r="E6417" t="str">
        <f t="shared" si="605"/>
        <v>LRKPPS</v>
      </c>
      <c r="F6417" s="39">
        <v>78.001266479492188</v>
      </c>
      <c r="G6417">
        <f t="shared" si="603"/>
        <v>1.445769530599711E-3</v>
      </c>
      <c r="H6417" s="38">
        <f>G6417*SUMIF('Manual Inputs'!$B$11:$B$22,'Expanded kW'!A6417,'Manual Inputs'!$C$11:$C$22)</f>
        <v>14272.231990611779</v>
      </c>
    </row>
    <row r="6418" spans="1:8" x14ac:dyDescent="0.2">
      <c r="A6418">
        <f t="shared" si="600"/>
        <v>11</v>
      </c>
      <c r="B6418" t="b">
        <f t="shared" si="601"/>
        <v>0</v>
      </c>
      <c r="C6418" t="str">
        <f t="shared" si="602"/>
        <v>ON</v>
      </c>
      <c r="D6418" s="4">
        <f t="shared" si="604"/>
        <v>42697.333333317772</v>
      </c>
      <c r="E6418" t="str">
        <f t="shared" si="605"/>
        <v>LRKPPS</v>
      </c>
      <c r="F6418" s="39">
        <v>78.632308959960938</v>
      </c>
      <c r="G6418">
        <f t="shared" si="603"/>
        <v>1.4574660328740125E-3</v>
      </c>
      <c r="H6418" s="38">
        <f>G6418*SUMIF('Manual Inputs'!$B$11:$B$22,'Expanded kW'!A6418,'Manual Inputs'!$C$11:$C$22)</f>
        <v>14387.696586043046</v>
      </c>
    </row>
    <row r="6419" spans="1:8" x14ac:dyDescent="0.2">
      <c r="A6419">
        <f t="shared" si="600"/>
        <v>11</v>
      </c>
      <c r="B6419" t="b">
        <f t="shared" si="601"/>
        <v>0</v>
      </c>
      <c r="C6419" t="str">
        <f t="shared" si="602"/>
        <v>ON</v>
      </c>
      <c r="D6419" s="4">
        <f t="shared" si="604"/>
        <v>42697.374999984437</v>
      </c>
      <c r="E6419" t="str">
        <f t="shared" si="605"/>
        <v>LRKPPS</v>
      </c>
      <c r="F6419" s="39">
        <v>79.576316833496094</v>
      </c>
      <c r="G6419">
        <f t="shared" si="603"/>
        <v>1.4749634131320905E-3</v>
      </c>
      <c r="H6419" s="38">
        <f>G6419*SUMIF('Manual Inputs'!$B$11:$B$22,'Expanded kW'!A6419,'Manual Inputs'!$C$11:$C$22)</f>
        <v>14560.42582468432</v>
      </c>
    </row>
    <row r="6420" spans="1:8" x14ac:dyDescent="0.2">
      <c r="A6420">
        <f t="shared" si="600"/>
        <v>11</v>
      </c>
      <c r="B6420" t="b">
        <f t="shared" si="601"/>
        <v>0</v>
      </c>
      <c r="C6420" t="str">
        <f t="shared" si="602"/>
        <v>ON</v>
      </c>
      <c r="D6420" s="4">
        <f t="shared" si="604"/>
        <v>42697.416666651101</v>
      </c>
      <c r="E6420" t="str">
        <f t="shared" si="605"/>
        <v>LRKPPS</v>
      </c>
      <c r="F6420" s="39">
        <v>77.600662231445313</v>
      </c>
      <c r="G6420">
        <f t="shared" si="603"/>
        <v>1.438344248398591E-3</v>
      </c>
      <c r="H6420" s="38">
        <f>G6420*SUMIF('Manual Inputs'!$B$11:$B$22,'Expanded kW'!A6420,'Manual Inputs'!$C$11:$C$22)</f>
        <v>14198.931683801338</v>
      </c>
    </row>
    <row r="6421" spans="1:8" x14ac:dyDescent="0.2">
      <c r="A6421">
        <f t="shared" si="600"/>
        <v>11</v>
      </c>
      <c r="B6421" t="b">
        <f t="shared" si="601"/>
        <v>0</v>
      </c>
      <c r="C6421" t="str">
        <f t="shared" si="602"/>
        <v>ON</v>
      </c>
      <c r="D6421" s="4">
        <f t="shared" si="604"/>
        <v>42697.458333317765</v>
      </c>
      <c r="E6421" t="str">
        <f t="shared" si="605"/>
        <v>LRKPPS</v>
      </c>
      <c r="F6421" s="39">
        <v>74.154609680175781</v>
      </c>
      <c r="G6421">
        <f t="shared" si="603"/>
        <v>1.3744709549978898E-3</v>
      </c>
      <c r="H6421" s="38">
        <f>G6421*SUMIF('Manual Inputs'!$B$11:$B$22,'Expanded kW'!A6421,'Manual Inputs'!$C$11:$C$22)</f>
        <v>13568.392415871769</v>
      </c>
    </row>
    <row r="6422" spans="1:8" x14ac:dyDescent="0.2">
      <c r="A6422">
        <f t="shared" si="600"/>
        <v>11</v>
      </c>
      <c r="B6422" t="b">
        <f t="shared" si="601"/>
        <v>0</v>
      </c>
      <c r="C6422" t="str">
        <f t="shared" si="602"/>
        <v>ON</v>
      </c>
      <c r="D6422" s="4">
        <f t="shared" si="604"/>
        <v>42697.499999984429</v>
      </c>
      <c r="E6422" t="str">
        <f t="shared" si="605"/>
        <v>LRKPPS</v>
      </c>
      <c r="F6422" s="39">
        <v>71.174156188964844</v>
      </c>
      <c r="G6422">
        <f t="shared" si="603"/>
        <v>1.3192276360179957E-3</v>
      </c>
      <c r="H6422" s="38">
        <f>G6422*SUMIF('Manual Inputs'!$B$11:$B$22,'Expanded kW'!A6422,'Manual Inputs'!$C$11:$C$22)</f>
        <v>13023.045839031569</v>
      </c>
    </row>
    <row r="6423" spans="1:8" x14ac:dyDescent="0.2">
      <c r="A6423">
        <f t="shared" si="600"/>
        <v>11</v>
      </c>
      <c r="B6423" t="b">
        <f t="shared" si="601"/>
        <v>0</v>
      </c>
      <c r="C6423" t="str">
        <f t="shared" si="602"/>
        <v>ON</v>
      </c>
      <c r="D6423" s="4">
        <f t="shared" si="604"/>
        <v>42697.541666651094</v>
      </c>
      <c r="E6423" t="str">
        <f t="shared" si="605"/>
        <v>LRKPPS</v>
      </c>
      <c r="F6423" s="39">
        <v>66.467658996582031</v>
      </c>
      <c r="G6423">
        <f t="shared" si="603"/>
        <v>1.2319917417342899E-3</v>
      </c>
      <c r="H6423" s="38">
        <f>G6423*SUMIF('Manual Inputs'!$B$11:$B$22,'Expanded kW'!A6423,'Manual Inputs'!$C$11:$C$22)</f>
        <v>12161.877516713224</v>
      </c>
    </row>
    <row r="6424" spans="1:8" x14ac:dyDescent="0.2">
      <c r="A6424">
        <f t="shared" si="600"/>
        <v>11</v>
      </c>
      <c r="B6424" t="b">
        <f t="shared" si="601"/>
        <v>0</v>
      </c>
      <c r="C6424" t="str">
        <f t="shared" si="602"/>
        <v>ON</v>
      </c>
      <c r="D6424" s="4">
        <f t="shared" si="604"/>
        <v>42697.583333317758</v>
      </c>
      <c r="E6424" t="str">
        <f t="shared" si="605"/>
        <v>LRKPPS</v>
      </c>
      <c r="F6424" s="39">
        <v>64.599258422851562</v>
      </c>
      <c r="G6424">
        <f t="shared" si="603"/>
        <v>1.1973605524937313E-3</v>
      </c>
      <c r="H6424" s="38">
        <f>G6424*SUMIF('Manual Inputs'!$B$11:$B$22,'Expanded kW'!A6424,'Manual Inputs'!$C$11:$C$22)</f>
        <v>11820.008113263417</v>
      </c>
    </row>
    <row r="6425" spans="1:8" x14ac:dyDescent="0.2">
      <c r="A6425">
        <f t="shared" si="600"/>
        <v>11</v>
      </c>
      <c r="B6425" t="b">
        <f t="shared" si="601"/>
        <v>0</v>
      </c>
      <c r="C6425" t="str">
        <f t="shared" si="602"/>
        <v>ON</v>
      </c>
      <c r="D6425" s="4">
        <f t="shared" si="604"/>
        <v>42697.624999984422</v>
      </c>
      <c r="E6425" t="str">
        <f t="shared" si="605"/>
        <v>LRKPPS</v>
      </c>
      <c r="F6425" s="39">
        <v>62.523921966552734</v>
      </c>
      <c r="G6425">
        <f t="shared" si="603"/>
        <v>1.1588937640724369E-3</v>
      </c>
      <c r="H6425" s="38">
        <f>G6425*SUMIF('Manual Inputs'!$B$11:$B$22,'Expanded kW'!A6425,'Manual Inputs'!$C$11:$C$22)</f>
        <v>11440.274748669157</v>
      </c>
    </row>
    <row r="6426" spans="1:8" x14ac:dyDescent="0.2">
      <c r="A6426">
        <f t="shared" si="600"/>
        <v>11</v>
      </c>
      <c r="B6426" t="b">
        <f t="shared" si="601"/>
        <v>0</v>
      </c>
      <c r="C6426" t="str">
        <f t="shared" si="602"/>
        <v>ON</v>
      </c>
      <c r="D6426" s="4">
        <f t="shared" si="604"/>
        <v>42697.666666651086</v>
      </c>
      <c r="E6426" t="str">
        <f t="shared" si="605"/>
        <v>LRKPPS</v>
      </c>
      <c r="F6426" s="39">
        <v>60.509555816650391</v>
      </c>
      <c r="G6426">
        <f t="shared" si="603"/>
        <v>1.1215570728308152E-3</v>
      </c>
      <c r="H6426" s="38">
        <f>G6426*SUMIF('Manual Inputs'!$B$11:$B$22,'Expanded kW'!A6426,'Manual Inputs'!$C$11:$C$22)</f>
        <v>11071.697387005415</v>
      </c>
    </row>
    <row r="6427" spans="1:8" x14ac:dyDescent="0.2">
      <c r="A6427">
        <f t="shared" si="600"/>
        <v>11</v>
      </c>
      <c r="B6427" t="b">
        <f t="shared" si="601"/>
        <v>0</v>
      </c>
      <c r="C6427" t="str">
        <f t="shared" si="602"/>
        <v>ON</v>
      </c>
      <c r="D6427" s="4">
        <f t="shared" si="604"/>
        <v>42697.708333317751</v>
      </c>
      <c r="E6427" t="str">
        <f t="shared" si="605"/>
        <v>LRKPPS</v>
      </c>
      <c r="F6427" s="39">
        <v>62.310791015625</v>
      </c>
      <c r="G6427">
        <f t="shared" si="603"/>
        <v>1.154943338024418E-3</v>
      </c>
      <c r="H6427" s="38">
        <f>G6427*SUMIF('Manual Inputs'!$B$11:$B$22,'Expanded kW'!A6427,'Manual Inputs'!$C$11:$C$22)</f>
        <v>11401.277248842407</v>
      </c>
    </row>
    <row r="6428" spans="1:8" x14ac:dyDescent="0.2">
      <c r="A6428">
        <f t="shared" si="600"/>
        <v>11</v>
      </c>
      <c r="B6428" t="b">
        <f t="shared" si="601"/>
        <v>0</v>
      </c>
      <c r="C6428" t="str">
        <f t="shared" si="602"/>
        <v>ON</v>
      </c>
      <c r="D6428" s="4">
        <f t="shared" si="604"/>
        <v>42697.749999984415</v>
      </c>
      <c r="E6428" t="str">
        <f t="shared" si="605"/>
        <v>LRKPPS</v>
      </c>
      <c r="F6428" s="39">
        <v>63.155757904052734</v>
      </c>
      <c r="G6428">
        <f t="shared" si="603"/>
        <v>1.1706049732361442E-3</v>
      </c>
      <c r="H6428" s="38">
        <f>G6428*SUMIF('Manual Inputs'!$B$11:$B$22,'Expanded kW'!A6428,'Manual Inputs'!$C$11:$C$22)</f>
        <v>11555.88452639471</v>
      </c>
    </row>
    <row r="6429" spans="1:8" x14ac:dyDescent="0.2">
      <c r="A6429">
        <f t="shared" si="600"/>
        <v>11</v>
      </c>
      <c r="B6429" t="b">
        <f t="shared" si="601"/>
        <v>0</v>
      </c>
      <c r="C6429" t="str">
        <f t="shared" si="602"/>
        <v>ON</v>
      </c>
      <c r="D6429" s="4">
        <f t="shared" si="604"/>
        <v>42697.791666651079</v>
      </c>
      <c r="E6429" t="str">
        <f t="shared" si="605"/>
        <v>LRKPPS</v>
      </c>
      <c r="F6429" s="39">
        <v>61.828880310058594</v>
      </c>
      <c r="G6429">
        <f t="shared" si="603"/>
        <v>1.1460110238964043E-3</v>
      </c>
      <c r="H6429" s="38">
        <f>G6429*SUMIF('Manual Inputs'!$B$11:$B$22,'Expanded kW'!A6429,'Manual Inputs'!$C$11:$C$22)</f>
        <v>11313.099944818612</v>
      </c>
    </row>
    <row r="6430" spans="1:8" x14ac:dyDescent="0.2">
      <c r="A6430">
        <f t="shared" si="600"/>
        <v>11</v>
      </c>
      <c r="B6430" t="b">
        <f t="shared" si="601"/>
        <v>0</v>
      </c>
      <c r="C6430" t="str">
        <f t="shared" si="602"/>
        <v>ON</v>
      </c>
      <c r="D6430" s="4">
        <f t="shared" si="604"/>
        <v>42697.833333317743</v>
      </c>
      <c r="E6430" t="str">
        <f t="shared" si="605"/>
        <v>LRKPPS</v>
      </c>
      <c r="F6430" s="39">
        <v>59.827911376953125</v>
      </c>
      <c r="G6430">
        <f t="shared" si="603"/>
        <v>1.1089226528259025E-3</v>
      </c>
      <c r="H6430" s="38">
        <f>G6430*SUMIF('Manual Inputs'!$B$11:$B$22,'Expanded kW'!A6430,'Manual Inputs'!$C$11:$C$22)</f>
        <v>10946.973930354519</v>
      </c>
    </row>
    <row r="6431" spans="1:8" x14ac:dyDescent="0.2">
      <c r="A6431">
        <f t="shared" si="600"/>
        <v>11</v>
      </c>
      <c r="B6431" t="b">
        <f t="shared" si="601"/>
        <v>0</v>
      </c>
      <c r="C6431" t="str">
        <f t="shared" si="602"/>
        <v>OFF</v>
      </c>
      <c r="D6431" s="4">
        <f t="shared" si="604"/>
        <v>42697.874999984408</v>
      </c>
      <c r="E6431" t="str">
        <f t="shared" si="605"/>
        <v>LRKPPS</v>
      </c>
      <c r="F6431" s="39">
        <v>60.518772125244141</v>
      </c>
      <c r="G6431">
        <f t="shared" si="603"/>
        <v>1.1217278990077587E-3</v>
      </c>
      <c r="H6431" s="38">
        <f>G6431*SUMIF('Manual Inputs'!$B$11:$B$22,'Expanded kW'!A6431,'Manual Inputs'!$C$11:$C$22)</f>
        <v>11073.383735192872</v>
      </c>
    </row>
    <row r="6432" spans="1:8" x14ac:dyDescent="0.2">
      <c r="A6432">
        <f t="shared" si="600"/>
        <v>11</v>
      </c>
      <c r="B6432" t="b">
        <f t="shared" si="601"/>
        <v>0</v>
      </c>
      <c r="C6432" t="str">
        <f t="shared" si="602"/>
        <v>OFF</v>
      </c>
      <c r="D6432" s="4">
        <f t="shared" si="604"/>
        <v>42697.916666651072</v>
      </c>
      <c r="E6432" t="str">
        <f t="shared" si="605"/>
        <v>LRKPPS</v>
      </c>
      <c r="F6432" s="39">
        <v>59.380348205566406</v>
      </c>
      <c r="G6432">
        <f t="shared" si="603"/>
        <v>1.1006269773142796E-3</v>
      </c>
      <c r="H6432" s="38">
        <f>G6432*SUMIF('Manual Inputs'!$B$11:$B$22,'Expanded kW'!A6432,'Manual Inputs'!$C$11:$C$22)</f>
        <v>10865.081344492921</v>
      </c>
    </row>
    <row r="6433" spans="1:8" x14ac:dyDescent="0.2">
      <c r="A6433">
        <f t="shared" si="600"/>
        <v>11</v>
      </c>
      <c r="B6433" t="b">
        <f t="shared" si="601"/>
        <v>0</v>
      </c>
      <c r="C6433" t="str">
        <f t="shared" si="602"/>
        <v>OFF</v>
      </c>
      <c r="D6433" s="4">
        <f t="shared" si="604"/>
        <v>42697.958333317736</v>
      </c>
      <c r="E6433" t="str">
        <f t="shared" si="605"/>
        <v>LRKPPS</v>
      </c>
      <c r="F6433" s="39">
        <v>54.702159881591797</v>
      </c>
      <c r="G6433">
        <f t="shared" si="603"/>
        <v>1.0139157937338428E-3</v>
      </c>
      <c r="H6433" s="38">
        <f>G6433*SUMIF('Manual Inputs'!$B$11:$B$22,'Expanded kW'!A6433,'Manual Inputs'!$C$11:$C$22)</f>
        <v>10009.09281931825</v>
      </c>
    </row>
    <row r="6434" spans="1:8" x14ac:dyDescent="0.2">
      <c r="A6434">
        <f t="shared" si="600"/>
        <v>11</v>
      </c>
      <c r="B6434" t="b">
        <f t="shared" si="601"/>
        <v>0</v>
      </c>
      <c r="C6434" t="str">
        <f t="shared" si="602"/>
        <v>OFF</v>
      </c>
      <c r="D6434" s="4">
        <f t="shared" si="604"/>
        <v>42697.9999999844</v>
      </c>
      <c r="E6434" t="str">
        <f t="shared" si="605"/>
        <v>LRKPPS</v>
      </c>
      <c r="F6434" s="39">
        <v>52.763946533203125</v>
      </c>
      <c r="G6434">
        <f t="shared" si="603"/>
        <v>9.7799061034417665E-4</v>
      </c>
      <c r="H6434" s="38">
        <f>G6434*SUMIF('Manual Inputs'!$B$11:$B$22,'Expanded kW'!A6434,'Manual Inputs'!$C$11:$C$22)</f>
        <v>9654.4494679468153</v>
      </c>
    </row>
    <row r="6435" spans="1:8" x14ac:dyDescent="0.2">
      <c r="A6435">
        <f t="shared" si="600"/>
        <v>11</v>
      </c>
      <c r="B6435" t="b">
        <f t="shared" si="601"/>
        <v>0</v>
      </c>
      <c r="C6435" t="str">
        <f t="shared" si="602"/>
        <v>OFF</v>
      </c>
      <c r="D6435" s="4">
        <f t="shared" si="604"/>
        <v>42698.041666651065</v>
      </c>
      <c r="E6435" t="str">
        <f t="shared" si="605"/>
        <v>LRKPPS</v>
      </c>
      <c r="F6435" s="39">
        <v>52.459281921386719</v>
      </c>
      <c r="G6435">
        <f t="shared" si="603"/>
        <v>9.7234358904956777E-4</v>
      </c>
      <c r="H6435" s="38">
        <f>G6435*SUMIF('Manual Inputs'!$B$11:$B$22,'Expanded kW'!A6435,'Manual Inputs'!$C$11:$C$22)</f>
        <v>9598.7036548923988</v>
      </c>
    </row>
    <row r="6436" spans="1:8" x14ac:dyDescent="0.2">
      <c r="A6436">
        <f t="shared" si="600"/>
        <v>11</v>
      </c>
      <c r="B6436" t="b">
        <f t="shared" si="601"/>
        <v>0</v>
      </c>
      <c r="C6436" t="str">
        <f t="shared" si="602"/>
        <v>OFF</v>
      </c>
      <c r="D6436" s="4">
        <f t="shared" si="604"/>
        <v>42698.083333317729</v>
      </c>
      <c r="E6436" t="str">
        <f t="shared" si="605"/>
        <v>LRKPPS</v>
      </c>
      <c r="F6436" s="39">
        <v>52.586219787597656</v>
      </c>
      <c r="G6436">
        <f t="shared" si="603"/>
        <v>9.7469640852968951E-4</v>
      </c>
      <c r="H6436" s="38">
        <f>G6436*SUMIF('Manual Inputs'!$B$11:$B$22,'Expanded kW'!A6436,'Manual Inputs'!$C$11:$C$22)</f>
        <v>9621.9300300107061</v>
      </c>
    </row>
    <row r="6437" spans="1:8" x14ac:dyDescent="0.2">
      <c r="A6437">
        <f t="shared" si="600"/>
        <v>11</v>
      </c>
      <c r="B6437" t="b">
        <f t="shared" si="601"/>
        <v>0</v>
      </c>
      <c r="C6437" t="str">
        <f t="shared" si="602"/>
        <v>OFF</v>
      </c>
      <c r="D6437" s="4">
        <f t="shared" si="604"/>
        <v>42698.124999984393</v>
      </c>
      <c r="E6437" t="str">
        <f t="shared" si="605"/>
        <v>LRKPPS</v>
      </c>
      <c r="F6437" s="39">
        <v>52.355571746826172</v>
      </c>
      <c r="G6437">
        <f t="shared" si="603"/>
        <v>9.7042129961555921E-4</v>
      </c>
      <c r="H6437" s="38">
        <f>G6437*SUMIF('Manual Inputs'!$B$11:$B$22,'Expanded kW'!A6437,'Manual Inputs'!$C$11:$C$22)</f>
        <v>9579.7273518409074</v>
      </c>
    </row>
    <row r="6438" spans="1:8" x14ac:dyDescent="0.2">
      <c r="A6438">
        <f t="shared" si="600"/>
        <v>11</v>
      </c>
      <c r="B6438" t="b">
        <f t="shared" si="601"/>
        <v>0</v>
      </c>
      <c r="C6438" t="str">
        <f t="shared" si="602"/>
        <v>OFF</v>
      </c>
      <c r="D6438" s="4">
        <f t="shared" si="604"/>
        <v>42698.166666651057</v>
      </c>
      <c r="E6438" t="str">
        <f t="shared" si="605"/>
        <v>LRKPPS</v>
      </c>
      <c r="F6438" s="39">
        <v>53.418319702148438</v>
      </c>
      <c r="G6438">
        <f t="shared" si="603"/>
        <v>9.9011955173196613E-4</v>
      </c>
      <c r="H6438" s="38">
        <f>G6438*SUMIF('Manual Inputs'!$B$11:$B$22,'Expanded kW'!A6438,'Manual Inputs'!$C$11:$C$22)</f>
        <v>9774.1829812234846</v>
      </c>
    </row>
    <row r="6439" spans="1:8" x14ac:dyDescent="0.2">
      <c r="A6439">
        <f t="shared" si="600"/>
        <v>11</v>
      </c>
      <c r="B6439" t="b">
        <f t="shared" si="601"/>
        <v>0</v>
      </c>
      <c r="C6439" t="str">
        <f t="shared" si="602"/>
        <v>OFF</v>
      </c>
      <c r="D6439" s="4">
        <f t="shared" si="604"/>
        <v>42698.208333317722</v>
      </c>
      <c r="E6439" t="str">
        <f t="shared" si="605"/>
        <v>LRKPPS</v>
      </c>
      <c r="F6439" s="39">
        <v>56.073814392089844</v>
      </c>
      <c r="G6439">
        <f t="shared" si="603"/>
        <v>1.0393396924382201E-3</v>
      </c>
      <c r="H6439" s="38">
        <f>G6439*SUMIF('Manual Inputs'!$B$11:$B$22,'Expanded kW'!A6439,'Manual Inputs'!$C$11:$C$22)</f>
        <v>10260.070428636225</v>
      </c>
    </row>
    <row r="6440" spans="1:8" x14ac:dyDescent="0.2">
      <c r="A6440">
        <f t="shared" si="600"/>
        <v>11</v>
      </c>
      <c r="B6440" t="b">
        <f t="shared" si="601"/>
        <v>0</v>
      </c>
      <c r="C6440" t="str">
        <f t="shared" si="602"/>
        <v>OFF</v>
      </c>
      <c r="D6440" s="4">
        <f t="shared" si="604"/>
        <v>42698.249999984386</v>
      </c>
      <c r="E6440" t="str">
        <f t="shared" si="605"/>
        <v>LRKPPS</v>
      </c>
      <c r="F6440" s="39">
        <v>59.319580078125</v>
      </c>
      <c r="G6440">
        <f t="shared" si="603"/>
        <v>1.0995006275631575E-3</v>
      </c>
      <c r="H6440" s="38">
        <f>G6440*SUMIF('Manual Inputs'!$B$11:$B$22,'Expanded kW'!A6440,'Manual Inputs'!$C$11:$C$22)</f>
        <v>10853.962335127773</v>
      </c>
    </row>
    <row r="6441" spans="1:8" x14ac:dyDescent="0.2">
      <c r="A6441">
        <f t="shared" si="600"/>
        <v>11</v>
      </c>
      <c r="B6441" t="b">
        <f t="shared" si="601"/>
        <v>0</v>
      </c>
      <c r="C6441" t="str">
        <f t="shared" si="602"/>
        <v>ON</v>
      </c>
      <c r="D6441" s="4">
        <f t="shared" si="604"/>
        <v>42698.29166665105</v>
      </c>
      <c r="E6441" t="str">
        <f t="shared" si="605"/>
        <v>LRKPPS</v>
      </c>
      <c r="F6441" s="39">
        <v>60.374916076660156</v>
      </c>
      <c r="G6441">
        <f t="shared" si="603"/>
        <v>1.1190614975347792E-3</v>
      </c>
      <c r="H6441" s="38">
        <f>G6441*SUMIF('Manual Inputs'!$B$11:$B$22,'Expanded kW'!A6441,'Manual Inputs'!$C$11:$C$22)</f>
        <v>11047.061766444031</v>
      </c>
    </row>
    <row r="6442" spans="1:8" x14ac:dyDescent="0.2">
      <c r="A6442">
        <f t="shared" si="600"/>
        <v>11</v>
      </c>
      <c r="B6442" t="b">
        <f t="shared" si="601"/>
        <v>0</v>
      </c>
      <c r="C6442" t="str">
        <f t="shared" si="602"/>
        <v>ON</v>
      </c>
      <c r="D6442" s="4">
        <f t="shared" si="604"/>
        <v>42698.333333317714</v>
      </c>
      <c r="E6442" t="str">
        <f t="shared" si="605"/>
        <v>LRKPPS</v>
      </c>
      <c r="F6442" s="39">
        <v>59.114124298095703</v>
      </c>
      <c r="G6442">
        <f t="shared" si="603"/>
        <v>1.0956924623876593E-3</v>
      </c>
      <c r="H6442" s="38">
        <f>G6442*SUMIF('Manual Inputs'!$B$11:$B$22,'Expanded kW'!A6442,'Manual Inputs'!$C$11:$C$22)</f>
        <v>10816.369194801504</v>
      </c>
    </row>
    <row r="6443" spans="1:8" x14ac:dyDescent="0.2">
      <c r="A6443">
        <f t="shared" si="600"/>
        <v>11</v>
      </c>
      <c r="B6443" t="b">
        <f t="shared" si="601"/>
        <v>0</v>
      </c>
      <c r="C6443" t="str">
        <f t="shared" si="602"/>
        <v>ON</v>
      </c>
      <c r="D6443" s="4">
        <f t="shared" si="604"/>
        <v>42698.374999984379</v>
      </c>
      <c r="E6443" t="str">
        <f t="shared" si="605"/>
        <v>LRKPPS</v>
      </c>
      <c r="F6443" s="39">
        <v>58.305034637451172</v>
      </c>
      <c r="G6443">
        <f t="shared" si="603"/>
        <v>1.0806958189781492E-3</v>
      </c>
      <c r="H6443" s="38">
        <f>G6443*SUMIF('Manual Inputs'!$B$11:$B$22,'Expanded kW'!A6443,'Manual Inputs'!$C$11:$C$22)</f>
        <v>10668.326530122975</v>
      </c>
    </row>
    <row r="6444" spans="1:8" x14ac:dyDescent="0.2">
      <c r="A6444">
        <f t="shared" si="600"/>
        <v>11</v>
      </c>
      <c r="B6444" t="b">
        <f t="shared" si="601"/>
        <v>0</v>
      </c>
      <c r="C6444" t="str">
        <f t="shared" si="602"/>
        <v>ON</v>
      </c>
      <c r="D6444" s="4">
        <f t="shared" si="604"/>
        <v>42698.416666651043</v>
      </c>
      <c r="E6444" t="str">
        <f t="shared" si="605"/>
        <v>LRKPPS</v>
      </c>
      <c r="F6444" s="39">
        <v>57.538463592529297</v>
      </c>
      <c r="G6444">
        <f t="shared" si="603"/>
        <v>1.0664872668634292E-3</v>
      </c>
      <c r="H6444" s="38">
        <f>G6444*SUMIF('Manual Inputs'!$B$11:$B$22,'Expanded kW'!A6444,'Manual Inputs'!$C$11:$C$22)</f>
        <v>10528.063682041051</v>
      </c>
    </row>
    <row r="6445" spans="1:8" x14ac:dyDescent="0.2">
      <c r="A6445">
        <f t="shared" si="600"/>
        <v>11</v>
      </c>
      <c r="B6445" t="b">
        <f t="shared" si="601"/>
        <v>0</v>
      </c>
      <c r="C6445" t="str">
        <f t="shared" si="602"/>
        <v>ON</v>
      </c>
      <c r="D6445" s="4">
        <f t="shared" si="604"/>
        <v>42698.458333317707</v>
      </c>
      <c r="E6445" t="str">
        <f t="shared" si="605"/>
        <v>LRKPPS</v>
      </c>
      <c r="F6445" s="39">
        <v>56.570449829101562</v>
      </c>
      <c r="G6445">
        <f t="shared" si="603"/>
        <v>1.0485449324946286E-3</v>
      </c>
      <c r="H6445" s="38">
        <f>G6445*SUMIF('Manual Inputs'!$B$11:$B$22,'Expanded kW'!A6445,'Manual Inputs'!$C$11:$C$22)</f>
        <v>10350.941981005875</v>
      </c>
    </row>
    <row r="6446" spans="1:8" x14ac:dyDescent="0.2">
      <c r="A6446">
        <f t="shared" si="600"/>
        <v>11</v>
      </c>
      <c r="B6446" t="b">
        <f t="shared" si="601"/>
        <v>0</v>
      </c>
      <c r="C6446" t="str">
        <f t="shared" si="602"/>
        <v>ON</v>
      </c>
      <c r="D6446" s="4">
        <f t="shared" si="604"/>
        <v>42698.499999984371</v>
      </c>
      <c r="E6446" t="str">
        <f t="shared" si="605"/>
        <v>LRKPPS</v>
      </c>
      <c r="F6446" s="39">
        <v>56.106845855712891</v>
      </c>
      <c r="G6446">
        <f t="shared" si="603"/>
        <v>1.039951937415933E-3</v>
      </c>
      <c r="H6446" s="38">
        <f>G6446*SUMIF('Manual Inputs'!$B$11:$B$22,'Expanded kW'!A6446,'Manual Inputs'!$C$11:$C$22)</f>
        <v>10266.114339627613</v>
      </c>
    </row>
    <row r="6447" spans="1:8" x14ac:dyDescent="0.2">
      <c r="A6447">
        <f t="shared" si="600"/>
        <v>11</v>
      </c>
      <c r="B6447" t="b">
        <f t="shared" si="601"/>
        <v>0</v>
      </c>
      <c r="C6447" t="str">
        <f t="shared" si="602"/>
        <v>ON</v>
      </c>
      <c r="D6447" s="4">
        <f t="shared" si="604"/>
        <v>42698.541666651035</v>
      </c>
      <c r="E6447" t="str">
        <f t="shared" si="605"/>
        <v>LRKPPS</v>
      </c>
      <c r="F6447" s="39">
        <v>55.116085052490234</v>
      </c>
      <c r="G6447">
        <f t="shared" si="603"/>
        <v>1.0215879819821013E-3</v>
      </c>
      <c r="H6447" s="38">
        <f>G6447*SUMIF('Manual Inputs'!$B$11:$B$22,'Expanded kW'!A6447,'Manual Inputs'!$C$11:$C$22)</f>
        <v>10084.83051349235</v>
      </c>
    </row>
    <row r="6448" spans="1:8" x14ac:dyDescent="0.2">
      <c r="A6448">
        <f t="shared" si="600"/>
        <v>11</v>
      </c>
      <c r="B6448" t="b">
        <f t="shared" si="601"/>
        <v>0</v>
      </c>
      <c r="C6448" t="str">
        <f t="shared" si="602"/>
        <v>ON</v>
      </c>
      <c r="D6448" s="4">
        <f t="shared" si="604"/>
        <v>42698.5833333177</v>
      </c>
      <c r="E6448" t="str">
        <f t="shared" si="605"/>
        <v>LRKPPS</v>
      </c>
      <c r="F6448" s="39">
        <v>55.219867706298828</v>
      </c>
      <c r="G6448">
        <f t="shared" si="603"/>
        <v>1.0235116148338921E-3</v>
      </c>
      <c r="H6448" s="38">
        <f>G6448*SUMIF('Manual Inputs'!$B$11:$B$22,'Expanded kW'!A6448,'Manual Inputs'!$C$11:$C$22)</f>
        <v>10103.820078388029</v>
      </c>
    </row>
    <row r="6449" spans="1:8" x14ac:dyDescent="0.2">
      <c r="A6449">
        <f t="shared" si="600"/>
        <v>11</v>
      </c>
      <c r="B6449" t="b">
        <f t="shared" si="601"/>
        <v>0</v>
      </c>
      <c r="C6449" t="str">
        <f t="shared" si="602"/>
        <v>ON</v>
      </c>
      <c r="D6449" s="4">
        <f t="shared" si="604"/>
        <v>42698.624999984364</v>
      </c>
      <c r="E6449" t="str">
        <f t="shared" si="605"/>
        <v>LRKPPS</v>
      </c>
      <c r="F6449" s="39">
        <v>53.336071014404297</v>
      </c>
      <c r="G6449">
        <f t="shared" si="603"/>
        <v>9.8859505537390304E-4</v>
      </c>
      <c r="H6449" s="38">
        <f>G6449*SUMIF('Manual Inputs'!$B$11:$B$22,'Expanded kW'!A6449,'Manual Inputs'!$C$11:$C$22)</f>
        <v>9759.1335800356665</v>
      </c>
    </row>
    <row r="6450" spans="1:8" x14ac:dyDescent="0.2">
      <c r="A6450">
        <f t="shared" si="600"/>
        <v>11</v>
      </c>
      <c r="B6450" t="b">
        <f t="shared" si="601"/>
        <v>0</v>
      </c>
      <c r="C6450" t="str">
        <f t="shared" si="602"/>
        <v>ON</v>
      </c>
      <c r="D6450" s="4">
        <f t="shared" si="604"/>
        <v>42698.666666651028</v>
      </c>
      <c r="E6450" t="str">
        <f t="shared" si="605"/>
        <v>LRKPPS</v>
      </c>
      <c r="F6450" s="39">
        <v>51.819477081298828</v>
      </c>
      <c r="G6450">
        <f t="shared" si="603"/>
        <v>9.604846746360115E-4</v>
      </c>
      <c r="H6450" s="38">
        <f>G6450*SUMIF('Manual Inputs'!$B$11:$B$22,'Expanded kW'!A6450,'Manual Inputs'!$C$11:$C$22)</f>
        <v>9481.6357722978082</v>
      </c>
    </row>
    <row r="6451" spans="1:8" x14ac:dyDescent="0.2">
      <c r="A6451">
        <f t="shared" si="600"/>
        <v>11</v>
      </c>
      <c r="B6451" t="b">
        <f t="shared" si="601"/>
        <v>0</v>
      </c>
      <c r="C6451" t="str">
        <f t="shared" si="602"/>
        <v>ON</v>
      </c>
      <c r="D6451" s="4">
        <f t="shared" si="604"/>
        <v>42698.708333317692</v>
      </c>
      <c r="E6451" t="str">
        <f t="shared" si="605"/>
        <v>LRKPPS</v>
      </c>
      <c r="F6451" s="39">
        <v>52.556064605712891</v>
      </c>
      <c r="G6451">
        <f t="shared" si="603"/>
        <v>9.7413747602607243E-4</v>
      </c>
      <c r="H6451" s="38">
        <f>G6451*SUMIF('Manual Inputs'!$B$11:$B$22,'Expanded kW'!A6451,'Manual Inputs'!$C$11:$C$22)</f>
        <v>9616.4124048360991</v>
      </c>
    </row>
    <row r="6452" spans="1:8" x14ac:dyDescent="0.2">
      <c r="A6452">
        <f t="shared" si="600"/>
        <v>11</v>
      </c>
      <c r="B6452" t="b">
        <f t="shared" si="601"/>
        <v>0</v>
      </c>
      <c r="C6452" t="str">
        <f t="shared" si="602"/>
        <v>ON</v>
      </c>
      <c r="D6452" s="4">
        <f t="shared" si="604"/>
        <v>42698.749999984357</v>
      </c>
      <c r="E6452" t="str">
        <f t="shared" si="605"/>
        <v>LRKPPS</v>
      </c>
      <c r="F6452" s="39">
        <v>53.849208831787109</v>
      </c>
      <c r="G6452">
        <f t="shared" si="603"/>
        <v>9.9810617044747136E-4</v>
      </c>
      <c r="H6452" s="38">
        <f>G6452*SUMIF('Manual Inputs'!$B$11:$B$22,'Expanded kW'!A6452,'Manual Inputs'!$C$11:$C$22)</f>
        <v>9853.0246449297119</v>
      </c>
    </row>
    <row r="6453" spans="1:8" x14ac:dyDescent="0.2">
      <c r="A6453">
        <f t="shared" si="600"/>
        <v>11</v>
      </c>
      <c r="B6453" t="b">
        <f t="shared" si="601"/>
        <v>0</v>
      </c>
      <c r="C6453" t="str">
        <f t="shared" si="602"/>
        <v>ON</v>
      </c>
      <c r="D6453" s="4">
        <f t="shared" si="604"/>
        <v>42698.791666651021</v>
      </c>
      <c r="E6453" t="str">
        <f t="shared" si="605"/>
        <v>LRKPPS</v>
      </c>
      <c r="F6453" s="39">
        <v>54.600662231445313</v>
      </c>
      <c r="G6453">
        <f t="shared" si="603"/>
        <v>1.0120345138952926E-3</v>
      </c>
      <c r="H6453" s="38">
        <f>G6453*SUMIF('Manual Inputs'!$B$11:$B$22,'Expanded kW'!A6453,'Manual Inputs'!$C$11:$C$22)</f>
        <v>9990.5213515104388</v>
      </c>
    </row>
    <row r="6454" spans="1:8" x14ac:dyDescent="0.2">
      <c r="A6454">
        <f t="shared" si="600"/>
        <v>11</v>
      </c>
      <c r="B6454" t="b">
        <f t="shared" si="601"/>
        <v>0</v>
      </c>
      <c r="C6454" t="str">
        <f t="shared" si="602"/>
        <v>ON</v>
      </c>
      <c r="D6454" s="4">
        <f t="shared" si="604"/>
        <v>42698.833333317685</v>
      </c>
      <c r="E6454" t="str">
        <f t="shared" si="605"/>
        <v>LRKPPS</v>
      </c>
      <c r="F6454" s="39">
        <v>54.034442901611328</v>
      </c>
      <c r="G6454">
        <f t="shared" si="603"/>
        <v>1.0015395220617203E-3</v>
      </c>
      <c r="H6454" s="38">
        <f>G6454*SUMIF('Manual Inputs'!$B$11:$B$22,'Expanded kW'!A6454,'Manual Inputs'!$C$11:$C$22)</f>
        <v>9886.9177307271257</v>
      </c>
    </row>
    <row r="6455" spans="1:8" x14ac:dyDescent="0.2">
      <c r="A6455">
        <f t="shared" si="600"/>
        <v>11</v>
      </c>
      <c r="B6455" t="b">
        <f t="shared" si="601"/>
        <v>0</v>
      </c>
      <c r="C6455" t="str">
        <f t="shared" si="602"/>
        <v>OFF</v>
      </c>
      <c r="D6455" s="4">
        <f t="shared" si="604"/>
        <v>42698.874999984349</v>
      </c>
      <c r="E6455" t="str">
        <f t="shared" si="605"/>
        <v>LRKPPS</v>
      </c>
      <c r="F6455" s="39">
        <v>54.083721160888672</v>
      </c>
      <c r="G6455">
        <f t="shared" si="603"/>
        <v>1.0024529047412555E-3</v>
      </c>
      <c r="H6455" s="38">
        <f>G6455*SUMIF('Manual Inputs'!$B$11:$B$22,'Expanded kW'!A6455,'Manual Inputs'!$C$11:$C$22)</f>
        <v>9895.934388792346</v>
      </c>
    </row>
    <row r="6456" spans="1:8" x14ac:dyDescent="0.2">
      <c r="A6456">
        <f t="shared" si="600"/>
        <v>11</v>
      </c>
      <c r="B6456" t="b">
        <f t="shared" si="601"/>
        <v>0</v>
      </c>
      <c r="C6456" t="str">
        <f t="shared" si="602"/>
        <v>OFF</v>
      </c>
      <c r="D6456" s="4">
        <f t="shared" si="604"/>
        <v>42698.916666651014</v>
      </c>
      <c r="E6456" t="str">
        <f t="shared" si="605"/>
        <v>LRKPPS</v>
      </c>
      <c r="F6456" s="39">
        <v>53.853324890136719</v>
      </c>
      <c r="G6456">
        <f t="shared" si="603"/>
        <v>9.9818246243626356E-4</v>
      </c>
      <c r="H6456" s="38">
        <f>G6456*SUMIF('Manual Inputs'!$B$11:$B$22,'Expanded kW'!A6456,'Manual Inputs'!$C$11:$C$22)</f>
        <v>9853.7777780813121</v>
      </c>
    </row>
    <row r="6457" spans="1:8" x14ac:dyDescent="0.2">
      <c r="A6457">
        <f t="shared" si="600"/>
        <v>11</v>
      </c>
      <c r="B6457" t="b">
        <f t="shared" si="601"/>
        <v>0</v>
      </c>
      <c r="C6457" t="str">
        <f t="shared" si="602"/>
        <v>OFF</v>
      </c>
      <c r="D6457" s="4">
        <f t="shared" si="604"/>
        <v>42698.958333317678</v>
      </c>
      <c r="E6457" t="str">
        <f t="shared" si="605"/>
        <v>LRKPPS</v>
      </c>
      <c r="F6457" s="39">
        <v>51.882781982421875</v>
      </c>
      <c r="G6457">
        <f t="shared" si="603"/>
        <v>9.6165804400951251E-4</v>
      </c>
      <c r="H6457" s="38">
        <f>G6457*SUMIF('Manual Inputs'!$B$11:$B$22,'Expanded kW'!A6457,'Manual Inputs'!$C$11:$C$22)</f>
        <v>9493.2189462095848</v>
      </c>
    </row>
    <row r="6458" spans="1:8" x14ac:dyDescent="0.2">
      <c r="A6458">
        <f t="shared" si="600"/>
        <v>11</v>
      </c>
      <c r="B6458" t="b">
        <f t="shared" si="601"/>
        <v>0</v>
      </c>
      <c r="C6458" t="str">
        <f t="shared" si="602"/>
        <v>OFF</v>
      </c>
      <c r="D6458" s="4">
        <f t="shared" si="604"/>
        <v>42698.999999984342</v>
      </c>
      <c r="E6458" t="str">
        <f t="shared" si="605"/>
        <v>LRKPPS</v>
      </c>
      <c r="F6458" s="39">
        <v>51.062423706054687</v>
      </c>
      <c r="G6458">
        <f t="shared" si="603"/>
        <v>9.4645253448796124E-4</v>
      </c>
      <c r="H6458" s="38">
        <f>G6458*SUMIF('Manual Inputs'!$B$11:$B$22,'Expanded kW'!A6458,'Manual Inputs'!$C$11:$C$22)</f>
        <v>9343.1144137554966</v>
      </c>
    </row>
    <row r="6459" spans="1:8" x14ac:dyDescent="0.2">
      <c r="A6459">
        <f t="shared" si="600"/>
        <v>11</v>
      </c>
      <c r="B6459" t="b">
        <f t="shared" si="601"/>
        <v>0</v>
      </c>
      <c r="C6459" t="str">
        <f t="shared" si="602"/>
        <v>OFF</v>
      </c>
      <c r="D6459" s="4">
        <f t="shared" si="604"/>
        <v>42699.041666651006</v>
      </c>
      <c r="E6459" t="str">
        <f t="shared" si="605"/>
        <v>LRKPPS</v>
      </c>
      <c r="F6459" s="39">
        <v>49.344722747802734</v>
      </c>
      <c r="G6459">
        <f t="shared" si="603"/>
        <v>9.1461459364150684E-4</v>
      </c>
      <c r="H6459" s="38">
        <f>G6459*SUMIF('Manual Inputs'!$B$11:$B$22,'Expanded kW'!A6459,'Manual Inputs'!$C$11:$C$22)</f>
        <v>9028.8191763427367</v>
      </c>
    </row>
    <row r="6460" spans="1:8" x14ac:dyDescent="0.2">
      <c r="A6460">
        <f t="shared" si="600"/>
        <v>11</v>
      </c>
      <c r="B6460" t="b">
        <f t="shared" si="601"/>
        <v>0</v>
      </c>
      <c r="C6460" t="str">
        <f t="shared" si="602"/>
        <v>OFF</v>
      </c>
      <c r="D6460" s="4">
        <f t="shared" si="604"/>
        <v>42699.083333317671</v>
      </c>
      <c r="E6460" t="str">
        <f t="shared" si="605"/>
        <v>LRKPPS</v>
      </c>
      <c r="F6460" s="39">
        <v>49.712909698486328</v>
      </c>
      <c r="G6460">
        <f t="shared" si="603"/>
        <v>9.2143901456296349E-4</v>
      </c>
      <c r="H6460" s="38">
        <f>G6460*SUMIF('Manual Inputs'!$B$11:$B$22,'Expanded kW'!A6460,'Manual Inputs'!$C$11:$C$22)</f>
        <v>9096.1879488414979</v>
      </c>
    </row>
    <row r="6461" spans="1:8" x14ac:dyDescent="0.2">
      <c r="A6461">
        <f t="shared" si="600"/>
        <v>11</v>
      </c>
      <c r="B6461" t="b">
        <f t="shared" si="601"/>
        <v>0</v>
      </c>
      <c r="C6461" t="str">
        <f t="shared" si="602"/>
        <v>OFF</v>
      </c>
      <c r="D6461" s="4">
        <f t="shared" si="604"/>
        <v>42699.124999984335</v>
      </c>
      <c r="E6461" t="str">
        <f t="shared" si="605"/>
        <v>LRKPPS</v>
      </c>
      <c r="F6461" s="39">
        <v>50.552360534667969</v>
      </c>
      <c r="G6461">
        <f t="shared" si="603"/>
        <v>9.3699840861084034E-4</v>
      </c>
      <c r="H6461" s="38">
        <f>G6461*SUMIF('Manual Inputs'!$B$11:$B$22,'Expanded kW'!A6461,'Manual Inputs'!$C$11:$C$22)</f>
        <v>9249.7859302518045</v>
      </c>
    </row>
    <row r="6462" spans="1:8" x14ac:dyDescent="0.2">
      <c r="A6462">
        <f t="shared" si="600"/>
        <v>11</v>
      </c>
      <c r="B6462" t="b">
        <f t="shared" si="601"/>
        <v>0</v>
      </c>
      <c r="C6462" t="str">
        <f t="shared" si="602"/>
        <v>OFF</v>
      </c>
      <c r="D6462" s="4">
        <f t="shared" si="604"/>
        <v>42699.166666650999</v>
      </c>
      <c r="E6462" t="str">
        <f t="shared" si="605"/>
        <v>LRKPPS</v>
      </c>
      <c r="F6462" s="39">
        <v>51.613197326660156</v>
      </c>
      <c r="G6462">
        <f t="shared" si="603"/>
        <v>9.566612369215151E-4</v>
      </c>
      <c r="H6462" s="38">
        <f>G6462*SUMIF('Manual Inputs'!$B$11:$B$22,'Expanded kW'!A6462,'Manual Inputs'!$C$11:$C$22)</f>
        <v>9443.8918657428585</v>
      </c>
    </row>
    <row r="6463" spans="1:8" x14ac:dyDescent="0.2">
      <c r="A6463">
        <f t="shared" si="600"/>
        <v>11</v>
      </c>
      <c r="B6463" t="b">
        <f t="shared" si="601"/>
        <v>0</v>
      </c>
      <c r="C6463" t="str">
        <f t="shared" si="602"/>
        <v>OFF</v>
      </c>
      <c r="D6463" s="4">
        <f t="shared" si="604"/>
        <v>42699.208333317663</v>
      </c>
      <c r="E6463" t="str">
        <f t="shared" si="605"/>
        <v>LRKPPS</v>
      </c>
      <c r="F6463" s="39">
        <v>54.668552398681641</v>
      </c>
      <c r="G6463">
        <f t="shared" si="603"/>
        <v>1.0132928721200711E-3</v>
      </c>
      <c r="H6463" s="38">
        <f>G6463*SUMIF('Manual Inputs'!$B$11:$B$22,'Expanded kW'!A6463,'Manual Inputs'!$C$11:$C$22)</f>
        <v>10002.943511565149</v>
      </c>
    </row>
    <row r="6464" spans="1:8" x14ac:dyDescent="0.2">
      <c r="A6464">
        <f t="shared" si="600"/>
        <v>11</v>
      </c>
      <c r="B6464" t="b">
        <f t="shared" si="601"/>
        <v>0</v>
      </c>
      <c r="C6464" t="str">
        <f t="shared" si="602"/>
        <v>OFF</v>
      </c>
      <c r="D6464" s="4">
        <f t="shared" si="604"/>
        <v>42699.249999984328</v>
      </c>
      <c r="E6464" t="str">
        <f t="shared" si="605"/>
        <v>LRKPPS</v>
      </c>
      <c r="F6464" s="39">
        <v>58.615150451660156</v>
      </c>
      <c r="G6464">
        <f t="shared" si="603"/>
        <v>1.0864438794312235E-3</v>
      </c>
      <c r="H6464" s="38">
        <f>G6464*SUMIF('Manual Inputs'!$B$11:$B$22,'Expanded kW'!A6464,'Manual Inputs'!$C$11:$C$22)</f>
        <v>10725.069773458797</v>
      </c>
    </row>
    <row r="6465" spans="1:8" x14ac:dyDescent="0.2">
      <c r="A6465">
        <f t="shared" si="600"/>
        <v>11</v>
      </c>
      <c r="B6465" t="b">
        <f t="shared" si="601"/>
        <v>0</v>
      </c>
      <c r="C6465" t="str">
        <f t="shared" si="602"/>
        <v>ON</v>
      </c>
      <c r="D6465" s="4">
        <f t="shared" si="604"/>
        <v>42699.291666650992</v>
      </c>
      <c r="E6465" t="str">
        <f t="shared" si="605"/>
        <v>LRKPPS</v>
      </c>
      <c r="F6465" s="39">
        <v>59.635848999023438</v>
      </c>
      <c r="G6465">
        <f t="shared" si="603"/>
        <v>1.1053627371153253E-3</v>
      </c>
      <c r="H6465" s="38">
        <f>G6465*SUMIF('Manual Inputs'!$B$11:$B$22,'Expanded kW'!A6465,'Manual Inputs'!$C$11:$C$22)</f>
        <v>10911.831439236099</v>
      </c>
    </row>
    <row r="6466" spans="1:8" x14ac:dyDescent="0.2">
      <c r="A6466">
        <f t="shared" ref="A6466:A6529" si="606">MONTH(D6466)</f>
        <v>11</v>
      </c>
      <c r="B6466" t="b">
        <f t="shared" ref="B6466:B6529" si="607">IF(ISNA(VLOOKUP(DATE(YEAR(D6466),MONTH(D6466),DAY(D6466)),Holidays,1,FALSE)),FALSE,TRUE)</f>
        <v>0</v>
      </c>
      <c r="C6466" t="str">
        <f t="shared" ref="C6466:C6529" si="608">IF(OR(HOUR(D6466)&lt;PkStart,HOUR(D6466)&gt;OPkStart-1,WEEKDAY(D6466,2)&gt;5,B6466)=TRUE,"OFF","ON")</f>
        <v>ON</v>
      </c>
      <c r="D6466" s="4">
        <f t="shared" si="604"/>
        <v>42699.333333317656</v>
      </c>
      <c r="E6466" t="str">
        <f t="shared" si="605"/>
        <v>LRKPPS</v>
      </c>
      <c r="F6466" s="39">
        <v>59.902214050292969</v>
      </c>
      <c r="G6466">
        <f t="shared" ref="G6466:G6529" si="609">IF(SUMIF($A$2:$A$8761,A6466,$F$2:$F$8761)=0,0,F6466/SUMIF($A$2:$A$8761,A6466,$F$2:$F$8761))</f>
        <v>1.110299868171311E-3</v>
      </c>
      <c r="H6466" s="38">
        <f>G6466*SUMIF('Manual Inputs'!$B$11:$B$22,'Expanded kW'!A6466,'Manual Inputs'!$C$11:$C$22)</f>
        <v>10960.569414624095</v>
      </c>
    </row>
    <row r="6467" spans="1:8" x14ac:dyDescent="0.2">
      <c r="A6467">
        <f t="shared" si="606"/>
        <v>11</v>
      </c>
      <c r="B6467" t="b">
        <f t="shared" si="607"/>
        <v>0</v>
      </c>
      <c r="C6467" t="str">
        <f t="shared" si="608"/>
        <v>ON</v>
      </c>
      <c r="D6467" s="4">
        <f t="shared" si="604"/>
        <v>42699.37499998432</v>
      </c>
      <c r="E6467" t="str">
        <f t="shared" si="605"/>
        <v>LRKPPS</v>
      </c>
      <c r="F6467" s="39">
        <v>60.521846771240234</v>
      </c>
      <c r="G6467">
        <f t="shared" si="609"/>
        <v>1.1217848882042059E-3</v>
      </c>
      <c r="H6467" s="38">
        <f>G6467*SUMIF('Manual Inputs'!$B$11:$B$22,'Expanded kW'!A6467,'Manual Inputs'!$C$11:$C$22)</f>
        <v>11073.946316583224</v>
      </c>
    </row>
    <row r="6468" spans="1:8" x14ac:dyDescent="0.2">
      <c r="A6468">
        <f t="shared" si="606"/>
        <v>11</v>
      </c>
      <c r="B6468" t="b">
        <f t="shared" si="607"/>
        <v>0</v>
      </c>
      <c r="C6468" t="str">
        <f t="shared" si="608"/>
        <v>ON</v>
      </c>
      <c r="D6468" s="4">
        <f t="shared" ref="D6468:D6531" si="610">+D6467+1/24</f>
        <v>42699.416666650985</v>
      </c>
      <c r="E6468" t="str">
        <f t="shared" ref="E6468:E6531" si="611">+E6467</f>
        <v>LRKPPS</v>
      </c>
      <c r="F6468" s="39">
        <v>59.011650085449219</v>
      </c>
      <c r="G6468">
        <f t="shared" si="609"/>
        <v>1.0937930817621483E-3</v>
      </c>
      <c r="H6468" s="38">
        <f>G6468*SUMIF('Manual Inputs'!$B$11:$B$22,'Expanded kW'!A6468,'Manual Inputs'!$C$11:$C$22)</f>
        <v>10797.619041093034</v>
      </c>
    </row>
    <row r="6469" spans="1:8" x14ac:dyDescent="0.2">
      <c r="A6469">
        <f t="shared" si="606"/>
        <v>11</v>
      </c>
      <c r="B6469" t="b">
        <f t="shared" si="607"/>
        <v>0</v>
      </c>
      <c r="C6469" t="str">
        <f t="shared" si="608"/>
        <v>ON</v>
      </c>
      <c r="D6469" s="4">
        <f t="shared" si="610"/>
        <v>42699.458333317649</v>
      </c>
      <c r="E6469" t="str">
        <f t="shared" si="611"/>
        <v>LRKPPS</v>
      </c>
      <c r="F6469" s="39">
        <v>56.676937103271484</v>
      </c>
      <c r="G6469">
        <f t="shared" si="609"/>
        <v>1.0505186960415571E-3</v>
      </c>
      <c r="H6469" s="38">
        <f>G6469*SUMIF('Manual Inputs'!$B$11:$B$22,'Expanded kW'!A6469,'Manual Inputs'!$C$11:$C$22)</f>
        <v>10370.426422087361</v>
      </c>
    </row>
    <row r="6470" spans="1:8" x14ac:dyDescent="0.2">
      <c r="A6470">
        <f t="shared" si="606"/>
        <v>11</v>
      </c>
      <c r="B6470" t="b">
        <f t="shared" si="607"/>
        <v>0</v>
      </c>
      <c r="C6470" t="str">
        <f t="shared" si="608"/>
        <v>ON</v>
      </c>
      <c r="D6470" s="4">
        <f t="shared" si="610"/>
        <v>42699.499999984313</v>
      </c>
      <c r="E6470" t="str">
        <f t="shared" si="611"/>
        <v>LRKPPS</v>
      </c>
      <c r="F6470" s="39">
        <v>56.098758697509766</v>
      </c>
      <c r="G6470">
        <f t="shared" si="609"/>
        <v>1.0398020402739129E-3</v>
      </c>
      <c r="H6470" s="38">
        <f>G6470*SUMIF('Manual Inputs'!$B$11:$B$22,'Expanded kW'!A6470,'Manual Inputs'!$C$11:$C$22)</f>
        <v>10264.634597012791</v>
      </c>
    </row>
    <row r="6471" spans="1:8" x14ac:dyDescent="0.2">
      <c r="A6471">
        <f t="shared" si="606"/>
        <v>11</v>
      </c>
      <c r="B6471" t="b">
        <f t="shared" si="607"/>
        <v>0</v>
      </c>
      <c r="C6471" t="str">
        <f t="shared" si="608"/>
        <v>ON</v>
      </c>
      <c r="D6471" s="4">
        <f t="shared" si="610"/>
        <v>42699.541666650977</v>
      </c>
      <c r="E6471" t="str">
        <f t="shared" si="611"/>
        <v>LRKPPS</v>
      </c>
      <c r="F6471" s="39">
        <v>55.878665924072266</v>
      </c>
      <c r="G6471">
        <f t="shared" si="609"/>
        <v>1.0357225754125982E-3</v>
      </c>
      <c r="H6471" s="38">
        <f>G6471*SUMIF('Manual Inputs'!$B$11:$B$22,'Expanded kW'!A6471,'Manual Inputs'!$C$11:$C$22)</f>
        <v>10224.363262152054</v>
      </c>
    </row>
    <row r="6472" spans="1:8" x14ac:dyDescent="0.2">
      <c r="A6472">
        <f t="shared" si="606"/>
        <v>11</v>
      </c>
      <c r="B6472" t="b">
        <f t="shared" si="607"/>
        <v>0</v>
      </c>
      <c r="C6472" t="str">
        <f t="shared" si="608"/>
        <v>ON</v>
      </c>
      <c r="D6472" s="4">
        <f t="shared" si="610"/>
        <v>42699.583333317642</v>
      </c>
      <c r="E6472" t="str">
        <f t="shared" si="611"/>
        <v>LRKPPS</v>
      </c>
      <c r="F6472" s="39">
        <v>56.230678558349609</v>
      </c>
      <c r="G6472">
        <f t="shared" si="609"/>
        <v>1.0422472020500148E-3</v>
      </c>
      <c r="H6472" s="38">
        <f>G6472*SUMIF('Manual Inputs'!$B$11:$B$22,'Expanded kW'!A6472,'Manual Inputs'!$C$11:$C$22)</f>
        <v>10288.772549421172</v>
      </c>
    </row>
    <row r="6473" spans="1:8" x14ac:dyDescent="0.2">
      <c r="A6473">
        <f t="shared" si="606"/>
        <v>11</v>
      </c>
      <c r="B6473" t="b">
        <f t="shared" si="607"/>
        <v>0</v>
      </c>
      <c r="C6473" t="str">
        <f t="shared" si="608"/>
        <v>ON</v>
      </c>
      <c r="D6473" s="4">
        <f t="shared" si="610"/>
        <v>42699.624999984306</v>
      </c>
      <c r="E6473" t="str">
        <f t="shared" si="611"/>
        <v>LRKPPS</v>
      </c>
      <c r="F6473" s="39">
        <v>55.507152557373047</v>
      </c>
      <c r="G6473">
        <f t="shared" si="609"/>
        <v>1.0288364986855562E-3</v>
      </c>
      <c r="H6473" s="38">
        <f>G6473*SUMIF('Manual Inputs'!$B$11:$B$22,'Expanded kW'!A6473,'Manual Inputs'!$C$11:$C$22)</f>
        <v>10156.385840804178</v>
      </c>
    </row>
    <row r="6474" spans="1:8" x14ac:dyDescent="0.2">
      <c r="A6474">
        <f t="shared" si="606"/>
        <v>11</v>
      </c>
      <c r="B6474" t="b">
        <f t="shared" si="607"/>
        <v>0</v>
      </c>
      <c r="C6474" t="str">
        <f t="shared" si="608"/>
        <v>ON</v>
      </c>
      <c r="D6474" s="4">
        <f t="shared" si="610"/>
        <v>42699.66666665097</v>
      </c>
      <c r="E6474" t="str">
        <f t="shared" si="611"/>
        <v>LRKPPS</v>
      </c>
      <c r="F6474" s="39">
        <v>54.600406646728516</v>
      </c>
      <c r="G6474">
        <f t="shared" si="609"/>
        <v>1.0120297765799551E-3</v>
      </c>
      <c r="H6474" s="38">
        <f>G6474*SUMIF('Manual Inputs'!$B$11:$B$22,'Expanded kW'!A6474,'Manual Inputs'!$C$11:$C$22)</f>
        <v>9990.4745860598741</v>
      </c>
    </row>
    <row r="6475" spans="1:8" x14ac:dyDescent="0.2">
      <c r="A6475">
        <f t="shared" si="606"/>
        <v>11</v>
      </c>
      <c r="B6475" t="b">
        <f t="shared" si="607"/>
        <v>0</v>
      </c>
      <c r="C6475" t="str">
        <f t="shared" si="608"/>
        <v>ON</v>
      </c>
      <c r="D6475" s="4">
        <f t="shared" si="610"/>
        <v>42699.708333317634</v>
      </c>
      <c r="E6475" t="str">
        <f t="shared" si="611"/>
        <v>LRKPPS</v>
      </c>
      <c r="F6475" s="39">
        <v>55.500080108642578</v>
      </c>
      <c r="G6475">
        <f t="shared" si="609"/>
        <v>1.0287054093924876E-3</v>
      </c>
      <c r="H6475" s="38">
        <f>G6475*SUMIF('Manual Inputs'!$B$11:$B$22,'Expanded kW'!A6475,'Manual Inputs'!$C$11:$C$22)</f>
        <v>10155.091764008008</v>
      </c>
    </row>
    <row r="6476" spans="1:8" x14ac:dyDescent="0.2">
      <c r="A6476">
        <f t="shared" si="606"/>
        <v>11</v>
      </c>
      <c r="B6476" t="b">
        <f t="shared" si="607"/>
        <v>0</v>
      </c>
      <c r="C6476" t="str">
        <f t="shared" si="608"/>
        <v>ON</v>
      </c>
      <c r="D6476" s="4">
        <f t="shared" si="610"/>
        <v>42699.749999984298</v>
      </c>
      <c r="E6476" t="str">
        <f t="shared" si="611"/>
        <v>LRKPPS</v>
      </c>
      <c r="F6476" s="39">
        <v>56.341709136962891</v>
      </c>
      <c r="G6476">
        <f t="shared" si="609"/>
        <v>1.0443051766800312E-3</v>
      </c>
      <c r="H6476" s="38">
        <f>G6476*SUMIF('Manual Inputs'!$B$11:$B$22,'Expanded kW'!A6476,'Manual Inputs'!$C$11:$C$22)</f>
        <v>10309.088298735798</v>
      </c>
    </row>
    <row r="6477" spans="1:8" x14ac:dyDescent="0.2">
      <c r="A6477">
        <f t="shared" si="606"/>
        <v>11</v>
      </c>
      <c r="B6477" t="b">
        <f t="shared" si="607"/>
        <v>0</v>
      </c>
      <c r="C6477" t="str">
        <f t="shared" si="608"/>
        <v>ON</v>
      </c>
      <c r="D6477" s="4">
        <f t="shared" si="610"/>
        <v>42699.791666650963</v>
      </c>
      <c r="E6477" t="str">
        <f t="shared" si="611"/>
        <v>LRKPPS</v>
      </c>
      <c r="F6477" s="39">
        <v>57.234664916992188</v>
      </c>
      <c r="G6477">
        <f t="shared" si="609"/>
        <v>1.0608562958760084E-3</v>
      </c>
      <c r="H6477" s="38">
        <f>G6477*SUMIF('Manual Inputs'!$B$11:$B$22,'Expanded kW'!A6477,'Manual Inputs'!$C$11:$C$22)</f>
        <v>10472.476313125109</v>
      </c>
    </row>
    <row r="6478" spans="1:8" x14ac:dyDescent="0.2">
      <c r="A6478">
        <f t="shared" si="606"/>
        <v>11</v>
      </c>
      <c r="B6478" t="b">
        <f t="shared" si="607"/>
        <v>0</v>
      </c>
      <c r="C6478" t="str">
        <f t="shared" si="608"/>
        <v>ON</v>
      </c>
      <c r="D6478" s="4">
        <f t="shared" si="610"/>
        <v>42699.833333317627</v>
      </c>
      <c r="E6478" t="str">
        <f t="shared" si="611"/>
        <v>LRKPPS</v>
      </c>
      <c r="F6478" s="39">
        <v>56.437519073486328</v>
      </c>
      <c r="G6478">
        <f t="shared" si="609"/>
        <v>1.046081033575774E-3</v>
      </c>
      <c r="H6478" s="38">
        <f>G6478*SUMIF('Manual Inputs'!$B$11:$B$22,'Expanded kW'!A6478,'Manual Inputs'!$C$11:$C$22)</f>
        <v>10326.619060770639</v>
      </c>
    </row>
    <row r="6479" spans="1:8" x14ac:dyDescent="0.2">
      <c r="A6479">
        <f t="shared" si="606"/>
        <v>11</v>
      </c>
      <c r="B6479" t="b">
        <f t="shared" si="607"/>
        <v>0</v>
      </c>
      <c r="C6479" t="str">
        <f t="shared" si="608"/>
        <v>OFF</v>
      </c>
      <c r="D6479" s="4">
        <f t="shared" si="610"/>
        <v>42699.874999984291</v>
      </c>
      <c r="E6479" t="str">
        <f t="shared" si="611"/>
        <v>LRKPPS</v>
      </c>
      <c r="F6479" s="39">
        <v>57.124778747558594</v>
      </c>
      <c r="G6479">
        <f t="shared" si="609"/>
        <v>1.0588195331057118E-3</v>
      </c>
      <c r="H6479" s="38">
        <f>G6479*SUMIF('Manual Inputs'!$B$11:$B$22,'Expanded kW'!A6479,'Manual Inputs'!$C$11:$C$22)</f>
        <v>10452.369961350318</v>
      </c>
    </row>
    <row r="6480" spans="1:8" x14ac:dyDescent="0.2">
      <c r="A6480">
        <f t="shared" si="606"/>
        <v>11</v>
      </c>
      <c r="B6480" t="b">
        <f t="shared" si="607"/>
        <v>0</v>
      </c>
      <c r="C6480" t="str">
        <f t="shared" si="608"/>
        <v>OFF</v>
      </c>
      <c r="D6480" s="4">
        <f t="shared" si="610"/>
        <v>42699.916666650955</v>
      </c>
      <c r="E6480" t="str">
        <f t="shared" si="611"/>
        <v>LRKPPS</v>
      </c>
      <c r="F6480" s="39">
        <v>56.8746337890625</v>
      </c>
      <c r="G6480">
        <f t="shared" si="609"/>
        <v>1.054183044808155E-3</v>
      </c>
      <c r="H6480" s="38">
        <f>G6480*SUMIF('Manual Inputs'!$B$11:$B$22,'Expanded kW'!A6480,'Manual Inputs'!$C$11:$C$22)</f>
        <v>10406.599847093559</v>
      </c>
    </row>
    <row r="6481" spans="1:8" x14ac:dyDescent="0.2">
      <c r="A6481">
        <f t="shared" si="606"/>
        <v>11</v>
      </c>
      <c r="B6481" t="b">
        <f t="shared" si="607"/>
        <v>0</v>
      </c>
      <c r="C6481" t="str">
        <f t="shared" si="608"/>
        <v>OFF</v>
      </c>
      <c r="D6481" s="4">
        <f t="shared" si="610"/>
        <v>42699.95833331762</v>
      </c>
      <c r="E6481" t="str">
        <f t="shared" si="611"/>
        <v>LRKPPS</v>
      </c>
      <c r="F6481" s="39">
        <v>58.200382232666016</v>
      </c>
      <c r="G6481">
        <f t="shared" si="609"/>
        <v>1.0787560651129714E-3</v>
      </c>
      <c r="H6481" s="38">
        <f>G6481*SUMIF('Manual Inputs'!$B$11:$B$22,'Expanded kW'!A6481,'Manual Inputs'!$C$11:$C$22)</f>
        <v>10649.177823097021</v>
      </c>
    </row>
    <row r="6482" spans="1:8" x14ac:dyDescent="0.2">
      <c r="A6482">
        <f t="shared" si="606"/>
        <v>11</v>
      </c>
      <c r="B6482" t="b">
        <f t="shared" si="607"/>
        <v>0</v>
      </c>
      <c r="C6482" t="str">
        <f t="shared" si="608"/>
        <v>OFF</v>
      </c>
      <c r="D6482" s="4">
        <f t="shared" si="610"/>
        <v>42699.999999984284</v>
      </c>
      <c r="E6482" t="str">
        <f t="shared" si="611"/>
        <v>LRKPPS</v>
      </c>
      <c r="F6482" s="39">
        <v>57.231601715087891</v>
      </c>
      <c r="G6482">
        <f t="shared" si="609"/>
        <v>1.0607995187981584E-3</v>
      </c>
      <c r="H6482" s="38">
        <f>G6482*SUMIF('Manual Inputs'!$B$11:$B$22,'Expanded kW'!A6482,'Manual Inputs'!$C$11:$C$22)</f>
        <v>10471.915825710155</v>
      </c>
    </row>
    <row r="6483" spans="1:8" x14ac:dyDescent="0.2">
      <c r="A6483">
        <f t="shared" si="606"/>
        <v>11</v>
      </c>
      <c r="B6483" t="b">
        <f t="shared" si="607"/>
        <v>0</v>
      </c>
      <c r="C6483" t="str">
        <f t="shared" si="608"/>
        <v>OFF</v>
      </c>
      <c r="D6483" s="4">
        <f t="shared" si="610"/>
        <v>42700.041666650948</v>
      </c>
      <c r="E6483" t="str">
        <f t="shared" si="611"/>
        <v>LRKPPS</v>
      </c>
      <c r="F6483" s="39">
        <v>56.959419250488281</v>
      </c>
      <c r="G6483">
        <f t="shared" si="609"/>
        <v>1.0557545607885969E-3</v>
      </c>
      <c r="H6483" s="38">
        <f>G6483*SUMIF('Manual Inputs'!$B$11:$B$22,'Expanded kW'!A6483,'Manual Inputs'!$C$11:$C$22)</f>
        <v>10422.113412828008</v>
      </c>
    </row>
    <row r="6484" spans="1:8" x14ac:dyDescent="0.2">
      <c r="A6484">
        <f t="shared" si="606"/>
        <v>11</v>
      </c>
      <c r="B6484" t="b">
        <f t="shared" si="607"/>
        <v>0</v>
      </c>
      <c r="C6484" t="str">
        <f t="shared" si="608"/>
        <v>OFF</v>
      </c>
      <c r="D6484" s="4">
        <f t="shared" si="610"/>
        <v>42700.083333317612</v>
      </c>
      <c r="E6484" t="str">
        <f t="shared" si="611"/>
        <v>LRKPPS</v>
      </c>
      <c r="F6484" s="39">
        <v>58.06793212890625</v>
      </c>
      <c r="G6484">
        <f t="shared" si="609"/>
        <v>1.0763010751751992E-3</v>
      </c>
      <c r="H6484" s="38">
        <f>G6484*SUMIF('Manual Inputs'!$B$11:$B$22,'Expanded kW'!A6484,'Manual Inputs'!$C$11:$C$22)</f>
        <v>10624.942849828518</v>
      </c>
    </row>
    <row r="6485" spans="1:8" x14ac:dyDescent="0.2">
      <c r="A6485">
        <f t="shared" si="606"/>
        <v>11</v>
      </c>
      <c r="B6485" t="b">
        <f t="shared" si="607"/>
        <v>0</v>
      </c>
      <c r="C6485" t="str">
        <f t="shared" si="608"/>
        <v>OFF</v>
      </c>
      <c r="D6485" s="4">
        <f t="shared" si="610"/>
        <v>42700.124999984277</v>
      </c>
      <c r="E6485" t="str">
        <f t="shared" si="611"/>
        <v>LRKPPS</v>
      </c>
      <c r="F6485" s="39">
        <v>59.033271789550781</v>
      </c>
      <c r="G6485">
        <f t="shared" si="609"/>
        <v>1.0941938444984545E-3</v>
      </c>
      <c r="H6485" s="38">
        <f>G6485*SUMIF('Manual Inputs'!$B$11:$B$22,'Expanded kW'!A6485,'Manual Inputs'!$C$11:$C$22)</f>
        <v>10801.575258612284</v>
      </c>
    </row>
    <row r="6486" spans="1:8" x14ac:dyDescent="0.2">
      <c r="A6486">
        <f t="shared" si="606"/>
        <v>11</v>
      </c>
      <c r="B6486" t="b">
        <f t="shared" si="607"/>
        <v>0</v>
      </c>
      <c r="C6486" t="str">
        <f t="shared" si="608"/>
        <v>OFF</v>
      </c>
      <c r="D6486" s="4">
        <f t="shared" si="610"/>
        <v>42700.166666650941</v>
      </c>
      <c r="E6486" t="str">
        <f t="shared" si="611"/>
        <v>LRKPPS</v>
      </c>
      <c r="F6486" s="39">
        <v>58.200191497802734</v>
      </c>
      <c r="G6486">
        <f t="shared" si="609"/>
        <v>1.078752529803018E-3</v>
      </c>
      <c r="H6486" s="38">
        <f>G6486*SUMIF('Manual Inputs'!$B$11:$B$22,'Expanded kW'!A6486,'Manual Inputs'!$C$11:$C$22)</f>
        <v>10649.142923507048</v>
      </c>
    </row>
    <row r="6487" spans="1:8" x14ac:dyDescent="0.2">
      <c r="A6487">
        <f t="shared" si="606"/>
        <v>11</v>
      </c>
      <c r="B6487" t="b">
        <f t="shared" si="607"/>
        <v>0</v>
      </c>
      <c r="C6487" t="str">
        <f t="shared" si="608"/>
        <v>OFF</v>
      </c>
      <c r="D6487" s="4">
        <f t="shared" si="610"/>
        <v>42700.208333317605</v>
      </c>
      <c r="E6487" t="str">
        <f t="shared" si="611"/>
        <v>LRKPPS</v>
      </c>
      <c r="F6487" s="39">
        <v>58.367221832275391</v>
      </c>
      <c r="G6487">
        <f t="shared" si="609"/>
        <v>1.081848471435324E-3</v>
      </c>
      <c r="H6487" s="38">
        <f>G6487*SUMIF('Manual Inputs'!$B$11:$B$22,'Expanded kW'!A6487,'Manual Inputs'!$C$11:$C$22)</f>
        <v>10679.705192437517</v>
      </c>
    </row>
    <row r="6488" spans="1:8" x14ac:dyDescent="0.2">
      <c r="A6488">
        <f t="shared" si="606"/>
        <v>11</v>
      </c>
      <c r="B6488" t="b">
        <f t="shared" si="607"/>
        <v>0</v>
      </c>
      <c r="C6488" t="str">
        <f t="shared" si="608"/>
        <v>OFF</v>
      </c>
      <c r="D6488" s="4">
        <f t="shared" si="610"/>
        <v>42700.249999984269</v>
      </c>
      <c r="E6488" t="str">
        <f t="shared" si="611"/>
        <v>LRKPPS</v>
      </c>
      <c r="F6488" s="39">
        <v>62.161064147949219</v>
      </c>
      <c r="G6488">
        <f t="shared" si="609"/>
        <v>1.1521681197110755E-3</v>
      </c>
      <c r="H6488" s="38">
        <f>G6488*SUMIF('Manual Inputs'!$B$11:$B$22,'Expanded kW'!A6488,'Manual Inputs'!$C$11:$C$22)</f>
        <v>11373.881070714218</v>
      </c>
    </row>
    <row r="6489" spans="1:8" x14ac:dyDescent="0.2">
      <c r="A6489">
        <f t="shared" si="606"/>
        <v>11</v>
      </c>
      <c r="B6489" t="b">
        <f t="shared" si="607"/>
        <v>0</v>
      </c>
      <c r="C6489" t="str">
        <f t="shared" si="608"/>
        <v>OFF</v>
      </c>
      <c r="D6489" s="4">
        <f t="shared" si="610"/>
        <v>42700.291666650934</v>
      </c>
      <c r="E6489" t="str">
        <f t="shared" si="611"/>
        <v>LRKPPS</v>
      </c>
      <c r="F6489" s="39">
        <v>63.166980743408203</v>
      </c>
      <c r="G6489">
        <f t="shared" si="609"/>
        <v>1.1708129908737964E-3</v>
      </c>
      <c r="H6489" s="38">
        <f>G6489*SUMIF('Manual Inputs'!$B$11:$B$22,'Expanded kW'!A6489,'Manual Inputs'!$C$11:$C$22)</f>
        <v>11557.938018268675</v>
      </c>
    </row>
    <row r="6490" spans="1:8" x14ac:dyDescent="0.2">
      <c r="A6490">
        <f t="shared" si="606"/>
        <v>11</v>
      </c>
      <c r="B6490" t="b">
        <f t="shared" si="607"/>
        <v>0</v>
      </c>
      <c r="C6490" t="str">
        <f t="shared" si="608"/>
        <v>OFF</v>
      </c>
      <c r="D6490" s="4">
        <f t="shared" si="610"/>
        <v>42700.333333317598</v>
      </c>
      <c r="E6490" t="str">
        <f t="shared" si="611"/>
        <v>LRKPPS</v>
      </c>
      <c r="F6490" s="39">
        <v>61.61376953125</v>
      </c>
      <c r="G6490">
        <f t="shared" si="609"/>
        <v>1.1420239013310699E-3</v>
      </c>
      <c r="H6490" s="38">
        <f>G6490*SUMIF('Manual Inputs'!$B$11:$B$22,'Expanded kW'!A6490,'Manual Inputs'!$C$11:$C$22)</f>
        <v>11273.74018724795</v>
      </c>
    </row>
    <row r="6491" spans="1:8" x14ac:dyDescent="0.2">
      <c r="A6491">
        <f t="shared" si="606"/>
        <v>11</v>
      </c>
      <c r="B6491" t="b">
        <f t="shared" si="607"/>
        <v>0</v>
      </c>
      <c r="C6491" t="str">
        <f t="shared" si="608"/>
        <v>OFF</v>
      </c>
      <c r="D6491" s="4">
        <f t="shared" si="610"/>
        <v>42700.374999984262</v>
      </c>
      <c r="E6491" t="str">
        <f t="shared" si="611"/>
        <v>LRKPPS</v>
      </c>
      <c r="F6491" s="39">
        <v>62.593391418457031</v>
      </c>
      <c r="G6491">
        <f t="shared" si="609"/>
        <v>1.1601813946636287E-3</v>
      </c>
      <c r="H6491" s="38">
        <f>G6491*SUMIF('Manual Inputs'!$B$11:$B$22,'Expanded kW'!A6491,'Manual Inputs'!$C$11:$C$22)</f>
        <v>11452.985877328838</v>
      </c>
    </row>
    <row r="6492" spans="1:8" x14ac:dyDescent="0.2">
      <c r="A6492">
        <f t="shared" si="606"/>
        <v>11</v>
      </c>
      <c r="B6492" t="b">
        <f t="shared" si="607"/>
        <v>0</v>
      </c>
      <c r="C6492" t="str">
        <f t="shared" si="608"/>
        <v>OFF</v>
      </c>
      <c r="D6492" s="4">
        <f t="shared" si="610"/>
        <v>42700.416666650926</v>
      </c>
      <c r="E6492" t="str">
        <f t="shared" si="611"/>
        <v>LRKPPS</v>
      </c>
      <c r="F6492" s="39">
        <v>62.137588500976563</v>
      </c>
      <c r="G6492">
        <f t="shared" si="609"/>
        <v>1.1517329937620231E-3</v>
      </c>
      <c r="H6492" s="38">
        <f>G6492*SUMIF('Manual Inputs'!$B$11:$B$22,'Expanded kW'!A6492,'Manual Inputs'!$C$11:$C$22)</f>
        <v>11369.585629180439</v>
      </c>
    </row>
    <row r="6493" spans="1:8" x14ac:dyDescent="0.2">
      <c r="A6493">
        <f t="shared" si="606"/>
        <v>11</v>
      </c>
      <c r="B6493" t="b">
        <f t="shared" si="607"/>
        <v>0</v>
      </c>
      <c r="C6493" t="str">
        <f t="shared" si="608"/>
        <v>OFF</v>
      </c>
      <c r="D6493" s="4">
        <f t="shared" si="610"/>
        <v>42700.458333317591</v>
      </c>
      <c r="E6493" t="str">
        <f t="shared" si="611"/>
        <v>LRKPPS</v>
      </c>
      <c r="F6493" s="39">
        <v>61.04290771484375</v>
      </c>
      <c r="G6493">
        <f t="shared" si="609"/>
        <v>1.1314428600532344E-3</v>
      </c>
      <c r="H6493" s="38">
        <f>G6493*SUMIF('Manual Inputs'!$B$11:$B$22,'Expanded kW'!A6493,'Manual Inputs'!$C$11:$C$22)</f>
        <v>11169.287110444715</v>
      </c>
    </row>
    <row r="6494" spans="1:8" x14ac:dyDescent="0.2">
      <c r="A6494">
        <f t="shared" si="606"/>
        <v>11</v>
      </c>
      <c r="B6494" t="b">
        <f t="shared" si="607"/>
        <v>0</v>
      </c>
      <c r="C6494" t="str">
        <f t="shared" si="608"/>
        <v>OFF</v>
      </c>
      <c r="D6494" s="4">
        <f t="shared" si="610"/>
        <v>42700.499999984255</v>
      </c>
      <c r="E6494" t="str">
        <f t="shared" si="611"/>
        <v>LRKPPS</v>
      </c>
      <c r="F6494" s="39">
        <v>61.349246978759766</v>
      </c>
      <c r="G6494">
        <f t="shared" si="609"/>
        <v>1.1371209213692332E-3</v>
      </c>
      <c r="H6494" s="38">
        <f>G6494*SUMIF('Manual Inputs'!$B$11:$B$22,'Expanded kW'!A6494,'Manual Inputs'!$C$11:$C$22)</f>
        <v>11225.339341899087</v>
      </c>
    </row>
    <row r="6495" spans="1:8" x14ac:dyDescent="0.2">
      <c r="A6495">
        <f t="shared" si="606"/>
        <v>11</v>
      </c>
      <c r="B6495" t="b">
        <f t="shared" si="607"/>
        <v>0</v>
      </c>
      <c r="C6495" t="str">
        <f t="shared" si="608"/>
        <v>OFF</v>
      </c>
      <c r="D6495" s="4">
        <f t="shared" si="610"/>
        <v>42700.541666650919</v>
      </c>
      <c r="E6495" t="str">
        <f t="shared" si="611"/>
        <v>LRKPPS</v>
      </c>
      <c r="F6495" s="39">
        <v>60.328205108642578</v>
      </c>
      <c r="G6495">
        <f t="shared" si="609"/>
        <v>1.1181957001272153E-3</v>
      </c>
      <c r="H6495" s="38">
        <f>G6495*SUMIF('Manual Inputs'!$B$11:$B$22,'Expanded kW'!A6495,'Manual Inputs'!$C$11:$C$22)</f>
        <v>11038.514856859834</v>
      </c>
    </row>
    <row r="6496" spans="1:8" x14ac:dyDescent="0.2">
      <c r="A6496">
        <f t="shared" si="606"/>
        <v>11</v>
      </c>
      <c r="B6496" t="b">
        <f t="shared" si="607"/>
        <v>0</v>
      </c>
      <c r="C6496" t="str">
        <f t="shared" si="608"/>
        <v>OFF</v>
      </c>
      <c r="D6496" s="4">
        <f t="shared" si="610"/>
        <v>42700.583333317583</v>
      </c>
      <c r="E6496" t="str">
        <f t="shared" si="611"/>
        <v>LRKPPS</v>
      </c>
      <c r="F6496" s="39">
        <v>59.250141143798828</v>
      </c>
      <c r="G6496">
        <f t="shared" si="609"/>
        <v>1.0982135626215583E-3</v>
      </c>
      <c r="H6496" s="38">
        <f>G6496*SUMIF('Manual Inputs'!$B$11:$B$22,'Expanded kW'!A6496,'Manual Inputs'!$C$11:$C$22)</f>
        <v>10841.256790402489</v>
      </c>
    </row>
    <row r="6497" spans="1:8" x14ac:dyDescent="0.2">
      <c r="A6497">
        <f t="shared" si="606"/>
        <v>11</v>
      </c>
      <c r="B6497" t="b">
        <f t="shared" si="607"/>
        <v>0</v>
      </c>
      <c r="C6497" t="str">
        <f t="shared" si="608"/>
        <v>OFF</v>
      </c>
      <c r="D6497" s="4">
        <f t="shared" si="610"/>
        <v>42700.624999984248</v>
      </c>
      <c r="E6497" t="str">
        <f t="shared" si="611"/>
        <v>LRKPPS</v>
      </c>
      <c r="F6497" s="39">
        <v>58.370296478271484</v>
      </c>
      <c r="G6497">
        <f t="shared" si="609"/>
        <v>1.0819054606317712E-3</v>
      </c>
      <c r="H6497" s="38">
        <f>G6497*SUMIF('Manual Inputs'!$B$11:$B$22,'Expanded kW'!A6497,'Manual Inputs'!$C$11:$C$22)</f>
        <v>10680.267773827869</v>
      </c>
    </row>
    <row r="6498" spans="1:8" x14ac:dyDescent="0.2">
      <c r="A6498">
        <f t="shared" si="606"/>
        <v>11</v>
      </c>
      <c r="B6498" t="b">
        <f t="shared" si="607"/>
        <v>0</v>
      </c>
      <c r="C6498" t="str">
        <f t="shared" si="608"/>
        <v>OFF</v>
      </c>
      <c r="D6498" s="4">
        <f t="shared" si="610"/>
        <v>42700.666666650912</v>
      </c>
      <c r="E6498" t="str">
        <f t="shared" si="611"/>
        <v>LRKPPS</v>
      </c>
      <c r="F6498" s="39">
        <v>58.435764312744141</v>
      </c>
      <c r="G6498">
        <f t="shared" si="609"/>
        <v>1.0831189204201425E-3</v>
      </c>
      <c r="H6498" s="38">
        <f>G6498*SUMIF('Manual Inputs'!$B$11:$B$22,'Expanded kW'!A6498,'Manual Inputs'!$C$11:$C$22)</f>
        <v>10692.24670908993</v>
      </c>
    </row>
    <row r="6499" spans="1:8" x14ac:dyDescent="0.2">
      <c r="A6499">
        <f t="shared" si="606"/>
        <v>11</v>
      </c>
      <c r="B6499" t="b">
        <f t="shared" si="607"/>
        <v>0</v>
      </c>
      <c r="C6499" t="str">
        <f t="shared" si="608"/>
        <v>OFF</v>
      </c>
      <c r="D6499" s="4">
        <f t="shared" si="610"/>
        <v>42700.708333317576</v>
      </c>
      <c r="E6499" t="str">
        <f t="shared" si="611"/>
        <v>LRKPPS</v>
      </c>
      <c r="F6499" s="39">
        <v>60.984352111816406</v>
      </c>
      <c r="G6499">
        <f t="shared" si="609"/>
        <v>1.1303575198975705E-3</v>
      </c>
      <c r="H6499" s="38">
        <f>G6499*SUMIF('Manual Inputs'!$B$11:$B$22,'Expanded kW'!A6499,'Manual Inputs'!$C$11:$C$22)</f>
        <v>11158.572936323246</v>
      </c>
    </row>
    <row r="6500" spans="1:8" x14ac:dyDescent="0.2">
      <c r="A6500">
        <f t="shared" si="606"/>
        <v>11</v>
      </c>
      <c r="B6500" t="b">
        <f t="shared" si="607"/>
        <v>0</v>
      </c>
      <c r="C6500" t="str">
        <f t="shared" si="608"/>
        <v>OFF</v>
      </c>
      <c r="D6500" s="4">
        <f t="shared" si="610"/>
        <v>42700.74999998424</v>
      </c>
      <c r="E6500" t="str">
        <f t="shared" si="611"/>
        <v>LRKPPS</v>
      </c>
      <c r="F6500" s="39">
        <v>61.224864959716797</v>
      </c>
      <c r="G6500">
        <f t="shared" si="609"/>
        <v>1.1348154750424858E-3</v>
      </c>
      <c r="H6500" s="38">
        <f>G6500*SUMIF('Manual Inputs'!$B$11:$B$22,'Expanded kW'!A6500,'Manual Inputs'!$C$11:$C$22)</f>
        <v>11202.580621286408</v>
      </c>
    </row>
    <row r="6501" spans="1:8" x14ac:dyDescent="0.2">
      <c r="A6501">
        <f t="shared" si="606"/>
        <v>11</v>
      </c>
      <c r="B6501" t="b">
        <f t="shared" si="607"/>
        <v>0</v>
      </c>
      <c r="C6501" t="str">
        <f t="shared" si="608"/>
        <v>OFF</v>
      </c>
      <c r="D6501" s="4">
        <f t="shared" si="610"/>
        <v>42700.791666650905</v>
      </c>
      <c r="E6501" t="str">
        <f t="shared" si="611"/>
        <v>LRKPPS</v>
      </c>
      <c r="F6501" s="39">
        <v>61.975387573242187</v>
      </c>
      <c r="G6501">
        <f t="shared" si="609"/>
        <v>1.148726566177735E-3</v>
      </c>
      <c r="H6501" s="38">
        <f>G6501*SUMIF('Manual Inputs'!$B$11:$B$22,'Expanded kW'!A6501,'Manual Inputs'!$C$11:$C$22)</f>
        <v>11339.90701786807</v>
      </c>
    </row>
    <row r="6502" spans="1:8" x14ac:dyDescent="0.2">
      <c r="A6502">
        <f t="shared" si="606"/>
        <v>11</v>
      </c>
      <c r="B6502" t="b">
        <f t="shared" si="607"/>
        <v>0</v>
      </c>
      <c r="C6502" t="str">
        <f t="shared" si="608"/>
        <v>OFF</v>
      </c>
      <c r="D6502" s="4">
        <f t="shared" si="610"/>
        <v>42700.833333317569</v>
      </c>
      <c r="E6502" t="str">
        <f t="shared" si="611"/>
        <v>LRKPPS</v>
      </c>
      <c r="F6502" s="39">
        <v>61.557941436767578</v>
      </c>
      <c r="G6502">
        <f t="shared" si="609"/>
        <v>1.1409891161077385E-3</v>
      </c>
      <c r="H6502" s="38">
        <f>G6502*SUMIF('Manual Inputs'!$B$11:$B$22,'Expanded kW'!A6502,'Manual Inputs'!$C$11:$C$22)</f>
        <v>11263.525077263084</v>
      </c>
    </row>
    <row r="6503" spans="1:8" x14ac:dyDescent="0.2">
      <c r="A6503">
        <f t="shared" si="606"/>
        <v>11</v>
      </c>
      <c r="B6503" t="b">
        <f t="shared" si="607"/>
        <v>0</v>
      </c>
      <c r="C6503" t="str">
        <f t="shared" si="608"/>
        <v>OFF</v>
      </c>
      <c r="D6503" s="4">
        <f t="shared" si="610"/>
        <v>42700.874999984233</v>
      </c>
      <c r="E6503" t="str">
        <f t="shared" si="611"/>
        <v>LRKPPS</v>
      </c>
      <c r="F6503" s="39">
        <v>62.171497344970703</v>
      </c>
      <c r="G6503">
        <f t="shared" si="609"/>
        <v>1.1523615011655212E-3</v>
      </c>
      <c r="H6503" s="38">
        <f>G6503*SUMIF('Manual Inputs'!$B$11:$B$22,'Expanded kW'!A6503,'Manual Inputs'!$C$11:$C$22)</f>
        <v>11375.790078285698</v>
      </c>
    </row>
    <row r="6504" spans="1:8" x14ac:dyDescent="0.2">
      <c r="A6504">
        <f t="shared" si="606"/>
        <v>11</v>
      </c>
      <c r="B6504" t="b">
        <f t="shared" si="607"/>
        <v>0</v>
      </c>
      <c r="C6504" t="str">
        <f t="shared" si="608"/>
        <v>OFF</v>
      </c>
      <c r="D6504" s="4">
        <f t="shared" si="610"/>
        <v>42700.916666650897</v>
      </c>
      <c r="E6504" t="str">
        <f t="shared" si="611"/>
        <v>LRKPPS</v>
      </c>
      <c r="F6504" s="39">
        <v>63.029552459716797</v>
      </c>
      <c r="G6504">
        <f t="shared" si="609"/>
        <v>1.1682657293462433E-3</v>
      </c>
      <c r="H6504" s="38">
        <f>G6504*SUMIF('Manual Inputs'!$B$11:$B$22,'Expanded kW'!A6504,'Manual Inputs'!$C$11:$C$22)</f>
        <v>11532.792165701896</v>
      </c>
    </row>
    <row r="6505" spans="1:8" x14ac:dyDescent="0.2">
      <c r="A6505">
        <f t="shared" si="606"/>
        <v>11</v>
      </c>
      <c r="B6505" t="b">
        <f t="shared" si="607"/>
        <v>0</v>
      </c>
      <c r="C6505" t="str">
        <f t="shared" si="608"/>
        <v>OFF</v>
      </c>
      <c r="D6505" s="4">
        <f t="shared" si="610"/>
        <v>42700.958333317561</v>
      </c>
      <c r="E6505" t="str">
        <f t="shared" si="611"/>
        <v>LRKPPS</v>
      </c>
      <c r="F6505" s="39">
        <v>62.681686401367187</v>
      </c>
      <c r="G6505">
        <f t="shared" si="609"/>
        <v>1.1618179603472114E-3</v>
      </c>
      <c r="H6505" s="38">
        <f>G6505*SUMIF('Manual Inputs'!$B$11:$B$22,'Expanded kW'!A6505,'Manual Inputs'!$C$11:$C$22)</f>
        <v>11469.141595518773</v>
      </c>
    </row>
    <row r="6506" spans="1:8" x14ac:dyDescent="0.2">
      <c r="A6506">
        <f t="shared" si="606"/>
        <v>11</v>
      </c>
      <c r="B6506" t="b">
        <f t="shared" si="607"/>
        <v>0</v>
      </c>
      <c r="C6506" t="str">
        <f t="shared" si="608"/>
        <v>OFF</v>
      </c>
      <c r="D6506" s="4">
        <f t="shared" si="610"/>
        <v>42700.999999984226</v>
      </c>
      <c r="E6506" t="str">
        <f t="shared" si="611"/>
        <v>LRKPPS</v>
      </c>
      <c r="F6506" s="39">
        <v>62.308479309082031</v>
      </c>
      <c r="G6506">
        <f t="shared" si="609"/>
        <v>1.1549004900677838E-3</v>
      </c>
      <c r="H6506" s="38">
        <f>G6506*SUMIF('Manual Inputs'!$B$11:$B$22,'Expanded kW'!A6506,'Manual Inputs'!$C$11:$C$22)</f>
        <v>11400.854265811942</v>
      </c>
    </row>
    <row r="6507" spans="1:8" x14ac:dyDescent="0.2">
      <c r="A6507">
        <f t="shared" si="606"/>
        <v>11</v>
      </c>
      <c r="B6507" t="b">
        <f t="shared" si="607"/>
        <v>0</v>
      </c>
      <c r="C6507" t="str">
        <f t="shared" si="608"/>
        <v>OFF</v>
      </c>
      <c r="D6507" s="4">
        <f t="shared" si="610"/>
        <v>42701.04166665089</v>
      </c>
      <c r="E6507" t="str">
        <f t="shared" si="611"/>
        <v>LRKPPS</v>
      </c>
      <c r="F6507" s="39">
        <v>64.432899475097656</v>
      </c>
      <c r="G6507">
        <f t="shared" si="609"/>
        <v>1.194277055152461E-3</v>
      </c>
      <c r="H6507" s="38">
        <f>G6507*SUMIF('Manual Inputs'!$B$11:$B$22,'Expanded kW'!A6507,'Manual Inputs'!$C$11:$C$22)</f>
        <v>11789.568690889653</v>
      </c>
    </row>
    <row r="6508" spans="1:8" x14ac:dyDescent="0.2">
      <c r="A6508">
        <f t="shared" si="606"/>
        <v>11</v>
      </c>
      <c r="B6508" t="b">
        <f t="shared" si="607"/>
        <v>0</v>
      </c>
      <c r="C6508" t="str">
        <f t="shared" si="608"/>
        <v>OFF</v>
      </c>
      <c r="D6508" s="4">
        <f t="shared" si="610"/>
        <v>42701.083333317554</v>
      </c>
      <c r="E6508" t="str">
        <f t="shared" si="611"/>
        <v>LRKPPS</v>
      </c>
      <c r="F6508" s="39">
        <v>66.084182739257813</v>
      </c>
      <c r="G6508">
        <f t="shared" si="609"/>
        <v>1.2248839303669766E-3</v>
      </c>
      <c r="H6508" s="38">
        <f>G6508*SUMIF('Manual Inputs'!$B$11:$B$22,'Expanded kW'!A6508,'Manual Inputs'!$C$11:$C$22)</f>
        <v>12091.71119308229</v>
      </c>
    </row>
    <row r="6509" spans="1:8" x14ac:dyDescent="0.2">
      <c r="A6509">
        <f t="shared" si="606"/>
        <v>11</v>
      </c>
      <c r="B6509" t="b">
        <f t="shared" si="607"/>
        <v>0</v>
      </c>
      <c r="C6509" t="str">
        <f t="shared" si="608"/>
        <v>OFF</v>
      </c>
      <c r="D6509" s="4">
        <f t="shared" si="610"/>
        <v>42701.124999984218</v>
      </c>
      <c r="E6509" t="str">
        <f t="shared" si="611"/>
        <v>LRKPPS</v>
      </c>
      <c r="F6509" s="39">
        <v>66.136917114257813</v>
      </c>
      <c r="G6509">
        <f t="shared" si="609"/>
        <v>1.2258613728628655E-3</v>
      </c>
      <c r="H6509" s="38">
        <f>G6509*SUMIF('Manual Inputs'!$B$11:$B$22,'Expanded kW'!A6509,'Manual Inputs'!$C$11:$C$22)</f>
        <v>12101.360231717807</v>
      </c>
    </row>
    <row r="6510" spans="1:8" x14ac:dyDescent="0.2">
      <c r="A6510">
        <f t="shared" si="606"/>
        <v>11</v>
      </c>
      <c r="B6510" t="b">
        <f t="shared" si="607"/>
        <v>0</v>
      </c>
      <c r="C6510" t="str">
        <f t="shared" si="608"/>
        <v>OFF</v>
      </c>
      <c r="D6510" s="4">
        <f t="shared" si="610"/>
        <v>42701.166666650883</v>
      </c>
      <c r="E6510" t="str">
        <f t="shared" si="611"/>
        <v>LRKPPS</v>
      </c>
      <c r="F6510" s="39">
        <v>67.271919250488281</v>
      </c>
      <c r="G6510">
        <f t="shared" si="609"/>
        <v>1.2468988710957823E-3</v>
      </c>
      <c r="H6510" s="38">
        <f>G6510*SUMIF('Manual Inputs'!$B$11:$B$22,'Expanded kW'!A6510,'Manual Inputs'!$C$11:$C$22)</f>
        <v>12309.036523773655</v>
      </c>
    </row>
    <row r="6511" spans="1:8" x14ac:dyDescent="0.2">
      <c r="A6511">
        <f t="shared" si="606"/>
        <v>11</v>
      </c>
      <c r="B6511" t="b">
        <f t="shared" si="607"/>
        <v>0</v>
      </c>
      <c r="C6511" t="str">
        <f t="shared" si="608"/>
        <v>OFF</v>
      </c>
      <c r="D6511" s="4">
        <f t="shared" si="610"/>
        <v>42701.208333317547</v>
      </c>
      <c r="E6511" t="str">
        <f t="shared" si="611"/>
        <v>LRKPPS</v>
      </c>
      <c r="F6511" s="39">
        <v>70.469169616699219</v>
      </c>
      <c r="G6511">
        <f t="shared" si="609"/>
        <v>1.306160564780998E-3</v>
      </c>
      <c r="H6511" s="38">
        <f>G6511*SUMIF('Manual Inputs'!$B$11:$B$22,'Expanded kW'!A6511,'Manual Inputs'!$C$11:$C$22)</f>
        <v>12894.051370559873</v>
      </c>
    </row>
    <row r="6512" spans="1:8" x14ac:dyDescent="0.2">
      <c r="A6512">
        <f t="shared" si="606"/>
        <v>11</v>
      </c>
      <c r="B6512" t="b">
        <f t="shared" si="607"/>
        <v>0</v>
      </c>
      <c r="C6512" t="str">
        <f t="shared" si="608"/>
        <v>OFF</v>
      </c>
      <c r="D6512" s="4">
        <f t="shared" si="610"/>
        <v>42701.249999984211</v>
      </c>
      <c r="E6512" t="str">
        <f t="shared" si="611"/>
        <v>LRKPPS</v>
      </c>
      <c r="F6512" s="39">
        <v>71.655479431152344</v>
      </c>
      <c r="G6512">
        <f t="shared" si="609"/>
        <v>1.3281490613913532E-3</v>
      </c>
      <c r="H6512" s="38">
        <f>G6512*SUMIF('Manual Inputs'!$B$11:$B$22,'Expanded kW'!A6512,'Manual Inputs'!$C$11:$C$22)</f>
        <v>13111.115652318249</v>
      </c>
    </row>
    <row r="6513" spans="1:8" x14ac:dyDescent="0.2">
      <c r="A6513">
        <f t="shared" si="606"/>
        <v>11</v>
      </c>
      <c r="B6513" t="b">
        <f t="shared" si="607"/>
        <v>0</v>
      </c>
      <c r="C6513" t="str">
        <f t="shared" si="608"/>
        <v>OFF</v>
      </c>
      <c r="D6513" s="4">
        <f t="shared" si="610"/>
        <v>42701.291666650875</v>
      </c>
      <c r="E6513" t="str">
        <f t="shared" si="611"/>
        <v>LRKPPS</v>
      </c>
      <c r="F6513" s="39">
        <v>73.970283508300781</v>
      </c>
      <c r="G6513">
        <f t="shared" si="609"/>
        <v>1.3710544314590185E-3</v>
      </c>
      <c r="H6513" s="38">
        <f>G6513*SUMIF('Manual Inputs'!$B$11:$B$22,'Expanded kW'!A6513,'Manual Inputs'!$C$11:$C$22)</f>
        <v>13534.665452122623</v>
      </c>
    </row>
    <row r="6514" spans="1:8" x14ac:dyDescent="0.2">
      <c r="A6514">
        <f t="shared" si="606"/>
        <v>11</v>
      </c>
      <c r="B6514" t="b">
        <f t="shared" si="607"/>
        <v>0</v>
      </c>
      <c r="C6514" t="str">
        <f t="shared" si="608"/>
        <v>OFF</v>
      </c>
      <c r="D6514" s="4">
        <f t="shared" si="610"/>
        <v>42701.33333331754</v>
      </c>
      <c r="E6514" t="str">
        <f t="shared" si="611"/>
        <v>LRKPPS</v>
      </c>
      <c r="F6514" s="39">
        <v>71.832000732421875</v>
      </c>
      <c r="G6514">
        <f t="shared" si="609"/>
        <v>1.3314209200469354E-3</v>
      </c>
      <c r="H6514" s="38">
        <f>G6514*SUMIF('Manual Inputs'!$B$11:$B$22,'Expanded kW'!A6514,'Manual Inputs'!$C$11:$C$22)</f>
        <v>13143.414524845733</v>
      </c>
    </row>
    <row r="6515" spans="1:8" x14ac:dyDescent="0.2">
      <c r="A6515">
        <f t="shared" si="606"/>
        <v>11</v>
      </c>
      <c r="B6515" t="b">
        <f t="shared" si="607"/>
        <v>0</v>
      </c>
      <c r="C6515" t="str">
        <f t="shared" si="608"/>
        <v>OFF</v>
      </c>
      <c r="D6515" s="4">
        <f t="shared" si="610"/>
        <v>42701.374999984204</v>
      </c>
      <c r="E6515" t="str">
        <f t="shared" si="611"/>
        <v>LRKPPS</v>
      </c>
      <c r="F6515" s="39">
        <v>67.156471252441406</v>
      </c>
      <c r="G6515">
        <f t="shared" si="609"/>
        <v>1.2447590186872475E-3</v>
      </c>
      <c r="H6515" s="38">
        <f>G6515*SUMIF('Manual Inputs'!$B$11:$B$22,'Expanded kW'!A6515,'Manual Inputs'!$C$11:$C$22)</f>
        <v>12287.912499955275</v>
      </c>
    </row>
    <row r="6516" spans="1:8" x14ac:dyDescent="0.2">
      <c r="A6516">
        <f t="shared" si="606"/>
        <v>11</v>
      </c>
      <c r="B6516" t="b">
        <f t="shared" si="607"/>
        <v>0</v>
      </c>
      <c r="C6516" t="str">
        <f t="shared" si="608"/>
        <v>OFF</v>
      </c>
      <c r="D6516" s="4">
        <f t="shared" si="610"/>
        <v>42701.416666650868</v>
      </c>
      <c r="E6516" t="str">
        <f t="shared" si="611"/>
        <v>LRKPPS</v>
      </c>
      <c r="F6516" s="39">
        <v>63.072223663330078</v>
      </c>
      <c r="G6516">
        <f t="shared" si="609"/>
        <v>1.1690566488889961E-3</v>
      </c>
      <c r="H6516" s="38">
        <f>G6516*SUMIF('Manual Inputs'!$B$11:$B$22,'Expanded kW'!A6516,'Manual Inputs'!$C$11:$C$22)</f>
        <v>11540.59990197048</v>
      </c>
    </row>
    <row r="6517" spans="1:8" x14ac:dyDescent="0.2">
      <c r="A6517">
        <f t="shared" si="606"/>
        <v>11</v>
      </c>
      <c r="B6517" t="b">
        <f t="shared" si="607"/>
        <v>0</v>
      </c>
      <c r="C6517" t="str">
        <f t="shared" si="608"/>
        <v>OFF</v>
      </c>
      <c r="D6517" s="4">
        <f t="shared" si="610"/>
        <v>42701.458333317532</v>
      </c>
      <c r="E6517" t="str">
        <f t="shared" si="611"/>
        <v>LRKPPS</v>
      </c>
      <c r="F6517" s="39">
        <v>60.505157470703125</v>
      </c>
      <c r="G6517">
        <f t="shared" si="609"/>
        <v>1.1214755485832921E-3</v>
      </c>
      <c r="H6517" s="38">
        <f>G6517*SUMIF('Manual Inputs'!$B$11:$B$22,'Expanded kW'!A6517,'Manual Inputs'!$C$11:$C$22)</f>
        <v>11070.892602460657</v>
      </c>
    </row>
    <row r="6518" spans="1:8" x14ac:dyDescent="0.2">
      <c r="A6518">
        <f t="shared" si="606"/>
        <v>11</v>
      </c>
      <c r="B6518" t="b">
        <f t="shared" si="607"/>
        <v>0</v>
      </c>
      <c r="C6518" t="str">
        <f t="shared" si="608"/>
        <v>OFF</v>
      </c>
      <c r="D6518" s="4">
        <f t="shared" si="610"/>
        <v>42701.499999984197</v>
      </c>
      <c r="E6518" t="str">
        <f t="shared" si="611"/>
        <v>LRKPPS</v>
      </c>
      <c r="F6518" s="39">
        <v>57.554527282714844</v>
      </c>
      <c r="G6518">
        <f t="shared" si="609"/>
        <v>1.0667850106676963E-3</v>
      </c>
      <c r="H6518" s="38">
        <f>G6518*SUMIF('Manual Inputs'!$B$11:$B$22,'Expanded kW'!A6518,'Manual Inputs'!$C$11:$C$22)</f>
        <v>10531.002925508512</v>
      </c>
    </row>
    <row r="6519" spans="1:8" x14ac:dyDescent="0.2">
      <c r="A6519">
        <f t="shared" si="606"/>
        <v>11</v>
      </c>
      <c r="B6519" t="b">
        <f t="shared" si="607"/>
        <v>0</v>
      </c>
      <c r="C6519" t="str">
        <f t="shared" si="608"/>
        <v>OFF</v>
      </c>
      <c r="D6519" s="4">
        <f t="shared" si="610"/>
        <v>42701.541666650861</v>
      </c>
      <c r="E6519" t="str">
        <f t="shared" si="611"/>
        <v>LRKPPS</v>
      </c>
      <c r="F6519" s="39">
        <v>55.729076385498047</v>
      </c>
      <c r="G6519">
        <f t="shared" si="609"/>
        <v>1.0329499025224223E-3</v>
      </c>
      <c r="H6519" s="38">
        <f>G6519*SUMIF('Manual Inputs'!$B$11:$B$22,'Expanded kW'!A6519,'Manual Inputs'!$C$11:$C$22)</f>
        <v>10196.992211728646</v>
      </c>
    </row>
    <row r="6520" spans="1:8" x14ac:dyDescent="0.2">
      <c r="A6520">
        <f t="shared" si="606"/>
        <v>11</v>
      </c>
      <c r="B6520" t="b">
        <f t="shared" si="607"/>
        <v>0</v>
      </c>
      <c r="C6520" t="str">
        <f t="shared" si="608"/>
        <v>OFF</v>
      </c>
      <c r="D6520" s="4">
        <f t="shared" si="610"/>
        <v>42701.583333317525</v>
      </c>
      <c r="E6520" t="str">
        <f t="shared" si="611"/>
        <v>LRKPPS</v>
      </c>
      <c r="F6520" s="39">
        <v>57.401287078857422</v>
      </c>
      <c r="G6520">
        <f t="shared" si="609"/>
        <v>1.0639446719450142E-3</v>
      </c>
      <c r="H6520" s="38">
        <f>G6520*SUMIF('Manual Inputs'!$B$11:$B$22,'Expanded kW'!A6520,'Manual Inputs'!$C$11:$C$22)</f>
        <v>10502.963896933035</v>
      </c>
    </row>
    <row r="6521" spans="1:8" x14ac:dyDescent="0.2">
      <c r="A6521">
        <f t="shared" si="606"/>
        <v>11</v>
      </c>
      <c r="B6521" t="b">
        <f t="shared" si="607"/>
        <v>0</v>
      </c>
      <c r="C6521" t="str">
        <f t="shared" si="608"/>
        <v>OFF</v>
      </c>
      <c r="D6521" s="4">
        <f t="shared" si="610"/>
        <v>42701.624999984189</v>
      </c>
      <c r="E6521" t="str">
        <f t="shared" si="611"/>
        <v>LRKPPS</v>
      </c>
      <c r="F6521" s="39">
        <v>57.504074096679688</v>
      </c>
      <c r="G6521">
        <f t="shared" si="609"/>
        <v>1.0658498504788488E-3</v>
      </c>
      <c r="H6521" s="38">
        <f>G6521*SUMIF('Manual Inputs'!$B$11:$B$22,'Expanded kW'!A6521,'Manual Inputs'!$C$11:$C$22)</f>
        <v>10521.771285969062</v>
      </c>
    </row>
    <row r="6522" spans="1:8" x14ac:dyDescent="0.2">
      <c r="A6522">
        <f t="shared" si="606"/>
        <v>11</v>
      </c>
      <c r="B6522" t="b">
        <f t="shared" si="607"/>
        <v>0</v>
      </c>
      <c r="C6522" t="str">
        <f t="shared" si="608"/>
        <v>OFF</v>
      </c>
      <c r="D6522" s="4">
        <f t="shared" si="610"/>
        <v>42701.666666650854</v>
      </c>
      <c r="E6522" t="str">
        <f t="shared" si="611"/>
        <v>LRKPPS</v>
      </c>
      <c r="F6522" s="39">
        <v>57.035930633544922</v>
      </c>
      <c r="G6522">
        <f t="shared" si="609"/>
        <v>1.0571727150232647E-3</v>
      </c>
      <c r="H6522" s="38">
        <f>G6522*SUMIF('Manual Inputs'!$B$11:$B$22,'Expanded kW'!A6522,'Manual Inputs'!$C$11:$C$22)</f>
        <v>10436.113034349462</v>
      </c>
    </row>
    <row r="6523" spans="1:8" x14ac:dyDescent="0.2">
      <c r="A6523">
        <f t="shared" si="606"/>
        <v>11</v>
      </c>
      <c r="B6523" t="b">
        <f t="shared" si="607"/>
        <v>0</v>
      </c>
      <c r="C6523" t="str">
        <f t="shared" si="608"/>
        <v>OFF</v>
      </c>
      <c r="D6523" s="4">
        <f t="shared" si="610"/>
        <v>42701.708333317518</v>
      </c>
      <c r="E6523" t="str">
        <f t="shared" si="611"/>
        <v>LRKPPS</v>
      </c>
      <c r="F6523" s="39">
        <v>59.976917266845703</v>
      </c>
      <c r="G6523">
        <f t="shared" si="609"/>
        <v>1.1116845076676214E-3</v>
      </c>
      <c r="H6523" s="38">
        <f>G6523*SUMIF('Manual Inputs'!$B$11:$B$22,'Expanded kW'!A6523,'Manual Inputs'!$C$11:$C$22)</f>
        <v>10974.238188032612</v>
      </c>
    </row>
    <row r="6524" spans="1:8" x14ac:dyDescent="0.2">
      <c r="A6524">
        <f t="shared" si="606"/>
        <v>11</v>
      </c>
      <c r="B6524" t="b">
        <f t="shared" si="607"/>
        <v>0</v>
      </c>
      <c r="C6524" t="str">
        <f t="shared" si="608"/>
        <v>OFF</v>
      </c>
      <c r="D6524" s="4">
        <f t="shared" si="610"/>
        <v>42701.749999984182</v>
      </c>
      <c r="E6524" t="str">
        <f t="shared" si="611"/>
        <v>LRKPPS</v>
      </c>
      <c r="F6524" s="39">
        <v>61.345100402832031</v>
      </c>
      <c r="G6524">
        <f t="shared" si="609"/>
        <v>1.1370440637308483E-3</v>
      </c>
      <c r="H6524" s="38">
        <f>G6524*SUMIF('Manual Inputs'!$B$11:$B$22,'Expanded kW'!A6524,'Manual Inputs'!$C$11:$C$22)</f>
        <v>11224.58062481309</v>
      </c>
    </row>
    <row r="6525" spans="1:8" x14ac:dyDescent="0.2">
      <c r="A6525">
        <f t="shared" si="606"/>
        <v>11</v>
      </c>
      <c r="B6525" t="b">
        <f t="shared" si="607"/>
        <v>0</v>
      </c>
      <c r="C6525" t="str">
        <f t="shared" si="608"/>
        <v>OFF</v>
      </c>
      <c r="D6525" s="4">
        <f t="shared" si="610"/>
        <v>42701.791666650846</v>
      </c>
      <c r="E6525" t="str">
        <f t="shared" si="611"/>
        <v>LRKPPS</v>
      </c>
      <c r="F6525" s="39">
        <v>59.380245208740234</v>
      </c>
      <c r="G6525">
        <f t="shared" si="609"/>
        <v>1.1006250682469049E-3</v>
      </c>
      <c r="H6525" s="38">
        <f>G6525*SUMIF('Manual Inputs'!$B$11:$B$22,'Expanded kW'!A6525,'Manual Inputs'!$C$11:$C$22)</f>
        <v>10865.062498714336</v>
      </c>
    </row>
    <row r="6526" spans="1:8" x14ac:dyDescent="0.2">
      <c r="A6526">
        <f t="shared" si="606"/>
        <v>11</v>
      </c>
      <c r="B6526" t="b">
        <f t="shared" si="607"/>
        <v>0</v>
      </c>
      <c r="C6526" t="str">
        <f t="shared" si="608"/>
        <v>OFF</v>
      </c>
      <c r="D6526" s="4">
        <f t="shared" si="610"/>
        <v>42701.833333317511</v>
      </c>
      <c r="E6526" t="str">
        <f t="shared" si="611"/>
        <v>LRKPPS</v>
      </c>
      <c r="F6526" s="39">
        <v>59.741600036621094</v>
      </c>
      <c r="G6526">
        <f t="shared" si="609"/>
        <v>1.1073228543658341E-3</v>
      </c>
      <c r="H6526" s="38">
        <f>G6526*SUMIF('Manual Inputs'!$B$11:$B$22,'Expanded kW'!A6526,'Manual Inputs'!$C$11:$C$22)</f>
        <v>10931.181167900293</v>
      </c>
    </row>
    <row r="6527" spans="1:8" x14ac:dyDescent="0.2">
      <c r="A6527">
        <f t="shared" si="606"/>
        <v>11</v>
      </c>
      <c r="B6527" t="b">
        <f t="shared" si="607"/>
        <v>0</v>
      </c>
      <c r="C6527" t="str">
        <f t="shared" si="608"/>
        <v>OFF</v>
      </c>
      <c r="D6527" s="4">
        <f t="shared" si="610"/>
        <v>42701.874999984175</v>
      </c>
      <c r="E6527" t="str">
        <f t="shared" si="611"/>
        <v>LRKPPS</v>
      </c>
      <c r="F6527" s="39">
        <v>59.870193481445313</v>
      </c>
      <c r="G6527">
        <f t="shared" si="609"/>
        <v>1.1097063603363506E-3</v>
      </c>
      <c r="H6527" s="38">
        <f>G6527*SUMIF('Manual Inputs'!$B$11:$B$22,'Expanded kW'!A6527,'Manual Inputs'!$C$11:$C$22)</f>
        <v>10954.710471459559</v>
      </c>
    </row>
    <row r="6528" spans="1:8" x14ac:dyDescent="0.2">
      <c r="A6528">
        <f t="shared" si="606"/>
        <v>11</v>
      </c>
      <c r="B6528" t="b">
        <f t="shared" si="607"/>
        <v>0</v>
      </c>
      <c r="C6528" t="str">
        <f t="shared" si="608"/>
        <v>OFF</v>
      </c>
      <c r="D6528" s="4">
        <f t="shared" si="610"/>
        <v>42701.916666650839</v>
      </c>
      <c r="E6528" t="str">
        <f t="shared" si="611"/>
        <v>LRKPPS</v>
      </c>
      <c r="F6528" s="39">
        <v>60.146308898925781</v>
      </c>
      <c r="G6528">
        <f t="shared" si="609"/>
        <v>1.1148242164371492E-3</v>
      </c>
      <c r="H6528" s="38">
        <f>G6528*SUMIF('Manual Inputs'!$B$11:$B$22,'Expanded kW'!A6528,'Manual Inputs'!$C$11:$C$22)</f>
        <v>11005.232513886935</v>
      </c>
    </row>
    <row r="6529" spans="1:8" x14ac:dyDescent="0.2">
      <c r="A6529">
        <f t="shared" si="606"/>
        <v>11</v>
      </c>
      <c r="B6529" t="b">
        <f t="shared" si="607"/>
        <v>0</v>
      </c>
      <c r="C6529" t="str">
        <f t="shared" si="608"/>
        <v>OFF</v>
      </c>
      <c r="D6529" s="4">
        <f t="shared" si="610"/>
        <v>42701.958333317503</v>
      </c>
      <c r="E6529" t="str">
        <f t="shared" si="611"/>
        <v>LRKPPS</v>
      </c>
      <c r="F6529" s="39">
        <v>59.891921997070313</v>
      </c>
      <c r="G6529">
        <f t="shared" si="609"/>
        <v>1.1101091028462308E-3</v>
      </c>
      <c r="H6529" s="38">
        <f>G6529*SUMIF('Manual Inputs'!$B$11:$B$22,'Expanded kW'!A6529,'Manual Inputs'!$C$11:$C$22)</f>
        <v>10958.686232749194</v>
      </c>
    </row>
    <row r="6530" spans="1:8" x14ac:dyDescent="0.2">
      <c r="A6530">
        <f t="shared" ref="A6530:A6593" si="612">MONTH(D6530)</f>
        <v>11</v>
      </c>
      <c r="B6530" t="b">
        <f t="shared" ref="B6530:B6593" si="613">IF(ISNA(VLOOKUP(DATE(YEAR(D6530),MONTH(D6530),DAY(D6530)),Holidays,1,FALSE)),FALSE,TRUE)</f>
        <v>0</v>
      </c>
      <c r="C6530" t="str">
        <f t="shared" ref="C6530:C6593" si="614">IF(OR(HOUR(D6530)&lt;PkStart,HOUR(D6530)&gt;OPkStart-1,WEEKDAY(D6530,2)&gt;5,B6530)=TRUE,"OFF","ON")</f>
        <v>OFF</v>
      </c>
      <c r="D6530" s="4">
        <f t="shared" si="610"/>
        <v>42701.999999984168</v>
      </c>
      <c r="E6530" t="str">
        <f t="shared" si="611"/>
        <v>LRKPPS</v>
      </c>
      <c r="F6530" s="39">
        <v>60.132434844970703</v>
      </c>
      <c r="G6530">
        <f t="shared" ref="G6530:G6593" si="615">IF(SUMIF($A$2:$A$8761,A6530,$F$2:$F$8761)=0,0,F6530/SUMIF($A$2:$A$8761,A6530,$F$2:$F$8761))</f>
        <v>1.1145670579911459E-3</v>
      </c>
      <c r="H6530" s="38">
        <f>G6530*SUMIF('Manual Inputs'!$B$11:$B$22,'Expanded kW'!A6530,'Manual Inputs'!$C$11:$C$22)</f>
        <v>11002.693917712355</v>
      </c>
    </row>
    <row r="6531" spans="1:8" x14ac:dyDescent="0.2">
      <c r="A6531">
        <f t="shared" si="612"/>
        <v>11</v>
      </c>
      <c r="B6531" t="b">
        <f t="shared" si="613"/>
        <v>0</v>
      </c>
      <c r="C6531" t="str">
        <f t="shared" si="614"/>
        <v>OFF</v>
      </c>
      <c r="D6531" s="4">
        <f t="shared" si="610"/>
        <v>42702.041666650832</v>
      </c>
      <c r="E6531" t="str">
        <f t="shared" si="611"/>
        <v>LRKPPS</v>
      </c>
      <c r="F6531" s="39">
        <v>62.151344299316406</v>
      </c>
      <c r="G6531">
        <f t="shared" si="615"/>
        <v>1.1519879603158554E-3</v>
      </c>
      <c r="H6531" s="38">
        <f>G6531*SUMIF('Manual Inputs'!$B$11:$B$22,'Expanded kW'!A6531,'Manual Inputs'!$C$11:$C$22)</f>
        <v>11372.102587609235</v>
      </c>
    </row>
    <row r="6532" spans="1:8" x14ac:dyDescent="0.2">
      <c r="A6532">
        <f t="shared" si="612"/>
        <v>11</v>
      </c>
      <c r="B6532" t="b">
        <f t="shared" si="613"/>
        <v>0</v>
      </c>
      <c r="C6532" t="str">
        <f t="shared" si="614"/>
        <v>OFF</v>
      </c>
      <c r="D6532" s="4">
        <f t="shared" ref="D6532:D6595" si="616">+D6531+1/24</f>
        <v>42702.083333317496</v>
      </c>
      <c r="E6532" t="str">
        <f t="shared" ref="E6532:E6595" si="617">+E6531</f>
        <v>LRKPPS</v>
      </c>
      <c r="F6532" s="39">
        <v>61.264705657958984</v>
      </c>
      <c r="G6532">
        <f t="shared" si="615"/>
        <v>1.1355539305855315E-3</v>
      </c>
      <c r="H6532" s="38">
        <f>G6532*SUMIF('Manual Inputs'!$B$11:$B$22,'Expanded kW'!A6532,'Manual Inputs'!$C$11:$C$22)</f>
        <v>11209.870447639803</v>
      </c>
    </row>
    <row r="6533" spans="1:8" x14ac:dyDescent="0.2">
      <c r="A6533">
        <f t="shared" si="612"/>
        <v>11</v>
      </c>
      <c r="B6533" t="b">
        <f t="shared" si="613"/>
        <v>0</v>
      </c>
      <c r="C6533" t="str">
        <f t="shared" si="614"/>
        <v>OFF</v>
      </c>
      <c r="D6533" s="4">
        <f t="shared" si="616"/>
        <v>42702.12499998416</v>
      </c>
      <c r="E6533" t="str">
        <f t="shared" si="617"/>
        <v>LRKPPS</v>
      </c>
      <c r="F6533" s="39">
        <v>62.505477905273438</v>
      </c>
      <c r="G6533">
        <f t="shared" si="615"/>
        <v>1.1585518995999525E-3</v>
      </c>
      <c r="H6533" s="38">
        <f>G6533*SUMIF('Manual Inputs'!$B$11:$B$22,'Expanded kW'!A6533,'Manual Inputs'!$C$11:$C$22)</f>
        <v>11436.899958318843</v>
      </c>
    </row>
    <row r="6534" spans="1:8" x14ac:dyDescent="0.2">
      <c r="A6534">
        <f t="shared" si="612"/>
        <v>11</v>
      </c>
      <c r="B6534" t="b">
        <f t="shared" si="613"/>
        <v>0</v>
      </c>
      <c r="C6534" t="str">
        <f t="shared" si="614"/>
        <v>OFF</v>
      </c>
      <c r="D6534" s="4">
        <f t="shared" si="616"/>
        <v>42702.166666650824</v>
      </c>
      <c r="E6534" t="str">
        <f t="shared" si="617"/>
        <v>LRKPPS</v>
      </c>
      <c r="F6534" s="39">
        <v>65.897048950195313</v>
      </c>
      <c r="G6534">
        <f t="shared" si="615"/>
        <v>1.2214153670655925E-3</v>
      </c>
      <c r="H6534" s="38">
        <f>G6534*SUMIF('Manual Inputs'!$B$11:$B$22,'Expanded kW'!A6534,'Manual Inputs'!$C$11:$C$22)</f>
        <v>12057.470507368751</v>
      </c>
    </row>
    <row r="6535" spans="1:8" x14ac:dyDescent="0.2">
      <c r="A6535">
        <f t="shared" si="612"/>
        <v>11</v>
      </c>
      <c r="B6535" t="b">
        <f t="shared" si="613"/>
        <v>0</v>
      </c>
      <c r="C6535" t="str">
        <f t="shared" si="614"/>
        <v>OFF</v>
      </c>
      <c r="D6535" s="4">
        <f t="shared" si="616"/>
        <v>42702.208333317489</v>
      </c>
      <c r="E6535" t="str">
        <f t="shared" si="617"/>
        <v>LRKPPS</v>
      </c>
      <c r="F6535" s="39">
        <v>77.088356018066406</v>
      </c>
      <c r="G6535">
        <f t="shared" si="615"/>
        <v>1.4288485472764192E-3</v>
      </c>
      <c r="H6535" s="38">
        <f>G6535*SUMIF('Manual Inputs'!$B$11:$B$22,'Expanded kW'!A6535,'Manual Inputs'!$C$11:$C$22)</f>
        <v>14105.192781119573</v>
      </c>
    </row>
    <row r="6536" spans="1:8" x14ac:dyDescent="0.2">
      <c r="A6536">
        <f t="shared" si="612"/>
        <v>11</v>
      </c>
      <c r="B6536" t="b">
        <f t="shared" si="613"/>
        <v>0</v>
      </c>
      <c r="C6536" t="str">
        <f t="shared" si="614"/>
        <v>OFF</v>
      </c>
      <c r="D6536" s="4">
        <f t="shared" si="616"/>
        <v>42702.249999984153</v>
      </c>
      <c r="E6536" t="str">
        <f t="shared" si="617"/>
        <v>LRKPPS</v>
      </c>
      <c r="F6536" s="39">
        <v>100.39214324951172</v>
      </c>
      <c r="G6536">
        <f t="shared" si="615"/>
        <v>1.8607890406485415E-3</v>
      </c>
      <c r="H6536" s="38">
        <f>G6536*SUMIF('Manual Inputs'!$B$11:$B$22,'Expanded kW'!A6536,'Manual Inputs'!$C$11:$C$22)</f>
        <v>18369.18838835102</v>
      </c>
    </row>
    <row r="6537" spans="1:8" x14ac:dyDescent="0.2">
      <c r="A6537">
        <f t="shared" si="612"/>
        <v>11</v>
      </c>
      <c r="B6537" t="b">
        <f t="shared" si="613"/>
        <v>0</v>
      </c>
      <c r="C6537" t="str">
        <f t="shared" si="614"/>
        <v>ON</v>
      </c>
      <c r="D6537" s="4">
        <f t="shared" si="616"/>
        <v>42702.291666650817</v>
      </c>
      <c r="E6537" t="str">
        <f t="shared" si="617"/>
        <v>LRKPPS</v>
      </c>
      <c r="F6537" s="39">
        <v>125.50048828125</v>
      </c>
      <c r="G6537">
        <f t="shared" si="615"/>
        <v>2.3261773843136525E-3</v>
      </c>
      <c r="H6537" s="38">
        <f>G6537*SUMIF('Manual Inputs'!$B$11:$B$22,'Expanded kW'!A6537,'Manual Inputs'!$C$11:$C$22)</f>
        <v>22963.37180827677</v>
      </c>
    </row>
    <row r="6538" spans="1:8" x14ac:dyDescent="0.2">
      <c r="A6538">
        <f t="shared" si="612"/>
        <v>11</v>
      </c>
      <c r="B6538" t="b">
        <f t="shared" si="613"/>
        <v>0</v>
      </c>
      <c r="C6538" t="str">
        <f t="shared" si="614"/>
        <v>ON</v>
      </c>
      <c r="D6538" s="4">
        <f t="shared" si="616"/>
        <v>42702.333333317481</v>
      </c>
      <c r="E6538" t="str">
        <f t="shared" si="617"/>
        <v>LRKPPS</v>
      </c>
      <c r="F6538" s="39">
        <v>140.07145690917969</v>
      </c>
      <c r="G6538">
        <f t="shared" si="615"/>
        <v>2.5962532872366353E-3</v>
      </c>
      <c r="H6538" s="38">
        <f>G6538*SUMIF('Manual Inputs'!$B$11:$B$22,'Expanded kW'!A6538,'Manual Inputs'!$C$11:$C$22)</f>
        <v>25629.485500679639</v>
      </c>
    </row>
    <row r="6539" spans="1:8" x14ac:dyDescent="0.2">
      <c r="A6539">
        <f t="shared" si="612"/>
        <v>11</v>
      </c>
      <c r="B6539" t="b">
        <f t="shared" si="613"/>
        <v>0</v>
      </c>
      <c r="C6539" t="str">
        <f t="shared" si="614"/>
        <v>ON</v>
      </c>
      <c r="D6539" s="4">
        <f t="shared" si="616"/>
        <v>42702.374999984146</v>
      </c>
      <c r="E6539" t="str">
        <f t="shared" si="617"/>
        <v>LRKPPS</v>
      </c>
      <c r="F6539" s="39">
        <v>140.83964538574219</v>
      </c>
      <c r="G6539">
        <f t="shared" si="615"/>
        <v>2.6104918187797592E-3</v>
      </c>
      <c r="H6539" s="38">
        <f>G6539*SUMIF('Manual Inputs'!$B$11:$B$22,'Expanded kW'!A6539,'Manual Inputs'!$C$11:$C$22)</f>
        <v>25770.044297284523</v>
      </c>
    </row>
    <row r="6540" spans="1:8" x14ac:dyDescent="0.2">
      <c r="A6540">
        <f t="shared" si="612"/>
        <v>11</v>
      </c>
      <c r="B6540" t="b">
        <f t="shared" si="613"/>
        <v>0</v>
      </c>
      <c r="C6540" t="str">
        <f t="shared" si="614"/>
        <v>ON</v>
      </c>
      <c r="D6540" s="4">
        <f t="shared" si="616"/>
        <v>42702.41666665081</v>
      </c>
      <c r="E6540" t="str">
        <f t="shared" si="617"/>
        <v>LRKPPS</v>
      </c>
      <c r="F6540" s="39">
        <v>138.38824462890625</v>
      </c>
      <c r="G6540">
        <f t="shared" si="615"/>
        <v>2.5650546011359368E-3</v>
      </c>
      <c r="H6540" s="38">
        <f>G6540*SUMIF('Manual Inputs'!$B$11:$B$22,'Expanded kW'!A6540,'Manual Inputs'!$C$11:$C$22)</f>
        <v>25321.500807125649</v>
      </c>
    </row>
    <row r="6541" spans="1:8" x14ac:dyDescent="0.2">
      <c r="A6541">
        <f t="shared" si="612"/>
        <v>11</v>
      </c>
      <c r="B6541" t="b">
        <f t="shared" si="613"/>
        <v>0</v>
      </c>
      <c r="C6541" t="str">
        <f t="shared" si="614"/>
        <v>ON</v>
      </c>
      <c r="D6541" s="4">
        <f t="shared" si="616"/>
        <v>42702.458333317474</v>
      </c>
      <c r="E6541" t="str">
        <f t="shared" si="617"/>
        <v>LRKPPS</v>
      </c>
      <c r="F6541" s="39">
        <v>138.45614624023437</v>
      </c>
      <c r="G6541">
        <f t="shared" si="615"/>
        <v>2.5663131714793127E-3</v>
      </c>
      <c r="H6541" s="38">
        <f>G6541*SUMIF('Manual Inputs'!$B$11:$B$22,'Expanded kW'!A6541,'Manual Inputs'!$C$11:$C$22)</f>
        <v>25333.925061155762</v>
      </c>
    </row>
    <row r="6542" spans="1:8" x14ac:dyDescent="0.2">
      <c r="A6542">
        <f t="shared" si="612"/>
        <v>11</v>
      </c>
      <c r="B6542" t="b">
        <f t="shared" si="613"/>
        <v>0</v>
      </c>
      <c r="C6542" t="str">
        <f t="shared" si="614"/>
        <v>ON</v>
      </c>
      <c r="D6542" s="4">
        <f t="shared" si="616"/>
        <v>42702.499999984138</v>
      </c>
      <c r="E6542" t="str">
        <f t="shared" si="617"/>
        <v>LRKPPS</v>
      </c>
      <c r="F6542" s="39">
        <v>130.00502014160156</v>
      </c>
      <c r="G6542">
        <f t="shared" si="615"/>
        <v>2.4096698095940061E-3</v>
      </c>
      <c r="H6542" s="38">
        <f>G6542*SUMIF('Manual Inputs'!$B$11:$B$22,'Expanded kW'!A6542,'Manual Inputs'!$C$11:$C$22)</f>
        <v>23787.585652765341</v>
      </c>
    </row>
    <row r="6543" spans="1:8" x14ac:dyDescent="0.2">
      <c r="A6543">
        <f t="shared" si="612"/>
        <v>11</v>
      </c>
      <c r="B6543" t="b">
        <f t="shared" si="613"/>
        <v>0</v>
      </c>
      <c r="C6543" t="str">
        <f t="shared" si="614"/>
        <v>ON</v>
      </c>
      <c r="D6543" s="4">
        <f t="shared" si="616"/>
        <v>42702.541666650803</v>
      </c>
      <c r="E6543" t="str">
        <f t="shared" si="617"/>
        <v>LRKPPS</v>
      </c>
      <c r="F6543" s="39">
        <v>120.86532592773438</v>
      </c>
      <c r="G6543">
        <f t="shared" si="615"/>
        <v>2.240263695952482E-3</v>
      </c>
      <c r="H6543" s="38">
        <f>G6543*SUMIF('Manual Inputs'!$B$11:$B$22,'Expanded kW'!A6543,'Manual Inputs'!$C$11:$C$22)</f>
        <v>22115.255932608037</v>
      </c>
    </row>
    <row r="6544" spans="1:8" x14ac:dyDescent="0.2">
      <c r="A6544">
        <f t="shared" si="612"/>
        <v>11</v>
      </c>
      <c r="B6544" t="b">
        <f t="shared" si="613"/>
        <v>0</v>
      </c>
      <c r="C6544" t="str">
        <f t="shared" si="614"/>
        <v>ON</v>
      </c>
      <c r="D6544" s="4">
        <f t="shared" si="616"/>
        <v>42702.583333317467</v>
      </c>
      <c r="E6544" t="str">
        <f t="shared" si="617"/>
        <v>LRKPPS</v>
      </c>
      <c r="F6544" s="39">
        <v>111.08477020263672</v>
      </c>
      <c r="G6544">
        <f t="shared" si="615"/>
        <v>2.0589790822802601E-3</v>
      </c>
      <c r="H6544" s="38">
        <f>G6544*SUMIF('Manual Inputs'!$B$11:$B$22,'Expanded kW'!A6544,'Manual Inputs'!$C$11:$C$22)</f>
        <v>20325.664986127689</v>
      </c>
    </row>
    <row r="6545" spans="1:8" x14ac:dyDescent="0.2">
      <c r="A6545">
        <f t="shared" si="612"/>
        <v>11</v>
      </c>
      <c r="B6545" t="b">
        <f t="shared" si="613"/>
        <v>0</v>
      </c>
      <c r="C6545" t="str">
        <f t="shared" si="614"/>
        <v>ON</v>
      </c>
      <c r="D6545" s="4">
        <f t="shared" si="616"/>
        <v>42702.624999984131</v>
      </c>
      <c r="E6545" t="str">
        <f t="shared" si="617"/>
        <v>LRKPPS</v>
      </c>
      <c r="F6545" s="39">
        <v>97.665184020996094</v>
      </c>
      <c r="G6545">
        <f t="shared" si="615"/>
        <v>1.8102442900089842E-3</v>
      </c>
      <c r="H6545" s="38">
        <f>G6545*SUMIF('Manual Inputs'!$B$11:$B$22,'Expanded kW'!A6545,'Manual Inputs'!$C$11:$C$22)</f>
        <v>17870.22476256749</v>
      </c>
    </row>
    <row r="6546" spans="1:8" x14ac:dyDescent="0.2">
      <c r="A6546">
        <f t="shared" si="612"/>
        <v>11</v>
      </c>
      <c r="B6546" t="b">
        <f t="shared" si="613"/>
        <v>0</v>
      </c>
      <c r="C6546" t="str">
        <f t="shared" si="614"/>
        <v>ON</v>
      </c>
      <c r="D6546" s="4">
        <f t="shared" si="616"/>
        <v>42702.666666650795</v>
      </c>
      <c r="E6546" t="str">
        <f t="shared" si="617"/>
        <v>LRKPPS</v>
      </c>
      <c r="F6546" s="39">
        <v>83.998519897460938</v>
      </c>
      <c r="G6546">
        <f t="shared" si="615"/>
        <v>1.5569298572242003E-3</v>
      </c>
      <c r="H6546" s="38">
        <f>G6546*SUMIF('Manual Inputs'!$B$11:$B$22,'Expanded kW'!A6546,'Manual Inputs'!$C$11:$C$22)</f>
        <v>15369.575610157282</v>
      </c>
    </row>
    <row r="6547" spans="1:8" x14ac:dyDescent="0.2">
      <c r="A6547">
        <f t="shared" si="612"/>
        <v>11</v>
      </c>
      <c r="B6547" t="b">
        <f t="shared" si="613"/>
        <v>0</v>
      </c>
      <c r="C6547" t="str">
        <f t="shared" si="614"/>
        <v>ON</v>
      </c>
      <c r="D6547" s="4">
        <f t="shared" si="616"/>
        <v>42702.70833331746</v>
      </c>
      <c r="E6547" t="str">
        <f t="shared" si="617"/>
        <v>LRKPPS</v>
      </c>
      <c r="F6547" s="39">
        <v>77.162391662597656</v>
      </c>
      <c r="G6547">
        <f t="shared" si="615"/>
        <v>1.4302208131878932E-3</v>
      </c>
      <c r="H6547" s="38">
        <f>G6547*SUMIF('Manual Inputs'!$B$11:$B$22,'Expanded kW'!A6547,'Manual Inputs'!$C$11:$C$22)</f>
        <v>14118.739405963188</v>
      </c>
    </row>
    <row r="6548" spans="1:8" x14ac:dyDescent="0.2">
      <c r="A6548">
        <f t="shared" si="612"/>
        <v>11</v>
      </c>
      <c r="B6548" t="b">
        <f t="shared" si="613"/>
        <v>0</v>
      </c>
      <c r="C6548" t="str">
        <f t="shared" si="614"/>
        <v>ON</v>
      </c>
      <c r="D6548" s="4">
        <f t="shared" si="616"/>
        <v>42702.749999984124</v>
      </c>
      <c r="E6548" t="str">
        <f t="shared" si="617"/>
        <v>LRKPPS</v>
      </c>
      <c r="F6548" s="39">
        <v>76.298553466796875</v>
      </c>
      <c r="G6548">
        <f t="shared" si="615"/>
        <v>1.4142093944093869E-3</v>
      </c>
      <c r="H6548" s="38">
        <f>G6548*SUMIF('Manual Inputs'!$B$11:$B$22,'Expanded kW'!A6548,'Manual Inputs'!$C$11:$C$22)</f>
        <v>13960.679162979033</v>
      </c>
    </row>
    <row r="6549" spans="1:8" x14ac:dyDescent="0.2">
      <c r="A6549">
        <f t="shared" si="612"/>
        <v>11</v>
      </c>
      <c r="B6549" t="b">
        <f t="shared" si="613"/>
        <v>0</v>
      </c>
      <c r="C6549" t="str">
        <f t="shared" si="614"/>
        <v>ON</v>
      </c>
      <c r="D6549" s="4">
        <f t="shared" si="616"/>
        <v>42702.791666650788</v>
      </c>
      <c r="E6549" t="str">
        <f t="shared" si="617"/>
        <v>LRKPPS</v>
      </c>
      <c r="F6549" s="39">
        <v>71.917488098144531</v>
      </c>
      <c r="G6549">
        <f t="shared" si="615"/>
        <v>1.3330054459680055E-3</v>
      </c>
      <c r="H6549" s="38">
        <f>G6549*SUMIF('Manual Inputs'!$B$11:$B$22,'Expanded kW'!A6549,'Manual Inputs'!$C$11:$C$22)</f>
        <v>13159.056521071279</v>
      </c>
    </row>
    <row r="6550" spans="1:8" x14ac:dyDescent="0.2">
      <c r="A6550">
        <f t="shared" si="612"/>
        <v>11</v>
      </c>
      <c r="B6550" t="b">
        <f t="shared" si="613"/>
        <v>0</v>
      </c>
      <c r="C6550" t="str">
        <f t="shared" si="614"/>
        <v>ON</v>
      </c>
      <c r="D6550" s="4">
        <f t="shared" si="616"/>
        <v>42702.833333317452</v>
      </c>
      <c r="E6550" t="str">
        <f t="shared" si="617"/>
        <v>LRKPPS</v>
      </c>
      <c r="F6550" s="39">
        <v>68.4666748046875</v>
      </c>
      <c r="G6550">
        <f t="shared" si="615"/>
        <v>1.2690439112308697E-3</v>
      </c>
      <c r="H6550" s="38">
        <f>G6550*SUMIF('Manual Inputs'!$B$11:$B$22,'Expanded kW'!A6550,'Manual Inputs'!$C$11:$C$22)</f>
        <v>12527.646159376001</v>
      </c>
    </row>
    <row r="6551" spans="1:8" x14ac:dyDescent="0.2">
      <c r="A6551">
        <f t="shared" si="612"/>
        <v>11</v>
      </c>
      <c r="B6551" t="b">
        <f t="shared" si="613"/>
        <v>0</v>
      </c>
      <c r="C6551" t="str">
        <f t="shared" si="614"/>
        <v>OFF</v>
      </c>
      <c r="D6551" s="4">
        <f t="shared" si="616"/>
        <v>42702.874999984117</v>
      </c>
      <c r="E6551" t="str">
        <f t="shared" si="617"/>
        <v>LRKPPS</v>
      </c>
      <c r="F6551" s="39">
        <v>65.573173522949219</v>
      </c>
      <c r="G6551">
        <f t="shared" si="615"/>
        <v>1.2154122693524871E-3</v>
      </c>
      <c r="H6551" s="38">
        <f>G6551*SUMIF('Manual Inputs'!$B$11:$B$22,'Expanded kW'!A6551,'Manual Inputs'!$C$11:$C$22)</f>
        <v>11998.209607612334</v>
      </c>
    </row>
    <row r="6552" spans="1:8" x14ac:dyDescent="0.2">
      <c r="A6552">
        <f t="shared" si="612"/>
        <v>11</v>
      </c>
      <c r="B6552" t="b">
        <f t="shared" si="613"/>
        <v>0</v>
      </c>
      <c r="C6552" t="str">
        <f t="shared" si="614"/>
        <v>OFF</v>
      </c>
      <c r="D6552" s="4">
        <f t="shared" si="616"/>
        <v>42702.916666650781</v>
      </c>
      <c r="E6552" t="str">
        <f t="shared" si="617"/>
        <v>LRKPPS</v>
      </c>
      <c r="F6552" s="39">
        <v>61.321754455566406</v>
      </c>
      <c r="G6552">
        <f t="shared" si="615"/>
        <v>1.1366113417925641E-3</v>
      </c>
      <c r="H6552" s="38">
        <f>G6552*SUMIF('Manual Inputs'!$B$11:$B$22,'Expanded kW'!A6552,'Manual Inputs'!$C$11:$C$22)</f>
        <v>11220.308915000491</v>
      </c>
    </row>
    <row r="6553" spans="1:8" x14ac:dyDescent="0.2">
      <c r="A6553">
        <f t="shared" si="612"/>
        <v>11</v>
      </c>
      <c r="B6553" t="b">
        <f t="shared" si="613"/>
        <v>0</v>
      </c>
      <c r="C6553" t="str">
        <f t="shared" si="614"/>
        <v>OFF</v>
      </c>
      <c r="D6553" s="4">
        <f t="shared" si="616"/>
        <v>42702.958333317445</v>
      </c>
      <c r="E6553" t="str">
        <f t="shared" si="617"/>
        <v>LRKPPS</v>
      </c>
      <c r="F6553" s="39">
        <v>55.696506500244141</v>
      </c>
      <c r="G6553">
        <f t="shared" si="615"/>
        <v>1.0323462129947965E-3</v>
      </c>
      <c r="H6553" s="38">
        <f>G6553*SUMIF('Manual Inputs'!$B$11:$B$22,'Expanded kW'!A6553,'Manual Inputs'!$C$11:$C$22)</f>
        <v>10191.032757744992</v>
      </c>
    </row>
    <row r="6554" spans="1:8" x14ac:dyDescent="0.2">
      <c r="A6554">
        <f t="shared" si="612"/>
        <v>11</v>
      </c>
      <c r="B6554" t="b">
        <f t="shared" si="613"/>
        <v>0</v>
      </c>
      <c r="C6554" t="str">
        <f t="shared" si="614"/>
        <v>OFF</v>
      </c>
      <c r="D6554" s="4">
        <f t="shared" si="616"/>
        <v>42702.999999984109</v>
      </c>
      <c r="E6554" t="str">
        <f t="shared" si="617"/>
        <v>LRKPPS</v>
      </c>
      <c r="F6554" s="39">
        <v>53.841537475585938</v>
      </c>
      <c r="G6554">
        <f t="shared" si="615"/>
        <v>9.9796398028114937E-4</v>
      </c>
      <c r="H6554" s="38">
        <f>G6554*SUMIF('Manual Inputs'!$B$11:$B$22,'Expanded kW'!A6554,'Manual Inputs'!$C$11:$C$22)</f>
        <v>9851.6209834210276</v>
      </c>
    </row>
    <row r="6555" spans="1:8" x14ac:dyDescent="0.2">
      <c r="A6555">
        <f t="shared" si="612"/>
        <v>11</v>
      </c>
      <c r="B6555" t="b">
        <f t="shared" si="613"/>
        <v>0</v>
      </c>
      <c r="C6555" t="str">
        <f t="shared" si="614"/>
        <v>OFF</v>
      </c>
      <c r="D6555" s="4">
        <f t="shared" si="616"/>
        <v>42703.041666650774</v>
      </c>
      <c r="E6555" t="str">
        <f t="shared" si="617"/>
        <v>LRKPPS</v>
      </c>
      <c r="F6555" s="39">
        <v>53.066398620605469</v>
      </c>
      <c r="G6555">
        <f t="shared" si="615"/>
        <v>9.83596622043327E-4</v>
      </c>
      <c r="H6555" s="38">
        <f>G6555*SUMIF('Manual Inputs'!$B$11:$B$22,'Expanded kW'!A6555,'Manual Inputs'!$C$11:$C$22)</f>
        <v>9709.7904457575514</v>
      </c>
    </row>
    <row r="6556" spans="1:8" x14ac:dyDescent="0.2">
      <c r="A6556">
        <f t="shared" si="612"/>
        <v>11</v>
      </c>
      <c r="B6556" t="b">
        <f t="shared" si="613"/>
        <v>0</v>
      </c>
      <c r="C6556" t="str">
        <f t="shared" si="614"/>
        <v>OFF</v>
      </c>
      <c r="D6556" s="4">
        <f t="shared" si="616"/>
        <v>42703.083333317438</v>
      </c>
      <c r="E6556" t="str">
        <f t="shared" si="617"/>
        <v>LRKPPS</v>
      </c>
      <c r="F6556" s="39">
        <v>51.782276153564453</v>
      </c>
      <c r="G6556">
        <f t="shared" si="615"/>
        <v>9.5979514778271949E-4</v>
      </c>
      <c r="H6556" s="38">
        <f>G6556*SUMIF('Manual Inputs'!$B$11:$B$22,'Expanded kW'!A6556,'Manual Inputs'!$C$11:$C$22)</f>
        <v>9474.8289562696282</v>
      </c>
    </row>
    <row r="6557" spans="1:8" x14ac:dyDescent="0.2">
      <c r="A6557">
        <f t="shared" si="612"/>
        <v>11</v>
      </c>
      <c r="B6557" t="b">
        <f t="shared" si="613"/>
        <v>0</v>
      </c>
      <c r="C6557" t="str">
        <f t="shared" si="614"/>
        <v>OFF</v>
      </c>
      <c r="D6557" s="4">
        <f t="shared" si="616"/>
        <v>42703.124999984102</v>
      </c>
      <c r="E6557" t="str">
        <f t="shared" si="617"/>
        <v>LRKPPS</v>
      </c>
      <c r="F6557" s="39">
        <v>52.169094085693359</v>
      </c>
      <c r="G6557">
        <f t="shared" si="615"/>
        <v>9.6696489778041463E-4</v>
      </c>
      <c r="H6557" s="38">
        <f>G6557*SUMIF('Manual Inputs'!$B$11:$B$22,'Expanded kW'!A6557,'Manual Inputs'!$C$11:$C$22)</f>
        <v>9545.6067207168744</v>
      </c>
    </row>
    <row r="6558" spans="1:8" x14ac:dyDescent="0.2">
      <c r="A6558">
        <f t="shared" si="612"/>
        <v>11</v>
      </c>
      <c r="B6558" t="b">
        <f t="shared" si="613"/>
        <v>0</v>
      </c>
      <c r="C6558" t="str">
        <f t="shared" si="614"/>
        <v>OFF</v>
      </c>
      <c r="D6558" s="4">
        <f t="shared" si="616"/>
        <v>42703.166666650766</v>
      </c>
      <c r="E6558" t="str">
        <f t="shared" si="617"/>
        <v>LRKPPS</v>
      </c>
      <c r="F6558" s="39">
        <v>53.285282135009766</v>
      </c>
      <c r="G6558">
        <f t="shared" si="615"/>
        <v>9.8765367303953774E-4</v>
      </c>
      <c r="H6558" s="38">
        <f>G6558*SUMIF('Manual Inputs'!$B$11:$B$22,'Expanded kW'!A6558,'Manual Inputs'!$C$11:$C$22)</f>
        <v>9749.8405172178664</v>
      </c>
    </row>
    <row r="6559" spans="1:8" x14ac:dyDescent="0.2">
      <c r="A6559">
        <f t="shared" si="612"/>
        <v>11</v>
      </c>
      <c r="B6559" t="b">
        <f t="shared" si="613"/>
        <v>0</v>
      </c>
      <c r="C6559" t="str">
        <f t="shared" si="614"/>
        <v>OFF</v>
      </c>
      <c r="D6559" s="4">
        <f t="shared" si="616"/>
        <v>42703.208333317431</v>
      </c>
      <c r="E6559" t="str">
        <f t="shared" si="617"/>
        <v>LRKPPS</v>
      </c>
      <c r="F6559" s="39">
        <v>64.187164306640625</v>
      </c>
      <c r="G6559">
        <f t="shared" si="615"/>
        <v>1.1897223032210245E-3</v>
      </c>
      <c r="H6559" s="38">
        <f>G6559*SUMIF('Manual Inputs'!$B$11:$B$22,'Expanded kW'!A6559,'Manual Inputs'!$C$11:$C$22)</f>
        <v>11744.605455153052</v>
      </c>
    </row>
    <row r="6560" spans="1:8" x14ac:dyDescent="0.2">
      <c r="A6560">
        <f t="shared" si="612"/>
        <v>11</v>
      </c>
      <c r="B6560" t="b">
        <f t="shared" si="613"/>
        <v>0</v>
      </c>
      <c r="C6560" t="str">
        <f t="shared" si="614"/>
        <v>OFF</v>
      </c>
      <c r="D6560" s="4">
        <f t="shared" si="616"/>
        <v>42703.249999984095</v>
      </c>
      <c r="E6560" t="str">
        <f t="shared" si="617"/>
        <v>LRKPPS</v>
      </c>
      <c r="F6560" s="39">
        <v>84.64306640625</v>
      </c>
      <c r="G6560">
        <f t="shared" si="615"/>
        <v>1.5688766594431957E-3</v>
      </c>
      <c r="H6560" s="38">
        <f>G6560*SUMIF('Manual Inputs'!$B$11:$B$22,'Expanded kW'!A6560,'Manual Inputs'!$C$11:$C$22)</f>
        <v>15487.511096558583</v>
      </c>
    </row>
    <row r="6561" spans="1:8" x14ac:dyDescent="0.2">
      <c r="A6561">
        <f t="shared" si="612"/>
        <v>11</v>
      </c>
      <c r="B6561" t="b">
        <f t="shared" si="613"/>
        <v>0</v>
      </c>
      <c r="C6561" t="str">
        <f t="shared" si="614"/>
        <v>ON</v>
      </c>
      <c r="D6561" s="4">
        <f t="shared" si="616"/>
        <v>42703.291666650759</v>
      </c>
      <c r="E6561" t="str">
        <f t="shared" si="617"/>
        <v>LRKPPS</v>
      </c>
      <c r="F6561" s="39">
        <v>107.58431243896484</v>
      </c>
      <c r="G6561">
        <f t="shared" si="615"/>
        <v>1.9940973770684791E-3</v>
      </c>
      <c r="H6561" s="38">
        <f>G6561*SUMIF('Manual Inputs'!$B$11:$B$22,'Expanded kW'!A6561,'Manual Inputs'!$C$11:$C$22)</f>
        <v>19685.170959154446</v>
      </c>
    </row>
    <row r="6562" spans="1:8" x14ac:dyDescent="0.2">
      <c r="A6562">
        <f t="shared" si="612"/>
        <v>11</v>
      </c>
      <c r="B6562" t="b">
        <f t="shared" si="613"/>
        <v>0</v>
      </c>
      <c r="C6562" t="str">
        <f t="shared" si="614"/>
        <v>ON</v>
      </c>
      <c r="D6562" s="4">
        <f t="shared" si="616"/>
        <v>42703.333333317423</v>
      </c>
      <c r="E6562" t="str">
        <f t="shared" si="617"/>
        <v>LRKPPS</v>
      </c>
      <c r="F6562" s="39">
        <v>125.18956756591797</v>
      </c>
      <c r="G6562">
        <f t="shared" si="615"/>
        <v>2.3204144048525758E-3</v>
      </c>
      <c r="H6562" s="38">
        <f>G6562*SUMIF('Manual Inputs'!$B$11:$B$22,'Expanded kW'!A6562,'Manual Inputs'!$C$11:$C$22)</f>
        <v>22906.481288671268</v>
      </c>
    </row>
    <row r="6563" spans="1:8" x14ac:dyDescent="0.2">
      <c r="A6563">
        <f t="shared" si="612"/>
        <v>11</v>
      </c>
      <c r="B6563" t="b">
        <f t="shared" si="613"/>
        <v>0</v>
      </c>
      <c r="C6563" t="str">
        <f t="shared" si="614"/>
        <v>ON</v>
      </c>
      <c r="D6563" s="4">
        <f t="shared" si="616"/>
        <v>42703.374999984087</v>
      </c>
      <c r="E6563" t="str">
        <f t="shared" si="617"/>
        <v>LRKPPS</v>
      </c>
      <c r="F6563" s="39">
        <v>130.63644409179687</v>
      </c>
      <c r="G6563">
        <f t="shared" si="615"/>
        <v>2.4213733824882139E-3</v>
      </c>
      <c r="H6563" s="38">
        <f>G6563*SUMIF('Manual Inputs'!$B$11:$B$22,'Expanded kW'!A6563,'Manual Inputs'!$C$11:$C$22)</f>
        <v>23903.120047376553</v>
      </c>
    </row>
    <row r="6564" spans="1:8" x14ac:dyDescent="0.2">
      <c r="A6564">
        <f t="shared" si="612"/>
        <v>11</v>
      </c>
      <c r="B6564" t="b">
        <f t="shared" si="613"/>
        <v>0</v>
      </c>
      <c r="C6564" t="str">
        <f t="shared" si="614"/>
        <v>ON</v>
      </c>
      <c r="D6564" s="4">
        <f t="shared" si="616"/>
        <v>42703.416666650752</v>
      </c>
      <c r="E6564" t="str">
        <f t="shared" si="617"/>
        <v>LRKPPS</v>
      </c>
      <c r="F6564" s="39">
        <v>124.92335510253906</v>
      </c>
      <c r="G6564">
        <f t="shared" si="615"/>
        <v>2.3154801020445525E-3</v>
      </c>
      <c r="H6564" s="38">
        <f>G6564*SUMIF('Manual Inputs'!$B$11:$B$22,'Expanded kW'!A6564,'Manual Inputs'!$C$11:$C$22)</f>
        <v>22857.771232955249</v>
      </c>
    </row>
    <row r="6565" spans="1:8" x14ac:dyDescent="0.2">
      <c r="A6565">
        <f t="shared" si="612"/>
        <v>11</v>
      </c>
      <c r="B6565" t="b">
        <f t="shared" si="613"/>
        <v>0</v>
      </c>
      <c r="C6565" t="str">
        <f t="shared" si="614"/>
        <v>ON</v>
      </c>
      <c r="D6565" s="4">
        <f t="shared" si="616"/>
        <v>42703.458333317416</v>
      </c>
      <c r="E6565" t="str">
        <f t="shared" si="617"/>
        <v>LRKPPS</v>
      </c>
      <c r="F6565" s="39">
        <v>130.61988830566406</v>
      </c>
      <c r="G6565">
        <f t="shared" si="615"/>
        <v>2.4210665175842675E-3</v>
      </c>
      <c r="H6565" s="38">
        <f>G6565*SUMIF('Manual Inputs'!$B$11:$B$22,'Expanded kW'!A6565,'Manual Inputs'!$C$11:$C$22)</f>
        <v>23900.090762966964</v>
      </c>
    </row>
    <row r="6566" spans="1:8" x14ac:dyDescent="0.2">
      <c r="A6566">
        <f t="shared" si="612"/>
        <v>11</v>
      </c>
      <c r="B6566" t="b">
        <f t="shared" si="613"/>
        <v>0</v>
      </c>
      <c r="C6566" t="str">
        <f t="shared" si="614"/>
        <v>ON</v>
      </c>
      <c r="D6566" s="4">
        <f t="shared" si="616"/>
        <v>42703.49999998408</v>
      </c>
      <c r="E6566" t="str">
        <f t="shared" si="617"/>
        <v>LRKPPS</v>
      </c>
      <c r="F6566" s="39">
        <v>120.251220703125</v>
      </c>
      <c r="G6566">
        <f t="shared" si="615"/>
        <v>2.2288811292020335E-3</v>
      </c>
      <c r="H6566" s="38">
        <f>G6566*SUMIF('Manual Inputs'!$B$11:$B$22,'Expanded kW'!A6566,'Manual Inputs'!$C$11:$C$22)</f>
        <v>22002.890420766296</v>
      </c>
    </row>
    <row r="6567" spans="1:8" x14ac:dyDescent="0.2">
      <c r="A6567">
        <f t="shared" si="612"/>
        <v>11</v>
      </c>
      <c r="B6567" t="b">
        <f t="shared" si="613"/>
        <v>0</v>
      </c>
      <c r="C6567" t="str">
        <f t="shared" si="614"/>
        <v>ON</v>
      </c>
      <c r="D6567" s="4">
        <f t="shared" si="616"/>
        <v>42703.541666650744</v>
      </c>
      <c r="E6567" t="str">
        <f t="shared" si="617"/>
        <v>LRKPPS</v>
      </c>
      <c r="F6567" s="39">
        <v>114.62778472900391</v>
      </c>
      <c r="G6567">
        <f t="shared" si="615"/>
        <v>2.1246495858488223E-3</v>
      </c>
      <c r="H6567" s="38">
        <f>G6567*SUMIF('Manual Inputs'!$B$11:$B$22,'Expanded kW'!A6567,'Manual Inputs'!$C$11:$C$22)</f>
        <v>20973.945809615536</v>
      </c>
    </row>
    <row r="6568" spans="1:8" x14ac:dyDescent="0.2">
      <c r="A6568">
        <f t="shared" si="612"/>
        <v>11</v>
      </c>
      <c r="B6568" t="b">
        <f t="shared" si="613"/>
        <v>0</v>
      </c>
      <c r="C6568" t="str">
        <f t="shared" si="614"/>
        <v>ON</v>
      </c>
      <c r="D6568" s="4">
        <f t="shared" si="616"/>
        <v>42703.583333317409</v>
      </c>
      <c r="E6568" t="str">
        <f t="shared" si="617"/>
        <v>LRKPPS</v>
      </c>
      <c r="F6568" s="39">
        <v>106.98583984375</v>
      </c>
      <c r="G6568">
        <f t="shared" si="615"/>
        <v>1.9830045643218033E-3</v>
      </c>
      <c r="H6568" s="38">
        <f>G6568*SUMIF('Manual Inputs'!$B$11:$B$22,'Expanded kW'!A6568,'Manual Inputs'!$C$11:$C$22)</f>
        <v>19575.665817706831</v>
      </c>
    </row>
    <row r="6569" spans="1:8" x14ac:dyDescent="0.2">
      <c r="A6569">
        <f t="shared" si="612"/>
        <v>11</v>
      </c>
      <c r="B6569" t="b">
        <f t="shared" si="613"/>
        <v>0</v>
      </c>
      <c r="C6569" t="str">
        <f t="shared" si="614"/>
        <v>ON</v>
      </c>
      <c r="D6569" s="4">
        <f t="shared" si="616"/>
        <v>42703.624999984073</v>
      </c>
      <c r="E6569" t="str">
        <f t="shared" si="617"/>
        <v>LRKPPS</v>
      </c>
      <c r="F6569" s="39">
        <v>94.920722961425781</v>
      </c>
      <c r="G6569">
        <f t="shared" si="615"/>
        <v>1.7593751393281119E-3</v>
      </c>
      <c r="H6569" s="38">
        <f>G6569*SUMIF('Manual Inputs'!$B$11:$B$22,'Expanded kW'!A6569,'Manual Inputs'!$C$11:$C$22)</f>
        <v>17368.058750408109</v>
      </c>
    </row>
    <row r="6570" spans="1:8" x14ac:dyDescent="0.2">
      <c r="A6570">
        <f t="shared" si="612"/>
        <v>11</v>
      </c>
      <c r="B6570" t="b">
        <f t="shared" si="613"/>
        <v>0</v>
      </c>
      <c r="C6570" t="str">
        <f t="shared" si="614"/>
        <v>ON</v>
      </c>
      <c r="D6570" s="4">
        <f t="shared" si="616"/>
        <v>42703.666666650737</v>
      </c>
      <c r="E6570" t="str">
        <f t="shared" si="617"/>
        <v>LRKPPS</v>
      </c>
      <c r="F6570" s="39">
        <v>80.071723937988281</v>
      </c>
      <c r="G6570">
        <f t="shared" si="615"/>
        <v>1.4841458857923998E-3</v>
      </c>
      <c r="H6570" s="38">
        <f>G6570*SUMIF('Manual Inputs'!$B$11:$B$22,'Expanded kW'!A6570,'Manual Inputs'!$C$11:$C$22)</f>
        <v>14651.072623694548</v>
      </c>
    </row>
    <row r="6571" spans="1:8" x14ac:dyDescent="0.2">
      <c r="A6571">
        <f t="shared" si="612"/>
        <v>11</v>
      </c>
      <c r="B6571" t="b">
        <f t="shared" si="613"/>
        <v>0</v>
      </c>
      <c r="C6571" t="str">
        <f t="shared" si="614"/>
        <v>ON</v>
      </c>
      <c r="D6571" s="4">
        <f t="shared" si="616"/>
        <v>42703.708333317401</v>
      </c>
      <c r="E6571" t="str">
        <f t="shared" si="617"/>
        <v>LRKPPS</v>
      </c>
      <c r="F6571" s="39">
        <v>73.180206298828125</v>
      </c>
      <c r="G6571">
        <f t="shared" si="615"/>
        <v>1.3564101877456536E-3</v>
      </c>
      <c r="H6571" s="38">
        <f>G6571*SUMIF('Manual Inputs'!$B$11:$B$22,'Expanded kW'!A6571,'Manual Inputs'!$C$11:$C$22)</f>
        <v>13390.101578572523</v>
      </c>
    </row>
    <row r="6572" spans="1:8" x14ac:dyDescent="0.2">
      <c r="A6572">
        <f t="shared" si="612"/>
        <v>11</v>
      </c>
      <c r="B6572" t="b">
        <f t="shared" si="613"/>
        <v>0</v>
      </c>
      <c r="C6572" t="str">
        <f t="shared" si="614"/>
        <v>ON</v>
      </c>
      <c r="D6572" s="4">
        <f t="shared" si="616"/>
        <v>42703.749999984066</v>
      </c>
      <c r="E6572" t="str">
        <f t="shared" si="617"/>
        <v>LRKPPS</v>
      </c>
      <c r="F6572" s="39">
        <v>70.102546691894531</v>
      </c>
      <c r="G6572">
        <f t="shared" si="615"/>
        <v>1.2993651334011584E-3</v>
      </c>
      <c r="H6572" s="38">
        <f>G6572*SUMIF('Manual Inputs'!$B$11:$B$22,'Expanded kW'!A6572,'Manual Inputs'!$C$11:$C$22)</f>
        <v>12826.968774698884</v>
      </c>
    </row>
    <row r="6573" spans="1:8" x14ac:dyDescent="0.2">
      <c r="A6573">
        <f t="shared" si="612"/>
        <v>11</v>
      </c>
      <c r="B6573" t="b">
        <f t="shared" si="613"/>
        <v>0</v>
      </c>
      <c r="C6573" t="str">
        <f t="shared" si="614"/>
        <v>ON</v>
      </c>
      <c r="D6573" s="4">
        <f t="shared" si="616"/>
        <v>42703.79166665073</v>
      </c>
      <c r="E6573" t="str">
        <f t="shared" si="617"/>
        <v>LRKPPS</v>
      </c>
      <c r="F6573" s="39">
        <v>67.605445861816406</v>
      </c>
      <c r="G6573">
        <f t="shared" si="615"/>
        <v>1.2530808554925249E-3</v>
      </c>
      <c r="H6573" s="38">
        <f>G6573*SUMIF('Manual Inputs'!$B$11:$B$22,'Expanded kW'!A6573,'Manual Inputs'!$C$11:$C$22)</f>
        <v>12370.063342782667</v>
      </c>
    </row>
    <row r="6574" spans="1:8" x14ac:dyDescent="0.2">
      <c r="A6574">
        <f t="shared" si="612"/>
        <v>11</v>
      </c>
      <c r="B6574" t="b">
        <f t="shared" si="613"/>
        <v>0</v>
      </c>
      <c r="C6574" t="str">
        <f t="shared" si="614"/>
        <v>ON</v>
      </c>
      <c r="D6574" s="4">
        <f t="shared" si="616"/>
        <v>42703.833333317394</v>
      </c>
      <c r="E6574" t="str">
        <f t="shared" si="617"/>
        <v>LRKPPS</v>
      </c>
      <c r="F6574" s="39">
        <v>63.555011749267578</v>
      </c>
      <c r="G6574">
        <f t="shared" si="615"/>
        <v>1.1780052254427946E-3</v>
      </c>
      <c r="H6574" s="38">
        <f>G6574*SUMIF('Manual Inputs'!$B$11:$B$22,'Expanded kW'!A6574,'Manual Inputs'!$C$11:$C$22)</f>
        <v>11628.937744108145</v>
      </c>
    </row>
    <row r="6575" spans="1:8" x14ac:dyDescent="0.2">
      <c r="A6575">
        <f t="shared" si="612"/>
        <v>11</v>
      </c>
      <c r="B6575" t="b">
        <f t="shared" si="613"/>
        <v>0</v>
      </c>
      <c r="C6575" t="str">
        <f t="shared" si="614"/>
        <v>OFF</v>
      </c>
      <c r="D6575" s="4">
        <f t="shared" si="616"/>
        <v>42703.874999984058</v>
      </c>
      <c r="E6575" t="str">
        <f t="shared" si="617"/>
        <v>LRKPPS</v>
      </c>
      <c r="F6575" s="39">
        <v>60.541763305664063</v>
      </c>
      <c r="G6575">
        <f t="shared" si="615"/>
        <v>1.1221540452695299E-3</v>
      </c>
      <c r="H6575" s="38">
        <f>G6575*SUMIF('Manual Inputs'!$B$11:$B$22,'Expanded kW'!A6575,'Manual Inputs'!$C$11:$C$22)</f>
        <v>11077.590531768123</v>
      </c>
    </row>
    <row r="6576" spans="1:8" x14ac:dyDescent="0.2">
      <c r="A6576">
        <f t="shared" si="612"/>
        <v>11</v>
      </c>
      <c r="B6576" t="b">
        <f t="shared" si="613"/>
        <v>0</v>
      </c>
      <c r="C6576" t="str">
        <f t="shared" si="614"/>
        <v>OFF</v>
      </c>
      <c r="D6576" s="4">
        <f t="shared" si="616"/>
        <v>42703.916666650723</v>
      </c>
      <c r="E6576" t="str">
        <f t="shared" si="617"/>
        <v>LRKPPS</v>
      </c>
      <c r="F6576" s="39">
        <v>56.743305206298828</v>
      </c>
      <c r="G6576">
        <f t="shared" si="615"/>
        <v>1.0517488424929083E-3</v>
      </c>
      <c r="H6576" s="38">
        <f>G6576*SUMIF('Manual Inputs'!$B$11:$B$22,'Expanded kW'!A6576,'Manual Inputs'!$C$11:$C$22)</f>
        <v>10382.570083414092</v>
      </c>
    </row>
    <row r="6577" spans="1:8" x14ac:dyDescent="0.2">
      <c r="A6577">
        <f t="shared" si="612"/>
        <v>11</v>
      </c>
      <c r="B6577" t="b">
        <f t="shared" si="613"/>
        <v>0</v>
      </c>
      <c r="C6577" t="str">
        <f t="shared" si="614"/>
        <v>OFF</v>
      </c>
      <c r="D6577" s="4">
        <f t="shared" si="616"/>
        <v>42703.958333317387</v>
      </c>
      <c r="E6577" t="str">
        <f t="shared" si="617"/>
        <v>LRKPPS</v>
      </c>
      <c r="F6577" s="39">
        <v>50.152114868164062</v>
      </c>
      <c r="G6577">
        <f t="shared" si="615"/>
        <v>9.2957977279243262E-4</v>
      </c>
      <c r="H6577" s="38">
        <f>G6577*SUMIF('Manual Inputs'!$B$11:$B$22,'Expanded kW'!A6577,'Manual Inputs'!$C$11:$C$22)</f>
        <v>9176.5512346705127</v>
      </c>
    </row>
    <row r="6578" spans="1:8" x14ac:dyDescent="0.2">
      <c r="A6578">
        <f t="shared" si="612"/>
        <v>11</v>
      </c>
      <c r="B6578" t="b">
        <f t="shared" si="613"/>
        <v>0</v>
      </c>
      <c r="C6578" t="str">
        <f t="shared" si="614"/>
        <v>OFF</v>
      </c>
      <c r="D6578" s="4">
        <f t="shared" si="616"/>
        <v>42703.999999984051</v>
      </c>
      <c r="E6578" t="str">
        <f t="shared" si="617"/>
        <v>LRKPPS</v>
      </c>
      <c r="F6578" s="39">
        <v>47.955528259277344</v>
      </c>
      <c r="G6578">
        <f t="shared" si="615"/>
        <v>8.8886558783382401E-4</v>
      </c>
      <c r="H6578" s="38">
        <f>G6578*SUMIF('Manual Inputs'!$B$11:$B$22,'Expanded kW'!A6578,'Manual Inputs'!$C$11:$C$22)</f>
        <v>8774.6322007309172</v>
      </c>
    </row>
    <row r="6579" spans="1:8" x14ac:dyDescent="0.2">
      <c r="A6579">
        <f t="shared" si="612"/>
        <v>11</v>
      </c>
      <c r="B6579" t="b">
        <f t="shared" si="613"/>
        <v>0</v>
      </c>
      <c r="C6579" t="str">
        <f t="shared" si="614"/>
        <v>OFF</v>
      </c>
      <c r="D6579" s="4">
        <f t="shared" si="616"/>
        <v>42704.041666650715</v>
      </c>
      <c r="E6579" t="str">
        <f t="shared" si="617"/>
        <v>LRKPPS</v>
      </c>
      <c r="F6579" s="39">
        <v>47.308174133300781</v>
      </c>
      <c r="G6579">
        <f t="shared" si="615"/>
        <v>8.7686674585231612E-4</v>
      </c>
      <c r="H6579" s="38">
        <f>G6579*SUMIF('Manual Inputs'!$B$11:$B$22,'Expanded kW'!A6579,'Manual Inputs'!$C$11:$C$22)</f>
        <v>8656.1829923652258</v>
      </c>
    </row>
    <row r="6580" spans="1:8" x14ac:dyDescent="0.2">
      <c r="A6580">
        <f t="shared" si="612"/>
        <v>11</v>
      </c>
      <c r="B6580" t="b">
        <f t="shared" si="613"/>
        <v>0</v>
      </c>
      <c r="C6580" t="str">
        <f t="shared" si="614"/>
        <v>OFF</v>
      </c>
      <c r="D6580" s="4">
        <f t="shared" si="616"/>
        <v>42704.08333331738</v>
      </c>
      <c r="E6580" t="str">
        <f t="shared" si="617"/>
        <v>LRKPPS</v>
      </c>
      <c r="F6580" s="39">
        <v>47.791923522949219</v>
      </c>
      <c r="G6580">
        <f t="shared" si="615"/>
        <v>8.8583314036827943E-4</v>
      </c>
      <c r="H6580" s="38">
        <f>G6580*SUMIF('Manual Inputs'!$B$11:$B$22,'Expanded kW'!A6580,'Manual Inputs'!$C$11:$C$22)</f>
        <v>8744.6967284363509</v>
      </c>
    </row>
    <row r="6581" spans="1:8" x14ac:dyDescent="0.2">
      <c r="A6581">
        <f t="shared" si="612"/>
        <v>11</v>
      </c>
      <c r="B6581" t="b">
        <f t="shared" si="613"/>
        <v>0</v>
      </c>
      <c r="C6581" t="str">
        <f t="shared" si="614"/>
        <v>OFF</v>
      </c>
      <c r="D6581" s="4">
        <f t="shared" si="616"/>
        <v>42704.124999984044</v>
      </c>
      <c r="E6581" t="str">
        <f t="shared" si="617"/>
        <v>LRKPPS</v>
      </c>
      <c r="F6581" s="39">
        <v>47.85662841796875</v>
      </c>
      <c r="G6581">
        <f t="shared" si="615"/>
        <v>8.8703245891683775E-4</v>
      </c>
      <c r="H6581" s="38">
        <f>G6581*SUMIF('Manual Inputs'!$B$11:$B$22,'Expanded kW'!A6581,'Manual Inputs'!$C$11:$C$22)</f>
        <v>8756.5360653385251</v>
      </c>
    </row>
    <row r="6582" spans="1:8" x14ac:dyDescent="0.2">
      <c r="A6582">
        <f t="shared" si="612"/>
        <v>11</v>
      </c>
      <c r="B6582" t="b">
        <f t="shared" si="613"/>
        <v>0</v>
      </c>
      <c r="C6582" t="str">
        <f t="shared" si="614"/>
        <v>OFF</v>
      </c>
      <c r="D6582" s="4">
        <f t="shared" si="616"/>
        <v>42704.166666650708</v>
      </c>
      <c r="E6582" t="str">
        <f t="shared" si="617"/>
        <v>LRKPPS</v>
      </c>
      <c r="F6582" s="39">
        <v>49.609176635742188</v>
      </c>
      <c r="G6582">
        <f t="shared" si="615"/>
        <v>9.1951630089176051E-4</v>
      </c>
      <c r="H6582" s="38">
        <f>G6582*SUMIF('Manual Inputs'!$B$11:$B$22,'Expanded kW'!A6582,'Manual Inputs'!$C$11:$C$22)</f>
        <v>9077.2074578392094</v>
      </c>
    </row>
    <row r="6583" spans="1:8" x14ac:dyDescent="0.2">
      <c r="A6583">
        <f t="shared" si="612"/>
        <v>11</v>
      </c>
      <c r="B6583" t="b">
        <f t="shared" si="613"/>
        <v>0</v>
      </c>
      <c r="C6583" t="str">
        <f t="shared" si="614"/>
        <v>OFF</v>
      </c>
      <c r="D6583" s="4">
        <f t="shared" si="616"/>
        <v>42704.208333317372</v>
      </c>
      <c r="E6583" t="str">
        <f t="shared" si="617"/>
        <v>LRKPPS</v>
      </c>
      <c r="F6583" s="39">
        <v>60.04376220703125</v>
      </c>
      <c r="G6583">
        <f t="shared" si="615"/>
        <v>1.1129234923938558E-3</v>
      </c>
      <c r="H6583" s="38">
        <f>G6583*SUMIF('Manual Inputs'!$B$11:$B$22,'Expanded kW'!A6583,'Manual Inputs'!$C$11:$C$22)</f>
        <v>10986.469098334273</v>
      </c>
    </row>
    <row r="6584" spans="1:8" x14ac:dyDescent="0.2">
      <c r="A6584">
        <f t="shared" si="612"/>
        <v>11</v>
      </c>
      <c r="B6584" t="b">
        <f t="shared" si="613"/>
        <v>0</v>
      </c>
      <c r="C6584" t="str">
        <f t="shared" si="614"/>
        <v>OFF</v>
      </c>
      <c r="D6584" s="4">
        <f t="shared" si="616"/>
        <v>42704.249999984037</v>
      </c>
      <c r="E6584" t="str">
        <f t="shared" si="617"/>
        <v>LRKPPS</v>
      </c>
      <c r="F6584" s="39">
        <v>81.832748413085938</v>
      </c>
      <c r="G6584">
        <f t="shared" si="615"/>
        <v>1.5167868369416473E-3</v>
      </c>
      <c r="H6584" s="38">
        <f>G6584*SUMIF('Manual Inputs'!$B$11:$B$22,'Expanded kW'!A6584,'Manual Inputs'!$C$11:$C$22)</f>
        <v>14973.294953973598</v>
      </c>
    </row>
    <row r="6585" spans="1:8" x14ac:dyDescent="0.2">
      <c r="A6585">
        <f t="shared" si="612"/>
        <v>11</v>
      </c>
      <c r="B6585" t="b">
        <f t="shared" si="613"/>
        <v>0</v>
      </c>
      <c r="C6585" t="str">
        <f t="shared" si="614"/>
        <v>ON</v>
      </c>
      <c r="D6585" s="4">
        <f t="shared" si="616"/>
        <v>42704.291666650701</v>
      </c>
      <c r="E6585" t="str">
        <f t="shared" si="617"/>
        <v>LRKPPS</v>
      </c>
      <c r="F6585" s="39">
        <v>101.39711761474609</v>
      </c>
      <c r="G6585">
        <f t="shared" si="615"/>
        <v>1.8794164473800931E-3</v>
      </c>
      <c r="H6585" s="38">
        <f>G6585*SUMIF('Manual Inputs'!$B$11:$B$22,'Expanded kW'!A6585,'Manual Inputs'!$C$11:$C$22)</f>
        <v>18553.072931931012</v>
      </c>
    </row>
    <row r="6586" spans="1:8" x14ac:dyDescent="0.2">
      <c r="A6586">
        <f t="shared" si="612"/>
        <v>11</v>
      </c>
      <c r="B6586" t="b">
        <f t="shared" si="613"/>
        <v>0</v>
      </c>
      <c r="C6586" t="str">
        <f t="shared" si="614"/>
        <v>ON</v>
      </c>
      <c r="D6586" s="4">
        <f t="shared" si="616"/>
        <v>42704.333333317365</v>
      </c>
      <c r="E6586" t="str">
        <f t="shared" si="617"/>
        <v>LRKPPS</v>
      </c>
      <c r="F6586" s="39">
        <v>128.76411437988281</v>
      </c>
      <c r="G6586">
        <f t="shared" si="615"/>
        <v>2.3866693658626177E-3</v>
      </c>
      <c r="H6586" s="38">
        <f>G6586*SUMIF('Manual Inputs'!$B$11:$B$22,'Expanded kW'!A6586,'Manual Inputs'!$C$11:$C$22)</f>
        <v>23560.531712373318</v>
      </c>
    </row>
    <row r="6587" spans="1:8" x14ac:dyDescent="0.2">
      <c r="A6587">
        <f t="shared" si="612"/>
        <v>11</v>
      </c>
      <c r="B6587" t="b">
        <f t="shared" si="613"/>
        <v>0</v>
      </c>
      <c r="C6587" t="str">
        <f t="shared" si="614"/>
        <v>ON</v>
      </c>
      <c r="D6587" s="4">
        <f t="shared" si="616"/>
        <v>42704.374999984029</v>
      </c>
      <c r="E6587" t="str">
        <f t="shared" si="617"/>
        <v>LRKPPS</v>
      </c>
      <c r="F6587" s="39">
        <v>135.05517578125</v>
      </c>
      <c r="G6587">
        <f t="shared" si="615"/>
        <v>2.503275483939174E-3</v>
      </c>
      <c r="H6587" s="38">
        <f>G6587*SUMIF('Manual Inputs'!$B$11:$B$22,'Expanded kW'!A6587,'Manual Inputs'!$C$11:$C$22)</f>
        <v>24711.634660312022</v>
      </c>
    </row>
    <row r="6588" spans="1:8" x14ac:dyDescent="0.2">
      <c r="A6588">
        <f t="shared" si="612"/>
        <v>11</v>
      </c>
      <c r="B6588" t="b">
        <f t="shared" si="613"/>
        <v>0</v>
      </c>
      <c r="C6588" t="str">
        <f t="shared" si="614"/>
        <v>ON</v>
      </c>
      <c r="D6588" s="4">
        <f t="shared" si="616"/>
        <v>42704.416666650694</v>
      </c>
      <c r="E6588" t="str">
        <f t="shared" si="617"/>
        <v>LRKPPS</v>
      </c>
      <c r="F6588" s="39">
        <v>129.9327392578125</v>
      </c>
      <c r="G6588">
        <f t="shared" si="615"/>
        <v>2.4083300685341026E-3</v>
      </c>
      <c r="H6588" s="38">
        <f>G6588*SUMIF('Manual Inputs'!$B$11:$B$22,'Expanded kW'!A6588,'Manual Inputs'!$C$11:$C$22)</f>
        <v>23774.360104149473</v>
      </c>
    </row>
    <row r="6589" spans="1:8" x14ac:dyDescent="0.2">
      <c r="A6589">
        <f t="shared" si="612"/>
        <v>11</v>
      </c>
      <c r="B6589" t="b">
        <f t="shared" si="613"/>
        <v>0</v>
      </c>
      <c r="C6589" t="str">
        <f t="shared" si="614"/>
        <v>ON</v>
      </c>
      <c r="D6589" s="4">
        <f t="shared" si="616"/>
        <v>42704.458333317358</v>
      </c>
      <c r="E6589" t="str">
        <f t="shared" si="617"/>
        <v>LRKPPS</v>
      </c>
      <c r="F6589" s="39">
        <v>135.05416870117187</v>
      </c>
      <c r="G6589">
        <f t="shared" si="615"/>
        <v>2.5032568175026204E-3</v>
      </c>
      <c r="H6589" s="38">
        <f>G6589*SUMIF('Manual Inputs'!$B$11:$B$22,'Expanded kW'!A6589,'Manual Inputs'!$C$11:$C$22)</f>
        <v>24711.45039047697</v>
      </c>
    </row>
    <row r="6590" spans="1:8" x14ac:dyDescent="0.2">
      <c r="A6590">
        <f t="shared" si="612"/>
        <v>11</v>
      </c>
      <c r="B6590" t="b">
        <f t="shared" si="613"/>
        <v>0</v>
      </c>
      <c r="C6590" t="str">
        <f t="shared" si="614"/>
        <v>ON</v>
      </c>
      <c r="D6590" s="4">
        <f t="shared" si="616"/>
        <v>42704.499999984022</v>
      </c>
      <c r="E6590" t="str">
        <f t="shared" si="617"/>
        <v>LRKPPS</v>
      </c>
      <c r="F6590" s="39">
        <v>125.6170654296875</v>
      </c>
      <c r="G6590">
        <f t="shared" si="615"/>
        <v>2.3283381657571113E-3</v>
      </c>
      <c r="H6590" s="38">
        <f>G6590*SUMIF('Manual Inputs'!$B$11:$B$22,'Expanded kW'!A6590,'Manual Inputs'!$C$11:$C$22)</f>
        <v>22984.702437667791</v>
      </c>
    </row>
    <row r="6591" spans="1:8" x14ac:dyDescent="0.2">
      <c r="A6591">
        <f t="shared" si="612"/>
        <v>11</v>
      </c>
      <c r="B6591" t="b">
        <f t="shared" si="613"/>
        <v>0</v>
      </c>
      <c r="C6591" t="str">
        <f t="shared" si="614"/>
        <v>ON</v>
      </c>
      <c r="D6591" s="4">
        <f t="shared" si="616"/>
        <v>42704.541666650686</v>
      </c>
      <c r="E6591" t="str">
        <f t="shared" si="617"/>
        <v>LRKPPS</v>
      </c>
      <c r="F6591" s="39">
        <v>117.45565795898437</v>
      </c>
      <c r="G6591">
        <f t="shared" si="615"/>
        <v>2.1770647982784727E-3</v>
      </c>
      <c r="H6591" s="38">
        <f>G6591*SUMIF('Manual Inputs'!$B$11:$B$22,'Expanded kW'!A6591,'Manual Inputs'!$C$11:$C$22)</f>
        <v>21491.374110461566</v>
      </c>
    </row>
    <row r="6592" spans="1:8" x14ac:dyDescent="0.2">
      <c r="A6592">
        <f t="shared" si="612"/>
        <v>11</v>
      </c>
      <c r="B6592" t="b">
        <f t="shared" si="613"/>
        <v>0</v>
      </c>
      <c r="C6592" t="str">
        <f t="shared" si="614"/>
        <v>ON</v>
      </c>
      <c r="D6592" s="4">
        <f t="shared" si="616"/>
        <v>42704.58333331735</v>
      </c>
      <c r="E6592" t="str">
        <f t="shared" si="617"/>
        <v>LRKPPS</v>
      </c>
      <c r="F6592" s="39">
        <v>111.35556030273437</v>
      </c>
      <c r="G6592">
        <f t="shared" si="615"/>
        <v>2.0639982325271625E-3</v>
      </c>
      <c r="H6592" s="38">
        <f>G6592*SUMIF('Manual Inputs'!$B$11:$B$22,'Expanded kW'!A6592,'Manual Inputs'!$C$11:$C$22)</f>
        <v>20375.21263200304</v>
      </c>
    </row>
    <row r="6593" spans="1:8" x14ac:dyDescent="0.2">
      <c r="A6593">
        <f t="shared" si="612"/>
        <v>11</v>
      </c>
      <c r="B6593" t="b">
        <f t="shared" si="613"/>
        <v>0</v>
      </c>
      <c r="C6593" t="str">
        <f t="shared" si="614"/>
        <v>ON</v>
      </c>
      <c r="D6593" s="4">
        <f t="shared" si="616"/>
        <v>42704.624999984015</v>
      </c>
      <c r="E6593" t="str">
        <f t="shared" si="617"/>
        <v>LRKPPS</v>
      </c>
      <c r="F6593" s="39">
        <v>96.219406127929688</v>
      </c>
      <c r="G6593">
        <f t="shared" si="615"/>
        <v>1.7834464991505546E-3</v>
      </c>
      <c r="H6593" s="38">
        <f>G6593*SUMIF('Manual Inputs'!$B$11:$B$22,'Expanded kW'!A6593,'Manual Inputs'!$C$11:$C$22)</f>
        <v>17605.684474594513</v>
      </c>
    </row>
    <row r="6594" spans="1:8" x14ac:dyDescent="0.2">
      <c r="A6594">
        <f t="shared" ref="A6594:A6657" si="618">MONTH(D6594)</f>
        <v>11</v>
      </c>
      <c r="B6594" t="b">
        <f t="shared" ref="B6594:B6657" si="619">IF(ISNA(VLOOKUP(DATE(YEAR(D6594),MONTH(D6594),DAY(D6594)),Holidays,1,FALSE)),FALSE,TRUE)</f>
        <v>0</v>
      </c>
      <c r="C6594" t="str">
        <f t="shared" ref="C6594:C6657" si="620">IF(OR(HOUR(D6594)&lt;PkStart,HOUR(D6594)&gt;OPkStart-1,WEEKDAY(D6594,2)&gt;5,B6594)=TRUE,"OFF","ON")</f>
        <v>ON</v>
      </c>
      <c r="D6594" s="4">
        <f t="shared" si="616"/>
        <v>42704.666666650679</v>
      </c>
      <c r="E6594" t="str">
        <f t="shared" si="617"/>
        <v>LRKPPS</v>
      </c>
      <c r="F6594" s="39">
        <v>82.505149841308594</v>
      </c>
      <c r="G6594">
        <f t="shared" ref="G6594:G6657" si="621">IF(SUMIF($A$2:$A$8761,A6594,$F$2:$F$8761)=0,0,F6594/SUMIF($A$2:$A$8761,A6594,$F$2:$F$8761))</f>
        <v>1.5292499358262228E-3</v>
      </c>
      <c r="H6594" s="38">
        <f>G6594*SUMIF('Manual Inputs'!$B$11:$B$22,'Expanded kW'!A6594,'Manual Inputs'!$C$11:$C$22)</f>
        <v>15096.32717649444</v>
      </c>
    </row>
    <row r="6595" spans="1:8" x14ac:dyDescent="0.2">
      <c r="A6595">
        <f t="shared" si="618"/>
        <v>11</v>
      </c>
      <c r="B6595" t="b">
        <f t="shared" si="619"/>
        <v>0</v>
      </c>
      <c r="C6595" t="str">
        <f t="shared" si="620"/>
        <v>ON</v>
      </c>
      <c r="D6595" s="4">
        <f t="shared" si="616"/>
        <v>42704.708333317343</v>
      </c>
      <c r="E6595" t="str">
        <f t="shared" si="617"/>
        <v>LRKPPS</v>
      </c>
      <c r="F6595" s="39">
        <v>74.613517761230469</v>
      </c>
      <c r="G6595">
        <f t="shared" si="621"/>
        <v>1.3829769107455351E-3</v>
      </c>
      <c r="H6595" s="38">
        <f>G6595*SUMIF('Manual Inputs'!$B$11:$B$22,'Expanded kW'!A6595,'Manual Inputs'!$C$11:$C$22)</f>
        <v>13652.360829344914</v>
      </c>
    </row>
    <row r="6596" spans="1:8" x14ac:dyDescent="0.2">
      <c r="A6596">
        <f t="shared" si="618"/>
        <v>11</v>
      </c>
      <c r="B6596" t="b">
        <f t="shared" si="619"/>
        <v>0</v>
      </c>
      <c r="C6596" t="str">
        <f t="shared" si="620"/>
        <v>ON</v>
      </c>
      <c r="D6596" s="4">
        <f t="shared" ref="D6596:D6659" si="622">+D6595+1/24</f>
        <v>42704.749999984007</v>
      </c>
      <c r="E6596" t="str">
        <f t="shared" ref="E6596:E6659" si="623">+E6595</f>
        <v>LRKPPS</v>
      </c>
      <c r="F6596" s="39">
        <v>72.472953796386719</v>
      </c>
      <c r="G6596">
        <f t="shared" si="621"/>
        <v>1.3433011170264106E-3</v>
      </c>
      <c r="H6596" s="38">
        <f>G6596*SUMIF('Manual Inputs'!$B$11:$B$22,'Expanded kW'!A6596,'Manual Inputs'!$C$11:$C$22)</f>
        <v>13260.692502971957</v>
      </c>
    </row>
    <row r="6597" spans="1:8" x14ac:dyDescent="0.2">
      <c r="A6597">
        <f t="shared" si="618"/>
        <v>11</v>
      </c>
      <c r="B6597" t="b">
        <f t="shared" si="619"/>
        <v>0</v>
      </c>
      <c r="C6597" t="str">
        <f t="shared" si="620"/>
        <v>ON</v>
      </c>
      <c r="D6597" s="4">
        <f t="shared" si="622"/>
        <v>42704.791666650672</v>
      </c>
      <c r="E6597" t="str">
        <f t="shared" si="623"/>
        <v>LRKPPS</v>
      </c>
      <c r="F6597" s="39">
        <v>71.137977600097656</v>
      </c>
      <c r="G6597">
        <f t="shared" si="621"/>
        <v>1.3185570584260534E-3</v>
      </c>
      <c r="H6597" s="38">
        <f>G6597*SUMIF('Manual Inputs'!$B$11:$B$22,'Expanded kW'!A6597,'Manual Inputs'!$C$11:$C$22)</f>
        <v>13016.42608480564</v>
      </c>
    </row>
    <row r="6598" spans="1:8" x14ac:dyDescent="0.2">
      <c r="A6598">
        <f t="shared" si="618"/>
        <v>11</v>
      </c>
      <c r="B6598" t="b">
        <f t="shared" si="619"/>
        <v>0</v>
      </c>
      <c r="C6598" t="str">
        <f t="shared" si="620"/>
        <v>ON</v>
      </c>
      <c r="D6598" s="4">
        <f t="shared" si="622"/>
        <v>42704.833333317336</v>
      </c>
      <c r="E6598" t="str">
        <f t="shared" si="623"/>
        <v>LRKPPS</v>
      </c>
      <c r="F6598" s="39">
        <v>68.101081848144531</v>
      </c>
      <c r="G6598">
        <f t="shared" si="621"/>
        <v>1.2622675705247781E-3</v>
      </c>
      <c r="H6598" s="38">
        <f>G6598*SUMIF('Manual Inputs'!$B$11:$B$22,'Expanded kW'!A6598,'Manual Inputs'!$C$11:$C$22)</f>
        <v>12460.752021300863</v>
      </c>
    </row>
    <row r="6599" spans="1:8" x14ac:dyDescent="0.2">
      <c r="A6599">
        <f t="shared" si="618"/>
        <v>11</v>
      </c>
      <c r="B6599" t="b">
        <f t="shared" si="619"/>
        <v>0</v>
      </c>
      <c r="C6599" t="str">
        <f t="shared" si="620"/>
        <v>OFF</v>
      </c>
      <c r="D6599" s="4">
        <f t="shared" si="622"/>
        <v>42704.874999984</v>
      </c>
      <c r="E6599" t="str">
        <f t="shared" si="623"/>
        <v>LRKPPS</v>
      </c>
      <c r="F6599" s="39">
        <v>65.150794982910156</v>
      </c>
      <c r="G6599">
        <f t="shared" si="621"/>
        <v>1.2075833961670984E-3</v>
      </c>
      <c r="H6599" s="38">
        <f>G6599*SUMIF('Manual Inputs'!$B$11:$B$22,'Expanded kW'!A6599,'Manual Inputs'!$C$11:$C$22)</f>
        <v>11920.925163610669</v>
      </c>
    </row>
    <row r="6600" spans="1:8" x14ac:dyDescent="0.2">
      <c r="A6600">
        <f t="shared" si="618"/>
        <v>11</v>
      </c>
      <c r="B6600" t="b">
        <f t="shared" si="619"/>
        <v>0</v>
      </c>
      <c r="C6600" t="str">
        <f t="shared" si="620"/>
        <v>OFF</v>
      </c>
      <c r="D6600" s="4">
        <f t="shared" si="622"/>
        <v>42704.916666650664</v>
      </c>
      <c r="E6600" t="str">
        <f t="shared" si="623"/>
        <v>LRKPPS</v>
      </c>
      <c r="F6600" s="39">
        <v>59.457717895507813</v>
      </c>
      <c r="G6600">
        <f t="shared" si="621"/>
        <v>1.1020610404437372E-3</v>
      </c>
      <c r="H6600" s="38">
        <f>G6600*SUMIF('Manual Inputs'!$B$11:$B$22,'Expanded kW'!A6600,'Manual Inputs'!$C$11:$C$22)</f>
        <v>10879.23801416925</v>
      </c>
    </row>
    <row r="6601" spans="1:8" x14ac:dyDescent="0.2">
      <c r="A6601">
        <f t="shared" si="618"/>
        <v>11</v>
      </c>
      <c r="B6601" t="b">
        <f t="shared" si="619"/>
        <v>0</v>
      </c>
      <c r="C6601" t="str">
        <f t="shared" si="620"/>
        <v>OFF</v>
      </c>
      <c r="D6601" s="4">
        <f t="shared" si="622"/>
        <v>42704.958333317329</v>
      </c>
      <c r="E6601" t="str">
        <f t="shared" si="623"/>
        <v>LRKPPS</v>
      </c>
      <c r="F6601" s="39">
        <v>54.944469451904297</v>
      </c>
      <c r="G6601">
        <f t="shared" si="621"/>
        <v>1.0184070514985182E-3</v>
      </c>
      <c r="H6601" s="38">
        <f>G6601*SUMIF('Manual Inputs'!$B$11:$B$22,'Expanded kW'!A6601,'Manual Inputs'!$C$11:$C$22)</f>
        <v>10053.429258418952</v>
      </c>
    </row>
    <row r="6602" spans="1:8" x14ac:dyDescent="0.2">
      <c r="A6602">
        <f t="shared" si="618"/>
        <v>12</v>
      </c>
      <c r="B6602" t="b">
        <f t="shared" si="619"/>
        <v>0</v>
      </c>
      <c r="C6602" t="str">
        <f t="shared" si="620"/>
        <v>OFF</v>
      </c>
      <c r="D6602" s="4">
        <f t="shared" si="622"/>
        <v>42704.999999983993</v>
      </c>
      <c r="E6602" t="str">
        <f t="shared" si="623"/>
        <v>LRKPPS</v>
      </c>
      <c r="F6602" s="39">
        <v>53.658771514892578</v>
      </c>
      <c r="G6602">
        <f t="shared" si="621"/>
        <v>8.6288221147662737E-4</v>
      </c>
      <c r="H6602" s="38">
        <f>G6602*SUMIF('Manual Inputs'!$B$11:$B$22,'Expanded kW'!A6602,'Manual Inputs'!$C$11:$C$22)</f>
        <v>7766.1116168497301</v>
      </c>
    </row>
    <row r="6603" spans="1:8" x14ac:dyDescent="0.2">
      <c r="A6603">
        <f t="shared" si="618"/>
        <v>12</v>
      </c>
      <c r="B6603" t="b">
        <f t="shared" si="619"/>
        <v>0</v>
      </c>
      <c r="C6603" t="str">
        <f t="shared" si="620"/>
        <v>OFF</v>
      </c>
      <c r="D6603" s="4">
        <f t="shared" si="622"/>
        <v>42705.041666650657</v>
      </c>
      <c r="E6603" t="str">
        <f t="shared" si="623"/>
        <v>LRKPPS</v>
      </c>
      <c r="F6603" s="39">
        <v>53.058235168457031</v>
      </c>
      <c r="G6603">
        <f t="shared" si="621"/>
        <v>8.5322503677704299E-4</v>
      </c>
      <c r="H6603" s="38">
        <f>G6603*SUMIF('Manual Inputs'!$B$11:$B$22,'Expanded kW'!A6603,'Manual Inputs'!$C$11:$C$22)</f>
        <v>7679.1951227757054</v>
      </c>
    </row>
    <row r="6604" spans="1:8" x14ac:dyDescent="0.2">
      <c r="A6604">
        <f t="shared" si="618"/>
        <v>12</v>
      </c>
      <c r="B6604" t="b">
        <f t="shared" si="619"/>
        <v>0</v>
      </c>
      <c r="C6604" t="str">
        <f t="shared" si="620"/>
        <v>OFF</v>
      </c>
      <c r="D6604" s="4">
        <f t="shared" si="622"/>
        <v>42705.083333317321</v>
      </c>
      <c r="E6604" t="str">
        <f t="shared" si="623"/>
        <v>LRKPPS</v>
      </c>
      <c r="F6604" s="39">
        <v>53.670608520507812</v>
      </c>
      <c r="G6604">
        <f t="shared" si="621"/>
        <v>8.6307256137272412E-4</v>
      </c>
      <c r="H6604" s="38">
        <f>G6604*SUMIF('Manual Inputs'!$B$11:$B$22,'Expanded kW'!A6604,'Manual Inputs'!$C$11:$C$22)</f>
        <v>7767.8248037942303</v>
      </c>
    </row>
    <row r="6605" spans="1:8" x14ac:dyDescent="0.2">
      <c r="A6605">
        <f t="shared" si="618"/>
        <v>12</v>
      </c>
      <c r="B6605" t="b">
        <f t="shared" si="619"/>
        <v>0</v>
      </c>
      <c r="C6605" t="str">
        <f t="shared" si="620"/>
        <v>OFF</v>
      </c>
      <c r="D6605" s="4">
        <f t="shared" si="622"/>
        <v>42705.124999983986</v>
      </c>
      <c r="E6605" t="str">
        <f t="shared" si="623"/>
        <v>LRKPPS</v>
      </c>
      <c r="F6605" s="39">
        <v>54.780845642089844</v>
      </c>
      <c r="G6605">
        <f t="shared" si="621"/>
        <v>8.8092619155634205E-4</v>
      </c>
      <c r="H6605" s="38">
        <f>G6605*SUMIF('Manual Inputs'!$B$11:$B$22,'Expanded kW'!A6605,'Manual Inputs'!$C$11:$C$22)</f>
        <v>7928.511028319198</v>
      </c>
    </row>
    <row r="6606" spans="1:8" x14ac:dyDescent="0.2">
      <c r="A6606">
        <f t="shared" si="618"/>
        <v>12</v>
      </c>
      <c r="B6606" t="b">
        <f t="shared" si="619"/>
        <v>0</v>
      </c>
      <c r="C6606" t="str">
        <f t="shared" si="620"/>
        <v>OFF</v>
      </c>
      <c r="D6606" s="4">
        <f t="shared" si="622"/>
        <v>42705.16666665065</v>
      </c>
      <c r="E6606" t="str">
        <f t="shared" si="623"/>
        <v>LRKPPS</v>
      </c>
      <c r="F6606" s="39">
        <v>57.165287017822266</v>
      </c>
      <c r="G6606">
        <f t="shared" si="621"/>
        <v>9.1927019365220302E-4</v>
      </c>
      <c r="H6606" s="38">
        <f>G6606*SUMIF('Manual Inputs'!$B$11:$B$22,'Expanded kW'!A6606,'Manual Inputs'!$C$11:$C$22)</f>
        <v>8273.6146776383648</v>
      </c>
    </row>
    <row r="6607" spans="1:8" x14ac:dyDescent="0.2">
      <c r="A6607">
        <f t="shared" si="618"/>
        <v>12</v>
      </c>
      <c r="B6607" t="b">
        <f t="shared" si="619"/>
        <v>0</v>
      </c>
      <c r="C6607" t="str">
        <f t="shared" si="620"/>
        <v>OFF</v>
      </c>
      <c r="D6607" s="4">
        <f t="shared" si="622"/>
        <v>42705.208333317314</v>
      </c>
      <c r="E6607" t="str">
        <f t="shared" si="623"/>
        <v>LRKPPS</v>
      </c>
      <c r="F6607" s="39">
        <v>73.66204833984375</v>
      </c>
      <c r="G6607">
        <f t="shared" si="621"/>
        <v>1.1845532310731631E-3</v>
      </c>
      <c r="H6607" s="38">
        <f>G6607*SUMIF('Manual Inputs'!$B$11:$B$22,'Expanded kW'!A6607,'Manual Inputs'!$C$11:$C$22)</f>
        <v>10661.214805751451</v>
      </c>
    </row>
    <row r="6608" spans="1:8" x14ac:dyDescent="0.2">
      <c r="A6608">
        <f t="shared" si="618"/>
        <v>12</v>
      </c>
      <c r="B6608" t="b">
        <f t="shared" si="619"/>
        <v>0</v>
      </c>
      <c r="C6608" t="str">
        <f t="shared" si="620"/>
        <v>OFF</v>
      </c>
      <c r="D6608" s="4">
        <f t="shared" si="622"/>
        <v>42705.249999983978</v>
      </c>
      <c r="E6608" t="str">
        <f t="shared" si="623"/>
        <v>LRKPPS</v>
      </c>
      <c r="F6608" s="39">
        <v>93.467567443847656</v>
      </c>
      <c r="G6608">
        <f t="shared" si="621"/>
        <v>1.5030441253188938E-3</v>
      </c>
      <c r="H6608" s="38">
        <f>G6608*SUMIF('Manual Inputs'!$B$11:$B$22,'Expanded kW'!A6608,'Manual Inputs'!$C$11:$C$22)</f>
        <v>13527.696233650982</v>
      </c>
    </row>
    <row r="6609" spans="1:8" x14ac:dyDescent="0.2">
      <c r="A6609">
        <f t="shared" si="618"/>
        <v>12</v>
      </c>
      <c r="B6609" t="b">
        <f t="shared" si="619"/>
        <v>0</v>
      </c>
      <c r="C6609" t="str">
        <f t="shared" si="620"/>
        <v>ON</v>
      </c>
      <c r="D6609" s="4">
        <f t="shared" si="622"/>
        <v>42705.291666650643</v>
      </c>
      <c r="E6609" t="str">
        <f t="shared" si="623"/>
        <v>LRKPPS</v>
      </c>
      <c r="F6609" s="39">
        <v>116.12674713134766</v>
      </c>
      <c r="G6609">
        <f t="shared" si="621"/>
        <v>1.8674244964492635E-3</v>
      </c>
      <c r="H6609" s="38">
        <f>G6609*SUMIF('Manual Inputs'!$B$11:$B$22,'Expanded kW'!A6609,'Manual Inputs'!$C$11:$C$22)</f>
        <v>16807.192085518167</v>
      </c>
    </row>
    <row r="6610" spans="1:8" x14ac:dyDescent="0.2">
      <c r="A6610">
        <f t="shared" si="618"/>
        <v>12</v>
      </c>
      <c r="B6610" t="b">
        <f t="shared" si="619"/>
        <v>0</v>
      </c>
      <c r="C6610" t="str">
        <f t="shared" si="620"/>
        <v>ON</v>
      </c>
      <c r="D6610" s="4">
        <f t="shared" si="622"/>
        <v>42705.333333317307</v>
      </c>
      <c r="E6610" t="str">
        <f t="shared" si="623"/>
        <v>LRKPPS</v>
      </c>
      <c r="F6610" s="39">
        <v>132.97830200195312</v>
      </c>
      <c r="G6610">
        <f t="shared" si="621"/>
        <v>2.1384129392154581E-3</v>
      </c>
      <c r="H6610" s="38">
        <f>G6610*SUMIF('Manual Inputs'!$B$11:$B$22,'Expanded kW'!A6610,'Manual Inputs'!$C$11:$C$22)</f>
        <v>19246.141997114028</v>
      </c>
    </row>
    <row r="6611" spans="1:8" x14ac:dyDescent="0.2">
      <c r="A6611">
        <f t="shared" si="618"/>
        <v>12</v>
      </c>
      <c r="B6611" t="b">
        <f t="shared" si="619"/>
        <v>0</v>
      </c>
      <c r="C6611" t="str">
        <f t="shared" si="620"/>
        <v>ON</v>
      </c>
      <c r="D6611" s="4">
        <f t="shared" si="622"/>
        <v>42705.374999983971</v>
      </c>
      <c r="E6611" t="str">
        <f t="shared" si="623"/>
        <v>LRKPPS</v>
      </c>
      <c r="F6611" s="39">
        <v>134.28086853027344</v>
      </c>
      <c r="G6611">
        <f t="shared" si="621"/>
        <v>2.1593594024836402E-3</v>
      </c>
      <c r="H6611" s="38">
        <f>G6611*SUMIF('Manual Inputs'!$B$11:$B$22,'Expanded kW'!A6611,'Manual Inputs'!$C$11:$C$22)</f>
        <v>19434.664334873854</v>
      </c>
    </row>
    <row r="6612" spans="1:8" x14ac:dyDescent="0.2">
      <c r="A6612">
        <f t="shared" si="618"/>
        <v>12</v>
      </c>
      <c r="B6612" t="b">
        <f t="shared" si="619"/>
        <v>0</v>
      </c>
      <c r="C6612" t="str">
        <f t="shared" si="620"/>
        <v>ON</v>
      </c>
      <c r="D6612" s="4">
        <f t="shared" si="622"/>
        <v>42705.416666650635</v>
      </c>
      <c r="E6612" t="str">
        <f t="shared" si="623"/>
        <v>LRKPPS</v>
      </c>
      <c r="F6612" s="39">
        <v>131.80296325683594</v>
      </c>
      <c r="G6612">
        <f t="shared" si="621"/>
        <v>2.1195124152752222E-3</v>
      </c>
      <c r="H6612" s="38">
        <f>G6612*SUMIF('Manual Inputs'!$B$11:$B$22,'Expanded kW'!A6612,'Manual Inputs'!$C$11:$C$22)</f>
        <v>19076.03352044764</v>
      </c>
    </row>
    <row r="6613" spans="1:8" x14ac:dyDescent="0.2">
      <c r="A6613">
        <f t="shared" si="618"/>
        <v>12</v>
      </c>
      <c r="B6613" t="b">
        <f t="shared" si="619"/>
        <v>0</v>
      </c>
      <c r="C6613" t="str">
        <f t="shared" si="620"/>
        <v>ON</v>
      </c>
      <c r="D6613" s="4">
        <f t="shared" si="622"/>
        <v>42705.4583333173</v>
      </c>
      <c r="E6613" t="str">
        <f t="shared" si="623"/>
        <v>LRKPPS</v>
      </c>
      <c r="F6613" s="39">
        <v>138.40852355957031</v>
      </c>
      <c r="G6613">
        <f t="shared" si="621"/>
        <v>2.2257358773700208E-3</v>
      </c>
      <c r="H6613" s="38">
        <f>G6613*SUMIF('Manual Inputs'!$B$11:$B$22,'Expanded kW'!A6613,'Manual Inputs'!$C$11:$C$22)</f>
        <v>20032.065817769784</v>
      </c>
    </row>
    <row r="6614" spans="1:8" x14ac:dyDescent="0.2">
      <c r="A6614">
        <f t="shared" si="618"/>
        <v>12</v>
      </c>
      <c r="B6614" t="b">
        <f t="shared" si="619"/>
        <v>0</v>
      </c>
      <c r="C6614" t="str">
        <f t="shared" si="620"/>
        <v>ON</v>
      </c>
      <c r="D6614" s="4">
        <f t="shared" si="622"/>
        <v>42705.499999983964</v>
      </c>
      <c r="E6614" t="str">
        <f t="shared" si="623"/>
        <v>LRKPPS</v>
      </c>
      <c r="F6614" s="39">
        <v>128.75645446777344</v>
      </c>
      <c r="G6614">
        <f t="shared" si="621"/>
        <v>2.0705217625455069E-3</v>
      </c>
      <c r="H6614" s="38">
        <f>G6614*SUMIF('Manual Inputs'!$B$11:$B$22,'Expanded kW'!A6614,'Manual Inputs'!$C$11:$C$22)</f>
        <v>18635.107896740308</v>
      </c>
    </row>
    <row r="6615" spans="1:8" x14ac:dyDescent="0.2">
      <c r="A6615">
        <f t="shared" si="618"/>
        <v>12</v>
      </c>
      <c r="B6615" t="b">
        <f t="shared" si="619"/>
        <v>0</v>
      </c>
      <c r="C6615" t="str">
        <f t="shared" si="620"/>
        <v>ON</v>
      </c>
      <c r="D6615" s="4">
        <f t="shared" si="622"/>
        <v>42705.541666650628</v>
      </c>
      <c r="E6615" t="str">
        <f t="shared" si="623"/>
        <v>LRKPPS</v>
      </c>
      <c r="F6615" s="39">
        <v>118.82364654541016</v>
      </c>
      <c r="G6615">
        <f t="shared" si="621"/>
        <v>1.9107931100950382E-3</v>
      </c>
      <c r="H6615" s="38">
        <f>G6615*SUMIF('Manual Inputs'!$B$11:$B$22,'Expanded kW'!A6615,'Manual Inputs'!$C$11:$C$22)</f>
        <v>17197.518238684253</v>
      </c>
    </row>
    <row r="6616" spans="1:8" x14ac:dyDescent="0.2">
      <c r="A6616">
        <f t="shared" si="618"/>
        <v>12</v>
      </c>
      <c r="B6616" t="b">
        <f t="shared" si="619"/>
        <v>0</v>
      </c>
      <c r="C6616" t="str">
        <f t="shared" si="620"/>
        <v>ON</v>
      </c>
      <c r="D6616" s="4">
        <f t="shared" si="622"/>
        <v>42705.583333317292</v>
      </c>
      <c r="E6616" t="str">
        <f t="shared" si="623"/>
        <v>LRKPPS</v>
      </c>
      <c r="F6616" s="39">
        <v>110.72805023193359</v>
      </c>
      <c r="G6616">
        <f t="shared" si="621"/>
        <v>1.7806085036834675E-3</v>
      </c>
      <c r="H6616" s="38">
        <f>G6616*SUMIF('Manual Inputs'!$B$11:$B$22,'Expanded kW'!A6616,'Manual Inputs'!$C$11:$C$22)</f>
        <v>16025.83087424344</v>
      </c>
    </row>
    <row r="6617" spans="1:8" x14ac:dyDescent="0.2">
      <c r="A6617">
        <f t="shared" si="618"/>
        <v>12</v>
      </c>
      <c r="B6617" t="b">
        <f t="shared" si="619"/>
        <v>0</v>
      </c>
      <c r="C6617" t="str">
        <f t="shared" si="620"/>
        <v>ON</v>
      </c>
      <c r="D6617" s="4">
        <f t="shared" si="622"/>
        <v>42705.624999983957</v>
      </c>
      <c r="E6617" t="str">
        <f t="shared" si="623"/>
        <v>LRKPPS</v>
      </c>
      <c r="F6617" s="39">
        <v>98.720451354980469</v>
      </c>
      <c r="G6617">
        <f t="shared" si="621"/>
        <v>1.5875153116301623E-3</v>
      </c>
      <c r="H6617" s="38">
        <f>G6617*SUMIF('Manual Inputs'!$B$11:$B$22,'Expanded kW'!A6617,'Manual Inputs'!$C$11:$C$22)</f>
        <v>14287.953720218475</v>
      </c>
    </row>
    <row r="6618" spans="1:8" x14ac:dyDescent="0.2">
      <c r="A6618">
        <f t="shared" si="618"/>
        <v>12</v>
      </c>
      <c r="B6618" t="b">
        <f t="shared" si="619"/>
        <v>0</v>
      </c>
      <c r="C6618" t="str">
        <f t="shared" si="620"/>
        <v>ON</v>
      </c>
      <c r="D6618" s="4">
        <f t="shared" si="622"/>
        <v>42705.666666650621</v>
      </c>
      <c r="E6618" t="str">
        <f t="shared" si="623"/>
        <v>LRKPPS</v>
      </c>
      <c r="F6618" s="39">
        <v>86.340911865234375</v>
      </c>
      <c r="G6618">
        <f t="shared" si="621"/>
        <v>1.3884409737279309E-3</v>
      </c>
      <c r="H6618" s="38">
        <f>G6618*SUMIF('Manual Inputs'!$B$11:$B$22,'Expanded kW'!A6618,'Manual Inputs'!$C$11:$C$22)</f>
        <v>12496.24506330515</v>
      </c>
    </row>
    <row r="6619" spans="1:8" x14ac:dyDescent="0.2">
      <c r="A6619">
        <f t="shared" si="618"/>
        <v>12</v>
      </c>
      <c r="B6619" t="b">
        <f t="shared" si="619"/>
        <v>0</v>
      </c>
      <c r="C6619" t="str">
        <f t="shared" si="620"/>
        <v>ON</v>
      </c>
      <c r="D6619" s="4">
        <f t="shared" si="622"/>
        <v>42705.708333317285</v>
      </c>
      <c r="E6619" t="str">
        <f t="shared" si="623"/>
        <v>LRKPPS</v>
      </c>
      <c r="F6619" s="39">
        <v>78.641319274902344</v>
      </c>
      <c r="G6619">
        <f t="shared" si="621"/>
        <v>1.2646244700278639E-3</v>
      </c>
      <c r="H6619" s="38">
        <f>G6619*SUMIF('Manual Inputs'!$B$11:$B$22,'Expanded kW'!A6619,'Manual Inputs'!$C$11:$C$22)</f>
        <v>11381.87189052031</v>
      </c>
    </row>
    <row r="6620" spans="1:8" x14ac:dyDescent="0.2">
      <c r="A6620">
        <f t="shared" si="618"/>
        <v>12</v>
      </c>
      <c r="B6620" t="b">
        <f t="shared" si="619"/>
        <v>0</v>
      </c>
      <c r="C6620" t="str">
        <f t="shared" si="620"/>
        <v>ON</v>
      </c>
      <c r="D6620" s="4">
        <f t="shared" si="622"/>
        <v>42705.749999983949</v>
      </c>
      <c r="E6620" t="str">
        <f t="shared" si="623"/>
        <v>LRKPPS</v>
      </c>
      <c r="F6620" s="39">
        <v>76.752792358398438</v>
      </c>
      <c r="G6620">
        <f t="shared" si="621"/>
        <v>1.2342552268241921E-3</v>
      </c>
      <c r="H6620" s="38">
        <f>G6620*SUMIF('Manual Inputs'!$B$11:$B$22,'Expanded kW'!A6620,'Manual Inputs'!$C$11:$C$22)</f>
        <v>11108.542658207867</v>
      </c>
    </row>
    <row r="6621" spans="1:8" x14ac:dyDescent="0.2">
      <c r="A6621">
        <f t="shared" si="618"/>
        <v>12</v>
      </c>
      <c r="B6621" t="b">
        <f t="shared" si="619"/>
        <v>0</v>
      </c>
      <c r="C6621" t="str">
        <f t="shared" si="620"/>
        <v>ON</v>
      </c>
      <c r="D6621" s="4">
        <f t="shared" si="622"/>
        <v>42705.791666650613</v>
      </c>
      <c r="E6621" t="str">
        <f t="shared" si="623"/>
        <v>LRKPPS</v>
      </c>
      <c r="F6621" s="39">
        <v>75.684661865234375</v>
      </c>
      <c r="G6621">
        <f t="shared" si="621"/>
        <v>1.2170787098062573E-3</v>
      </c>
      <c r="H6621" s="38">
        <f>G6621*SUMIF('Manual Inputs'!$B$11:$B$22,'Expanded kW'!A6621,'Manual Inputs'!$C$11:$C$22)</f>
        <v>10953.950586919567</v>
      </c>
    </row>
    <row r="6622" spans="1:8" x14ac:dyDescent="0.2">
      <c r="A6622">
        <f t="shared" si="618"/>
        <v>12</v>
      </c>
      <c r="B6622" t="b">
        <f t="shared" si="619"/>
        <v>0</v>
      </c>
      <c r="C6622" t="str">
        <f t="shared" si="620"/>
        <v>ON</v>
      </c>
      <c r="D6622" s="4">
        <f t="shared" si="622"/>
        <v>42705.833333317278</v>
      </c>
      <c r="E6622" t="str">
        <f t="shared" si="623"/>
        <v>LRKPPS</v>
      </c>
      <c r="F6622" s="39">
        <v>74.472381591796875</v>
      </c>
      <c r="G6622">
        <f t="shared" si="621"/>
        <v>1.1975841322424956E-3</v>
      </c>
      <c r="H6622" s="38">
        <f>G6622*SUMIF('Manual Inputs'!$B$11:$B$22,'Expanded kW'!A6622,'Manual Inputs'!$C$11:$C$22)</f>
        <v>10778.495509424776</v>
      </c>
    </row>
    <row r="6623" spans="1:8" x14ac:dyDescent="0.2">
      <c r="A6623">
        <f t="shared" si="618"/>
        <v>12</v>
      </c>
      <c r="B6623" t="b">
        <f t="shared" si="619"/>
        <v>0</v>
      </c>
      <c r="C6623" t="str">
        <f t="shared" si="620"/>
        <v>OFF</v>
      </c>
      <c r="D6623" s="4">
        <f t="shared" si="622"/>
        <v>42705.874999983942</v>
      </c>
      <c r="E6623" t="str">
        <f t="shared" si="623"/>
        <v>LRKPPS</v>
      </c>
      <c r="F6623" s="39">
        <v>72.752815246582031</v>
      </c>
      <c r="G6623">
        <f t="shared" si="621"/>
        <v>1.169931929837378E-3</v>
      </c>
      <c r="H6623" s="38">
        <f>G6623*SUMIF('Manual Inputs'!$B$11:$B$22,'Expanded kW'!A6623,'Manual Inputs'!$C$11:$C$22)</f>
        <v>10529.620184990439</v>
      </c>
    </row>
    <row r="6624" spans="1:8" x14ac:dyDescent="0.2">
      <c r="A6624">
        <f t="shared" si="618"/>
        <v>12</v>
      </c>
      <c r="B6624" t="b">
        <f t="shared" si="619"/>
        <v>0</v>
      </c>
      <c r="C6624" t="str">
        <f t="shared" si="620"/>
        <v>OFF</v>
      </c>
      <c r="D6624" s="4">
        <f t="shared" si="622"/>
        <v>42705.916666650606</v>
      </c>
      <c r="E6624" t="str">
        <f t="shared" si="623"/>
        <v>LRKPPS</v>
      </c>
      <c r="F6624" s="39">
        <v>68.722358703613281</v>
      </c>
      <c r="G6624">
        <f t="shared" si="621"/>
        <v>1.1051184956704762E-3</v>
      </c>
      <c r="H6624" s="38">
        <f>G6624*SUMIF('Manual Inputs'!$B$11:$B$22,'Expanded kW'!A6624,'Manual Inputs'!$C$11:$C$22)</f>
        <v>9946.286379614925</v>
      </c>
    </row>
    <row r="6625" spans="1:8" x14ac:dyDescent="0.2">
      <c r="A6625">
        <f t="shared" si="618"/>
        <v>12</v>
      </c>
      <c r="B6625" t="b">
        <f t="shared" si="619"/>
        <v>0</v>
      </c>
      <c r="C6625" t="str">
        <f t="shared" si="620"/>
        <v>OFF</v>
      </c>
      <c r="D6625" s="4">
        <f t="shared" si="622"/>
        <v>42705.95833331727</v>
      </c>
      <c r="E6625" t="str">
        <f t="shared" si="623"/>
        <v>LRKPPS</v>
      </c>
      <c r="F6625" s="39">
        <v>66.441246032714844</v>
      </c>
      <c r="G6625">
        <f t="shared" si="621"/>
        <v>1.0684361138245573E-3</v>
      </c>
      <c r="H6625" s="38">
        <f>G6625*SUMIF('Manual Inputs'!$B$11:$B$22,'Expanded kW'!A6625,'Manual Inputs'!$C$11:$C$22)</f>
        <v>9616.1376432076668</v>
      </c>
    </row>
    <row r="6626" spans="1:8" x14ac:dyDescent="0.2">
      <c r="A6626">
        <f t="shared" si="618"/>
        <v>12</v>
      </c>
      <c r="B6626" t="b">
        <f t="shared" si="619"/>
        <v>0</v>
      </c>
      <c r="C6626" t="str">
        <f t="shared" si="620"/>
        <v>OFF</v>
      </c>
      <c r="D6626" s="4">
        <f t="shared" si="622"/>
        <v>42705.999999983935</v>
      </c>
      <c r="E6626" t="str">
        <f t="shared" si="623"/>
        <v>LRKPPS</v>
      </c>
      <c r="F6626" s="39">
        <v>65.529373168945313</v>
      </c>
      <c r="G6626">
        <f t="shared" si="621"/>
        <v>1.0537723626602841E-3</v>
      </c>
      <c r="H6626" s="38">
        <f>G6626*SUMIF('Manual Inputs'!$B$11:$B$22,'Expanded kW'!A6626,'Manual Inputs'!$C$11:$C$22)</f>
        <v>9484.160964642726</v>
      </c>
    </row>
    <row r="6627" spans="1:8" x14ac:dyDescent="0.2">
      <c r="A6627">
        <f t="shared" si="618"/>
        <v>12</v>
      </c>
      <c r="B6627" t="b">
        <f t="shared" si="619"/>
        <v>0</v>
      </c>
      <c r="C6627" t="str">
        <f t="shared" si="620"/>
        <v>OFF</v>
      </c>
      <c r="D6627" s="4">
        <f t="shared" si="622"/>
        <v>42706.041666650599</v>
      </c>
      <c r="E6627" t="str">
        <f t="shared" si="623"/>
        <v>LRKPPS</v>
      </c>
      <c r="F6627" s="39">
        <v>67.262794494628906</v>
      </c>
      <c r="G6627">
        <f t="shared" si="621"/>
        <v>1.0816473658461375E-3</v>
      </c>
      <c r="H6627" s="38">
        <f>G6627*SUMIF('Manual Inputs'!$B$11:$B$22,'Expanded kW'!A6627,'Manual Inputs'!$C$11:$C$22)</f>
        <v>9735.0415404410414</v>
      </c>
    </row>
    <row r="6628" spans="1:8" x14ac:dyDescent="0.2">
      <c r="A6628">
        <f t="shared" si="618"/>
        <v>12</v>
      </c>
      <c r="B6628" t="b">
        <f t="shared" si="619"/>
        <v>0</v>
      </c>
      <c r="C6628" t="str">
        <f t="shared" si="620"/>
        <v>OFF</v>
      </c>
      <c r="D6628" s="4">
        <f t="shared" si="622"/>
        <v>42706.083333317263</v>
      </c>
      <c r="E6628" t="str">
        <f t="shared" si="623"/>
        <v>LRKPPS</v>
      </c>
      <c r="F6628" s="39">
        <v>68.752937316894531</v>
      </c>
      <c r="G6628">
        <f t="shared" si="621"/>
        <v>1.1056102277900736E-3</v>
      </c>
      <c r="H6628" s="38">
        <f>G6628*SUMIF('Manual Inputs'!$B$11:$B$22,'Expanded kW'!A6628,'Manual Inputs'!$C$11:$C$22)</f>
        <v>9950.7120665459934</v>
      </c>
    </row>
    <row r="6629" spans="1:8" x14ac:dyDescent="0.2">
      <c r="A6629">
        <f t="shared" si="618"/>
        <v>12</v>
      </c>
      <c r="B6629" t="b">
        <f t="shared" si="619"/>
        <v>0</v>
      </c>
      <c r="C6629" t="str">
        <f t="shared" si="620"/>
        <v>OFF</v>
      </c>
      <c r="D6629" s="4">
        <f t="shared" si="622"/>
        <v>42706.124999983927</v>
      </c>
      <c r="E6629" t="str">
        <f t="shared" si="623"/>
        <v>LRKPPS</v>
      </c>
      <c r="F6629" s="39">
        <v>70.367683410644531</v>
      </c>
      <c r="G6629">
        <f t="shared" si="621"/>
        <v>1.1315768245087766E-3</v>
      </c>
      <c r="H6629" s="38">
        <f>G6629*SUMIF('Manual Inputs'!$B$11:$B$22,'Expanded kW'!A6629,'Manual Inputs'!$C$11:$C$22)</f>
        <v>10184.416604367067</v>
      </c>
    </row>
    <row r="6630" spans="1:8" x14ac:dyDescent="0.2">
      <c r="A6630">
        <f t="shared" si="618"/>
        <v>12</v>
      </c>
      <c r="B6630" t="b">
        <f t="shared" si="619"/>
        <v>0</v>
      </c>
      <c r="C6630" t="str">
        <f t="shared" si="620"/>
        <v>OFF</v>
      </c>
      <c r="D6630" s="4">
        <f t="shared" si="622"/>
        <v>42706.166666650592</v>
      </c>
      <c r="E6630" t="str">
        <f t="shared" si="623"/>
        <v>LRKPPS</v>
      </c>
      <c r="F6630" s="39">
        <v>73.984710693359375</v>
      </c>
      <c r="G6630">
        <f t="shared" si="621"/>
        <v>1.1897419373610911E-3</v>
      </c>
      <c r="H6630" s="38">
        <f>G6630*SUMIF('Manual Inputs'!$B$11:$B$22,'Expanded kW'!A6630,'Manual Inputs'!$C$11:$C$22)</f>
        <v>10707.914194895355</v>
      </c>
    </row>
    <row r="6631" spans="1:8" x14ac:dyDescent="0.2">
      <c r="A6631">
        <f t="shared" si="618"/>
        <v>12</v>
      </c>
      <c r="B6631" t="b">
        <f t="shared" si="619"/>
        <v>0</v>
      </c>
      <c r="C6631" t="str">
        <f t="shared" si="620"/>
        <v>OFF</v>
      </c>
      <c r="D6631" s="4">
        <f t="shared" si="622"/>
        <v>42706.208333317256</v>
      </c>
      <c r="E6631" t="str">
        <f t="shared" si="623"/>
        <v>LRKPPS</v>
      </c>
      <c r="F6631" s="39">
        <v>87.48388671875</v>
      </c>
      <c r="G6631">
        <f t="shared" si="621"/>
        <v>1.4068210566373955E-3</v>
      </c>
      <c r="H6631" s="38">
        <f>G6631*SUMIF('Manual Inputs'!$B$11:$B$22,'Expanded kW'!A6631,'Manual Inputs'!$C$11:$C$22)</f>
        <v>12661.669467126831</v>
      </c>
    </row>
    <row r="6632" spans="1:8" x14ac:dyDescent="0.2">
      <c r="A6632">
        <f t="shared" si="618"/>
        <v>12</v>
      </c>
      <c r="B6632" t="b">
        <f t="shared" si="619"/>
        <v>0</v>
      </c>
      <c r="C6632" t="str">
        <f t="shared" si="620"/>
        <v>OFF</v>
      </c>
      <c r="D6632" s="4">
        <f t="shared" si="622"/>
        <v>42706.24999998392</v>
      </c>
      <c r="E6632" t="str">
        <f t="shared" si="623"/>
        <v>LRKPPS</v>
      </c>
      <c r="F6632" s="39">
        <v>113.99301910400391</v>
      </c>
      <c r="G6632">
        <f t="shared" si="621"/>
        <v>1.8331121947147179E-3</v>
      </c>
      <c r="H6632" s="38">
        <f>G6632*SUMIF('Manual Inputs'!$B$11:$B$22,'Expanded kW'!A6632,'Manual Inputs'!$C$11:$C$22)</f>
        <v>16498.374541759211</v>
      </c>
    </row>
    <row r="6633" spans="1:8" x14ac:dyDescent="0.2">
      <c r="A6633">
        <f t="shared" si="618"/>
        <v>12</v>
      </c>
      <c r="B6633" t="b">
        <f t="shared" si="619"/>
        <v>0</v>
      </c>
      <c r="C6633" t="str">
        <f t="shared" si="620"/>
        <v>ON</v>
      </c>
      <c r="D6633" s="4">
        <f t="shared" si="622"/>
        <v>42706.291666650584</v>
      </c>
      <c r="E6633" t="str">
        <f t="shared" si="623"/>
        <v>LRKPPS</v>
      </c>
      <c r="F6633" s="39">
        <v>139.5870361328125</v>
      </c>
      <c r="G6633">
        <f t="shared" si="621"/>
        <v>2.2446874393745662E-3</v>
      </c>
      <c r="H6633" s="38">
        <f>G6633*SUMIF('Manual Inputs'!$B$11:$B$22,'Expanded kW'!A6633,'Manual Inputs'!$C$11:$C$22)</f>
        <v>20202.633647171533</v>
      </c>
    </row>
    <row r="6634" spans="1:8" x14ac:dyDescent="0.2">
      <c r="A6634">
        <f t="shared" si="618"/>
        <v>12</v>
      </c>
      <c r="B6634" t="b">
        <f t="shared" si="619"/>
        <v>0</v>
      </c>
      <c r="C6634" t="str">
        <f t="shared" si="620"/>
        <v>ON</v>
      </c>
      <c r="D6634" s="4">
        <f t="shared" si="622"/>
        <v>42706.333333317249</v>
      </c>
      <c r="E6634" t="str">
        <f t="shared" si="623"/>
        <v>LRKPPS</v>
      </c>
      <c r="F6634" s="39">
        <v>147.2119140625</v>
      </c>
      <c r="G6634">
        <f t="shared" si="621"/>
        <v>2.3673024628732319E-3</v>
      </c>
      <c r="H6634" s="38">
        <f>G6634*SUMIF('Manual Inputs'!$B$11:$B$22,'Expanded kW'!A6634,'Manual Inputs'!$C$11:$C$22)</f>
        <v>21306.1932590492</v>
      </c>
    </row>
    <row r="6635" spans="1:8" x14ac:dyDescent="0.2">
      <c r="A6635">
        <f t="shared" si="618"/>
        <v>12</v>
      </c>
      <c r="B6635" t="b">
        <f t="shared" si="619"/>
        <v>0</v>
      </c>
      <c r="C6635" t="str">
        <f t="shared" si="620"/>
        <v>ON</v>
      </c>
      <c r="D6635" s="4">
        <f t="shared" si="622"/>
        <v>42706.374999983913</v>
      </c>
      <c r="E6635" t="str">
        <f t="shared" si="623"/>
        <v>LRKPPS</v>
      </c>
      <c r="F6635" s="39">
        <v>147.41123962402344</v>
      </c>
      <c r="G6635">
        <f t="shared" si="621"/>
        <v>2.370507800537055E-3</v>
      </c>
      <c r="H6635" s="38">
        <f>G6635*SUMIF('Manual Inputs'!$B$11:$B$22,'Expanded kW'!A6635,'Manual Inputs'!$C$11:$C$22)</f>
        <v>21335.041935885802</v>
      </c>
    </row>
    <row r="6636" spans="1:8" x14ac:dyDescent="0.2">
      <c r="A6636">
        <f t="shared" si="618"/>
        <v>12</v>
      </c>
      <c r="B6636" t="b">
        <f t="shared" si="619"/>
        <v>0</v>
      </c>
      <c r="C6636" t="str">
        <f t="shared" si="620"/>
        <v>ON</v>
      </c>
      <c r="D6636" s="4">
        <f t="shared" si="622"/>
        <v>42706.416666650577</v>
      </c>
      <c r="E6636" t="str">
        <f t="shared" si="623"/>
        <v>LRKPPS</v>
      </c>
      <c r="F6636" s="39">
        <v>139.06828308105469</v>
      </c>
      <c r="G6636">
        <f t="shared" si="621"/>
        <v>2.2363454149883616E-3</v>
      </c>
      <c r="H6636" s="38">
        <f>G6636*SUMIF('Manual Inputs'!$B$11:$B$22,'Expanded kW'!A6636,'Manual Inputs'!$C$11:$C$22)</f>
        <v>20127.553767632839</v>
      </c>
    </row>
    <row r="6637" spans="1:8" x14ac:dyDescent="0.2">
      <c r="A6637">
        <f t="shared" si="618"/>
        <v>12</v>
      </c>
      <c r="B6637" t="b">
        <f t="shared" si="619"/>
        <v>0</v>
      </c>
      <c r="C6637" t="str">
        <f t="shared" si="620"/>
        <v>ON</v>
      </c>
      <c r="D6637" s="4">
        <f t="shared" si="622"/>
        <v>42706.458333317241</v>
      </c>
      <c r="E6637" t="str">
        <f t="shared" si="623"/>
        <v>LRKPPS</v>
      </c>
      <c r="F6637" s="39">
        <v>141.79779052734375</v>
      </c>
      <c r="G6637">
        <f t="shared" si="621"/>
        <v>2.2802383956698545E-3</v>
      </c>
      <c r="H6637" s="38">
        <f>G6637*SUMIF('Manual Inputs'!$B$11:$B$22,'Expanded kW'!A6637,'Manual Inputs'!$C$11:$C$22)</f>
        <v>20522.59932846943</v>
      </c>
    </row>
    <row r="6638" spans="1:8" x14ac:dyDescent="0.2">
      <c r="A6638">
        <f t="shared" si="618"/>
        <v>12</v>
      </c>
      <c r="B6638" t="b">
        <f t="shared" si="619"/>
        <v>0</v>
      </c>
      <c r="C6638" t="str">
        <f t="shared" si="620"/>
        <v>ON</v>
      </c>
      <c r="D6638" s="4">
        <f t="shared" si="622"/>
        <v>42706.499999983906</v>
      </c>
      <c r="E6638" t="str">
        <f t="shared" si="623"/>
        <v>LRKPPS</v>
      </c>
      <c r="F6638" s="39">
        <v>134.28219604492187</v>
      </c>
      <c r="G6638">
        <f t="shared" si="621"/>
        <v>2.159380750135539E-3</v>
      </c>
      <c r="H6638" s="38">
        <f>G6638*SUMIF('Manual Inputs'!$B$11:$B$22,'Expanded kW'!A6638,'Manual Inputs'!$C$11:$C$22)</f>
        <v>19434.856467989128</v>
      </c>
    </row>
    <row r="6639" spans="1:8" x14ac:dyDescent="0.2">
      <c r="A6639">
        <f t="shared" si="618"/>
        <v>12</v>
      </c>
      <c r="B6639" t="b">
        <f t="shared" si="619"/>
        <v>0</v>
      </c>
      <c r="C6639" t="str">
        <f t="shared" si="620"/>
        <v>ON</v>
      </c>
      <c r="D6639" s="4">
        <f t="shared" si="622"/>
        <v>42706.54166665057</v>
      </c>
      <c r="E6639" t="str">
        <f t="shared" si="623"/>
        <v>LRKPPS</v>
      </c>
      <c r="F6639" s="39">
        <v>120.57212066650391</v>
      </c>
      <c r="G6639">
        <f t="shared" si="621"/>
        <v>1.938910176023398E-3</v>
      </c>
      <c r="H6639" s="38">
        <f>G6639*SUMIF('Manual Inputs'!$B$11:$B$22,'Expanded kW'!A6639,'Manual Inputs'!$C$11:$C$22)</f>
        <v>17450.577427335611</v>
      </c>
    </row>
    <row r="6640" spans="1:8" x14ac:dyDescent="0.2">
      <c r="A6640">
        <f t="shared" si="618"/>
        <v>12</v>
      </c>
      <c r="B6640" t="b">
        <f t="shared" si="619"/>
        <v>0</v>
      </c>
      <c r="C6640" t="str">
        <f t="shared" si="620"/>
        <v>ON</v>
      </c>
      <c r="D6640" s="4">
        <f t="shared" si="622"/>
        <v>42706.583333317234</v>
      </c>
      <c r="E6640" t="str">
        <f t="shared" si="623"/>
        <v>LRKPPS</v>
      </c>
      <c r="F6640" s="39">
        <v>114.9281005859375</v>
      </c>
      <c r="G6640">
        <f t="shared" si="621"/>
        <v>1.8481491617242545E-3</v>
      </c>
      <c r="H6640" s="38">
        <f>G6640*SUMIF('Manual Inputs'!$B$11:$B$22,'Expanded kW'!A6640,'Manual Inputs'!$C$11:$C$22)</f>
        <v>16633.710237201474</v>
      </c>
    </row>
    <row r="6641" spans="1:8" x14ac:dyDescent="0.2">
      <c r="A6641">
        <f t="shared" si="618"/>
        <v>12</v>
      </c>
      <c r="B6641" t="b">
        <f t="shared" si="619"/>
        <v>0</v>
      </c>
      <c r="C6641" t="str">
        <f t="shared" si="620"/>
        <v>ON</v>
      </c>
      <c r="D6641" s="4">
        <f t="shared" si="622"/>
        <v>42706.624999983898</v>
      </c>
      <c r="E6641" t="str">
        <f t="shared" si="623"/>
        <v>LRKPPS</v>
      </c>
      <c r="F6641" s="39">
        <v>99.258094787597656</v>
      </c>
      <c r="G6641">
        <f t="shared" si="621"/>
        <v>1.5961611106491325E-3</v>
      </c>
      <c r="H6641" s="38">
        <f>G6641*SUMIF('Manual Inputs'!$B$11:$B$22,'Expanded kW'!A6641,'Manual Inputs'!$C$11:$C$22)</f>
        <v>14365.767631903211</v>
      </c>
    </row>
    <row r="6642" spans="1:8" x14ac:dyDescent="0.2">
      <c r="A6642">
        <f t="shared" si="618"/>
        <v>12</v>
      </c>
      <c r="B6642" t="b">
        <f t="shared" si="619"/>
        <v>0</v>
      </c>
      <c r="C6642" t="str">
        <f t="shared" si="620"/>
        <v>ON</v>
      </c>
      <c r="D6642" s="4">
        <f t="shared" si="622"/>
        <v>42706.666666650563</v>
      </c>
      <c r="E6642" t="str">
        <f t="shared" si="623"/>
        <v>LRKPPS</v>
      </c>
      <c r="F6642" s="39">
        <v>86.110221862792969</v>
      </c>
      <c r="G6642">
        <f t="shared" si="621"/>
        <v>1.3847312671160877E-3</v>
      </c>
      <c r="H6642" s="38">
        <f>G6642*SUMIF('Manual Inputs'!$B$11:$B$22,'Expanded kW'!A6642,'Manual Inputs'!$C$11:$C$22)</f>
        <v>12462.856965566945</v>
      </c>
    </row>
    <row r="6643" spans="1:8" x14ac:dyDescent="0.2">
      <c r="A6643">
        <f t="shared" si="618"/>
        <v>12</v>
      </c>
      <c r="B6643" t="b">
        <f t="shared" si="619"/>
        <v>0</v>
      </c>
      <c r="C6643" t="str">
        <f t="shared" si="620"/>
        <v>ON</v>
      </c>
      <c r="D6643" s="4">
        <f t="shared" si="622"/>
        <v>42706.708333317227</v>
      </c>
      <c r="E6643" t="str">
        <f t="shared" si="623"/>
        <v>LRKPPS</v>
      </c>
      <c r="F6643" s="39">
        <v>78.492843627929687</v>
      </c>
      <c r="G6643">
        <f t="shared" si="621"/>
        <v>1.2622368455818842E-3</v>
      </c>
      <c r="H6643" s="38">
        <f>G6643*SUMIF('Manual Inputs'!$B$11:$B$22,'Expanded kW'!A6643,'Manual Inputs'!$C$11:$C$22)</f>
        <v>11360.382795369229</v>
      </c>
    </row>
    <row r="6644" spans="1:8" x14ac:dyDescent="0.2">
      <c r="A6644">
        <f t="shared" si="618"/>
        <v>12</v>
      </c>
      <c r="B6644" t="b">
        <f t="shared" si="619"/>
        <v>0</v>
      </c>
      <c r="C6644" t="str">
        <f t="shared" si="620"/>
        <v>ON</v>
      </c>
      <c r="D6644" s="4">
        <f t="shared" si="622"/>
        <v>42706.749999983891</v>
      </c>
      <c r="E6644" t="str">
        <f t="shared" si="623"/>
        <v>LRKPPS</v>
      </c>
      <c r="F6644" s="39">
        <v>77.503990173339844</v>
      </c>
      <c r="G6644">
        <f t="shared" si="621"/>
        <v>1.2463351759827959E-3</v>
      </c>
      <c r="H6644" s="38">
        <f>G6644*SUMIF('Manual Inputs'!$B$11:$B$22,'Expanded kW'!A6644,'Manual Inputs'!$C$11:$C$22)</f>
        <v>11217.264604545184</v>
      </c>
    </row>
    <row r="6645" spans="1:8" x14ac:dyDescent="0.2">
      <c r="A6645">
        <f t="shared" si="618"/>
        <v>12</v>
      </c>
      <c r="B6645" t="b">
        <f t="shared" si="619"/>
        <v>0</v>
      </c>
      <c r="C6645" t="str">
        <f t="shared" si="620"/>
        <v>ON</v>
      </c>
      <c r="D6645" s="4">
        <f t="shared" si="622"/>
        <v>42706.791666650555</v>
      </c>
      <c r="E6645" t="str">
        <f t="shared" si="623"/>
        <v>LRKPPS</v>
      </c>
      <c r="F6645" s="39">
        <v>75.280235290527344</v>
      </c>
      <c r="G6645">
        <f t="shared" si="621"/>
        <v>1.2105751599240863E-3</v>
      </c>
      <c r="H6645" s="38">
        <f>G6645*SUMIF('Manual Inputs'!$B$11:$B$22,'Expanded kW'!A6645,'Manual Inputs'!$C$11:$C$22)</f>
        <v>10895.417343773603</v>
      </c>
    </row>
    <row r="6646" spans="1:8" x14ac:dyDescent="0.2">
      <c r="A6646">
        <f t="shared" si="618"/>
        <v>12</v>
      </c>
      <c r="B6646" t="b">
        <f t="shared" si="619"/>
        <v>0</v>
      </c>
      <c r="C6646" t="str">
        <f t="shared" si="620"/>
        <v>ON</v>
      </c>
      <c r="D6646" s="4">
        <f t="shared" si="622"/>
        <v>42706.83333331722</v>
      </c>
      <c r="E6646" t="str">
        <f t="shared" si="623"/>
        <v>LRKPPS</v>
      </c>
      <c r="F6646" s="39">
        <v>71.689079284667969</v>
      </c>
      <c r="G6646">
        <f t="shared" si="621"/>
        <v>1.1528260809084872E-3</v>
      </c>
      <c r="H6646" s="38">
        <f>G6646*SUMIF('Manual Inputs'!$B$11:$B$22,'Expanded kW'!A6646,'Manual Inputs'!$C$11:$C$22)</f>
        <v>10375.664140566485</v>
      </c>
    </row>
    <row r="6647" spans="1:8" x14ac:dyDescent="0.2">
      <c r="A6647">
        <f t="shared" si="618"/>
        <v>12</v>
      </c>
      <c r="B6647" t="b">
        <f t="shared" si="619"/>
        <v>0</v>
      </c>
      <c r="C6647" t="str">
        <f t="shared" si="620"/>
        <v>OFF</v>
      </c>
      <c r="D6647" s="4">
        <f t="shared" si="622"/>
        <v>42706.874999983884</v>
      </c>
      <c r="E6647" t="str">
        <f t="shared" si="623"/>
        <v>LRKPPS</v>
      </c>
      <c r="F6647" s="39">
        <v>71.48779296875</v>
      </c>
      <c r="G6647">
        <f t="shared" si="621"/>
        <v>1.1495892125174343E-3</v>
      </c>
      <c r="H6647" s="38">
        <f>G6647*SUMIF('Manual Inputs'!$B$11:$B$22,'Expanded kW'!A6647,'Manual Inputs'!$C$11:$C$22)</f>
        <v>10346.531680910201</v>
      </c>
    </row>
    <row r="6648" spans="1:8" x14ac:dyDescent="0.2">
      <c r="A6648">
        <f t="shared" si="618"/>
        <v>12</v>
      </c>
      <c r="B6648" t="b">
        <f t="shared" si="619"/>
        <v>0</v>
      </c>
      <c r="C6648" t="str">
        <f t="shared" si="620"/>
        <v>OFF</v>
      </c>
      <c r="D6648" s="4">
        <f t="shared" si="622"/>
        <v>42706.916666650548</v>
      </c>
      <c r="E6648" t="str">
        <f t="shared" si="623"/>
        <v>LRKPPS</v>
      </c>
      <c r="F6648" s="39">
        <v>67.842536926269531</v>
      </c>
      <c r="G6648">
        <f t="shared" si="621"/>
        <v>1.0909701553431363E-3</v>
      </c>
      <c r="H6648" s="38">
        <f>G6648*SUMIF('Manual Inputs'!$B$11:$B$22,'Expanded kW'!A6648,'Manual Inputs'!$C$11:$C$22)</f>
        <v>9818.9485011491397</v>
      </c>
    </row>
    <row r="6649" spans="1:8" x14ac:dyDescent="0.2">
      <c r="A6649">
        <f t="shared" si="618"/>
        <v>12</v>
      </c>
      <c r="B6649" t="b">
        <f t="shared" si="619"/>
        <v>0</v>
      </c>
      <c r="C6649" t="str">
        <f t="shared" si="620"/>
        <v>OFF</v>
      </c>
      <c r="D6649" s="4">
        <f t="shared" si="622"/>
        <v>42706.958333317212</v>
      </c>
      <c r="E6649" t="str">
        <f t="shared" si="623"/>
        <v>LRKPPS</v>
      </c>
      <c r="F6649" s="39">
        <v>64.102119445800781</v>
      </c>
      <c r="G6649">
        <f t="shared" si="621"/>
        <v>1.0308208150531348E-3</v>
      </c>
      <c r="H6649" s="38">
        <f>G6649*SUMIF('Manual Inputs'!$B$11:$B$22,'Expanded kW'!A6649,'Manual Inputs'!$C$11:$C$22)</f>
        <v>9277.5924688204086</v>
      </c>
    </row>
    <row r="6650" spans="1:8" x14ac:dyDescent="0.2">
      <c r="A6650">
        <f t="shared" si="618"/>
        <v>12</v>
      </c>
      <c r="B6650" t="b">
        <f t="shared" si="619"/>
        <v>0</v>
      </c>
      <c r="C6650" t="str">
        <f t="shared" si="620"/>
        <v>OFF</v>
      </c>
      <c r="D6650" s="4">
        <f t="shared" si="622"/>
        <v>42706.999999983876</v>
      </c>
      <c r="E6650" t="str">
        <f t="shared" si="623"/>
        <v>LRKPPS</v>
      </c>
      <c r="F6650" s="39">
        <v>63.134166717529297</v>
      </c>
      <c r="G6650">
        <f t="shared" si="621"/>
        <v>1.0152552482837964E-3</v>
      </c>
      <c r="H6650" s="38">
        <f>G6650*SUMIF('Manual Inputs'!$B$11:$B$22,'Expanded kW'!A6650,'Manual Inputs'!$C$11:$C$22)</f>
        <v>9137.499270348575</v>
      </c>
    </row>
    <row r="6651" spans="1:8" x14ac:dyDescent="0.2">
      <c r="A6651">
        <f t="shared" si="618"/>
        <v>12</v>
      </c>
      <c r="B6651" t="b">
        <f t="shared" si="619"/>
        <v>0</v>
      </c>
      <c r="C6651" t="str">
        <f t="shared" si="620"/>
        <v>OFF</v>
      </c>
      <c r="D6651" s="4">
        <f t="shared" si="622"/>
        <v>42707.041666650541</v>
      </c>
      <c r="E6651" t="str">
        <f t="shared" si="623"/>
        <v>LRKPPS</v>
      </c>
      <c r="F6651" s="39">
        <v>64.924186706542969</v>
      </c>
      <c r="G6651">
        <f t="shared" si="621"/>
        <v>1.0440404098352269E-3</v>
      </c>
      <c r="H6651" s="38">
        <f>G6651*SUMIF('Manual Inputs'!$B$11:$B$22,'Expanded kW'!A6651,'Manual Inputs'!$C$11:$C$22)</f>
        <v>9396.571452558599</v>
      </c>
    </row>
    <row r="6652" spans="1:8" x14ac:dyDescent="0.2">
      <c r="A6652">
        <f t="shared" si="618"/>
        <v>12</v>
      </c>
      <c r="B6652" t="b">
        <f t="shared" si="619"/>
        <v>0</v>
      </c>
      <c r="C6652" t="str">
        <f t="shared" si="620"/>
        <v>OFF</v>
      </c>
      <c r="D6652" s="4">
        <f t="shared" si="622"/>
        <v>42707.083333317205</v>
      </c>
      <c r="E6652" t="str">
        <f t="shared" si="623"/>
        <v>LRKPPS</v>
      </c>
      <c r="F6652" s="39">
        <v>65.789924621582031</v>
      </c>
      <c r="G6652">
        <f t="shared" si="621"/>
        <v>1.0579622687521934E-3</v>
      </c>
      <c r="H6652" s="38">
        <f>G6652*SUMIF('Manual Inputs'!$B$11:$B$22,'Expanded kW'!A6652,'Manual Inputs'!$C$11:$C$22)</f>
        <v>9521.8709532612229</v>
      </c>
    </row>
    <row r="6653" spans="1:8" x14ac:dyDescent="0.2">
      <c r="A6653">
        <f t="shared" si="618"/>
        <v>12</v>
      </c>
      <c r="B6653" t="b">
        <f t="shared" si="619"/>
        <v>0</v>
      </c>
      <c r="C6653" t="str">
        <f t="shared" si="620"/>
        <v>OFF</v>
      </c>
      <c r="D6653" s="4">
        <f t="shared" si="622"/>
        <v>42707.124999983869</v>
      </c>
      <c r="E6653" t="str">
        <f t="shared" si="623"/>
        <v>LRKPPS</v>
      </c>
      <c r="F6653" s="39">
        <v>64.783966064453125</v>
      </c>
      <c r="G6653">
        <f t="shared" si="621"/>
        <v>1.041785533431514E-3</v>
      </c>
      <c r="H6653" s="38">
        <f>G6653*SUMIF('Manual Inputs'!$B$11:$B$22,'Expanded kW'!A6653,'Manual Inputs'!$C$11:$C$22)</f>
        <v>9376.2771162047793</v>
      </c>
    </row>
    <row r="6654" spans="1:8" x14ac:dyDescent="0.2">
      <c r="A6654">
        <f t="shared" si="618"/>
        <v>12</v>
      </c>
      <c r="B6654" t="b">
        <f t="shared" si="619"/>
        <v>0</v>
      </c>
      <c r="C6654" t="str">
        <f t="shared" si="620"/>
        <v>OFF</v>
      </c>
      <c r="D6654" s="4">
        <f t="shared" si="622"/>
        <v>42707.166666650533</v>
      </c>
      <c r="E6654" t="str">
        <f t="shared" si="623"/>
        <v>LRKPPS</v>
      </c>
      <c r="F6654" s="39">
        <v>64.6666259765625</v>
      </c>
      <c r="G6654">
        <f t="shared" si="621"/>
        <v>1.0398985973039171E-3</v>
      </c>
      <c r="H6654" s="38">
        <f>G6654*SUMIF('Manual Inputs'!$B$11:$B$22,'Expanded kW'!A6654,'Manual Inputs'!$C$11:$C$22)</f>
        <v>9359.294315556117</v>
      </c>
    </row>
    <row r="6655" spans="1:8" x14ac:dyDescent="0.2">
      <c r="A6655">
        <f t="shared" si="618"/>
        <v>12</v>
      </c>
      <c r="B6655" t="b">
        <f t="shared" si="619"/>
        <v>0</v>
      </c>
      <c r="C6655" t="str">
        <f t="shared" si="620"/>
        <v>OFF</v>
      </c>
      <c r="D6655" s="4">
        <f t="shared" si="622"/>
        <v>42707.208333317198</v>
      </c>
      <c r="E6655" t="str">
        <f t="shared" si="623"/>
        <v>LRKPPS</v>
      </c>
      <c r="F6655" s="39">
        <v>67.134574890136719</v>
      </c>
      <c r="G6655">
        <f t="shared" si="621"/>
        <v>1.0795854771230948E-3</v>
      </c>
      <c r="H6655" s="38">
        <f>G6655*SUMIF('Manual Inputs'!$B$11:$B$22,'Expanded kW'!A6655,'Manual Inputs'!$C$11:$C$22)</f>
        <v>9716.4841316178008</v>
      </c>
    </row>
    <row r="6656" spans="1:8" x14ac:dyDescent="0.2">
      <c r="A6656">
        <f t="shared" si="618"/>
        <v>12</v>
      </c>
      <c r="B6656" t="b">
        <f t="shared" si="619"/>
        <v>0</v>
      </c>
      <c r="C6656" t="str">
        <f t="shared" si="620"/>
        <v>OFF</v>
      </c>
      <c r="D6656" s="4">
        <f t="shared" si="622"/>
        <v>42707.249999983862</v>
      </c>
      <c r="E6656" t="str">
        <f t="shared" si="623"/>
        <v>LRKPPS</v>
      </c>
      <c r="F6656" s="39">
        <v>68.711174011230469</v>
      </c>
      <c r="G6656">
        <f t="shared" si="621"/>
        <v>1.1049386355688469E-3</v>
      </c>
      <c r="H6656" s="38">
        <f>G6656*SUMIF('Manual Inputs'!$B$11:$B$22,'Expanded kW'!A6656,'Manual Inputs'!$C$11:$C$22)</f>
        <v>9944.6676029081009</v>
      </c>
    </row>
    <row r="6657" spans="1:8" x14ac:dyDescent="0.2">
      <c r="A6657">
        <f t="shared" si="618"/>
        <v>12</v>
      </c>
      <c r="B6657" t="b">
        <f t="shared" si="619"/>
        <v>0</v>
      </c>
      <c r="C6657" t="str">
        <f t="shared" si="620"/>
        <v>OFF</v>
      </c>
      <c r="D6657" s="4">
        <f t="shared" si="622"/>
        <v>42707.291666650526</v>
      </c>
      <c r="E6657" t="str">
        <f t="shared" si="623"/>
        <v>LRKPPS</v>
      </c>
      <c r="F6657" s="39">
        <v>69.880523681640625</v>
      </c>
      <c r="G6657">
        <f t="shared" si="621"/>
        <v>1.1237428497002297E-3</v>
      </c>
      <c r="H6657" s="38">
        <f>G6657*SUMIF('Manual Inputs'!$B$11:$B$22,'Expanded kW'!A6657,'Manual Inputs'!$C$11:$C$22)</f>
        <v>10113.909272129158</v>
      </c>
    </row>
    <row r="6658" spans="1:8" x14ac:dyDescent="0.2">
      <c r="A6658">
        <f t="shared" ref="A6658:A6721" si="624">MONTH(D6658)</f>
        <v>12</v>
      </c>
      <c r="B6658" t="b">
        <f t="shared" ref="B6658:B6721" si="625">IF(ISNA(VLOOKUP(DATE(YEAR(D6658),MONTH(D6658),DAY(D6658)),Holidays,1,FALSE)),FALSE,TRUE)</f>
        <v>0</v>
      </c>
      <c r="C6658" t="str">
        <f t="shared" ref="C6658:C6721" si="626">IF(OR(HOUR(D6658)&lt;PkStart,HOUR(D6658)&gt;OPkStart-1,WEEKDAY(D6658,2)&gt;5,B6658)=TRUE,"OFF","ON")</f>
        <v>OFF</v>
      </c>
      <c r="D6658" s="4">
        <f t="shared" si="622"/>
        <v>42707.33333331719</v>
      </c>
      <c r="E6658" t="str">
        <f t="shared" si="623"/>
        <v>LRKPPS</v>
      </c>
      <c r="F6658" s="39">
        <v>70.320411682128906</v>
      </c>
      <c r="G6658">
        <f t="shared" ref="G6658:G6721" si="627">IF(SUMIF($A$2:$A$8761,A6658,$F$2:$F$8761)=0,0,F6658/SUMIF($A$2:$A$8761,A6658,$F$2:$F$8761))</f>
        <v>1.1308166518009359E-3</v>
      </c>
      <c r="H6658" s="38">
        <f>G6658*SUMIF('Manual Inputs'!$B$11:$B$22,'Expanded kW'!A6658,'Manual Inputs'!$C$11:$C$22)</f>
        <v>10177.574898722132</v>
      </c>
    </row>
    <row r="6659" spans="1:8" x14ac:dyDescent="0.2">
      <c r="A6659">
        <f t="shared" si="624"/>
        <v>12</v>
      </c>
      <c r="B6659" t="b">
        <f t="shared" si="625"/>
        <v>0</v>
      </c>
      <c r="C6659" t="str">
        <f t="shared" si="626"/>
        <v>OFF</v>
      </c>
      <c r="D6659" s="4">
        <f t="shared" si="622"/>
        <v>42707.374999983855</v>
      </c>
      <c r="E6659" t="str">
        <f t="shared" si="623"/>
        <v>LRKPPS</v>
      </c>
      <c r="F6659" s="39">
        <v>71.015800476074219</v>
      </c>
      <c r="G6659">
        <f t="shared" si="627"/>
        <v>1.1419991407662126E-3</v>
      </c>
      <c r="H6659" s="38">
        <f>G6659*SUMIF('Manual Inputs'!$B$11:$B$22,'Expanded kW'!A6659,'Manual Inputs'!$C$11:$C$22)</f>
        <v>10278.219524724926</v>
      </c>
    </row>
    <row r="6660" spans="1:8" x14ac:dyDescent="0.2">
      <c r="A6660">
        <f t="shared" si="624"/>
        <v>12</v>
      </c>
      <c r="B6660" t="b">
        <f t="shared" si="625"/>
        <v>0</v>
      </c>
      <c r="C6660" t="str">
        <f t="shared" si="626"/>
        <v>OFF</v>
      </c>
      <c r="D6660" s="4">
        <f t="shared" ref="D6660:D6723" si="628">+D6659+1/24</f>
        <v>42707.416666650519</v>
      </c>
      <c r="E6660" t="str">
        <f t="shared" ref="E6660:E6723" si="629">+E6659</f>
        <v>LRKPPS</v>
      </c>
      <c r="F6660" s="39">
        <v>71.875885009765625</v>
      </c>
      <c r="G6660">
        <f t="shared" si="627"/>
        <v>1.1558300881311277E-3</v>
      </c>
      <c r="H6660" s="38">
        <f>G6660*SUMIF('Manual Inputs'!$B$11:$B$22,'Expanded kW'!A6660,'Manual Inputs'!$C$11:$C$22)</f>
        <v>10402.700803367687</v>
      </c>
    </row>
    <row r="6661" spans="1:8" x14ac:dyDescent="0.2">
      <c r="A6661">
        <f t="shared" si="624"/>
        <v>12</v>
      </c>
      <c r="B6661" t="b">
        <f t="shared" si="625"/>
        <v>0</v>
      </c>
      <c r="C6661" t="str">
        <f t="shared" si="626"/>
        <v>OFF</v>
      </c>
      <c r="D6661" s="4">
        <f t="shared" si="628"/>
        <v>42707.458333317183</v>
      </c>
      <c r="E6661" t="str">
        <f t="shared" si="629"/>
        <v>LRKPPS</v>
      </c>
      <c r="F6661" s="39">
        <v>70.068244934082031</v>
      </c>
      <c r="G6661">
        <f t="shared" si="627"/>
        <v>1.1267615794414211E-3</v>
      </c>
      <c r="H6661" s="38">
        <f>G6661*SUMIF('Manual Inputs'!$B$11:$B$22,'Expanded kW'!A6661,'Manual Inputs'!$C$11:$C$22)</f>
        <v>10141.078440527099</v>
      </c>
    </row>
    <row r="6662" spans="1:8" x14ac:dyDescent="0.2">
      <c r="A6662">
        <f t="shared" si="624"/>
        <v>12</v>
      </c>
      <c r="B6662" t="b">
        <f t="shared" si="625"/>
        <v>0</v>
      </c>
      <c r="C6662" t="str">
        <f t="shared" si="626"/>
        <v>OFF</v>
      </c>
      <c r="D6662" s="4">
        <f t="shared" si="628"/>
        <v>42707.499999983847</v>
      </c>
      <c r="E6662" t="str">
        <f t="shared" si="629"/>
        <v>LRKPPS</v>
      </c>
      <c r="F6662" s="39">
        <v>66.875114440917969</v>
      </c>
      <c r="G6662">
        <f t="shared" si="627"/>
        <v>1.0754131153657919E-3</v>
      </c>
      <c r="H6662" s="38">
        <f>G6662*SUMIF('Manual Inputs'!$B$11:$B$22,'Expanded kW'!A6662,'Manual Inputs'!$C$11:$C$22)</f>
        <v>9678.9320455020843</v>
      </c>
    </row>
    <row r="6663" spans="1:8" x14ac:dyDescent="0.2">
      <c r="A6663">
        <f t="shared" si="624"/>
        <v>12</v>
      </c>
      <c r="B6663" t="b">
        <f t="shared" si="625"/>
        <v>0</v>
      </c>
      <c r="C6663" t="str">
        <f t="shared" si="626"/>
        <v>OFF</v>
      </c>
      <c r="D6663" s="4">
        <f t="shared" si="628"/>
        <v>42707.541666650512</v>
      </c>
      <c r="E6663" t="str">
        <f t="shared" si="629"/>
        <v>LRKPPS</v>
      </c>
      <c r="F6663" s="39">
        <v>67.160118103027344</v>
      </c>
      <c r="G6663">
        <f t="shared" si="627"/>
        <v>1.0799962353906626E-3</v>
      </c>
      <c r="H6663" s="38">
        <f>G6663*SUMIF('Manual Inputs'!$B$11:$B$22,'Expanded kW'!A6663,'Manual Inputs'!$C$11:$C$22)</f>
        <v>9720.1810377668062</v>
      </c>
    </row>
    <row r="6664" spans="1:8" x14ac:dyDescent="0.2">
      <c r="A6664">
        <f t="shared" si="624"/>
        <v>12</v>
      </c>
      <c r="B6664" t="b">
        <f t="shared" si="625"/>
        <v>0</v>
      </c>
      <c r="C6664" t="str">
        <f t="shared" si="626"/>
        <v>OFF</v>
      </c>
      <c r="D6664" s="4">
        <f t="shared" si="628"/>
        <v>42707.583333317176</v>
      </c>
      <c r="E6664" t="str">
        <f t="shared" si="629"/>
        <v>LRKPPS</v>
      </c>
      <c r="F6664" s="39">
        <v>66.741157531738281</v>
      </c>
      <c r="G6664">
        <f t="shared" si="627"/>
        <v>1.0732589655264974E-3</v>
      </c>
      <c r="H6664" s="38">
        <f>G6664*SUMIF('Manual Inputs'!$B$11:$B$22,'Expanded kW'!A6664,'Manual Inputs'!$C$11:$C$22)</f>
        <v>9659.544268272617</v>
      </c>
    </row>
    <row r="6665" spans="1:8" x14ac:dyDescent="0.2">
      <c r="A6665">
        <f t="shared" si="624"/>
        <v>12</v>
      </c>
      <c r="B6665" t="b">
        <f t="shared" si="625"/>
        <v>0</v>
      </c>
      <c r="C6665" t="str">
        <f t="shared" si="626"/>
        <v>OFF</v>
      </c>
      <c r="D6665" s="4">
        <f t="shared" si="628"/>
        <v>42707.62499998384</v>
      </c>
      <c r="E6665" t="str">
        <f t="shared" si="629"/>
        <v>LRKPPS</v>
      </c>
      <c r="F6665" s="39">
        <v>64.675849914550781</v>
      </c>
      <c r="G6665">
        <f t="shared" si="627"/>
        <v>1.0400469266783165E-3</v>
      </c>
      <c r="H6665" s="38">
        <f>G6665*SUMIF('Manual Inputs'!$B$11:$B$22,'Expanded kW'!A6665,'Manual Inputs'!$C$11:$C$22)</f>
        <v>9360.6293094432585</v>
      </c>
    </row>
    <row r="6666" spans="1:8" x14ac:dyDescent="0.2">
      <c r="A6666">
        <f t="shared" si="624"/>
        <v>12</v>
      </c>
      <c r="B6666" t="b">
        <f t="shared" si="625"/>
        <v>0</v>
      </c>
      <c r="C6666" t="str">
        <f t="shared" si="626"/>
        <v>OFF</v>
      </c>
      <c r="D6666" s="4">
        <f t="shared" si="628"/>
        <v>42707.666666650504</v>
      </c>
      <c r="E6666" t="str">
        <f t="shared" si="629"/>
        <v>LRKPPS</v>
      </c>
      <c r="F6666" s="39">
        <v>63.953128814697266</v>
      </c>
      <c r="G6666">
        <f t="shared" si="627"/>
        <v>1.0284249091904703E-3</v>
      </c>
      <c r="H6666" s="38">
        <f>G6666*SUMIF('Manual Inputs'!$B$11:$B$22,'Expanded kW'!A6666,'Manual Inputs'!$C$11:$C$22)</f>
        <v>9256.0288392711609</v>
      </c>
    </row>
    <row r="6667" spans="1:8" x14ac:dyDescent="0.2">
      <c r="A6667">
        <f t="shared" si="624"/>
        <v>12</v>
      </c>
      <c r="B6667" t="b">
        <f t="shared" si="625"/>
        <v>0</v>
      </c>
      <c r="C6667" t="str">
        <f t="shared" si="626"/>
        <v>OFF</v>
      </c>
      <c r="D6667" s="4">
        <f t="shared" si="628"/>
        <v>42707.708333317169</v>
      </c>
      <c r="E6667" t="str">
        <f t="shared" si="629"/>
        <v>LRKPPS</v>
      </c>
      <c r="F6667" s="39">
        <v>65.053909301757813</v>
      </c>
      <c r="G6667">
        <f t="shared" si="627"/>
        <v>1.046126468026224E-3</v>
      </c>
      <c r="H6667" s="38">
        <f>G6667*SUMIF('Manual Inputs'!$B$11:$B$22,'Expanded kW'!A6667,'Manual Inputs'!$C$11:$C$22)</f>
        <v>9415.3463914031527</v>
      </c>
    </row>
    <row r="6668" spans="1:8" x14ac:dyDescent="0.2">
      <c r="A6668">
        <f t="shared" si="624"/>
        <v>12</v>
      </c>
      <c r="B6668" t="b">
        <f t="shared" si="625"/>
        <v>0</v>
      </c>
      <c r="C6668" t="str">
        <f t="shared" si="626"/>
        <v>OFF</v>
      </c>
      <c r="D6668" s="4">
        <f t="shared" si="628"/>
        <v>42707.749999983833</v>
      </c>
      <c r="E6668" t="str">
        <f t="shared" si="629"/>
        <v>LRKPPS</v>
      </c>
      <c r="F6668" s="39">
        <v>67.954780578613281</v>
      </c>
      <c r="G6668">
        <f t="shared" si="627"/>
        <v>1.0927751361174669E-3</v>
      </c>
      <c r="H6668" s="38">
        <f>G6668*SUMIF('Manual Inputs'!$B$11:$B$22,'Expanded kW'!A6668,'Manual Inputs'!$C$11:$C$22)</f>
        <v>9835.1936873092891</v>
      </c>
    </row>
    <row r="6669" spans="1:8" x14ac:dyDescent="0.2">
      <c r="A6669">
        <f t="shared" si="624"/>
        <v>12</v>
      </c>
      <c r="B6669" t="b">
        <f t="shared" si="625"/>
        <v>0</v>
      </c>
      <c r="C6669" t="str">
        <f t="shared" si="626"/>
        <v>OFF</v>
      </c>
      <c r="D6669" s="4">
        <f t="shared" si="628"/>
        <v>42707.791666650497</v>
      </c>
      <c r="E6669" t="str">
        <f t="shared" si="629"/>
        <v>LRKPPS</v>
      </c>
      <c r="F6669" s="39">
        <v>69.75592041015625</v>
      </c>
      <c r="G6669">
        <f t="shared" si="627"/>
        <v>1.1217391149254629E-3</v>
      </c>
      <c r="H6669" s="38">
        <f>G6669*SUMIF('Manual Inputs'!$B$11:$B$22,'Expanded kW'!A6669,'Manual Inputs'!$C$11:$C$22)</f>
        <v>10095.875260413037</v>
      </c>
    </row>
    <row r="6670" spans="1:8" x14ac:dyDescent="0.2">
      <c r="A6670">
        <f t="shared" si="624"/>
        <v>12</v>
      </c>
      <c r="B6670" t="b">
        <f t="shared" si="625"/>
        <v>0</v>
      </c>
      <c r="C6670" t="str">
        <f t="shared" si="626"/>
        <v>OFF</v>
      </c>
      <c r="D6670" s="4">
        <f t="shared" si="628"/>
        <v>42707.833333317161</v>
      </c>
      <c r="E6670" t="str">
        <f t="shared" si="629"/>
        <v>LRKPPS</v>
      </c>
      <c r="F6670" s="39">
        <v>70.005134582519531</v>
      </c>
      <c r="G6670">
        <f t="shared" si="627"/>
        <v>1.1257467071626511E-3</v>
      </c>
      <c r="H6670" s="38">
        <f>G6670*SUMIF('Manual Inputs'!$B$11:$B$22,'Expanded kW'!A6670,'Manual Inputs'!$C$11:$C$22)</f>
        <v>10131.944388058586</v>
      </c>
    </row>
    <row r="6671" spans="1:8" x14ac:dyDescent="0.2">
      <c r="A6671">
        <f t="shared" si="624"/>
        <v>12</v>
      </c>
      <c r="B6671" t="b">
        <f t="shared" si="625"/>
        <v>0</v>
      </c>
      <c r="C6671" t="str">
        <f t="shared" si="626"/>
        <v>OFF</v>
      </c>
      <c r="D6671" s="4">
        <f t="shared" si="628"/>
        <v>42707.874999983826</v>
      </c>
      <c r="E6671" t="str">
        <f t="shared" si="629"/>
        <v>LRKPPS</v>
      </c>
      <c r="F6671" s="39">
        <v>70.350883483886719</v>
      </c>
      <c r="G6671">
        <f t="shared" si="627"/>
        <v>1.1313066662933691E-3</v>
      </c>
      <c r="H6671" s="38">
        <f>G6671*SUMIF('Manual Inputs'!$B$11:$B$22,'Expanded kW'!A6671,'Manual Inputs'!$C$11:$C$22)</f>
        <v>10181.985126666914</v>
      </c>
    </row>
    <row r="6672" spans="1:8" x14ac:dyDescent="0.2">
      <c r="A6672">
        <f t="shared" si="624"/>
        <v>12</v>
      </c>
      <c r="B6672" t="b">
        <f t="shared" si="625"/>
        <v>0</v>
      </c>
      <c r="C6672" t="str">
        <f t="shared" si="626"/>
        <v>OFF</v>
      </c>
      <c r="D6672" s="4">
        <f t="shared" si="628"/>
        <v>42707.91666665049</v>
      </c>
      <c r="E6672" t="str">
        <f t="shared" si="629"/>
        <v>LRKPPS</v>
      </c>
      <c r="F6672" s="39">
        <v>68.902198791503906</v>
      </c>
      <c r="G6672">
        <f t="shared" si="627"/>
        <v>1.108010489064476E-3</v>
      </c>
      <c r="H6672" s="38">
        <f>G6672*SUMIF('Manual Inputs'!$B$11:$B$22,'Expanded kW'!A6672,'Manual Inputs'!$C$11:$C$22)</f>
        <v>9972.3148956676068</v>
      </c>
    </row>
    <row r="6673" spans="1:8" x14ac:dyDescent="0.2">
      <c r="A6673">
        <f t="shared" si="624"/>
        <v>12</v>
      </c>
      <c r="B6673" t="b">
        <f t="shared" si="625"/>
        <v>0</v>
      </c>
      <c r="C6673" t="str">
        <f t="shared" si="626"/>
        <v>OFF</v>
      </c>
      <c r="D6673" s="4">
        <f t="shared" si="628"/>
        <v>42707.958333317154</v>
      </c>
      <c r="E6673" t="str">
        <f t="shared" si="629"/>
        <v>LRKPPS</v>
      </c>
      <c r="F6673" s="39">
        <v>67.474639892578125</v>
      </c>
      <c r="G6673">
        <f t="shared" si="627"/>
        <v>1.0850540339511431E-3</v>
      </c>
      <c r="H6673" s="38">
        <f>G6673*SUMIF('Manual Inputs'!$B$11:$B$22,'Expanded kW'!A6673,'Manual Inputs'!$C$11:$C$22)</f>
        <v>9765.7022313130437</v>
      </c>
    </row>
    <row r="6674" spans="1:8" x14ac:dyDescent="0.2">
      <c r="A6674">
        <f t="shared" si="624"/>
        <v>12</v>
      </c>
      <c r="B6674" t="b">
        <f t="shared" si="625"/>
        <v>0</v>
      </c>
      <c r="C6674" t="str">
        <f t="shared" si="626"/>
        <v>OFF</v>
      </c>
      <c r="D6674" s="4">
        <f t="shared" si="628"/>
        <v>42707.999999983818</v>
      </c>
      <c r="E6674" t="str">
        <f t="shared" si="629"/>
        <v>LRKPPS</v>
      </c>
      <c r="F6674" s="39">
        <v>64.971405029296875</v>
      </c>
      <c r="G6674">
        <f t="shared" si="627"/>
        <v>1.0447997237294857E-3</v>
      </c>
      <c r="H6674" s="38">
        <f>G6674*SUMIF('Manual Inputs'!$B$11:$B$22,'Expanded kW'!A6674,'Manual Inputs'!$C$11:$C$22)</f>
        <v>9403.4054287103936</v>
      </c>
    </row>
    <row r="6675" spans="1:8" x14ac:dyDescent="0.2">
      <c r="A6675">
        <f t="shared" si="624"/>
        <v>12</v>
      </c>
      <c r="B6675" t="b">
        <f t="shared" si="625"/>
        <v>0</v>
      </c>
      <c r="C6675" t="str">
        <f t="shared" si="626"/>
        <v>OFF</v>
      </c>
      <c r="D6675" s="4">
        <f t="shared" si="628"/>
        <v>42708.041666650483</v>
      </c>
      <c r="E6675" t="str">
        <f t="shared" si="629"/>
        <v>LRKPPS</v>
      </c>
      <c r="F6675" s="39">
        <v>66.295860290527344</v>
      </c>
      <c r="G6675">
        <f t="shared" si="627"/>
        <v>1.0660981778786867E-3</v>
      </c>
      <c r="H6675" s="38">
        <f>G6675*SUMIF('Manual Inputs'!$B$11:$B$22,'Expanded kW'!A6675,'Manual Inputs'!$C$11:$C$22)</f>
        <v>9595.0957544455778</v>
      </c>
    </row>
    <row r="6676" spans="1:8" x14ac:dyDescent="0.2">
      <c r="A6676">
        <f t="shared" si="624"/>
        <v>12</v>
      </c>
      <c r="B6676" t="b">
        <f t="shared" si="625"/>
        <v>0</v>
      </c>
      <c r="C6676" t="str">
        <f t="shared" si="626"/>
        <v>OFF</v>
      </c>
      <c r="D6676" s="4">
        <f t="shared" si="628"/>
        <v>42708.083333317147</v>
      </c>
      <c r="E6676" t="str">
        <f t="shared" si="629"/>
        <v>LRKPPS</v>
      </c>
      <c r="F6676" s="39">
        <v>66.177276611328125</v>
      </c>
      <c r="G6676">
        <f t="shared" si="627"/>
        <v>1.0641912436633917E-3</v>
      </c>
      <c r="H6676" s="38">
        <f>G6676*SUMIF('Manual Inputs'!$B$11:$B$22,'Expanded kW'!A6676,'Manual Inputs'!$C$11:$C$22)</f>
        <v>9577.9329670280149</v>
      </c>
    </row>
    <row r="6677" spans="1:8" x14ac:dyDescent="0.2">
      <c r="A6677">
        <f t="shared" si="624"/>
        <v>12</v>
      </c>
      <c r="B6677" t="b">
        <f t="shared" si="625"/>
        <v>0</v>
      </c>
      <c r="C6677" t="str">
        <f t="shared" si="626"/>
        <v>OFF</v>
      </c>
      <c r="D6677" s="4">
        <f t="shared" si="628"/>
        <v>42708.124999983811</v>
      </c>
      <c r="E6677" t="str">
        <f t="shared" si="629"/>
        <v>LRKPPS</v>
      </c>
      <c r="F6677" s="39">
        <v>65.548179626464844</v>
      </c>
      <c r="G6677">
        <f t="shared" si="627"/>
        <v>1.0540747877288488E-3</v>
      </c>
      <c r="H6677" s="38">
        <f>G6677*SUMIF('Manual Inputs'!$B$11:$B$22,'Expanded kW'!A6677,'Manual Inputs'!$C$11:$C$22)</f>
        <v>9486.8828504423982</v>
      </c>
    </row>
    <row r="6678" spans="1:8" x14ac:dyDescent="0.2">
      <c r="A6678">
        <f t="shared" si="624"/>
        <v>12</v>
      </c>
      <c r="B6678" t="b">
        <f t="shared" si="625"/>
        <v>0</v>
      </c>
      <c r="C6678" t="str">
        <f t="shared" si="626"/>
        <v>OFF</v>
      </c>
      <c r="D6678" s="4">
        <f t="shared" si="628"/>
        <v>42708.166666650475</v>
      </c>
      <c r="E6678" t="str">
        <f t="shared" si="629"/>
        <v>LRKPPS</v>
      </c>
      <c r="F6678" s="39">
        <v>64.389816284179687</v>
      </c>
      <c r="G6678">
        <f t="shared" si="627"/>
        <v>1.035447243820076E-3</v>
      </c>
      <c r="H6678" s="38">
        <f>G6678*SUMIF('Manual Inputs'!$B$11:$B$22,'Expanded kW'!A6678,'Manual Inputs'!$C$11:$C$22)</f>
        <v>9319.2312483822043</v>
      </c>
    </row>
    <row r="6679" spans="1:8" x14ac:dyDescent="0.2">
      <c r="A6679">
        <f t="shared" si="624"/>
        <v>12</v>
      </c>
      <c r="B6679" t="b">
        <f t="shared" si="625"/>
        <v>0</v>
      </c>
      <c r="C6679" t="str">
        <f t="shared" si="626"/>
        <v>OFF</v>
      </c>
      <c r="D6679" s="4">
        <f t="shared" si="628"/>
        <v>42708.208333317139</v>
      </c>
      <c r="E6679" t="str">
        <f t="shared" si="629"/>
        <v>LRKPPS</v>
      </c>
      <c r="F6679" s="39">
        <v>64.907272338867187</v>
      </c>
      <c r="G6679">
        <f t="shared" si="627"/>
        <v>1.0437684113050005E-3</v>
      </c>
      <c r="H6679" s="38">
        <f>G6679*SUMIF('Manual Inputs'!$B$11:$B$22,'Expanded kW'!A6679,'Manual Inputs'!$C$11:$C$22)</f>
        <v>9394.1234116588548</v>
      </c>
    </row>
    <row r="6680" spans="1:8" x14ac:dyDescent="0.2">
      <c r="A6680">
        <f t="shared" si="624"/>
        <v>12</v>
      </c>
      <c r="B6680" t="b">
        <f t="shared" si="625"/>
        <v>0</v>
      </c>
      <c r="C6680" t="str">
        <f t="shared" si="626"/>
        <v>OFF</v>
      </c>
      <c r="D6680" s="4">
        <f t="shared" si="628"/>
        <v>42708.249999983804</v>
      </c>
      <c r="E6680" t="str">
        <f t="shared" si="629"/>
        <v>LRKPPS</v>
      </c>
      <c r="F6680" s="39">
        <v>66.484138488769531</v>
      </c>
      <c r="G6680">
        <f t="shared" si="627"/>
        <v>1.0691258638186633E-3</v>
      </c>
      <c r="H6680" s="38">
        <f>G6680*SUMIF('Manual Inputs'!$B$11:$B$22,'Expanded kW'!A6680,'Manual Inputs'!$C$11:$C$22)</f>
        <v>9622.3455304148702</v>
      </c>
    </row>
    <row r="6681" spans="1:8" x14ac:dyDescent="0.2">
      <c r="A6681">
        <f t="shared" si="624"/>
        <v>12</v>
      </c>
      <c r="B6681" t="b">
        <f t="shared" si="625"/>
        <v>0</v>
      </c>
      <c r="C6681" t="str">
        <f t="shared" si="626"/>
        <v>OFF</v>
      </c>
      <c r="D6681" s="4">
        <f t="shared" si="628"/>
        <v>42708.291666650468</v>
      </c>
      <c r="E6681" t="str">
        <f t="shared" si="629"/>
        <v>LRKPPS</v>
      </c>
      <c r="F6681" s="39">
        <v>70.531532287597656</v>
      </c>
      <c r="G6681">
        <f t="shared" si="627"/>
        <v>1.1342116645787553E-3</v>
      </c>
      <c r="H6681" s="38">
        <f>G6681*SUMIF('Manual Inputs'!$B$11:$B$22,'Expanded kW'!A6681,'Manual Inputs'!$C$11:$C$22)</f>
        <v>10208.130689330048</v>
      </c>
    </row>
    <row r="6682" spans="1:8" x14ac:dyDescent="0.2">
      <c r="A6682">
        <f t="shared" si="624"/>
        <v>12</v>
      </c>
      <c r="B6682" t="b">
        <f t="shared" si="625"/>
        <v>0</v>
      </c>
      <c r="C6682" t="str">
        <f t="shared" si="626"/>
        <v>OFF</v>
      </c>
      <c r="D6682" s="4">
        <f t="shared" si="628"/>
        <v>42708.333333317132</v>
      </c>
      <c r="E6682" t="str">
        <f t="shared" si="629"/>
        <v>LRKPPS</v>
      </c>
      <c r="F6682" s="39">
        <v>68.459136962890625</v>
      </c>
      <c r="G6682">
        <f t="shared" si="627"/>
        <v>1.1008856488994602E-3</v>
      </c>
      <c r="H6682" s="38">
        <f>G6682*SUMIF('Manual Inputs'!$B$11:$B$22,'Expanded kW'!A6682,'Manual Inputs'!$C$11:$C$22)</f>
        <v>9908.1899163392736</v>
      </c>
    </row>
    <row r="6683" spans="1:8" x14ac:dyDescent="0.2">
      <c r="A6683">
        <f t="shared" si="624"/>
        <v>12</v>
      </c>
      <c r="B6683" t="b">
        <f t="shared" si="625"/>
        <v>0</v>
      </c>
      <c r="C6683" t="str">
        <f t="shared" si="626"/>
        <v>OFF</v>
      </c>
      <c r="D6683" s="4">
        <f t="shared" si="628"/>
        <v>42708.374999983796</v>
      </c>
      <c r="E6683" t="str">
        <f t="shared" si="629"/>
        <v>LRKPPS</v>
      </c>
      <c r="F6683" s="39">
        <v>67.390609741210938</v>
      </c>
      <c r="G6683">
        <f t="shared" si="627"/>
        <v>1.0837027521234867E-3</v>
      </c>
      <c r="H6683" s="38">
        <f>G6683*SUMIF('Manual Inputs'!$B$11:$B$22,'Expanded kW'!A6683,'Manual Inputs'!$C$11:$C$22)</f>
        <v>9753.5404259590523</v>
      </c>
    </row>
    <row r="6684" spans="1:8" x14ac:dyDescent="0.2">
      <c r="A6684">
        <f t="shared" si="624"/>
        <v>12</v>
      </c>
      <c r="B6684" t="b">
        <f t="shared" si="625"/>
        <v>0</v>
      </c>
      <c r="C6684" t="str">
        <f t="shared" si="626"/>
        <v>OFF</v>
      </c>
      <c r="D6684" s="4">
        <f t="shared" si="628"/>
        <v>42708.416666650461</v>
      </c>
      <c r="E6684" t="str">
        <f t="shared" si="629"/>
        <v>LRKPPS</v>
      </c>
      <c r="F6684" s="39">
        <v>64.878761291503906</v>
      </c>
      <c r="G6684">
        <f t="shared" si="627"/>
        <v>1.043309927539797E-3</v>
      </c>
      <c r="H6684" s="38">
        <f>G6684*SUMIF('Manual Inputs'!$B$11:$B$22,'Expanded kW'!A6684,'Manual Inputs'!$C$11:$C$22)</f>
        <v>9389.9969665337539</v>
      </c>
    </row>
    <row r="6685" spans="1:8" x14ac:dyDescent="0.2">
      <c r="A6685">
        <f t="shared" si="624"/>
        <v>12</v>
      </c>
      <c r="B6685" t="b">
        <f t="shared" si="625"/>
        <v>0</v>
      </c>
      <c r="C6685" t="str">
        <f t="shared" si="626"/>
        <v>OFF</v>
      </c>
      <c r="D6685" s="4">
        <f t="shared" si="628"/>
        <v>42708.458333317125</v>
      </c>
      <c r="E6685" t="str">
        <f t="shared" si="629"/>
        <v>LRKPPS</v>
      </c>
      <c r="F6685" s="39">
        <v>61.123828887939453</v>
      </c>
      <c r="G6685">
        <f t="shared" si="627"/>
        <v>9.8292717398693768E-4</v>
      </c>
      <c r="H6685" s="38">
        <f>G6685*SUMIF('Manual Inputs'!$B$11:$B$22,'Expanded kW'!A6685,'Manual Inputs'!$C$11:$C$22)</f>
        <v>8846.5401683900618</v>
      </c>
    </row>
    <row r="6686" spans="1:8" x14ac:dyDescent="0.2">
      <c r="A6686">
        <f t="shared" si="624"/>
        <v>12</v>
      </c>
      <c r="B6686" t="b">
        <f t="shared" si="625"/>
        <v>0</v>
      </c>
      <c r="C6686" t="str">
        <f t="shared" si="626"/>
        <v>OFF</v>
      </c>
      <c r="D6686" s="4">
        <f t="shared" si="628"/>
        <v>42708.499999983789</v>
      </c>
      <c r="E6686" t="str">
        <f t="shared" si="629"/>
        <v>LRKPPS</v>
      </c>
      <c r="F6686" s="39">
        <v>58.995277404785156</v>
      </c>
      <c r="G6686">
        <f t="shared" si="627"/>
        <v>9.4869811582603159E-4</v>
      </c>
      <c r="H6686" s="38">
        <f>G6686*SUMIF('Manual Inputs'!$B$11:$B$22,'Expanded kW'!A6686,'Manual Inputs'!$C$11:$C$22)</f>
        <v>8538.4718333593337</v>
      </c>
    </row>
    <row r="6687" spans="1:8" x14ac:dyDescent="0.2">
      <c r="A6687">
        <f t="shared" si="624"/>
        <v>12</v>
      </c>
      <c r="B6687" t="b">
        <f t="shared" si="625"/>
        <v>0</v>
      </c>
      <c r="C6687" t="str">
        <f t="shared" si="626"/>
        <v>OFF</v>
      </c>
      <c r="D6687" s="4">
        <f t="shared" si="628"/>
        <v>42708.541666650453</v>
      </c>
      <c r="E6687" t="str">
        <f t="shared" si="629"/>
        <v>LRKPPS</v>
      </c>
      <c r="F6687" s="39">
        <v>59.992439270019531</v>
      </c>
      <c r="G6687">
        <f t="shared" si="627"/>
        <v>9.6473339228096851E-4</v>
      </c>
      <c r="H6687" s="38">
        <f>G6687*SUMIF('Manual Inputs'!$B$11:$B$22,'Expanded kW'!A6687,'Manual Inputs'!$C$11:$C$22)</f>
        <v>8682.7925124737812</v>
      </c>
    </row>
    <row r="6688" spans="1:8" x14ac:dyDescent="0.2">
      <c r="A6688">
        <f t="shared" si="624"/>
        <v>12</v>
      </c>
      <c r="B6688" t="b">
        <f t="shared" si="625"/>
        <v>0</v>
      </c>
      <c r="C6688" t="str">
        <f t="shared" si="626"/>
        <v>OFF</v>
      </c>
      <c r="D6688" s="4">
        <f t="shared" si="628"/>
        <v>42708.583333317118</v>
      </c>
      <c r="E6688" t="str">
        <f t="shared" si="629"/>
        <v>LRKPPS</v>
      </c>
      <c r="F6688" s="39">
        <v>61.001369476318359</v>
      </c>
      <c r="G6688">
        <f t="shared" si="627"/>
        <v>9.8095791444311083E-4</v>
      </c>
      <c r="H6688" s="38">
        <f>G6688*SUMIF('Manual Inputs'!$B$11:$B$22,'Expanded kW'!A6688,'Manual Inputs'!$C$11:$C$22)</f>
        <v>8828.8164406129708</v>
      </c>
    </row>
    <row r="6689" spans="1:8" x14ac:dyDescent="0.2">
      <c r="A6689">
        <f t="shared" si="624"/>
        <v>12</v>
      </c>
      <c r="B6689" t="b">
        <f t="shared" si="625"/>
        <v>0</v>
      </c>
      <c r="C6689" t="str">
        <f t="shared" si="626"/>
        <v>OFF</v>
      </c>
      <c r="D6689" s="4">
        <f t="shared" si="628"/>
        <v>42708.624999983782</v>
      </c>
      <c r="E6689" t="str">
        <f t="shared" si="629"/>
        <v>LRKPPS</v>
      </c>
      <c r="F6689" s="39">
        <v>63.006484985351563</v>
      </c>
      <c r="G6689">
        <f t="shared" si="627"/>
        <v>1.0132020090404025E-3</v>
      </c>
      <c r="H6689" s="38">
        <f>G6689*SUMIF('Manual Inputs'!$B$11:$B$22,'Expanded kW'!A6689,'Manual Inputs'!$C$11:$C$22)</f>
        <v>9119.0197085634209</v>
      </c>
    </row>
    <row r="6690" spans="1:8" x14ac:dyDescent="0.2">
      <c r="A6690">
        <f t="shared" si="624"/>
        <v>12</v>
      </c>
      <c r="B6690" t="b">
        <f t="shared" si="625"/>
        <v>0</v>
      </c>
      <c r="C6690" t="str">
        <f t="shared" si="626"/>
        <v>OFF</v>
      </c>
      <c r="D6690" s="4">
        <f t="shared" si="628"/>
        <v>42708.666666650446</v>
      </c>
      <c r="E6690" t="str">
        <f t="shared" si="629"/>
        <v>LRKPPS</v>
      </c>
      <c r="F6690" s="39">
        <v>63.289825439453125</v>
      </c>
      <c r="G6690">
        <f t="shared" si="627"/>
        <v>1.0177583831565726E-3</v>
      </c>
      <c r="H6690" s="38">
        <f>G6690*SUMIF('Manual Inputs'!$B$11:$B$22,'Expanded kW'!A6690,'Manual Inputs'!$C$11:$C$22)</f>
        <v>9160.0279823274013</v>
      </c>
    </row>
    <row r="6691" spans="1:8" x14ac:dyDescent="0.2">
      <c r="A6691">
        <f t="shared" si="624"/>
        <v>12</v>
      </c>
      <c r="B6691" t="b">
        <f t="shared" si="625"/>
        <v>0</v>
      </c>
      <c r="C6691" t="str">
        <f t="shared" si="626"/>
        <v>OFF</v>
      </c>
      <c r="D6691" s="4">
        <f t="shared" si="628"/>
        <v>42708.70833331711</v>
      </c>
      <c r="E6691" t="str">
        <f t="shared" si="629"/>
        <v>LRKPPS</v>
      </c>
      <c r="F6691" s="39">
        <v>64.410148620605469</v>
      </c>
      <c r="G6691">
        <f t="shared" si="627"/>
        <v>1.0357742064195589E-3</v>
      </c>
      <c r="H6691" s="38">
        <f>G6691*SUMIF('Manual Inputs'!$B$11:$B$22,'Expanded kW'!A6691,'Manual Inputs'!$C$11:$C$22)</f>
        <v>9322.1739768431071</v>
      </c>
    </row>
    <row r="6692" spans="1:8" x14ac:dyDescent="0.2">
      <c r="A6692">
        <f t="shared" si="624"/>
        <v>12</v>
      </c>
      <c r="B6692" t="b">
        <f t="shared" si="625"/>
        <v>0</v>
      </c>
      <c r="C6692" t="str">
        <f t="shared" si="626"/>
        <v>OFF</v>
      </c>
      <c r="D6692" s="4">
        <f t="shared" si="628"/>
        <v>42708.749999983775</v>
      </c>
      <c r="E6692" t="str">
        <f t="shared" si="629"/>
        <v>LRKPPS</v>
      </c>
      <c r="F6692" s="39">
        <v>64.365753173828125</v>
      </c>
      <c r="G6692">
        <f t="shared" si="627"/>
        <v>1.0350602869574985E-3</v>
      </c>
      <c r="H6692" s="38">
        <f>G6692*SUMIF('Manual Inputs'!$B$11:$B$22,'Expanded kW'!A6692,'Manual Inputs'!$C$11:$C$22)</f>
        <v>9315.7485596145907</v>
      </c>
    </row>
    <row r="6693" spans="1:8" x14ac:dyDescent="0.2">
      <c r="A6693">
        <f t="shared" si="624"/>
        <v>12</v>
      </c>
      <c r="B6693" t="b">
        <f t="shared" si="625"/>
        <v>0</v>
      </c>
      <c r="C6693" t="str">
        <f t="shared" si="626"/>
        <v>OFF</v>
      </c>
      <c r="D6693" s="4">
        <f t="shared" si="628"/>
        <v>42708.791666650439</v>
      </c>
      <c r="E6693" t="str">
        <f t="shared" si="629"/>
        <v>LRKPPS</v>
      </c>
      <c r="F6693" s="39">
        <v>62.860256195068359</v>
      </c>
      <c r="G6693">
        <f t="shared" si="627"/>
        <v>1.0108505161086996E-3</v>
      </c>
      <c r="H6693" s="38">
        <f>G6693*SUMIF('Manual Inputs'!$B$11:$B$22,'Expanded kW'!A6693,'Manual Inputs'!$C$11:$C$22)</f>
        <v>9097.8558042310015</v>
      </c>
    </row>
    <row r="6694" spans="1:8" x14ac:dyDescent="0.2">
      <c r="A6694">
        <f t="shared" si="624"/>
        <v>12</v>
      </c>
      <c r="B6694" t="b">
        <f t="shared" si="625"/>
        <v>0</v>
      </c>
      <c r="C6694" t="str">
        <f t="shared" si="626"/>
        <v>OFF</v>
      </c>
      <c r="D6694" s="4">
        <f t="shared" si="628"/>
        <v>42708.833333317103</v>
      </c>
      <c r="E6694" t="str">
        <f t="shared" si="629"/>
        <v>LRKPPS</v>
      </c>
      <c r="F6694" s="39">
        <v>62.723690032958984</v>
      </c>
      <c r="G6694">
        <f t="shared" si="627"/>
        <v>1.0086544070915353E-3</v>
      </c>
      <c r="H6694" s="38">
        <f>G6694*SUMIF('Manual Inputs'!$B$11:$B$22,'Expanded kW'!A6694,'Manual Inputs'!$C$11:$C$22)</f>
        <v>9078.0903860508279</v>
      </c>
    </row>
    <row r="6695" spans="1:8" x14ac:dyDescent="0.2">
      <c r="A6695">
        <f t="shared" si="624"/>
        <v>12</v>
      </c>
      <c r="B6695" t="b">
        <f t="shared" si="625"/>
        <v>0</v>
      </c>
      <c r="C6695" t="str">
        <f t="shared" si="626"/>
        <v>OFF</v>
      </c>
      <c r="D6695" s="4">
        <f t="shared" si="628"/>
        <v>42708.874999983767</v>
      </c>
      <c r="E6695" t="str">
        <f t="shared" si="629"/>
        <v>LRKPPS</v>
      </c>
      <c r="F6695" s="39">
        <v>61.755836486816406</v>
      </c>
      <c r="G6695">
        <f t="shared" si="627"/>
        <v>9.9309043526170674E-4</v>
      </c>
      <c r="H6695" s="38">
        <f>G6695*SUMIF('Manual Inputs'!$B$11:$B$22,'Expanded kW'!A6695,'Manual Inputs'!$C$11:$C$22)</f>
        <v>8938.0115423519783</v>
      </c>
    </row>
    <row r="6696" spans="1:8" x14ac:dyDescent="0.2">
      <c r="A6696">
        <f t="shared" si="624"/>
        <v>12</v>
      </c>
      <c r="B6696" t="b">
        <f t="shared" si="625"/>
        <v>0</v>
      </c>
      <c r="C6696" t="str">
        <f t="shared" si="626"/>
        <v>OFF</v>
      </c>
      <c r="D6696" s="4">
        <f t="shared" si="628"/>
        <v>42708.916666650432</v>
      </c>
      <c r="E6696" t="str">
        <f t="shared" si="629"/>
        <v>LRKPPS</v>
      </c>
      <c r="F6696" s="39">
        <v>62.258148193359375</v>
      </c>
      <c r="G6696">
        <f t="shared" si="627"/>
        <v>1.0011680677522697E-3</v>
      </c>
      <c r="H6696" s="38">
        <f>G6696*SUMIF('Manual Inputs'!$B$11:$B$22,'Expanded kW'!A6696,'Manual Inputs'!$C$11:$C$22)</f>
        <v>9010.7118422159092</v>
      </c>
    </row>
    <row r="6697" spans="1:8" x14ac:dyDescent="0.2">
      <c r="A6697">
        <f t="shared" si="624"/>
        <v>12</v>
      </c>
      <c r="B6697" t="b">
        <f t="shared" si="625"/>
        <v>0</v>
      </c>
      <c r="C6697" t="str">
        <f t="shared" si="626"/>
        <v>OFF</v>
      </c>
      <c r="D6697" s="4">
        <f t="shared" si="628"/>
        <v>42708.958333317096</v>
      </c>
      <c r="E6697" t="str">
        <f t="shared" si="629"/>
        <v>LRKPPS</v>
      </c>
      <c r="F6697" s="39">
        <v>60.249118804931641</v>
      </c>
      <c r="G6697">
        <f t="shared" si="627"/>
        <v>9.688610343881733E-4</v>
      </c>
      <c r="H6697" s="38">
        <f>G6697*SUMIF('Manual Inputs'!$B$11:$B$22,'Expanded kW'!A6697,'Manual Inputs'!$C$11:$C$22)</f>
        <v>8719.9421128394024</v>
      </c>
    </row>
    <row r="6698" spans="1:8" x14ac:dyDescent="0.2">
      <c r="A6698">
        <f t="shared" si="624"/>
        <v>12</v>
      </c>
      <c r="B6698" t="b">
        <f t="shared" si="625"/>
        <v>0</v>
      </c>
      <c r="C6698" t="str">
        <f t="shared" si="626"/>
        <v>OFF</v>
      </c>
      <c r="D6698" s="4">
        <f t="shared" si="628"/>
        <v>42708.99999998376</v>
      </c>
      <c r="E6698" t="str">
        <f t="shared" si="629"/>
        <v>LRKPPS</v>
      </c>
      <c r="F6698" s="39">
        <v>59.769676208496094</v>
      </c>
      <c r="G6698">
        <f t="shared" si="627"/>
        <v>9.6115115814224435E-4</v>
      </c>
      <c r="H6698" s="38">
        <f>G6698*SUMIF('Manual Inputs'!$B$11:$B$22,'Expanded kW'!A6698,'Manual Inputs'!$C$11:$C$22)</f>
        <v>8650.5516923606701</v>
      </c>
    </row>
    <row r="6699" spans="1:8" x14ac:dyDescent="0.2">
      <c r="A6699">
        <f t="shared" si="624"/>
        <v>12</v>
      </c>
      <c r="B6699" t="b">
        <f t="shared" si="625"/>
        <v>0</v>
      </c>
      <c r="C6699" t="str">
        <f t="shared" si="626"/>
        <v>OFF</v>
      </c>
      <c r="D6699" s="4">
        <f t="shared" si="628"/>
        <v>42709.041666650424</v>
      </c>
      <c r="E6699" t="str">
        <f t="shared" si="629"/>
        <v>LRKPPS</v>
      </c>
      <c r="F6699" s="39">
        <v>56.944534301757813</v>
      </c>
      <c r="G6699">
        <f t="shared" si="627"/>
        <v>9.1572028771046339E-4</v>
      </c>
      <c r="H6699" s="38">
        <f>G6699*SUMIF('Manual Inputs'!$B$11:$B$22,'Expanded kW'!A6699,'Manual Inputs'!$C$11:$C$22)</f>
        <v>8241.6648177314255</v>
      </c>
    </row>
    <row r="6700" spans="1:8" x14ac:dyDescent="0.2">
      <c r="A6700">
        <f t="shared" si="624"/>
        <v>12</v>
      </c>
      <c r="B6700" t="b">
        <f t="shared" si="625"/>
        <v>0</v>
      </c>
      <c r="C6700" t="str">
        <f t="shared" si="626"/>
        <v>OFF</v>
      </c>
      <c r="D6700" s="4">
        <f t="shared" si="628"/>
        <v>42709.083333317089</v>
      </c>
      <c r="E6700" t="str">
        <f t="shared" si="629"/>
        <v>LRKPPS</v>
      </c>
      <c r="F6700" s="39">
        <v>57.959072113037109</v>
      </c>
      <c r="G6700">
        <f t="shared" si="627"/>
        <v>9.3203498529872942E-4</v>
      </c>
      <c r="H6700" s="38">
        <f>G6700*SUMIF('Manual Inputs'!$B$11:$B$22,'Expanded kW'!A6700,'Manual Inputs'!$C$11:$C$22)</f>
        <v>8388.5003426506391</v>
      </c>
    </row>
    <row r="6701" spans="1:8" x14ac:dyDescent="0.2">
      <c r="A6701">
        <f t="shared" si="624"/>
        <v>12</v>
      </c>
      <c r="B6701" t="b">
        <f t="shared" si="625"/>
        <v>0</v>
      </c>
      <c r="C6701" t="str">
        <f t="shared" si="626"/>
        <v>OFF</v>
      </c>
      <c r="D6701" s="4">
        <f t="shared" si="628"/>
        <v>42709.124999983753</v>
      </c>
      <c r="E6701" t="str">
        <f t="shared" si="629"/>
        <v>LRKPPS</v>
      </c>
      <c r="F6701" s="39">
        <v>59.852344512939453</v>
      </c>
      <c r="G6701">
        <f t="shared" si="627"/>
        <v>9.6248054022355625E-4</v>
      </c>
      <c r="H6701" s="38">
        <f>G6701*SUMIF('Manual Inputs'!$B$11:$B$22,'Expanded kW'!A6701,'Manual Inputs'!$C$11:$C$22)</f>
        <v>8662.5163956395099</v>
      </c>
    </row>
    <row r="6702" spans="1:8" x14ac:dyDescent="0.2">
      <c r="A6702">
        <f t="shared" si="624"/>
        <v>12</v>
      </c>
      <c r="B6702" t="b">
        <f t="shared" si="625"/>
        <v>0</v>
      </c>
      <c r="C6702" t="str">
        <f t="shared" si="626"/>
        <v>OFF</v>
      </c>
      <c r="D6702" s="4">
        <f t="shared" si="628"/>
        <v>42709.166666650417</v>
      </c>
      <c r="E6702" t="str">
        <f t="shared" si="629"/>
        <v>LRKPPS</v>
      </c>
      <c r="F6702" s="39">
        <v>61.206130981445313</v>
      </c>
      <c r="G6702">
        <f t="shared" si="627"/>
        <v>9.8425066706082942E-4</v>
      </c>
      <c r="H6702" s="38">
        <f>G6702*SUMIF('Manual Inputs'!$B$11:$B$22,'Expanded kW'!A6702,'Manual Inputs'!$C$11:$C$22)</f>
        <v>8858.4518694302096</v>
      </c>
    </row>
    <row r="6703" spans="1:8" x14ac:dyDescent="0.2">
      <c r="A6703">
        <f t="shared" si="624"/>
        <v>12</v>
      </c>
      <c r="B6703" t="b">
        <f t="shared" si="625"/>
        <v>0</v>
      </c>
      <c r="C6703" t="str">
        <f t="shared" si="626"/>
        <v>OFF</v>
      </c>
      <c r="D6703" s="4">
        <f t="shared" si="628"/>
        <v>42709.208333317081</v>
      </c>
      <c r="E6703" t="str">
        <f t="shared" si="629"/>
        <v>LRKPPS</v>
      </c>
      <c r="F6703" s="39">
        <v>71.805320739746094</v>
      </c>
      <c r="G6703">
        <f t="shared" si="627"/>
        <v>1.1546953500138231E-3</v>
      </c>
      <c r="H6703" s="38">
        <f>G6703*SUMIF('Manual Inputs'!$B$11:$B$22,'Expanded kW'!A6703,'Manual Inputs'!$C$11:$C$22)</f>
        <v>10392.48793449906</v>
      </c>
    </row>
    <row r="6704" spans="1:8" x14ac:dyDescent="0.2">
      <c r="A6704">
        <f t="shared" si="624"/>
        <v>12</v>
      </c>
      <c r="B6704" t="b">
        <f t="shared" si="625"/>
        <v>0</v>
      </c>
      <c r="C6704" t="str">
        <f t="shared" si="626"/>
        <v>OFF</v>
      </c>
      <c r="D6704" s="4">
        <f t="shared" si="628"/>
        <v>42709.249999983746</v>
      </c>
      <c r="E6704" t="str">
        <f t="shared" si="629"/>
        <v>LRKPPS</v>
      </c>
      <c r="F6704" s="39">
        <v>96.845291137695313</v>
      </c>
      <c r="G6704">
        <f t="shared" si="627"/>
        <v>1.5573610171973325E-3</v>
      </c>
      <c r="H6704" s="38">
        <f>G6704*SUMIF('Manual Inputs'!$B$11:$B$22,'Expanded kW'!A6704,'Manual Inputs'!$C$11:$C$22)</f>
        <v>14016.559069618415</v>
      </c>
    </row>
    <row r="6705" spans="1:8" x14ac:dyDescent="0.2">
      <c r="A6705">
        <f t="shared" si="624"/>
        <v>12</v>
      </c>
      <c r="B6705" t="b">
        <f t="shared" si="625"/>
        <v>0</v>
      </c>
      <c r="C6705" t="str">
        <f t="shared" si="626"/>
        <v>ON</v>
      </c>
      <c r="D6705" s="4">
        <f t="shared" si="628"/>
        <v>42709.29166665041</v>
      </c>
      <c r="E6705" t="str">
        <f t="shared" si="629"/>
        <v>LRKPPS</v>
      </c>
      <c r="F6705" s="39">
        <v>118.55513763427734</v>
      </c>
      <c r="G6705">
        <f t="shared" si="627"/>
        <v>1.9064752407793914E-3</v>
      </c>
      <c r="H6705" s="38">
        <f>G6705*SUMIF('Manual Inputs'!$B$11:$B$22,'Expanded kW'!A6705,'Manual Inputs'!$C$11:$C$22)</f>
        <v>17158.656555587437</v>
      </c>
    </row>
    <row r="6706" spans="1:8" x14ac:dyDescent="0.2">
      <c r="A6706">
        <f t="shared" si="624"/>
        <v>12</v>
      </c>
      <c r="B6706" t="b">
        <f t="shared" si="625"/>
        <v>0</v>
      </c>
      <c r="C6706" t="str">
        <f t="shared" si="626"/>
        <v>ON</v>
      </c>
      <c r="D6706" s="4">
        <f t="shared" si="628"/>
        <v>42709.333333317074</v>
      </c>
      <c r="E6706" t="str">
        <f t="shared" si="629"/>
        <v>LRKPPS</v>
      </c>
      <c r="F6706" s="39">
        <v>132.042236328125</v>
      </c>
      <c r="G6706">
        <f t="shared" si="627"/>
        <v>2.1233601454984795E-3</v>
      </c>
      <c r="H6706" s="38">
        <f>G6706*SUMIF('Manual Inputs'!$B$11:$B$22,'Expanded kW'!A6706,'Manual Inputs'!$C$11:$C$22)</f>
        <v>19110.663858155269</v>
      </c>
    </row>
    <row r="6707" spans="1:8" x14ac:dyDescent="0.2">
      <c r="A6707">
        <f t="shared" si="624"/>
        <v>12</v>
      </c>
      <c r="B6707" t="b">
        <f t="shared" si="625"/>
        <v>0</v>
      </c>
      <c r="C6707" t="str">
        <f t="shared" si="626"/>
        <v>ON</v>
      </c>
      <c r="D6707" s="4">
        <f t="shared" si="628"/>
        <v>42709.374999983738</v>
      </c>
      <c r="E6707" t="str">
        <f t="shared" si="629"/>
        <v>LRKPPS</v>
      </c>
      <c r="F6707" s="39">
        <v>130.04156494140625</v>
      </c>
      <c r="G6707">
        <f t="shared" si="627"/>
        <v>2.0911875164599867E-3</v>
      </c>
      <c r="H6707" s="38">
        <f>G6707*SUMIF('Manual Inputs'!$B$11:$B$22,'Expanded kW'!A6707,'Manual Inputs'!$C$11:$C$22)</f>
        <v>18821.103794455656</v>
      </c>
    </row>
    <row r="6708" spans="1:8" x14ac:dyDescent="0.2">
      <c r="A6708">
        <f t="shared" si="624"/>
        <v>12</v>
      </c>
      <c r="B6708" t="b">
        <f t="shared" si="625"/>
        <v>0</v>
      </c>
      <c r="C6708" t="str">
        <f t="shared" si="626"/>
        <v>ON</v>
      </c>
      <c r="D6708" s="4">
        <f t="shared" si="628"/>
        <v>42709.416666650402</v>
      </c>
      <c r="E6708" t="str">
        <f t="shared" si="629"/>
        <v>LRKPPS</v>
      </c>
      <c r="F6708" s="39">
        <v>129.11602783203125</v>
      </c>
      <c r="G6708">
        <f t="shared" si="627"/>
        <v>2.0763040317063421E-3</v>
      </c>
      <c r="H6708" s="38">
        <f>G6708*SUMIF('Manual Inputs'!$B$11:$B$22,'Expanded kW'!A6708,'Manual Inputs'!$C$11:$C$22)</f>
        <v>18687.149469859389</v>
      </c>
    </row>
    <row r="6709" spans="1:8" x14ac:dyDescent="0.2">
      <c r="A6709">
        <f t="shared" si="624"/>
        <v>12</v>
      </c>
      <c r="B6709" t="b">
        <f t="shared" si="625"/>
        <v>0</v>
      </c>
      <c r="C6709" t="str">
        <f t="shared" si="626"/>
        <v>ON</v>
      </c>
      <c r="D6709" s="4">
        <f t="shared" si="628"/>
        <v>42709.458333317067</v>
      </c>
      <c r="E6709" t="str">
        <f t="shared" si="629"/>
        <v>LRKPPS</v>
      </c>
      <c r="F6709" s="39">
        <v>130.2083740234375</v>
      </c>
      <c r="G6709">
        <f t="shared" si="627"/>
        <v>2.0938699593399464E-3</v>
      </c>
      <c r="H6709" s="38">
        <f>G6709*SUMIF('Manual Inputs'!$B$11:$B$22,'Expanded kW'!A6709,'Manual Inputs'!$C$11:$C$22)</f>
        <v>18845.246314181426</v>
      </c>
    </row>
    <row r="6710" spans="1:8" x14ac:dyDescent="0.2">
      <c r="A6710">
        <f t="shared" si="624"/>
        <v>12</v>
      </c>
      <c r="B6710" t="b">
        <f t="shared" si="625"/>
        <v>0</v>
      </c>
      <c r="C6710" t="str">
        <f t="shared" si="626"/>
        <v>ON</v>
      </c>
      <c r="D6710" s="4">
        <f t="shared" si="628"/>
        <v>42709.499999983731</v>
      </c>
      <c r="E6710" t="str">
        <f t="shared" si="629"/>
        <v>LRKPPS</v>
      </c>
      <c r="F6710" s="39">
        <v>120.21725463867187</v>
      </c>
      <c r="G6710">
        <f t="shared" si="627"/>
        <v>1.9332036051454447E-3</v>
      </c>
      <c r="H6710" s="38">
        <f>G6710*SUMIF('Manual Inputs'!$B$11:$B$22,'Expanded kW'!A6710,'Manual Inputs'!$C$11:$C$22)</f>
        <v>17399.217153826427</v>
      </c>
    </row>
    <row r="6711" spans="1:8" x14ac:dyDescent="0.2">
      <c r="A6711">
        <f t="shared" si="624"/>
        <v>12</v>
      </c>
      <c r="B6711" t="b">
        <f t="shared" si="625"/>
        <v>0</v>
      </c>
      <c r="C6711" t="str">
        <f t="shared" si="626"/>
        <v>ON</v>
      </c>
      <c r="D6711" s="4">
        <f t="shared" si="628"/>
        <v>42709.541666650395</v>
      </c>
      <c r="E6711" t="str">
        <f t="shared" si="629"/>
        <v>LRKPPS</v>
      </c>
      <c r="F6711" s="39">
        <v>112.43612670898437</v>
      </c>
      <c r="G6711">
        <f t="shared" si="627"/>
        <v>1.8080759384807724E-3</v>
      </c>
      <c r="H6711" s="38">
        <f>G6711*SUMIF('Manual Inputs'!$B$11:$B$22,'Expanded kW'!A6711,'Manual Inputs'!$C$11:$C$22)</f>
        <v>16273.043253438709</v>
      </c>
    </row>
    <row r="6712" spans="1:8" x14ac:dyDescent="0.2">
      <c r="A6712">
        <f t="shared" si="624"/>
        <v>12</v>
      </c>
      <c r="B6712" t="b">
        <f t="shared" si="625"/>
        <v>0</v>
      </c>
      <c r="C6712" t="str">
        <f t="shared" si="626"/>
        <v>ON</v>
      </c>
      <c r="D6712" s="4">
        <f t="shared" si="628"/>
        <v>42709.583333317059</v>
      </c>
      <c r="E6712" t="str">
        <f t="shared" si="629"/>
        <v>LRKPPS</v>
      </c>
      <c r="F6712" s="39">
        <v>103.595703125</v>
      </c>
      <c r="G6712">
        <f t="shared" si="627"/>
        <v>1.6659138271021806E-3</v>
      </c>
      <c r="H6712" s="38">
        <f>G6712*SUMIF('Manual Inputs'!$B$11:$B$22,'Expanded kW'!A6712,'Manual Inputs'!$C$11:$C$22)</f>
        <v>14993.555960771218</v>
      </c>
    </row>
    <row r="6713" spans="1:8" x14ac:dyDescent="0.2">
      <c r="A6713">
        <f t="shared" si="624"/>
        <v>12</v>
      </c>
      <c r="B6713" t="b">
        <f t="shared" si="625"/>
        <v>0</v>
      </c>
      <c r="C6713" t="str">
        <f t="shared" si="626"/>
        <v>ON</v>
      </c>
      <c r="D6713" s="4">
        <f t="shared" si="628"/>
        <v>42709.624999983724</v>
      </c>
      <c r="E6713" t="str">
        <f t="shared" si="629"/>
        <v>LRKPPS</v>
      </c>
      <c r="F6713" s="39">
        <v>92.135246276855469</v>
      </c>
      <c r="G6713">
        <f t="shared" si="627"/>
        <v>1.4816191801978102E-3</v>
      </c>
      <c r="H6713" s="38">
        <f>G6713*SUMIF('Manual Inputs'!$B$11:$B$22,'Expanded kW'!A6713,'Manual Inputs'!$C$11:$C$22)</f>
        <v>13334.86746399715</v>
      </c>
    </row>
    <row r="6714" spans="1:8" x14ac:dyDescent="0.2">
      <c r="A6714">
        <f t="shared" si="624"/>
        <v>12</v>
      </c>
      <c r="B6714" t="b">
        <f t="shared" si="625"/>
        <v>0</v>
      </c>
      <c r="C6714" t="str">
        <f t="shared" si="626"/>
        <v>ON</v>
      </c>
      <c r="D6714" s="4">
        <f t="shared" si="628"/>
        <v>42709.666666650388</v>
      </c>
      <c r="E6714" t="str">
        <f t="shared" si="629"/>
        <v>LRKPPS</v>
      </c>
      <c r="F6714" s="39">
        <v>83.273094177246094</v>
      </c>
      <c r="G6714">
        <f t="shared" si="627"/>
        <v>1.3391076543789455E-3</v>
      </c>
      <c r="H6714" s="38">
        <f>G6714*SUMIF('Manual Inputs'!$B$11:$B$22,'Expanded kW'!A6714,'Manual Inputs'!$C$11:$C$22)</f>
        <v>12052.235371833731</v>
      </c>
    </row>
    <row r="6715" spans="1:8" x14ac:dyDescent="0.2">
      <c r="A6715">
        <f t="shared" si="624"/>
        <v>12</v>
      </c>
      <c r="B6715" t="b">
        <f t="shared" si="625"/>
        <v>0</v>
      </c>
      <c r="C6715" t="str">
        <f t="shared" si="626"/>
        <v>ON</v>
      </c>
      <c r="D6715" s="4">
        <f t="shared" si="628"/>
        <v>42709.708333317052</v>
      </c>
      <c r="E6715" t="str">
        <f t="shared" si="629"/>
        <v>LRKPPS</v>
      </c>
      <c r="F6715" s="39">
        <v>75.415283203125</v>
      </c>
      <c r="G6715">
        <f t="shared" si="627"/>
        <v>1.212746854097987E-3</v>
      </c>
      <c r="H6715" s="38">
        <f>G6715*SUMIF('Manual Inputs'!$B$11:$B$22,'Expanded kW'!A6715,'Manual Inputs'!$C$11:$C$22)</f>
        <v>10914.963023505848</v>
      </c>
    </row>
    <row r="6716" spans="1:8" x14ac:dyDescent="0.2">
      <c r="A6716">
        <f t="shared" si="624"/>
        <v>12</v>
      </c>
      <c r="B6716" t="b">
        <f t="shared" si="625"/>
        <v>0</v>
      </c>
      <c r="C6716" t="str">
        <f t="shared" si="626"/>
        <v>ON</v>
      </c>
      <c r="D6716" s="4">
        <f t="shared" si="628"/>
        <v>42709.749999983716</v>
      </c>
      <c r="E6716" t="str">
        <f t="shared" si="629"/>
        <v>LRKPPS</v>
      </c>
      <c r="F6716" s="39">
        <v>74.715408325195313</v>
      </c>
      <c r="G6716">
        <f t="shared" si="627"/>
        <v>1.2014922247918112E-3</v>
      </c>
      <c r="H6716" s="38">
        <f>G6716*SUMIF('Manual Inputs'!$B$11:$B$22,'Expanded kW'!A6716,'Manual Inputs'!$C$11:$C$22)</f>
        <v>10813.669120079034</v>
      </c>
    </row>
    <row r="6717" spans="1:8" x14ac:dyDescent="0.2">
      <c r="A6717">
        <f t="shared" si="624"/>
        <v>12</v>
      </c>
      <c r="B6717" t="b">
        <f t="shared" si="625"/>
        <v>0</v>
      </c>
      <c r="C6717" t="str">
        <f t="shared" si="626"/>
        <v>ON</v>
      </c>
      <c r="D6717" s="4">
        <f t="shared" si="628"/>
        <v>42709.791666650381</v>
      </c>
      <c r="E6717" t="str">
        <f t="shared" si="629"/>
        <v>LRKPPS</v>
      </c>
      <c r="F6717" s="39">
        <v>72.858261108398437</v>
      </c>
      <c r="G6717">
        <f t="shared" si="627"/>
        <v>1.1716275959114688E-3</v>
      </c>
      <c r="H6717" s="38">
        <f>G6717*SUMIF('Manual Inputs'!$B$11:$B$22,'Expanded kW'!A6717,'Manual Inputs'!$C$11:$C$22)</f>
        <v>10544.881517094806</v>
      </c>
    </row>
    <row r="6718" spans="1:8" x14ac:dyDescent="0.2">
      <c r="A6718">
        <f t="shared" si="624"/>
        <v>12</v>
      </c>
      <c r="B6718" t="b">
        <f t="shared" si="625"/>
        <v>0</v>
      </c>
      <c r="C6718" t="str">
        <f t="shared" si="626"/>
        <v>ON</v>
      </c>
      <c r="D6718" s="4">
        <f t="shared" si="628"/>
        <v>42709.833333317045</v>
      </c>
      <c r="E6718" t="str">
        <f t="shared" si="629"/>
        <v>LRKPPS</v>
      </c>
      <c r="F6718" s="39">
        <v>68.790245056152344</v>
      </c>
      <c r="G6718">
        <f t="shared" si="627"/>
        <v>1.1062101704210196E-3</v>
      </c>
      <c r="H6718" s="38">
        <f>G6718*SUMIF('Manual Inputs'!$B$11:$B$22,'Expanded kW'!A6718,'Manual Inputs'!$C$11:$C$22)</f>
        <v>9956.1116696130903</v>
      </c>
    </row>
    <row r="6719" spans="1:8" x14ac:dyDescent="0.2">
      <c r="A6719">
        <f t="shared" si="624"/>
        <v>12</v>
      </c>
      <c r="B6719" t="b">
        <f t="shared" si="625"/>
        <v>0</v>
      </c>
      <c r="C6719" t="str">
        <f t="shared" si="626"/>
        <v>OFF</v>
      </c>
      <c r="D6719" s="4">
        <f t="shared" si="628"/>
        <v>42709.874999983709</v>
      </c>
      <c r="E6719" t="str">
        <f t="shared" si="629"/>
        <v>LRKPPS</v>
      </c>
      <c r="F6719" s="39">
        <v>66.607460021972656</v>
      </c>
      <c r="G6719">
        <f t="shared" si="627"/>
        <v>1.0711089870674591E-3</v>
      </c>
      <c r="H6719" s="38">
        <f>G6719*SUMIF('Manual Inputs'!$B$11:$B$22,'Expanded kW'!A6719,'Manual Inputs'!$C$11:$C$22)</f>
        <v>9640.1940342955586</v>
      </c>
    </row>
    <row r="6720" spans="1:8" x14ac:dyDescent="0.2">
      <c r="A6720">
        <f t="shared" si="624"/>
        <v>12</v>
      </c>
      <c r="B6720" t="b">
        <f t="shared" si="625"/>
        <v>0</v>
      </c>
      <c r="C6720" t="str">
        <f t="shared" si="626"/>
        <v>OFF</v>
      </c>
      <c r="D6720" s="4">
        <f t="shared" si="628"/>
        <v>42709.916666650373</v>
      </c>
      <c r="E6720" t="str">
        <f t="shared" si="629"/>
        <v>LRKPPS</v>
      </c>
      <c r="F6720" s="39">
        <v>60.811325073242188</v>
      </c>
      <c r="G6720">
        <f t="shared" si="627"/>
        <v>9.7790182631109657E-4</v>
      </c>
      <c r="H6720" s="38">
        <f>G6720*SUMIF('Manual Inputs'!$B$11:$B$22,'Expanded kW'!A6720,'Manual Inputs'!$C$11:$C$22)</f>
        <v>8801.3110392633043</v>
      </c>
    </row>
    <row r="6721" spans="1:8" x14ac:dyDescent="0.2">
      <c r="A6721">
        <f t="shared" si="624"/>
        <v>12</v>
      </c>
      <c r="B6721" t="b">
        <f t="shared" si="625"/>
        <v>0</v>
      </c>
      <c r="C6721" t="str">
        <f t="shared" si="626"/>
        <v>OFF</v>
      </c>
      <c r="D6721" s="4">
        <f t="shared" si="628"/>
        <v>42709.958333317038</v>
      </c>
      <c r="E6721" t="str">
        <f t="shared" si="629"/>
        <v>LRKPPS</v>
      </c>
      <c r="F6721" s="39">
        <v>56.942935943603516</v>
      </c>
      <c r="G6721">
        <f t="shared" si="627"/>
        <v>9.1569458464682671E-4</v>
      </c>
      <c r="H6721" s="38">
        <f>G6721*SUMIF('Manual Inputs'!$B$11:$B$22,'Expanded kW'!A6721,'Manual Inputs'!$C$11:$C$22)</f>
        <v>8241.4334850437845</v>
      </c>
    </row>
    <row r="6722" spans="1:8" x14ac:dyDescent="0.2">
      <c r="A6722">
        <f t="shared" ref="A6722:A6785" si="630">MONTH(D6722)</f>
        <v>12</v>
      </c>
      <c r="B6722" t="b">
        <f t="shared" ref="B6722:B6785" si="631">IF(ISNA(VLOOKUP(DATE(YEAR(D6722),MONTH(D6722),DAY(D6722)),Holidays,1,FALSE)),FALSE,TRUE)</f>
        <v>0</v>
      </c>
      <c r="C6722" t="str">
        <f t="shared" ref="C6722:C6785" si="632">IF(OR(HOUR(D6722)&lt;PkStart,HOUR(D6722)&gt;OPkStart-1,WEEKDAY(D6722,2)&gt;5,B6722)=TRUE,"OFF","ON")</f>
        <v>OFF</v>
      </c>
      <c r="D6722" s="4">
        <f t="shared" si="628"/>
        <v>42709.999999983702</v>
      </c>
      <c r="E6722" t="str">
        <f t="shared" si="629"/>
        <v>LRKPPS</v>
      </c>
      <c r="F6722" s="39">
        <v>55.246097564697266</v>
      </c>
      <c r="G6722">
        <f t="shared" ref="G6722:G6785" si="633">IF(SUMIF($A$2:$A$8761,A6722,$F$2:$F$8761)=0,0,F6722/SUMIF($A$2:$A$8761,A6722,$F$2:$F$8761))</f>
        <v>8.8840786876473335E-4</v>
      </c>
      <c r="H6722" s="38">
        <f>G6722*SUMIF('Manual Inputs'!$B$11:$B$22,'Expanded kW'!A6722,'Manual Inputs'!$C$11:$C$22)</f>
        <v>7995.8476120484847</v>
      </c>
    </row>
    <row r="6723" spans="1:8" x14ac:dyDescent="0.2">
      <c r="A6723">
        <f t="shared" si="630"/>
        <v>12</v>
      </c>
      <c r="B6723" t="b">
        <f t="shared" si="631"/>
        <v>0</v>
      </c>
      <c r="C6723" t="str">
        <f t="shared" si="632"/>
        <v>OFF</v>
      </c>
      <c r="D6723" s="4">
        <f t="shared" si="628"/>
        <v>42710.041666650366</v>
      </c>
      <c r="E6723" t="str">
        <f t="shared" si="629"/>
        <v>LRKPPS</v>
      </c>
      <c r="F6723" s="39">
        <v>54.890174865722656</v>
      </c>
      <c r="G6723">
        <f t="shared" si="633"/>
        <v>8.8268430564661935E-4</v>
      </c>
      <c r="H6723" s="38">
        <f>G6723*SUMIF('Manual Inputs'!$B$11:$B$22,'Expanded kW'!A6723,'Manual Inputs'!$C$11:$C$22)</f>
        <v>7944.334404996398</v>
      </c>
    </row>
    <row r="6724" spans="1:8" x14ac:dyDescent="0.2">
      <c r="A6724">
        <f t="shared" si="630"/>
        <v>12</v>
      </c>
      <c r="B6724" t="b">
        <f t="shared" si="631"/>
        <v>0</v>
      </c>
      <c r="C6724" t="str">
        <f t="shared" si="632"/>
        <v>OFF</v>
      </c>
      <c r="D6724" s="4">
        <f t="shared" ref="D6724:D6787" si="634">+D6723+1/24</f>
        <v>42710.08333331703</v>
      </c>
      <c r="E6724" t="str">
        <f t="shared" ref="E6724:E6787" si="635">+E6723</f>
        <v>LRKPPS</v>
      </c>
      <c r="F6724" s="39">
        <v>55.702476501464844</v>
      </c>
      <c r="G6724">
        <f t="shared" si="633"/>
        <v>8.9574686023083622E-4</v>
      </c>
      <c r="H6724" s="38">
        <f>G6724*SUMIF('Manual Inputs'!$B$11:$B$22,'Expanded kW'!A6724,'Manual Inputs'!$C$11:$C$22)</f>
        <v>8061.8999957027117</v>
      </c>
    </row>
    <row r="6725" spans="1:8" x14ac:dyDescent="0.2">
      <c r="A6725">
        <f t="shared" si="630"/>
        <v>12</v>
      </c>
      <c r="B6725" t="b">
        <f t="shared" si="631"/>
        <v>0</v>
      </c>
      <c r="C6725" t="str">
        <f t="shared" si="632"/>
        <v>OFF</v>
      </c>
      <c r="D6725" s="4">
        <f t="shared" si="634"/>
        <v>42710.124999983695</v>
      </c>
      <c r="E6725" t="str">
        <f t="shared" si="635"/>
        <v>LRKPPS</v>
      </c>
      <c r="F6725" s="39">
        <v>56.989292144775391</v>
      </c>
      <c r="G6725">
        <f t="shared" si="633"/>
        <v>9.1644003483611666E-4</v>
      </c>
      <c r="H6725" s="38">
        <f>G6725*SUMIF('Manual Inputs'!$B$11:$B$22,'Expanded kW'!A6725,'Manual Inputs'!$C$11:$C$22)</f>
        <v>8248.1426850919815</v>
      </c>
    </row>
    <row r="6726" spans="1:8" x14ac:dyDescent="0.2">
      <c r="A6726">
        <f t="shared" si="630"/>
        <v>12</v>
      </c>
      <c r="B6726" t="b">
        <f t="shared" si="631"/>
        <v>0</v>
      </c>
      <c r="C6726" t="str">
        <f t="shared" si="632"/>
        <v>OFF</v>
      </c>
      <c r="D6726" s="4">
        <f t="shared" si="634"/>
        <v>42710.166666650359</v>
      </c>
      <c r="E6726" t="str">
        <f t="shared" si="635"/>
        <v>LRKPPS</v>
      </c>
      <c r="F6726" s="39">
        <v>59.250835418701172</v>
      </c>
      <c r="G6726">
        <f t="shared" si="633"/>
        <v>9.5280772284801166E-4</v>
      </c>
      <c r="H6726" s="38">
        <f>G6726*SUMIF('Manual Inputs'!$B$11:$B$22,'Expanded kW'!A6726,'Manual Inputs'!$C$11:$C$22)</f>
        <v>8575.4591143689522</v>
      </c>
    </row>
    <row r="6727" spans="1:8" x14ac:dyDescent="0.2">
      <c r="A6727">
        <f t="shared" si="630"/>
        <v>12</v>
      </c>
      <c r="B6727" t="b">
        <f t="shared" si="631"/>
        <v>0</v>
      </c>
      <c r="C6727" t="str">
        <f t="shared" si="632"/>
        <v>OFF</v>
      </c>
      <c r="D6727" s="4">
        <f t="shared" si="634"/>
        <v>42710.208333317023</v>
      </c>
      <c r="E6727" t="str">
        <f t="shared" si="635"/>
        <v>LRKPPS</v>
      </c>
      <c r="F6727" s="39">
        <v>74.602897644042969</v>
      </c>
      <c r="G6727">
        <f t="shared" si="633"/>
        <v>1.1996829499495698E-3</v>
      </c>
      <c r="H6727" s="38">
        <f>G6727*SUMIF('Manual Inputs'!$B$11:$B$22,'Expanded kW'!A6727,'Manual Inputs'!$C$11:$C$22)</f>
        <v>10797.385286453169</v>
      </c>
    </row>
    <row r="6728" spans="1:8" x14ac:dyDescent="0.2">
      <c r="A6728">
        <f t="shared" si="630"/>
        <v>12</v>
      </c>
      <c r="B6728" t="b">
        <f t="shared" si="631"/>
        <v>0</v>
      </c>
      <c r="C6728" t="str">
        <f t="shared" si="632"/>
        <v>OFF</v>
      </c>
      <c r="D6728" s="4">
        <f t="shared" si="634"/>
        <v>42710.249999983687</v>
      </c>
      <c r="E6728" t="str">
        <f t="shared" si="635"/>
        <v>LRKPPS</v>
      </c>
      <c r="F6728" s="39">
        <v>97.000762939453125</v>
      </c>
      <c r="G6728">
        <f t="shared" si="633"/>
        <v>1.5598611462225712E-3</v>
      </c>
      <c r="H6728" s="38">
        <f>G6728*SUMIF('Manual Inputs'!$B$11:$B$22,'Expanded kW'!A6728,'Manual Inputs'!$C$11:$C$22)</f>
        <v>14039.06072837124</v>
      </c>
    </row>
    <row r="6729" spans="1:8" x14ac:dyDescent="0.2">
      <c r="A6729">
        <f t="shared" si="630"/>
        <v>12</v>
      </c>
      <c r="B6729" t="b">
        <f t="shared" si="631"/>
        <v>0</v>
      </c>
      <c r="C6729" t="str">
        <f t="shared" si="632"/>
        <v>ON</v>
      </c>
      <c r="D6729" s="4">
        <f t="shared" si="634"/>
        <v>42710.291666650352</v>
      </c>
      <c r="E6729" t="str">
        <f t="shared" si="635"/>
        <v>LRKPPS</v>
      </c>
      <c r="F6729" s="39">
        <v>121.37164306640625</v>
      </c>
      <c r="G6729">
        <f t="shared" si="633"/>
        <v>1.9517672287861761E-3</v>
      </c>
      <c r="H6729" s="38">
        <f>G6729*SUMIF('Manual Inputs'!$B$11:$B$22,'Expanded kW'!A6729,'Manual Inputs'!$C$11:$C$22)</f>
        <v>17566.293460754114</v>
      </c>
    </row>
    <row r="6730" spans="1:8" x14ac:dyDescent="0.2">
      <c r="A6730">
        <f t="shared" si="630"/>
        <v>12</v>
      </c>
      <c r="B6730" t="b">
        <f t="shared" si="631"/>
        <v>0</v>
      </c>
      <c r="C6730" t="str">
        <f t="shared" si="632"/>
        <v>ON</v>
      </c>
      <c r="D6730" s="4">
        <f t="shared" si="634"/>
        <v>42710.333333317016</v>
      </c>
      <c r="E6730" t="str">
        <f t="shared" si="635"/>
        <v>LRKPPS</v>
      </c>
      <c r="F6730" s="39">
        <v>135.17112731933594</v>
      </c>
      <c r="G6730">
        <f t="shared" si="633"/>
        <v>2.1736755795224594E-3</v>
      </c>
      <c r="H6730" s="38">
        <f>G6730*SUMIF('Manual Inputs'!$B$11:$B$22,'Expanded kW'!A6730,'Manual Inputs'!$C$11:$C$22)</f>
        <v>19563.51277714246</v>
      </c>
    </row>
    <row r="6731" spans="1:8" x14ac:dyDescent="0.2">
      <c r="A6731">
        <f t="shared" si="630"/>
        <v>12</v>
      </c>
      <c r="B6731" t="b">
        <f t="shared" si="631"/>
        <v>0</v>
      </c>
      <c r="C6731" t="str">
        <f t="shared" si="632"/>
        <v>ON</v>
      </c>
      <c r="D6731" s="4">
        <f t="shared" si="634"/>
        <v>42710.37499998368</v>
      </c>
      <c r="E6731" t="str">
        <f t="shared" si="635"/>
        <v>LRKPPS</v>
      </c>
      <c r="F6731" s="39">
        <v>138.30157470703125</v>
      </c>
      <c r="G6731">
        <f t="shared" si="633"/>
        <v>2.2240160418279756E-3</v>
      </c>
      <c r="H6731" s="38">
        <f>G6731*SUMIF('Manual Inputs'!$B$11:$B$22,'Expanded kW'!A6731,'Manual Inputs'!$C$11:$C$22)</f>
        <v>20016.586955644103</v>
      </c>
    </row>
    <row r="6732" spans="1:8" x14ac:dyDescent="0.2">
      <c r="A6732">
        <f t="shared" si="630"/>
        <v>12</v>
      </c>
      <c r="B6732" t="b">
        <f t="shared" si="631"/>
        <v>0</v>
      </c>
      <c r="C6732" t="str">
        <f t="shared" si="632"/>
        <v>ON</v>
      </c>
      <c r="D6732" s="4">
        <f t="shared" si="634"/>
        <v>42710.416666650344</v>
      </c>
      <c r="E6732" t="str">
        <f t="shared" si="635"/>
        <v>LRKPPS</v>
      </c>
      <c r="F6732" s="39">
        <v>133.34095764160156</v>
      </c>
      <c r="G6732">
        <f t="shared" si="633"/>
        <v>2.1442447741887478E-3</v>
      </c>
      <c r="H6732" s="38">
        <f>G6732*SUMIF('Manual Inputs'!$B$11:$B$22,'Expanded kW'!A6732,'Manual Inputs'!$C$11:$C$22)</f>
        <v>19298.629672408795</v>
      </c>
    </row>
    <row r="6733" spans="1:8" x14ac:dyDescent="0.2">
      <c r="A6733">
        <f t="shared" si="630"/>
        <v>12</v>
      </c>
      <c r="B6733" t="b">
        <f t="shared" si="631"/>
        <v>0</v>
      </c>
      <c r="C6733" t="str">
        <f t="shared" si="632"/>
        <v>ON</v>
      </c>
      <c r="D6733" s="4">
        <f t="shared" si="634"/>
        <v>42710.458333317009</v>
      </c>
      <c r="E6733" t="str">
        <f t="shared" si="635"/>
        <v>LRKPPS</v>
      </c>
      <c r="F6733" s="39">
        <v>136.62364196777344</v>
      </c>
      <c r="G6733">
        <f t="shared" si="633"/>
        <v>2.1970333459539566E-3</v>
      </c>
      <c r="H6733" s="38">
        <f>G6733*SUMIF('Manual Inputs'!$B$11:$B$22,'Expanded kW'!A6733,'Manual Inputs'!$C$11:$C$22)</f>
        <v>19773.737323221456</v>
      </c>
    </row>
    <row r="6734" spans="1:8" x14ac:dyDescent="0.2">
      <c r="A6734">
        <f t="shared" si="630"/>
        <v>12</v>
      </c>
      <c r="B6734" t="b">
        <f t="shared" si="631"/>
        <v>0</v>
      </c>
      <c r="C6734" t="str">
        <f t="shared" si="632"/>
        <v>ON</v>
      </c>
      <c r="D6734" s="4">
        <f t="shared" si="634"/>
        <v>42710.499999983673</v>
      </c>
      <c r="E6734" t="str">
        <f t="shared" si="635"/>
        <v>LRKPPS</v>
      </c>
      <c r="F6734" s="39">
        <v>128.29017639160156</v>
      </c>
      <c r="G6734">
        <f t="shared" si="633"/>
        <v>2.0630235838475734E-3</v>
      </c>
      <c r="H6734" s="38">
        <f>G6734*SUMIF('Manual Inputs'!$B$11:$B$22,'Expanded kW'!A6734,'Manual Inputs'!$C$11:$C$22)</f>
        <v>18567.622796321346</v>
      </c>
    </row>
    <row r="6735" spans="1:8" x14ac:dyDescent="0.2">
      <c r="A6735">
        <f t="shared" si="630"/>
        <v>12</v>
      </c>
      <c r="B6735" t="b">
        <f t="shared" si="631"/>
        <v>0</v>
      </c>
      <c r="C6735" t="str">
        <f t="shared" si="632"/>
        <v>ON</v>
      </c>
      <c r="D6735" s="4">
        <f t="shared" si="634"/>
        <v>42710.541666650337</v>
      </c>
      <c r="E6735" t="str">
        <f t="shared" si="635"/>
        <v>LRKPPS</v>
      </c>
      <c r="F6735" s="39">
        <v>116.78141784667969</v>
      </c>
      <c r="G6735">
        <f t="shared" si="633"/>
        <v>1.8779522014019925E-3</v>
      </c>
      <c r="H6735" s="38">
        <f>G6735*SUMIF('Manual Inputs'!$B$11:$B$22,'Expanded kW'!A6735,'Manual Inputs'!$C$11:$C$22)</f>
        <v>16901.943525106013</v>
      </c>
    </row>
    <row r="6736" spans="1:8" x14ac:dyDescent="0.2">
      <c r="A6736">
        <f t="shared" si="630"/>
        <v>12</v>
      </c>
      <c r="B6736" t="b">
        <f t="shared" si="631"/>
        <v>0</v>
      </c>
      <c r="C6736" t="str">
        <f t="shared" si="632"/>
        <v>ON</v>
      </c>
      <c r="D6736" s="4">
        <f t="shared" si="634"/>
        <v>42710.583333317001</v>
      </c>
      <c r="E6736" t="str">
        <f t="shared" si="635"/>
        <v>LRKPPS</v>
      </c>
      <c r="F6736" s="39">
        <v>109.23530578613281</v>
      </c>
      <c r="G6736">
        <f t="shared" si="633"/>
        <v>1.756603805249316E-3</v>
      </c>
      <c r="H6736" s="38">
        <f>G6736*SUMIF('Manual Inputs'!$B$11:$B$22,'Expanded kW'!A6736,'Manual Inputs'!$C$11:$C$22)</f>
        <v>15809.783811401088</v>
      </c>
    </row>
    <row r="6737" spans="1:8" x14ac:dyDescent="0.2">
      <c r="A6737">
        <f t="shared" si="630"/>
        <v>12</v>
      </c>
      <c r="B6737" t="b">
        <f t="shared" si="631"/>
        <v>0</v>
      </c>
      <c r="C6737" t="str">
        <f t="shared" si="632"/>
        <v>ON</v>
      </c>
      <c r="D6737" s="4">
        <f t="shared" si="634"/>
        <v>42710.624999983665</v>
      </c>
      <c r="E6737" t="str">
        <f t="shared" si="635"/>
        <v>LRKPPS</v>
      </c>
      <c r="F6737" s="39">
        <v>98.178153991699219</v>
      </c>
      <c r="G6737">
        <f t="shared" si="633"/>
        <v>1.578794673141892E-3</v>
      </c>
      <c r="H6737" s="38">
        <f>G6737*SUMIF('Manual Inputs'!$B$11:$B$22,'Expanded kW'!A6737,'Manual Inputs'!$C$11:$C$22)</f>
        <v>14209.466238416982</v>
      </c>
    </row>
    <row r="6738" spans="1:8" x14ac:dyDescent="0.2">
      <c r="A6738">
        <f t="shared" si="630"/>
        <v>12</v>
      </c>
      <c r="B6738" t="b">
        <f t="shared" si="631"/>
        <v>0</v>
      </c>
      <c r="C6738" t="str">
        <f t="shared" si="632"/>
        <v>ON</v>
      </c>
      <c r="D6738" s="4">
        <f t="shared" si="634"/>
        <v>42710.66666665033</v>
      </c>
      <c r="E6738" t="str">
        <f t="shared" si="635"/>
        <v>LRKPPS</v>
      </c>
      <c r="F6738" s="39">
        <v>87.569320678710938</v>
      </c>
      <c r="G6738">
        <f t="shared" si="633"/>
        <v>1.4081949129934963E-3</v>
      </c>
      <c r="H6738" s="38">
        <f>G6738*SUMIF('Manual Inputs'!$B$11:$B$22,'Expanded kW'!A6738,'Manual Inputs'!$C$11:$C$22)</f>
        <v>12674.034447729153</v>
      </c>
    </row>
    <row r="6739" spans="1:8" x14ac:dyDescent="0.2">
      <c r="A6739">
        <f t="shared" si="630"/>
        <v>12</v>
      </c>
      <c r="B6739" t="b">
        <f t="shared" si="631"/>
        <v>0</v>
      </c>
      <c r="C6739" t="str">
        <f t="shared" si="632"/>
        <v>ON</v>
      </c>
      <c r="D6739" s="4">
        <f t="shared" si="634"/>
        <v>42710.708333316994</v>
      </c>
      <c r="E6739" t="str">
        <f t="shared" si="635"/>
        <v>LRKPPS</v>
      </c>
      <c r="F6739" s="39">
        <v>78.401138305664063</v>
      </c>
      <c r="G6739">
        <f t="shared" si="633"/>
        <v>1.2607621399737103E-3</v>
      </c>
      <c r="H6739" s="38">
        <f>G6739*SUMIF('Manual Inputs'!$B$11:$B$22,'Expanded kW'!A6739,'Manual Inputs'!$C$11:$C$22)</f>
        <v>11347.110151429248</v>
      </c>
    </row>
    <row r="6740" spans="1:8" x14ac:dyDescent="0.2">
      <c r="A6740">
        <f t="shared" si="630"/>
        <v>12</v>
      </c>
      <c r="B6740" t="b">
        <f t="shared" si="631"/>
        <v>0</v>
      </c>
      <c r="C6740" t="str">
        <f t="shared" si="632"/>
        <v>ON</v>
      </c>
      <c r="D6740" s="4">
        <f t="shared" si="634"/>
        <v>42710.749999983658</v>
      </c>
      <c r="E6740" t="str">
        <f t="shared" si="635"/>
        <v>LRKPPS</v>
      </c>
      <c r="F6740" s="39">
        <v>73.616706848144531</v>
      </c>
      <c r="G6740">
        <f t="shared" si="633"/>
        <v>1.1838240983419335E-3</v>
      </c>
      <c r="H6740" s="38">
        <f>G6740*SUMIF('Manual Inputs'!$B$11:$B$22,'Expanded kW'!A6740,'Manual Inputs'!$C$11:$C$22)</f>
        <v>10654.652466072972</v>
      </c>
    </row>
    <row r="6741" spans="1:8" x14ac:dyDescent="0.2">
      <c r="A6741">
        <f t="shared" si="630"/>
        <v>12</v>
      </c>
      <c r="B6741" t="b">
        <f t="shared" si="631"/>
        <v>0</v>
      </c>
      <c r="C6741" t="str">
        <f t="shared" si="632"/>
        <v>ON</v>
      </c>
      <c r="D6741" s="4">
        <f t="shared" si="634"/>
        <v>42710.791666650322</v>
      </c>
      <c r="E6741" t="str">
        <f t="shared" si="635"/>
        <v>LRKPPS</v>
      </c>
      <c r="F6741" s="39">
        <v>70.511039733886719</v>
      </c>
      <c r="G6741">
        <f t="shared" si="633"/>
        <v>1.1338821255385261E-3</v>
      </c>
      <c r="H6741" s="38">
        <f>G6741*SUMIF('Manual Inputs'!$B$11:$B$22,'Expanded kW'!A6741,'Manual Inputs'!$C$11:$C$22)</f>
        <v>10205.164772389717</v>
      </c>
    </row>
    <row r="6742" spans="1:8" x14ac:dyDescent="0.2">
      <c r="A6742">
        <f t="shared" si="630"/>
        <v>12</v>
      </c>
      <c r="B6742" t="b">
        <f t="shared" si="631"/>
        <v>0</v>
      </c>
      <c r="C6742" t="str">
        <f t="shared" si="632"/>
        <v>ON</v>
      </c>
      <c r="D6742" s="4">
        <f t="shared" si="634"/>
        <v>42710.833333316987</v>
      </c>
      <c r="E6742" t="str">
        <f t="shared" si="635"/>
        <v>LRKPPS</v>
      </c>
      <c r="F6742" s="39">
        <v>67.007102966308594</v>
      </c>
      <c r="G6742">
        <f t="shared" si="633"/>
        <v>1.077535611790202E-3</v>
      </c>
      <c r="H6742" s="38">
        <f>G6742*SUMIF('Manual Inputs'!$B$11:$B$22,'Expanded kW'!A6742,'Manual Inputs'!$C$11:$C$22)</f>
        <v>9698.0349356985644</v>
      </c>
    </row>
    <row r="6743" spans="1:8" x14ac:dyDescent="0.2">
      <c r="A6743">
        <f t="shared" si="630"/>
        <v>12</v>
      </c>
      <c r="B6743" t="b">
        <f t="shared" si="631"/>
        <v>0</v>
      </c>
      <c r="C6743" t="str">
        <f t="shared" si="632"/>
        <v>OFF</v>
      </c>
      <c r="D6743" s="4">
        <f t="shared" si="634"/>
        <v>42710.874999983651</v>
      </c>
      <c r="E6743" t="str">
        <f t="shared" si="635"/>
        <v>LRKPPS</v>
      </c>
      <c r="F6743" s="39">
        <v>64.689781188964844</v>
      </c>
      <c r="G6743">
        <f t="shared" si="633"/>
        <v>1.0402709543355982E-3</v>
      </c>
      <c r="H6743" s="38">
        <f>G6743*SUMIF('Manual Inputs'!$B$11:$B$22,'Expanded kW'!A6743,'Manual Inputs'!$C$11:$C$22)</f>
        <v>9362.6456029402962</v>
      </c>
    </row>
    <row r="6744" spans="1:8" x14ac:dyDescent="0.2">
      <c r="A6744">
        <f t="shared" si="630"/>
        <v>12</v>
      </c>
      <c r="B6744" t="b">
        <f t="shared" si="631"/>
        <v>0</v>
      </c>
      <c r="C6744" t="str">
        <f t="shared" si="632"/>
        <v>OFF</v>
      </c>
      <c r="D6744" s="4">
        <f t="shared" si="634"/>
        <v>42710.916666650315</v>
      </c>
      <c r="E6744" t="str">
        <f t="shared" si="635"/>
        <v>LRKPPS</v>
      </c>
      <c r="F6744" s="39">
        <v>59.744838714599609</v>
      </c>
      <c r="G6744">
        <f t="shared" si="633"/>
        <v>9.6075174848272602E-4</v>
      </c>
      <c r="H6744" s="38">
        <f>G6744*SUMIF('Manual Inputs'!$B$11:$B$22,'Expanded kW'!A6744,'Manual Inputs'!$C$11:$C$22)</f>
        <v>8646.9569259424825</v>
      </c>
    </row>
    <row r="6745" spans="1:8" x14ac:dyDescent="0.2">
      <c r="A6745">
        <f t="shared" si="630"/>
        <v>12</v>
      </c>
      <c r="B6745" t="b">
        <f t="shared" si="631"/>
        <v>0</v>
      </c>
      <c r="C6745" t="str">
        <f t="shared" si="632"/>
        <v>OFF</v>
      </c>
      <c r="D6745" s="4">
        <f t="shared" si="634"/>
        <v>42710.958333316979</v>
      </c>
      <c r="E6745" t="str">
        <f t="shared" si="635"/>
        <v>LRKPPS</v>
      </c>
      <c r="F6745" s="39">
        <v>55.220867156982422</v>
      </c>
      <c r="G6745">
        <f t="shared" si="633"/>
        <v>8.8800214069100359E-4</v>
      </c>
      <c r="H6745" s="38">
        <f>G6745*SUMIF('Manual Inputs'!$B$11:$B$22,'Expanded kW'!A6745,'Manual Inputs'!$C$11:$C$22)</f>
        <v>7992.1959786450298</v>
      </c>
    </row>
    <row r="6746" spans="1:8" x14ac:dyDescent="0.2">
      <c r="A6746">
        <f t="shared" si="630"/>
        <v>12</v>
      </c>
      <c r="B6746" t="b">
        <f t="shared" si="631"/>
        <v>0</v>
      </c>
      <c r="C6746" t="str">
        <f t="shared" si="632"/>
        <v>OFF</v>
      </c>
      <c r="D6746" s="4">
        <f t="shared" si="634"/>
        <v>42710.999999983644</v>
      </c>
      <c r="E6746" t="str">
        <f t="shared" si="635"/>
        <v>LRKPPS</v>
      </c>
      <c r="F6746" s="39">
        <v>54.003368377685547</v>
      </c>
      <c r="G6746">
        <f t="shared" si="633"/>
        <v>8.6842364477150214E-4</v>
      </c>
      <c r="H6746" s="38">
        <f>G6746*SUMIF('Manual Inputs'!$B$11:$B$22,'Expanded kW'!A6746,'Manual Inputs'!$C$11:$C$22)</f>
        <v>7815.9856192488287</v>
      </c>
    </row>
    <row r="6747" spans="1:8" x14ac:dyDescent="0.2">
      <c r="A6747">
        <f t="shared" si="630"/>
        <v>12</v>
      </c>
      <c r="B6747" t="b">
        <f t="shared" si="631"/>
        <v>0</v>
      </c>
      <c r="C6747" t="str">
        <f t="shared" si="632"/>
        <v>OFF</v>
      </c>
      <c r="D6747" s="4">
        <f t="shared" si="634"/>
        <v>42711.041666650308</v>
      </c>
      <c r="E6747" t="str">
        <f t="shared" si="635"/>
        <v>LRKPPS</v>
      </c>
      <c r="F6747" s="39">
        <v>53.729286193847656</v>
      </c>
      <c r="G6747">
        <f t="shared" si="633"/>
        <v>8.6401615212417719E-4</v>
      </c>
      <c r="H6747" s="38">
        <f>G6747*SUMIF('Manual Inputs'!$B$11:$B$22,'Expanded kW'!A6747,'Manual Inputs'!$C$11:$C$22)</f>
        <v>7776.317308331867</v>
      </c>
    </row>
    <row r="6748" spans="1:8" x14ac:dyDescent="0.2">
      <c r="A6748">
        <f t="shared" si="630"/>
        <v>12</v>
      </c>
      <c r="B6748" t="b">
        <f t="shared" si="631"/>
        <v>0</v>
      </c>
      <c r="C6748" t="str">
        <f t="shared" si="632"/>
        <v>OFF</v>
      </c>
      <c r="D6748" s="4">
        <f t="shared" si="634"/>
        <v>42711.083333316972</v>
      </c>
      <c r="E6748" t="str">
        <f t="shared" si="635"/>
        <v>LRKPPS</v>
      </c>
      <c r="F6748" s="39">
        <v>54.418792724609375</v>
      </c>
      <c r="G6748">
        <f t="shared" si="633"/>
        <v>8.7510404890776491E-4</v>
      </c>
      <c r="H6748" s="38">
        <f>G6748*SUMIF('Manual Inputs'!$B$11:$B$22,'Expanded kW'!A6748,'Manual Inputs'!$C$11:$C$22)</f>
        <v>7876.1105858756173</v>
      </c>
    </row>
    <row r="6749" spans="1:8" x14ac:dyDescent="0.2">
      <c r="A6749">
        <f t="shared" si="630"/>
        <v>12</v>
      </c>
      <c r="B6749" t="b">
        <f t="shared" si="631"/>
        <v>0</v>
      </c>
      <c r="C6749" t="str">
        <f t="shared" si="632"/>
        <v>OFF</v>
      </c>
      <c r="D6749" s="4">
        <f t="shared" si="634"/>
        <v>42711.124999983636</v>
      </c>
      <c r="E6749" t="str">
        <f t="shared" si="635"/>
        <v>LRKPPS</v>
      </c>
      <c r="F6749" s="39">
        <v>56.199947357177734</v>
      </c>
      <c r="G6749">
        <f t="shared" si="633"/>
        <v>9.0374664740456179E-4</v>
      </c>
      <c r="H6749" s="38">
        <f>G6749*SUMIF('Manual Inputs'!$B$11:$B$22,'Expanded kW'!A6749,'Manual Inputs'!$C$11:$C$22)</f>
        <v>8133.8996722238899</v>
      </c>
    </row>
    <row r="6750" spans="1:8" x14ac:dyDescent="0.2">
      <c r="A6750">
        <f t="shared" si="630"/>
        <v>12</v>
      </c>
      <c r="B6750" t="b">
        <f t="shared" si="631"/>
        <v>0</v>
      </c>
      <c r="C6750" t="str">
        <f t="shared" si="632"/>
        <v>OFF</v>
      </c>
      <c r="D6750" s="4">
        <f t="shared" si="634"/>
        <v>42711.166666650301</v>
      </c>
      <c r="E6750" t="str">
        <f t="shared" si="635"/>
        <v>LRKPPS</v>
      </c>
      <c r="F6750" s="39">
        <v>59.253170013427734</v>
      </c>
      <c r="G6750">
        <f t="shared" si="633"/>
        <v>9.5284526527031625E-4</v>
      </c>
      <c r="H6750" s="38">
        <f>G6750*SUMIF('Manual Inputs'!$B$11:$B$22,'Expanded kW'!A6750,'Manual Inputs'!$C$11:$C$22)</f>
        <v>8575.797003640635</v>
      </c>
    </row>
    <row r="6751" spans="1:8" x14ac:dyDescent="0.2">
      <c r="A6751">
        <f t="shared" si="630"/>
        <v>12</v>
      </c>
      <c r="B6751" t="b">
        <f t="shared" si="631"/>
        <v>0</v>
      </c>
      <c r="C6751" t="str">
        <f t="shared" si="632"/>
        <v>OFF</v>
      </c>
      <c r="D6751" s="4">
        <f t="shared" si="634"/>
        <v>42711.208333316965</v>
      </c>
      <c r="E6751" t="str">
        <f t="shared" si="635"/>
        <v>LRKPPS</v>
      </c>
      <c r="F6751" s="39">
        <v>73.346633911132812</v>
      </c>
      <c r="G6751">
        <f t="shared" si="633"/>
        <v>1.1794810780570957E-3</v>
      </c>
      <c r="H6751" s="38">
        <f>G6751*SUMIF('Manual Inputs'!$B$11:$B$22,'Expanded kW'!A6751,'Manual Inputs'!$C$11:$C$22)</f>
        <v>10615.564419248394</v>
      </c>
    </row>
    <row r="6752" spans="1:8" x14ac:dyDescent="0.2">
      <c r="A6752">
        <f t="shared" si="630"/>
        <v>12</v>
      </c>
      <c r="B6752" t="b">
        <f t="shared" si="631"/>
        <v>0</v>
      </c>
      <c r="C6752" t="str">
        <f t="shared" si="632"/>
        <v>OFF</v>
      </c>
      <c r="D6752" s="4">
        <f t="shared" si="634"/>
        <v>42711.249999983629</v>
      </c>
      <c r="E6752" t="str">
        <f t="shared" si="635"/>
        <v>LRKPPS</v>
      </c>
      <c r="F6752" s="39">
        <v>98.29193115234375</v>
      </c>
      <c r="G6752">
        <f t="shared" si="633"/>
        <v>1.5806243141347955E-3</v>
      </c>
      <c r="H6752" s="38">
        <f>G6752*SUMIF('Manual Inputs'!$B$11:$B$22,'Expanded kW'!A6752,'Manual Inputs'!$C$11:$C$22)</f>
        <v>14225.933371451672</v>
      </c>
    </row>
    <row r="6753" spans="1:8" x14ac:dyDescent="0.2">
      <c r="A6753">
        <f t="shared" si="630"/>
        <v>12</v>
      </c>
      <c r="B6753" t="b">
        <f t="shared" si="631"/>
        <v>0</v>
      </c>
      <c r="C6753" t="str">
        <f t="shared" si="632"/>
        <v>ON</v>
      </c>
      <c r="D6753" s="4">
        <f t="shared" si="634"/>
        <v>42711.291666650293</v>
      </c>
      <c r="E6753" t="str">
        <f t="shared" si="635"/>
        <v>LRKPPS</v>
      </c>
      <c r="F6753" s="39">
        <v>122.91271209716797</v>
      </c>
      <c r="G6753">
        <f t="shared" si="633"/>
        <v>1.976549030824502E-3</v>
      </c>
      <c r="H6753" s="38">
        <f>G6753*SUMIF('Manual Inputs'!$B$11:$B$22,'Expanded kW'!A6753,'Manual Inputs'!$C$11:$C$22)</f>
        <v>17789.334610677652</v>
      </c>
    </row>
    <row r="6754" spans="1:8" x14ac:dyDescent="0.2">
      <c r="A6754">
        <f t="shared" si="630"/>
        <v>12</v>
      </c>
      <c r="B6754" t="b">
        <f t="shared" si="631"/>
        <v>0</v>
      </c>
      <c r="C6754" t="str">
        <f t="shared" si="632"/>
        <v>ON</v>
      </c>
      <c r="D6754" s="4">
        <f t="shared" si="634"/>
        <v>42711.333333316958</v>
      </c>
      <c r="E6754" t="str">
        <f t="shared" si="635"/>
        <v>LRKPPS</v>
      </c>
      <c r="F6754" s="39">
        <v>139.94276428222656</v>
      </c>
      <c r="G6754">
        <f t="shared" si="633"/>
        <v>2.2504078739574883E-3</v>
      </c>
      <c r="H6754" s="38">
        <f>G6754*SUMIF('Manual Inputs'!$B$11:$B$22,'Expanded kW'!A6754,'Manual Inputs'!$C$11:$C$22)</f>
        <v>20254.118696784313</v>
      </c>
    </row>
    <row r="6755" spans="1:8" x14ac:dyDescent="0.2">
      <c r="A6755">
        <f t="shared" si="630"/>
        <v>12</v>
      </c>
      <c r="B6755" t="b">
        <f t="shared" si="631"/>
        <v>0</v>
      </c>
      <c r="C6755" t="str">
        <f t="shared" si="632"/>
        <v>ON</v>
      </c>
      <c r="D6755" s="4">
        <f t="shared" si="634"/>
        <v>42711.374999983622</v>
      </c>
      <c r="E6755" t="str">
        <f t="shared" si="635"/>
        <v>LRKPPS</v>
      </c>
      <c r="F6755" s="39">
        <v>135.78228759765625</v>
      </c>
      <c r="G6755">
        <f t="shared" si="633"/>
        <v>2.1835035967810606E-3</v>
      </c>
      <c r="H6755" s="38">
        <f>G6755*SUMIF('Manual Inputs'!$B$11:$B$22,'Expanded kW'!A6755,'Manual Inputs'!$C$11:$C$22)</f>
        <v>19651.966888245304</v>
      </c>
    </row>
    <row r="6756" spans="1:8" x14ac:dyDescent="0.2">
      <c r="A6756">
        <f t="shared" si="630"/>
        <v>12</v>
      </c>
      <c r="B6756" t="b">
        <f t="shared" si="631"/>
        <v>0</v>
      </c>
      <c r="C6756" t="str">
        <f t="shared" si="632"/>
        <v>ON</v>
      </c>
      <c r="D6756" s="4">
        <f t="shared" si="634"/>
        <v>42711.416666650286</v>
      </c>
      <c r="E6756" t="str">
        <f t="shared" si="635"/>
        <v>LRKPPS</v>
      </c>
      <c r="F6756" s="39">
        <v>134.43766784667969</v>
      </c>
      <c r="G6756">
        <f t="shared" si="633"/>
        <v>2.1618808791607777E-3</v>
      </c>
      <c r="H6756" s="38">
        <f>G6756*SUMIF('Manual Inputs'!$B$11:$B$22,'Expanded kW'!A6756,'Manual Inputs'!$C$11:$C$22)</f>
        <v>19457.358126741954</v>
      </c>
    </row>
    <row r="6757" spans="1:8" x14ac:dyDescent="0.2">
      <c r="A6757">
        <f t="shared" si="630"/>
        <v>12</v>
      </c>
      <c r="B6757" t="b">
        <f t="shared" si="631"/>
        <v>0</v>
      </c>
      <c r="C6757" t="str">
        <f t="shared" si="632"/>
        <v>ON</v>
      </c>
      <c r="D6757" s="4">
        <f t="shared" si="634"/>
        <v>42711.45833331695</v>
      </c>
      <c r="E6757" t="str">
        <f t="shared" si="635"/>
        <v>LRKPPS</v>
      </c>
      <c r="F6757" s="39">
        <v>138.7760009765625</v>
      </c>
      <c r="G6757">
        <f t="shared" si="633"/>
        <v>2.2316452509410114E-3</v>
      </c>
      <c r="H6757" s="38">
        <f>G6757*SUMIF('Manual Inputs'!$B$11:$B$22,'Expanded kW'!A6757,'Manual Inputs'!$C$11:$C$22)</f>
        <v>20085.251355874039</v>
      </c>
    </row>
    <row r="6758" spans="1:8" x14ac:dyDescent="0.2">
      <c r="A6758">
        <f t="shared" si="630"/>
        <v>12</v>
      </c>
      <c r="B6758" t="b">
        <f t="shared" si="631"/>
        <v>0</v>
      </c>
      <c r="C6758" t="str">
        <f t="shared" si="632"/>
        <v>ON</v>
      </c>
      <c r="D6758" s="4">
        <f t="shared" si="634"/>
        <v>42711.499999983615</v>
      </c>
      <c r="E6758" t="str">
        <f t="shared" si="635"/>
        <v>LRKPPS</v>
      </c>
      <c r="F6758" s="39">
        <v>131.60177612304687</v>
      </c>
      <c r="G6758">
        <f t="shared" si="633"/>
        <v>2.1162771418236788E-3</v>
      </c>
      <c r="H6758" s="38">
        <f>G6758*SUMIF('Manual Inputs'!$B$11:$B$22,'Expanded kW'!A6758,'Manual Inputs'!$C$11:$C$22)</f>
        <v>19046.915415564334</v>
      </c>
    </row>
    <row r="6759" spans="1:8" x14ac:dyDescent="0.2">
      <c r="A6759">
        <f t="shared" si="630"/>
        <v>12</v>
      </c>
      <c r="B6759" t="b">
        <f t="shared" si="631"/>
        <v>0</v>
      </c>
      <c r="C6759" t="str">
        <f t="shared" si="632"/>
        <v>ON</v>
      </c>
      <c r="D6759" s="4">
        <f t="shared" si="634"/>
        <v>42711.541666650279</v>
      </c>
      <c r="E6759" t="str">
        <f t="shared" si="635"/>
        <v>LRKPPS</v>
      </c>
      <c r="F6759" s="39">
        <v>120.27614593505859</v>
      </c>
      <c r="G6759">
        <f t="shared" si="633"/>
        <v>1.9341506311512265E-3</v>
      </c>
      <c r="H6759" s="38">
        <f>G6759*SUMIF('Manual Inputs'!$B$11:$B$22,'Expanded kW'!A6759,'Manual Inputs'!$C$11:$C$22)</f>
        <v>17407.740576336637</v>
      </c>
    </row>
    <row r="6760" spans="1:8" x14ac:dyDescent="0.2">
      <c r="A6760">
        <f t="shared" si="630"/>
        <v>12</v>
      </c>
      <c r="B6760" t="b">
        <f t="shared" si="631"/>
        <v>0</v>
      </c>
      <c r="C6760" t="str">
        <f t="shared" si="632"/>
        <v>ON</v>
      </c>
      <c r="D6760" s="4">
        <f t="shared" si="634"/>
        <v>42711.583333316943</v>
      </c>
      <c r="E6760" t="str">
        <f t="shared" si="635"/>
        <v>LRKPPS</v>
      </c>
      <c r="F6760" s="39">
        <v>110.60198211669922</v>
      </c>
      <c r="G6760">
        <f t="shared" si="633"/>
        <v>1.7785812128790193E-3</v>
      </c>
      <c r="H6760" s="38">
        <f>G6760*SUMIF('Manual Inputs'!$B$11:$B$22,'Expanded kW'!A6760,'Manual Inputs'!$C$11:$C$22)</f>
        <v>16007.584853572536</v>
      </c>
    </row>
    <row r="6761" spans="1:8" x14ac:dyDescent="0.2">
      <c r="A6761">
        <f t="shared" si="630"/>
        <v>12</v>
      </c>
      <c r="B6761" t="b">
        <f t="shared" si="631"/>
        <v>0</v>
      </c>
      <c r="C6761" t="str">
        <f t="shared" si="632"/>
        <v>ON</v>
      </c>
      <c r="D6761" s="4">
        <f t="shared" si="634"/>
        <v>42711.624999983607</v>
      </c>
      <c r="E6761" t="str">
        <f t="shared" si="635"/>
        <v>LRKPPS</v>
      </c>
      <c r="F6761" s="39">
        <v>96.3248291015625</v>
      </c>
      <c r="G6761">
        <f t="shared" si="633"/>
        <v>1.5489915107764994E-3</v>
      </c>
      <c r="H6761" s="38">
        <f>G6761*SUMIF('Manual Inputs'!$B$11:$B$22,'Expanded kW'!A6761,'Manual Inputs'!$C$11:$C$22)</f>
        <v>13941.231846299139</v>
      </c>
    </row>
    <row r="6762" spans="1:8" x14ac:dyDescent="0.2">
      <c r="A6762">
        <f t="shared" si="630"/>
        <v>12</v>
      </c>
      <c r="B6762" t="b">
        <f t="shared" si="631"/>
        <v>0</v>
      </c>
      <c r="C6762" t="str">
        <f t="shared" si="632"/>
        <v>ON</v>
      </c>
      <c r="D6762" s="4">
        <f t="shared" si="634"/>
        <v>42711.666666650272</v>
      </c>
      <c r="E6762" t="str">
        <f t="shared" si="635"/>
        <v>LRKPPS</v>
      </c>
      <c r="F6762" s="39">
        <v>84.308677673339844</v>
      </c>
      <c r="G6762">
        <f t="shared" si="633"/>
        <v>1.3557607858623985E-3</v>
      </c>
      <c r="H6762" s="38">
        <f>G6762*SUMIF('Manual Inputs'!$B$11:$B$22,'Expanded kW'!A6762,'Manual Inputs'!$C$11:$C$22)</f>
        <v>12202.116869157973</v>
      </c>
    </row>
    <row r="6763" spans="1:8" x14ac:dyDescent="0.2">
      <c r="A6763">
        <f t="shared" si="630"/>
        <v>12</v>
      </c>
      <c r="B6763" t="b">
        <f t="shared" si="631"/>
        <v>0</v>
      </c>
      <c r="C6763" t="str">
        <f t="shared" si="632"/>
        <v>ON</v>
      </c>
      <c r="D6763" s="4">
        <f t="shared" si="634"/>
        <v>42711.708333316936</v>
      </c>
      <c r="E6763" t="str">
        <f t="shared" si="635"/>
        <v>LRKPPS</v>
      </c>
      <c r="F6763" s="39">
        <v>79.296043395996094</v>
      </c>
      <c r="G6763">
        <f t="shared" si="633"/>
        <v>1.2751530337941749E-3</v>
      </c>
      <c r="H6763" s="38">
        <f>G6763*SUMIF('Manual Inputs'!$B$11:$B$22,'Expanded kW'!A6763,'Manual Inputs'!$C$11:$C$22)</f>
        <v>11476.631059601299</v>
      </c>
    </row>
    <row r="6764" spans="1:8" x14ac:dyDescent="0.2">
      <c r="A6764">
        <f t="shared" si="630"/>
        <v>12</v>
      </c>
      <c r="B6764" t="b">
        <f t="shared" si="631"/>
        <v>0</v>
      </c>
      <c r="C6764" t="str">
        <f t="shared" si="632"/>
        <v>ON</v>
      </c>
      <c r="D6764" s="4">
        <f t="shared" si="634"/>
        <v>42711.7499999836</v>
      </c>
      <c r="E6764" t="str">
        <f t="shared" si="635"/>
        <v>LRKPPS</v>
      </c>
      <c r="F6764" s="39">
        <v>79.150131225585937</v>
      </c>
      <c r="G6764">
        <f t="shared" si="633"/>
        <v>1.2728066324001377E-3</v>
      </c>
      <c r="H6764" s="38">
        <f>G6764*SUMIF('Manual Inputs'!$B$11:$B$22,'Expanded kW'!A6764,'Manual Inputs'!$C$11:$C$22)</f>
        <v>11455.512980121088</v>
      </c>
    </row>
    <row r="6765" spans="1:8" x14ac:dyDescent="0.2">
      <c r="A6765">
        <f t="shared" si="630"/>
        <v>12</v>
      </c>
      <c r="B6765" t="b">
        <f t="shared" si="631"/>
        <v>0</v>
      </c>
      <c r="C6765" t="str">
        <f t="shared" si="632"/>
        <v>ON</v>
      </c>
      <c r="D6765" s="4">
        <f t="shared" si="634"/>
        <v>42711.791666650264</v>
      </c>
      <c r="E6765" t="str">
        <f t="shared" si="635"/>
        <v>LRKPPS</v>
      </c>
      <c r="F6765" s="39">
        <v>76.917861938476562</v>
      </c>
      <c r="G6765">
        <f t="shared" si="633"/>
        <v>1.2369096969189052E-3</v>
      </c>
      <c r="H6765" s="38">
        <f>G6765*SUMIF('Manual Inputs'!$B$11:$B$22,'Expanded kW'!A6765,'Manual Inputs'!$C$11:$C$22)</f>
        <v>11132.433417299833</v>
      </c>
    </row>
    <row r="6766" spans="1:8" x14ac:dyDescent="0.2">
      <c r="A6766">
        <f t="shared" si="630"/>
        <v>12</v>
      </c>
      <c r="B6766" t="b">
        <f t="shared" si="631"/>
        <v>0</v>
      </c>
      <c r="C6766" t="str">
        <f t="shared" si="632"/>
        <v>ON</v>
      </c>
      <c r="D6766" s="4">
        <f t="shared" si="634"/>
        <v>42711.833333316928</v>
      </c>
      <c r="E6766" t="str">
        <f t="shared" si="635"/>
        <v>LRKPPS</v>
      </c>
      <c r="F6766" s="39">
        <v>72.565223693847656</v>
      </c>
      <c r="G6766">
        <f t="shared" si="633"/>
        <v>1.1669152857863145E-3</v>
      </c>
      <c r="H6766" s="38">
        <f>G6766*SUMIF('Manual Inputs'!$B$11:$B$22,'Expanded kW'!A6766,'Manual Inputs'!$C$11:$C$22)</f>
        <v>10502.469788218701</v>
      </c>
    </row>
    <row r="6767" spans="1:8" x14ac:dyDescent="0.2">
      <c r="A6767">
        <f t="shared" si="630"/>
        <v>12</v>
      </c>
      <c r="B6767" t="b">
        <f t="shared" si="631"/>
        <v>0</v>
      </c>
      <c r="C6767" t="str">
        <f t="shared" si="632"/>
        <v>OFF</v>
      </c>
      <c r="D6767" s="4">
        <f t="shared" si="634"/>
        <v>42711.874999983593</v>
      </c>
      <c r="E6767" t="str">
        <f t="shared" si="635"/>
        <v>LRKPPS</v>
      </c>
      <c r="F6767" s="39">
        <v>69.70196533203125</v>
      </c>
      <c r="G6767">
        <f t="shared" si="633"/>
        <v>1.120871467832201E-3</v>
      </c>
      <c r="H6767" s="38">
        <f>G6767*SUMIF('Manual Inputs'!$B$11:$B$22,'Expanded kW'!A6767,'Manual Inputs'!$C$11:$C$22)</f>
        <v>10088.066263911907</v>
      </c>
    </row>
    <row r="6768" spans="1:8" x14ac:dyDescent="0.2">
      <c r="A6768">
        <f t="shared" si="630"/>
        <v>12</v>
      </c>
      <c r="B6768" t="b">
        <f t="shared" si="631"/>
        <v>0</v>
      </c>
      <c r="C6768" t="str">
        <f t="shared" si="632"/>
        <v>OFF</v>
      </c>
      <c r="D6768" s="4">
        <f t="shared" si="634"/>
        <v>42711.916666650257</v>
      </c>
      <c r="E6768" t="str">
        <f t="shared" si="635"/>
        <v>LRKPPS</v>
      </c>
      <c r="F6768" s="39">
        <v>68.123832702636719</v>
      </c>
      <c r="G6768">
        <f t="shared" si="633"/>
        <v>1.0954936491678763E-3</v>
      </c>
      <c r="H6768" s="38">
        <f>G6768*SUMIF('Manual Inputs'!$B$11:$B$22,'Expanded kW'!A6768,'Manual Inputs'!$C$11:$C$22)</f>
        <v>9859.6608457470702</v>
      </c>
    </row>
    <row r="6769" spans="1:8" x14ac:dyDescent="0.2">
      <c r="A6769">
        <f t="shared" si="630"/>
        <v>12</v>
      </c>
      <c r="B6769" t="b">
        <f t="shared" si="631"/>
        <v>0</v>
      </c>
      <c r="C6769" t="str">
        <f t="shared" si="632"/>
        <v>OFF</v>
      </c>
      <c r="D6769" s="4">
        <f t="shared" si="634"/>
        <v>42711.958333316921</v>
      </c>
      <c r="E6769" t="str">
        <f t="shared" si="635"/>
        <v>LRKPPS</v>
      </c>
      <c r="F6769" s="39">
        <v>65.557228088378906</v>
      </c>
      <c r="G6769">
        <f t="shared" si="633"/>
        <v>1.0542202952871929E-3</v>
      </c>
      <c r="H6769" s="38">
        <f>G6769*SUMIF('Manual Inputs'!$B$11:$B$22,'Expanded kW'!A6769,'Manual Inputs'!$C$11:$C$22)</f>
        <v>9488.1924474234984</v>
      </c>
    </row>
    <row r="6770" spans="1:8" x14ac:dyDescent="0.2">
      <c r="A6770">
        <f t="shared" si="630"/>
        <v>12</v>
      </c>
      <c r="B6770" t="b">
        <f t="shared" si="631"/>
        <v>0</v>
      </c>
      <c r="C6770" t="str">
        <f t="shared" si="632"/>
        <v>OFF</v>
      </c>
      <c r="D6770" s="4">
        <f t="shared" si="634"/>
        <v>42711.999999983585</v>
      </c>
      <c r="E6770" t="str">
        <f t="shared" si="635"/>
        <v>LRKPPS</v>
      </c>
      <c r="F6770" s="39">
        <v>66.155189514160156</v>
      </c>
      <c r="G6770">
        <f t="shared" si="633"/>
        <v>1.063836062903353E-3</v>
      </c>
      <c r="H6770" s="38">
        <f>G6770*SUMIF('Manual Inputs'!$B$11:$B$22,'Expanded kW'!A6770,'Manual Inputs'!$C$11:$C$22)</f>
        <v>9574.736269506695</v>
      </c>
    </row>
    <row r="6771" spans="1:8" x14ac:dyDescent="0.2">
      <c r="A6771">
        <f t="shared" si="630"/>
        <v>12</v>
      </c>
      <c r="B6771" t="b">
        <f t="shared" si="631"/>
        <v>0</v>
      </c>
      <c r="C6771" t="str">
        <f t="shared" si="632"/>
        <v>OFF</v>
      </c>
      <c r="D6771" s="4">
        <f t="shared" si="634"/>
        <v>42712.04166665025</v>
      </c>
      <c r="E6771" t="str">
        <f t="shared" si="635"/>
        <v>LRKPPS</v>
      </c>
      <c r="F6771" s="39">
        <v>65.912620544433594</v>
      </c>
      <c r="G6771">
        <f t="shared" si="633"/>
        <v>1.0599353316133127E-3</v>
      </c>
      <c r="H6771" s="38">
        <f>G6771*SUMIF('Manual Inputs'!$B$11:$B$22,'Expanded kW'!A6771,'Manual Inputs'!$C$11:$C$22)</f>
        <v>9539.6289116508051</v>
      </c>
    </row>
    <row r="6772" spans="1:8" x14ac:dyDescent="0.2">
      <c r="A6772">
        <f t="shared" si="630"/>
        <v>12</v>
      </c>
      <c r="B6772" t="b">
        <f t="shared" si="631"/>
        <v>0</v>
      </c>
      <c r="C6772" t="str">
        <f t="shared" si="632"/>
        <v>OFF</v>
      </c>
      <c r="D6772" s="4">
        <f t="shared" si="634"/>
        <v>42712.083333316914</v>
      </c>
      <c r="E6772" t="str">
        <f t="shared" si="635"/>
        <v>LRKPPS</v>
      </c>
      <c r="F6772" s="39">
        <v>66.505805969238281</v>
      </c>
      <c r="G6772">
        <f t="shared" si="633"/>
        <v>1.0694742967576995E-3</v>
      </c>
      <c r="H6772" s="38">
        <f>G6772*SUMIF('Manual Inputs'!$B$11:$B$22,'Expanded kW'!A6772,'Manual Inputs'!$C$11:$C$22)</f>
        <v>9625.4814962043511</v>
      </c>
    </row>
    <row r="6773" spans="1:8" x14ac:dyDescent="0.2">
      <c r="A6773">
        <f t="shared" si="630"/>
        <v>12</v>
      </c>
      <c r="B6773" t="b">
        <f t="shared" si="631"/>
        <v>0</v>
      </c>
      <c r="C6773" t="str">
        <f t="shared" si="632"/>
        <v>OFF</v>
      </c>
      <c r="D6773" s="4">
        <f t="shared" si="634"/>
        <v>42712.124999983578</v>
      </c>
      <c r="E6773" t="str">
        <f t="shared" si="635"/>
        <v>LRKPPS</v>
      </c>
      <c r="F6773" s="39">
        <v>66.578079223632813</v>
      </c>
      <c r="G6773">
        <f t="shared" si="633"/>
        <v>1.0706365169096323E-3</v>
      </c>
      <c r="H6773" s="38">
        <f>G6773*SUMIF('Manual Inputs'!$B$11:$B$22,'Expanded kW'!A6773,'Manual Inputs'!$C$11:$C$22)</f>
        <v>9635.9417088535556</v>
      </c>
    </row>
    <row r="6774" spans="1:8" x14ac:dyDescent="0.2">
      <c r="A6774">
        <f t="shared" si="630"/>
        <v>12</v>
      </c>
      <c r="B6774" t="b">
        <f t="shared" si="631"/>
        <v>0</v>
      </c>
      <c r="C6774" t="str">
        <f t="shared" si="632"/>
        <v>OFF</v>
      </c>
      <c r="D6774" s="4">
        <f t="shared" si="634"/>
        <v>42712.166666650242</v>
      </c>
      <c r="E6774" t="str">
        <f t="shared" si="635"/>
        <v>LRKPPS</v>
      </c>
      <c r="F6774" s="39">
        <v>70.732147216796875</v>
      </c>
      <c r="G6774">
        <f t="shared" si="633"/>
        <v>1.1374377364562042E-3</v>
      </c>
      <c r="H6774" s="38">
        <f>G6774*SUMIF('Manual Inputs'!$B$11:$B$22,'Expanded kW'!A6774,'Manual Inputs'!$C$11:$C$22)</f>
        <v>10237.165978215393</v>
      </c>
    </row>
    <row r="6775" spans="1:8" x14ac:dyDescent="0.2">
      <c r="A6775">
        <f t="shared" si="630"/>
        <v>12</v>
      </c>
      <c r="B6775" t="b">
        <f t="shared" si="631"/>
        <v>0</v>
      </c>
      <c r="C6775" t="str">
        <f t="shared" si="632"/>
        <v>OFF</v>
      </c>
      <c r="D6775" s="4">
        <f t="shared" si="634"/>
        <v>42712.208333316907</v>
      </c>
      <c r="E6775" t="str">
        <f t="shared" si="635"/>
        <v>LRKPPS</v>
      </c>
      <c r="F6775" s="39">
        <v>94.716140747070313</v>
      </c>
      <c r="G6775">
        <f t="shared" si="633"/>
        <v>1.5231223280555411E-3</v>
      </c>
      <c r="H6775" s="38">
        <f>G6775*SUMIF('Manual Inputs'!$B$11:$B$22,'Expanded kW'!A6775,'Manual Inputs'!$C$11:$C$22)</f>
        <v>13708.404053843153</v>
      </c>
    </row>
    <row r="6776" spans="1:8" x14ac:dyDescent="0.2">
      <c r="A6776">
        <f t="shared" si="630"/>
        <v>12</v>
      </c>
      <c r="B6776" t="b">
        <f t="shared" si="631"/>
        <v>0</v>
      </c>
      <c r="C6776" t="str">
        <f t="shared" si="632"/>
        <v>OFF</v>
      </c>
      <c r="D6776" s="4">
        <f t="shared" si="634"/>
        <v>42712.249999983571</v>
      </c>
      <c r="E6776" t="str">
        <f t="shared" si="635"/>
        <v>LRKPPS</v>
      </c>
      <c r="F6776" s="39">
        <v>109.4007568359375</v>
      </c>
      <c r="G6776">
        <f t="shared" si="633"/>
        <v>1.7592644097267588E-3</v>
      </c>
      <c r="H6776" s="38">
        <f>G6776*SUMIF('Manual Inputs'!$B$11:$B$22,'Expanded kW'!A6776,'Manual Inputs'!$C$11:$C$22)</f>
        <v>15833.729781158365</v>
      </c>
    </row>
    <row r="6777" spans="1:8" x14ac:dyDescent="0.2">
      <c r="A6777">
        <f t="shared" si="630"/>
        <v>12</v>
      </c>
      <c r="B6777" t="b">
        <f t="shared" si="631"/>
        <v>0</v>
      </c>
      <c r="C6777" t="str">
        <f t="shared" si="632"/>
        <v>ON</v>
      </c>
      <c r="D6777" s="4">
        <f t="shared" si="634"/>
        <v>42712.291666650235</v>
      </c>
      <c r="E6777" t="str">
        <f t="shared" si="635"/>
        <v>LRKPPS</v>
      </c>
      <c r="F6777" s="39">
        <v>134.74740600585938</v>
      </c>
      <c r="G6777">
        <f t="shared" si="633"/>
        <v>2.1668617525618297E-3</v>
      </c>
      <c r="H6777" s="38">
        <f>G6777*SUMIF('Manual Inputs'!$B$11:$B$22,'Expanded kW'!A6777,'Manual Inputs'!$C$11:$C$22)</f>
        <v>19502.186978545225</v>
      </c>
    </row>
    <row r="6778" spans="1:8" x14ac:dyDescent="0.2">
      <c r="A6778">
        <f t="shared" si="630"/>
        <v>12</v>
      </c>
      <c r="B6778" t="b">
        <f t="shared" si="631"/>
        <v>0</v>
      </c>
      <c r="C6778" t="str">
        <f t="shared" si="632"/>
        <v>ON</v>
      </c>
      <c r="D6778" s="4">
        <f t="shared" si="634"/>
        <v>42712.333333316899</v>
      </c>
      <c r="E6778" t="str">
        <f t="shared" si="635"/>
        <v>LRKPPS</v>
      </c>
      <c r="F6778" s="39">
        <v>149.94535827636719</v>
      </c>
      <c r="G6778">
        <f t="shared" si="633"/>
        <v>2.4112587503844936E-3</v>
      </c>
      <c r="H6778" s="38">
        <f>G6778*SUMIF('Manual Inputs'!$B$11:$B$22,'Expanded kW'!A6778,'Manual Inputs'!$C$11:$C$22)</f>
        <v>21701.80859395177</v>
      </c>
    </row>
    <row r="6779" spans="1:8" x14ac:dyDescent="0.2">
      <c r="A6779">
        <f t="shared" si="630"/>
        <v>12</v>
      </c>
      <c r="B6779" t="b">
        <f t="shared" si="631"/>
        <v>0</v>
      </c>
      <c r="C6779" t="str">
        <f t="shared" si="632"/>
        <v>ON</v>
      </c>
      <c r="D6779" s="4">
        <f t="shared" si="634"/>
        <v>42712.374999983564</v>
      </c>
      <c r="E6779" t="str">
        <f t="shared" si="635"/>
        <v>LRKPPS</v>
      </c>
      <c r="F6779" s="39">
        <v>148.55947875976562</v>
      </c>
      <c r="G6779">
        <f t="shared" si="633"/>
        <v>2.3889725379281869E-3</v>
      </c>
      <c r="H6779" s="38">
        <f>G6779*SUMIF('Manual Inputs'!$B$11:$B$22,'Expanded kW'!A6779,'Manual Inputs'!$C$11:$C$22)</f>
        <v>21501.228246888728</v>
      </c>
    </row>
    <row r="6780" spans="1:8" x14ac:dyDescent="0.2">
      <c r="A6780">
        <f t="shared" si="630"/>
        <v>12</v>
      </c>
      <c r="B6780" t="b">
        <f t="shared" si="631"/>
        <v>0</v>
      </c>
      <c r="C6780" t="str">
        <f t="shared" si="632"/>
        <v>ON</v>
      </c>
      <c r="D6780" s="4">
        <f t="shared" si="634"/>
        <v>42712.416666650228</v>
      </c>
      <c r="E6780" t="str">
        <f t="shared" si="635"/>
        <v>LRKPPS</v>
      </c>
      <c r="F6780" s="39">
        <v>144.40608215332031</v>
      </c>
      <c r="G6780">
        <f t="shared" si="633"/>
        <v>2.3221821148952187E-3</v>
      </c>
      <c r="H6780" s="38">
        <f>G6780*SUMIF('Manual Inputs'!$B$11:$B$22,'Expanded kW'!A6780,'Manual Inputs'!$C$11:$C$22)</f>
        <v>20900.101148297832</v>
      </c>
    </row>
    <row r="6781" spans="1:8" x14ac:dyDescent="0.2">
      <c r="A6781">
        <f t="shared" si="630"/>
        <v>12</v>
      </c>
      <c r="B6781" t="b">
        <f t="shared" si="631"/>
        <v>0</v>
      </c>
      <c r="C6781" t="str">
        <f t="shared" si="632"/>
        <v>ON</v>
      </c>
      <c r="D6781" s="4">
        <f t="shared" si="634"/>
        <v>42712.458333316892</v>
      </c>
      <c r="E6781" t="str">
        <f t="shared" si="635"/>
        <v>LRKPPS</v>
      </c>
      <c r="F6781" s="39">
        <v>145.84974670410156</v>
      </c>
      <c r="G6781">
        <f t="shared" si="633"/>
        <v>2.3453975636473917E-3</v>
      </c>
      <c r="H6781" s="38">
        <f>G6781*SUMIF('Manual Inputs'!$B$11:$B$22,'Expanded kW'!A6781,'Manual Inputs'!$C$11:$C$22)</f>
        <v>21109.044806941693</v>
      </c>
    </row>
    <row r="6782" spans="1:8" x14ac:dyDescent="0.2">
      <c r="A6782">
        <f t="shared" si="630"/>
        <v>12</v>
      </c>
      <c r="B6782" t="b">
        <f t="shared" si="631"/>
        <v>0</v>
      </c>
      <c r="C6782" t="str">
        <f t="shared" si="632"/>
        <v>ON</v>
      </c>
      <c r="D6782" s="4">
        <f t="shared" si="634"/>
        <v>42712.499999983556</v>
      </c>
      <c r="E6782" t="str">
        <f t="shared" si="635"/>
        <v>LRKPPS</v>
      </c>
      <c r="F6782" s="39">
        <v>138.06623840332031</v>
      </c>
      <c r="G6782">
        <f t="shared" si="633"/>
        <v>2.2202316184344868E-3</v>
      </c>
      <c r="H6782" s="38">
        <f>G6782*SUMIF('Manual Inputs'!$B$11:$B$22,'Expanded kW'!A6782,'Manual Inputs'!$C$11:$C$22)</f>
        <v>19982.526392002448</v>
      </c>
    </row>
    <row r="6783" spans="1:8" x14ac:dyDescent="0.2">
      <c r="A6783">
        <f t="shared" si="630"/>
        <v>12</v>
      </c>
      <c r="B6783" t="b">
        <f t="shared" si="631"/>
        <v>0</v>
      </c>
      <c r="C6783" t="str">
        <f t="shared" si="632"/>
        <v>ON</v>
      </c>
      <c r="D6783" s="4">
        <f t="shared" si="634"/>
        <v>42712.541666650221</v>
      </c>
      <c r="E6783" t="str">
        <f t="shared" si="635"/>
        <v>LRKPPS</v>
      </c>
      <c r="F6783" s="39">
        <v>122.8397216796875</v>
      </c>
      <c r="G6783">
        <f t="shared" si="633"/>
        <v>1.9753752780330377E-3</v>
      </c>
      <c r="H6783" s="38">
        <f>G6783*SUMIF('Manual Inputs'!$B$11:$B$22,'Expanded kW'!A6783,'Manual Inputs'!$C$11:$C$22)</f>
        <v>17778.770601977667</v>
      </c>
    </row>
    <row r="6784" spans="1:8" x14ac:dyDescent="0.2">
      <c r="A6784">
        <f t="shared" si="630"/>
        <v>12</v>
      </c>
      <c r="B6784" t="b">
        <f t="shared" si="631"/>
        <v>0</v>
      </c>
      <c r="C6784" t="str">
        <f t="shared" si="632"/>
        <v>ON</v>
      </c>
      <c r="D6784" s="4">
        <f t="shared" si="634"/>
        <v>42712.583333316885</v>
      </c>
      <c r="E6784" t="str">
        <f t="shared" si="635"/>
        <v>LRKPPS</v>
      </c>
      <c r="F6784" s="39">
        <v>116.34368896484375</v>
      </c>
      <c r="G6784">
        <f t="shared" si="633"/>
        <v>1.8709131199075354E-3</v>
      </c>
      <c r="H6784" s="38">
        <f>G6784*SUMIF('Manual Inputs'!$B$11:$B$22,'Expanded kW'!A6784,'Manual Inputs'!$C$11:$C$22)</f>
        <v>16838.590390878679</v>
      </c>
    </row>
    <row r="6785" spans="1:8" x14ac:dyDescent="0.2">
      <c r="A6785">
        <f t="shared" si="630"/>
        <v>12</v>
      </c>
      <c r="B6785" t="b">
        <f t="shared" si="631"/>
        <v>0</v>
      </c>
      <c r="C6785" t="str">
        <f t="shared" si="632"/>
        <v>ON</v>
      </c>
      <c r="D6785" s="4">
        <f t="shared" si="634"/>
        <v>42712.624999983549</v>
      </c>
      <c r="E6785" t="str">
        <f t="shared" si="635"/>
        <v>LRKPPS</v>
      </c>
      <c r="F6785" s="39">
        <v>109.72455596923828</v>
      </c>
      <c r="G6785">
        <f t="shared" si="633"/>
        <v>1.7644713964752208E-3</v>
      </c>
      <c r="H6785" s="38">
        <f>G6785*SUMIF('Manual Inputs'!$B$11:$B$22,'Expanded kW'!A6785,'Manual Inputs'!$C$11:$C$22)</f>
        <v>15880.593698084886</v>
      </c>
    </row>
    <row r="6786" spans="1:8" x14ac:dyDescent="0.2">
      <c r="A6786">
        <f t="shared" ref="A6786:A6849" si="636">MONTH(D6786)</f>
        <v>12</v>
      </c>
      <c r="B6786" t="b">
        <f t="shared" ref="B6786:B6849" si="637">IF(ISNA(VLOOKUP(DATE(YEAR(D6786),MONTH(D6786),DAY(D6786)),Holidays,1,FALSE)),FALSE,TRUE)</f>
        <v>0</v>
      </c>
      <c r="C6786" t="str">
        <f t="shared" ref="C6786:C6849" si="638">IF(OR(HOUR(D6786)&lt;PkStart,HOUR(D6786)&gt;OPkStart-1,WEEKDAY(D6786,2)&gt;5,B6786)=TRUE,"OFF","ON")</f>
        <v>ON</v>
      </c>
      <c r="D6786" s="4">
        <f t="shared" si="634"/>
        <v>42712.666666650213</v>
      </c>
      <c r="E6786" t="str">
        <f t="shared" si="635"/>
        <v>LRKPPS</v>
      </c>
      <c r="F6786" s="39">
        <v>101.10536956787109</v>
      </c>
      <c r="G6786">
        <f t="shared" ref="G6786:G6849" si="639">IF(SUMIF($A$2:$A$8761,A6786,$F$2:$F$8761)=0,0,F6786/SUMIF($A$2:$A$8761,A6786,$F$2:$F$8761))</f>
        <v>1.6258669817044351E-3</v>
      </c>
      <c r="H6786" s="38">
        <f>G6786*SUMIF('Manual Inputs'!$B$11:$B$22,'Expanded kW'!A6786,'Manual Inputs'!$C$11:$C$22)</f>
        <v>14633.126382869275</v>
      </c>
    </row>
    <row r="6787" spans="1:8" x14ac:dyDescent="0.2">
      <c r="A6787">
        <f t="shared" si="636"/>
        <v>12</v>
      </c>
      <c r="B6787" t="b">
        <f t="shared" si="637"/>
        <v>0</v>
      </c>
      <c r="C6787" t="str">
        <f t="shared" si="638"/>
        <v>ON</v>
      </c>
      <c r="D6787" s="4">
        <f t="shared" si="634"/>
        <v>42712.708333316878</v>
      </c>
      <c r="E6787" t="str">
        <f t="shared" si="635"/>
        <v>LRKPPS</v>
      </c>
      <c r="F6787" s="39">
        <v>95.935523986816406</v>
      </c>
      <c r="G6787">
        <f t="shared" si="639"/>
        <v>1.5427311278257262E-3</v>
      </c>
      <c r="H6787" s="38">
        <f>G6787*SUMIF('Manual Inputs'!$B$11:$B$22,'Expanded kW'!A6787,'Manual Inputs'!$C$11:$C$22)</f>
        <v>13884.887153925973</v>
      </c>
    </row>
    <row r="6788" spans="1:8" x14ac:dyDescent="0.2">
      <c r="A6788">
        <f t="shared" si="636"/>
        <v>12</v>
      </c>
      <c r="B6788" t="b">
        <f t="shared" si="637"/>
        <v>0</v>
      </c>
      <c r="C6788" t="str">
        <f t="shared" si="638"/>
        <v>ON</v>
      </c>
      <c r="D6788" s="4">
        <f t="shared" ref="D6788:D6851" si="640">+D6787+1/24</f>
        <v>42712.749999983542</v>
      </c>
      <c r="E6788" t="str">
        <f t="shared" ref="E6788:E6851" si="641">+E6787</f>
        <v>LRKPPS</v>
      </c>
      <c r="F6788" s="39">
        <v>94.089988708496094</v>
      </c>
      <c r="G6788">
        <f t="shared" si="639"/>
        <v>1.5130532295556701E-3</v>
      </c>
      <c r="H6788" s="38">
        <f>G6788*SUMIF('Manual Inputs'!$B$11:$B$22,'Expanded kW'!A6788,'Manual Inputs'!$C$11:$C$22)</f>
        <v>13617.780163593712</v>
      </c>
    </row>
    <row r="6789" spans="1:8" x14ac:dyDescent="0.2">
      <c r="A6789">
        <f t="shared" si="636"/>
        <v>12</v>
      </c>
      <c r="B6789" t="b">
        <f t="shared" si="637"/>
        <v>0</v>
      </c>
      <c r="C6789" t="str">
        <f t="shared" si="638"/>
        <v>ON</v>
      </c>
      <c r="D6789" s="4">
        <f t="shared" si="640"/>
        <v>42712.791666650206</v>
      </c>
      <c r="E6789" t="str">
        <f t="shared" si="641"/>
        <v>LRKPPS</v>
      </c>
      <c r="F6789" s="39">
        <v>89.582283020019531</v>
      </c>
      <c r="G6789">
        <f t="shared" si="639"/>
        <v>1.4405651918435339E-3</v>
      </c>
      <c r="H6789" s="38">
        <f>G6789*SUMIF('Manual Inputs'!$B$11:$B$22,'Expanded kW'!A6789,'Manual Inputs'!$C$11:$C$22)</f>
        <v>12965.373399064982</v>
      </c>
    </row>
    <row r="6790" spans="1:8" x14ac:dyDescent="0.2">
      <c r="A6790">
        <f t="shared" si="636"/>
        <v>12</v>
      </c>
      <c r="B6790" t="b">
        <f t="shared" si="637"/>
        <v>0</v>
      </c>
      <c r="C6790" t="str">
        <f t="shared" si="638"/>
        <v>ON</v>
      </c>
      <c r="D6790" s="4">
        <f t="shared" si="640"/>
        <v>42712.83333331687</v>
      </c>
      <c r="E6790" t="str">
        <f t="shared" si="641"/>
        <v>LRKPPS</v>
      </c>
      <c r="F6790" s="39">
        <v>85.673896789550781</v>
      </c>
      <c r="G6790">
        <f t="shared" si="639"/>
        <v>1.377714760150075E-3</v>
      </c>
      <c r="H6790" s="38">
        <f>G6790*SUMIF('Manual Inputs'!$B$11:$B$22,'Expanded kW'!A6790,'Manual Inputs'!$C$11:$C$22)</f>
        <v>12399.707006587945</v>
      </c>
    </row>
    <row r="6791" spans="1:8" x14ac:dyDescent="0.2">
      <c r="A6791">
        <f t="shared" si="636"/>
        <v>12</v>
      </c>
      <c r="B6791" t="b">
        <f t="shared" si="637"/>
        <v>0</v>
      </c>
      <c r="C6791" t="str">
        <f t="shared" si="638"/>
        <v>OFF</v>
      </c>
      <c r="D6791" s="4">
        <f t="shared" si="640"/>
        <v>42712.874999983535</v>
      </c>
      <c r="E6791" t="str">
        <f t="shared" si="641"/>
        <v>LRKPPS</v>
      </c>
      <c r="F6791" s="39">
        <v>82.071609497070312</v>
      </c>
      <c r="G6791">
        <f t="shared" si="639"/>
        <v>1.3197866798464288E-3</v>
      </c>
      <c r="H6791" s="38">
        <f>G6791*SUMIF('Manual Inputs'!$B$11:$B$22,'Expanded kW'!A6791,'Manual Inputs'!$C$11:$C$22)</f>
        <v>11878.342756167149</v>
      </c>
    </row>
    <row r="6792" spans="1:8" x14ac:dyDescent="0.2">
      <c r="A6792">
        <f t="shared" si="636"/>
        <v>12</v>
      </c>
      <c r="B6792" t="b">
        <f t="shared" si="637"/>
        <v>0</v>
      </c>
      <c r="C6792" t="str">
        <f t="shared" si="638"/>
        <v>OFF</v>
      </c>
      <c r="D6792" s="4">
        <f t="shared" si="640"/>
        <v>42712.916666650199</v>
      </c>
      <c r="E6792" t="str">
        <f t="shared" si="641"/>
        <v>LRKPPS</v>
      </c>
      <c r="F6792" s="39">
        <v>80.059761047363281</v>
      </c>
      <c r="G6792">
        <f t="shared" si="639"/>
        <v>1.2874343133939615E-3</v>
      </c>
      <c r="H6792" s="38">
        <f>G6792*SUMIF('Manual Inputs'!$B$11:$B$22,'Expanded kW'!A6792,'Manual Inputs'!$C$11:$C$22)</f>
        <v>11587.165019974018</v>
      </c>
    </row>
    <row r="6793" spans="1:8" x14ac:dyDescent="0.2">
      <c r="A6793">
        <f t="shared" si="636"/>
        <v>12</v>
      </c>
      <c r="B6793" t="b">
        <f t="shared" si="637"/>
        <v>0</v>
      </c>
      <c r="C6793" t="str">
        <f t="shared" si="638"/>
        <v>OFF</v>
      </c>
      <c r="D6793" s="4">
        <f t="shared" si="640"/>
        <v>42712.958333316863</v>
      </c>
      <c r="E6793" t="str">
        <f t="shared" si="641"/>
        <v>LRKPPS</v>
      </c>
      <c r="F6793" s="39">
        <v>75.464378356933594</v>
      </c>
      <c r="G6793">
        <f t="shared" si="639"/>
        <v>1.2135363491552749E-3</v>
      </c>
      <c r="H6793" s="38">
        <f>G6793*SUMIF('Manual Inputs'!$B$11:$B$22,'Expanded kW'!A6793,'Manual Inputs'!$C$11:$C$22)</f>
        <v>10922.068636130956</v>
      </c>
    </row>
    <row r="6794" spans="1:8" x14ac:dyDescent="0.2">
      <c r="A6794">
        <f t="shared" si="636"/>
        <v>12</v>
      </c>
      <c r="B6794" t="b">
        <f t="shared" si="637"/>
        <v>0</v>
      </c>
      <c r="C6794" t="str">
        <f t="shared" si="638"/>
        <v>OFF</v>
      </c>
      <c r="D6794" s="4">
        <f t="shared" si="640"/>
        <v>42712.999999983527</v>
      </c>
      <c r="E6794" t="str">
        <f t="shared" si="641"/>
        <v>LRKPPS</v>
      </c>
      <c r="F6794" s="39">
        <v>74.897506713867187</v>
      </c>
      <c r="G6794">
        <f t="shared" si="639"/>
        <v>1.2044205337315697E-3</v>
      </c>
      <c r="H6794" s="38">
        <f>G6794*SUMIF('Manual Inputs'!$B$11:$B$22,'Expanded kW'!A6794,'Manual Inputs'!$C$11:$C$22)</f>
        <v>10840.024483270339</v>
      </c>
    </row>
    <row r="6795" spans="1:8" x14ac:dyDescent="0.2">
      <c r="A6795">
        <f t="shared" si="636"/>
        <v>12</v>
      </c>
      <c r="B6795" t="b">
        <f t="shared" si="637"/>
        <v>0</v>
      </c>
      <c r="C6795" t="str">
        <f t="shared" si="638"/>
        <v>OFF</v>
      </c>
      <c r="D6795" s="4">
        <f t="shared" si="640"/>
        <v>42713.041666650191</v>
      </c>
      <c r="E6795" t="str">
        <f t="shared" si="641"/>
        <v>LRKPPS</v>
      </c>
      <c r="F6795" s="39">
        <v>75.494728088378906</v>
      </c>
      <c r="G6795">
        <f t="shared" si="639"/>
        <v>1.2140244006452346E-3</v>
      </c>
      <c r="H6795" s="38">
        <f>G6795*SUMIF('Manual Inputs'!$B$11:$B$22,'Expanded kW'!A6795,'Manual Inputs'!$C$11:$C$22)</f>
        <v>10926.46119666284</v>
      </c>
    </row>
    <row r="6796" spans="1:8" x14ac:dyDescent="0.2">
      <c r="A6796">
        <f t="shared" si="636"/>
        <v>12</v>
      </c>
      <c r="B6796" t="b">
        <f t="shared" si="637"/>
        <v>0</v>
      </c>
      <c r="C6796" t="str">
        <f t="shared" si="638"/>
        <v>OFF</v>
      </c>
      <c r="D6796" s="4">
        <f t="shared" si="640"/>
        <v>42713.083333316856</v>
      </c>
      <c r="E6796" t="str">
        <f t="shared" si="641"/>
        <v>LRKPPS</v>
      </c>
      <c r="F6796" s="39">
        <v>76.285446166992188</v>
      </c>
      <c r="G6796">
        <f t="shared" si="639"/>
        <v>1.2267398718546158E-3</v>
      </c>
      <c r="H6796" s="38">
        <f>G6796*SUMIF('Manual Inputs'!$B$11:$B$22,'Expanded kW'!A6796,'Manual Inputs'!$C$11:$C$22)</f>
        <v>11040.90296792604</v>
      </c>
    </row>
    <row r="6797" spans="1:8" x14ac:dyDescent="0.2">
      <c r="A6797">
        <f t="shared" si="636"/>
        <v>12</v>
      </c>
      <c r="B6797" t="b">
        <f t="shared" si="637"/>
        <v>0</v>
      </c>
      <c r="C6797" t="str">
        <f t="shared" si="638"/>
        <v>OFF</v>
      </c>
      <c r="D6797" s="4">
        <f t="shared" si="640"/>
        <v>42713.12499998352</v>
      </c>
      <c r="E6797" t="str">
        <f t="shared" si="641"/>
        <v>LRKPPS</v>
      </c>
      <c r="F6797" s="39">
        <v>78.289398193359375</v>
      </c>
      <c r="G6797">
        <f t="shared" si="639"/>
        <v>1.2589652565845825E-3</v>
      </c>
      <c r="H6797" s="38">
        <f>G6797*SUMIF('Manual Inputs'!$B$11:$B$22,'Expanded kW'!A6797,'Manual Inputs'!$C$11:$C$22)</f>
        <v>11330.937843347303</v>
      </c>
    </row>
    <row r="6798" spans="1:8" x14ac:dyDescent="0.2">
      <c r="A6798">
        <f t="shared" si="636"/>
        <v>12</v>
      </c>
      <c r="B6798" t="b">
        <f t="shared" si="637"/>
        <v>0</v>
      </c>
      <c r="C6798" t="str">
        <f t="shared" si="638"/>
        <v>OFF</v>
      </c>
      <c r="D6798" s="4">
        <f t="shared" si="640"/>
        <v>42713.166666650184</v>
      </c>
      <c r="E6798" t="str">
        <f t="shared" si="641"/>
        <v>LRKPPS</v>
      </c>
      <c r="F6798" s="39">
        <v>84.736419677734375</v>
      </c>
      <c r="G6798">
        <f t="shared" si="639"/>
        <v>1.3626392692169971E-3</v>
      </c>
      <c r="H6798" s="38">
        <f>G6798*SUMIF('Manual Inputs'!$B$11:$B$22,'Expanded kW'!A6798,'Manual Inputs'!$C$11:$C$22)</f>
        <v>12264.024588167549</v>
      </c>
    </row>
    <row r="6799" spans="1:8" x14ac:dyDescent="0.2">
      <c r="A6799">
        <f t="shared" si="636"/>
        <v>12</v>
      </c>
      <c r="B6799" t="b">
        <f t="shared" si="637"/>
        <v>0</v>
      </c>
      <c r="C6799" t="str">
        <f t="shared" si="638"/>
        <v>OFF</v>
      </c>
      <c r="D6799" s="4">
        <f t="shared" si="640"/>
        <v>42713.208333316848</v>
      </c>
      <c r="E6799" t="str">
        <f t="shared" si="641"/>
        <v>LRKPPS</v>
      </c>
      <c r="F6799" s="39">
        <v>97.277587890625</v>
      </c>
      <c r="G6799">
        <f t="shared" si="639"/>
        <v>1.5643127450817214E-3</v>
      </c>
      <c r="H6799" s="38">
        <f>G6799*SUMIF('Manual Inputs'!$B$11:$B$22,'Expanded kW'!A6799,'Manual Inputs'!$C$11:$C$22)</f>
        <v>14079.126003971764</v>
      </c>
    </row>
    <row r="6800" spans="1:8" x14ac:dyDescent="0.2">
      <c r="A6800">
        <f t="shared" si="636"/>
        <v>12</v>
      </c>
      <c r="B6800" t="b">
        <f t="shared" si="637"/>
        <v>0</v>
      </c>
      <c r="C6800" t="str">
        <f t="shared" si="638"/>
        <v>OFF</v>
      </c>
      <c r="D6800" s="4">
        <f t="shared" si="640"/>
        <v>42713.249999983513</v>
      </c>
      <c r="E6800" t="str">
        <f t="shared" si="641"/>
        <v>LRKPPS</v>
      </c>
      <c r="F6800" s="39">
        <v>122.61019134521484</v>
      </c>
      <c r="G6800">
        <f t="shared" si="639"/>
        <v>1.9716842199446918E-3</v>
      </c>
      <c r="H6800" s="38">
        <f>G6800*SUMIF('Manual Inputs'!$B$11:$B$22,'Expanded kW'!A6800,'Manual Inputs'!$C$11:$C$22)</f>
        <v>17745.550344661995</v>
      </c>
    </row>
    <row r="6801" spans="1:8" x14ac:dyDescent="0.2">
      <c r="A6801">
        <f t="shared" si="636"/>
        <v>12</v>
      </c>
      <c r="B6801" t="b">
        <f t="shared" si="637"/>
        <v>0</v>
      </c>
      <c r="C6801" t="str">
        <f t="shared" si="638"/>
        <v>ON</v>
      </c>
      <c r="D6801" s="4">
        <f t="shared" si="640"/>
        <v>42713.291666650177</v>
      </c>
      <c r="E6801" t="str">
        <f t="shared" si="641"/>
        <v>LRKPPS</v>
      </c>
      <c r="F6801" s="39">
        <v>146.29409790039063</v>
      </c>
      <c r="G6801">
        <f t="shared" si="639"/>
        <v>2.3525431380260328E-3</v>
      </c>
      <c r="H6801" s="38">
        <f>G6801*SUMIF('Manual Inputs'!$B$11:$B$22,'Expanded kW'!A6801,'Manual Inputs'!$C$11:$C$22)</f>
        <v>21173.356398318763</v>
      </c>
    </row>
    <row r="6802" spans="1:8" x14ac:dyDescent="0.2">
      <c r="A6802">
        <f t="shared" si="636"/>
        <v>12</v>
      </c>
      <c r="B6802" t="b">
        <f t="shared" si="637"/>
        <v>0</v>
      </c>
      <c r="C6802" t="str">
        <f t="shared" si="638"/>
        <v>ON</v>
      </c>
      <c r="D6802" s="4">
        <f t="shared" si="640"/>
        <v>42713.333333316841</v>
      </c>
      <c r="E6802" t="str">
        <f t="shared" si="641"/>
        <v>LRKPPS</v>
      </c>
      <c r="F6802" s="39">
        <v>162.30255126953125</v>
      </c>
      <c r="G6802">
        <f t="shared" si="639"/>
        <v>2.6099737361464301E-3</v>
      </c>
      <c r="H6802" s="38">
        <f>G6802*SUMIF('Manual Inputs'!$B$11:$B$22,'Expanded kW'!A6802,'Manual Inputs'!$C$11:$C$22)</f>
        <v>23490.283010091363</v>
      </c>
    </row>
    <row r="6803" spans="1:8" x14ac:dyDescent="0.2">
      <c r="A6803">
        <f t="shared" si="636"/>
        <v>12</v>
      </c>
      <c r="B6803" t="b">
        <f t="shared" si="637"/>
        <v>0</v>
      </c>
      <c r="C6803" t="str">
        <f t="shared" si="638"/>
        <v>ON</v>
      </c>
      <c r="D6803" s="4">
        <f t="shared" si="640"/>
        <v>42713.374999983505</v>
      </c>
      <c r="E6803" t="str">
        <f t="shared" si="641"/>
        <v>LRKPPS</v>
      </c>
      <c r="F6803" s="39">
        <v>156.1181640625</v>
      </c>
      <c r="G6803">
        <f t="shared" si="639"/>
        <v>2.5105231233356279E-3</v>
      </c>
      <c r="H6803" s="38">
        <f>G6803*SUMIF('Manual Inputs'!$B$11:$B$22,'Expanded kW'!A6803,'Manual Inputs'!$C$11:$C$22)</f>
        <v>22595.207704122196</v>
      </c>
    </row>
    <row r="6804" spans="1:8" x14ac:dyDescent="0.2">
      <c r="A6804">
        <f t="shared" si="636"/>
        <v>12</v>
      </c>
      <c r="B6804" t="b">
        <f t="shared" si="637"/>
        <v>0</v>
      </c>
      <c r="C6804" t="str">
        <f t="shared" si="638"/>
        <v>ON</v>
      </c>
      <c r="D6804" s="4">
        <f t="shared" si="640"/>
        <v>42713.41666665017</v>
      </c>
      <c r="E6804" t="str">
        <f t="shared" si="641"/>
        <v>LRKPPS</v>
      </c>
      <c r="F6804" s="39">
        <v>146.93661499023437</v>
      </c>
      <c r="G6804">
        <f t="shared" si="639"/>
        <v>2.3628754015449999E-3</v>
      </c>
      <c r="H6804" s="38">
        <f>G6804*SUMIF('Manual Inputs'!$B$11:$B$22,'Expanded kW'!A6804,'Manual Inputs'!$C$11:$C$22)</f>
        <v>21266.348826109908</v>
      </c>
    </row>
    <row r="6805" spans="1:8" x14ac:dyDescent="0.2">
      <c r="A6805">
        <f t="shared" si="636"/>
        <v>12</v>
      </c>
      <c r="B6805" t="b">
        <f t="shared" si="637"/>
        <v>0</v>
      </c>
      <c r="C6805" t="str">
        <f t="shared" si="638"/>
        <v>ON</v>
      </c>
      <c r="D6805" s="4">
        <f t="shared" si="640"/>
        <v>42713.458333316834</v>
      </c>
      <c r="E6805" t="str">
        <f t="shared" si="641"/>
        <v>LRKPPS</v>
      </c>
      <c r="F6805" s="39">
        <v>153.68011474609375</v>
      </c>
      <c r="G6805">
        <f t="shared" si="639"/>
        <v>2.4713170564347889E-3</v>
      </c>
      <c r="H6805" s="38">
        <f>G6805*SUMIF('Manual Inputs'!$B$11:$B$22,'Expanded kW'!A6805,'Manual Inputs'!$C$11:$C$22)</f>
        <v>22242.345300007331</v>
      </c>
    </row>
    <row r="6806" spans="1:8" x14ac:dyDescent="0.2">
      <c r="A6806">
        <f t="shared" si="636"/>
        <v>12</v>
      </c>
      <c r="B6806" t="b">
        <f t="shared" si="637"/>
        <v>0</v>
      </c>
      <c r="C6806" t="str">
        <f t="shared" si="638"/>
        <v>ON</v>
      </c>
      <c r="D6806" s="4">
        <f t="shared" si="640"/>
        <v>42713.499999983498</v>
      </c>
      <c r="E6806" t="str">
        <f t="shared" si="641"/>
        <v>LRKPPS</v>
      </c>
      <c r="F6806" s="39">
        <v>147.13215637207031</v>
      </c>
      <c r="G6806">
        <f t="shared" si="639"/>
        <v>2.366019886132146E-3</v>
      </c>
      <c r="H6806" s="38">
        <f>G6806*SUMIF('Manual Inputs'!$B$11:$B$22,'Expanded kW'!A6806,'Manual Inputs'!$C$11:$C$22)</f>
        <v>21294.649813146654</v>
      </c>
    </row>
    <row r="6807" spans="1:8" x14ac:dyDescent="0.2">
      <c r="A6807">
        <f t="shared" si="636"/>
        <v>12</v>
      </c>
      <c r="B6807" t="b">
        <f t="shared" si="637"/>
        <v>0</v>
      </c>
      <c r="C6807" t="str">
        <f t="shared" si="638"/>
        <v>ON</v>
      </c>
      <c r="D6807" s="4">
        <f t="shared" si="640"/>
        <v>42713.541666650162</v>
      </c>
      <c r="E6807" t="str">
        <f t="shared" si="641"/>
        <v>LRKPPS</v>
      </c>
      <c r="F6807" s="39">
        <v>135.38032531738281</v>
      </c>
      <c r="G6807">
        <f t="shared" si="639"/>
        <v>2.177039675011322E-3</v>
      </c>
      <c r="H6807" s="38">
        <f>G6807*SUMIF('Manual Inputs'!$B$11:$B$22,'Expanded kW'!A6807,'Manual Inputs'!$C$11:$C$22)</f>
        <v>19593.790305997227</v>
      </c>
    </row>
    <row r="6808" spans="1:8" x14ac:dyDescent="0.2">
      <c r="A6808">
        <f t="shared" si="636"/>
        <v>12</v>
      </c>
      <c r="B6808" t="b">
        <f t="shared" si="637"/>
        <v>0</v>
      </c>
      <c r="C6808" t="str">
        <f t="shared" si="638"/>
        <v>ON</v>
      </c>
      <c r="D6808" s="4">
        <f t="shared" si="640"/>
        <v>42713.583333316827</v>
      </c>
      <c r="E6808" t="str">
        <f t="shared" si="641"/>
        <v>LRKPPS</v>
      </c>
      <c r="F6808" s="39">
        <v>129.11592102050781</v>
      </c>
      <c r="G6808">
        <f t="shared" si="639"/>
        <v>2.076302314079178E-3</v>
      </c>
      <c r="H6808" s="38">
        <f>G6808*SUMIF('Manual Inputs'!$B$11:$B$22,'Expanded kW'!A6808,'Manual Inputs'!$C$11:$C$22)</f>
        <v>18687.134010873102</v>
      </c>
    </row>
    <row r="6809" spans="1:8" x14ac:dyDescent="0.2">
      <c r="A6809">
        <f t="shared" si="636"/>
        <v>12</v>
      </c>
      <c r="B6809" t="b">
        <f t="shared" si="637"/>
        <v>0</v>
      </c>
      <c r="C6809" t="str">
        <f t="shared" si="638"/>
        <v>ON</v>
      </c>
      <c r="D6809" s="4">
        <f t="shared" si="640"/>
        <v>42713.624999983491</v>
      </c>
      <c r="E6809" t="str">
        <f t="shared" si="641"/>
        <v>LRKPPS</v>
      </c>
      <c r="F6809" s="39">
        <v>126.53722381591797</v>
      </c>
      <c r="G6809">
        <f t="shared" si="639"/>
        <v>2.0348345002659694E-3</v>
      </c>
      <c r="H6809" s="38">
        <f>G6809*SUMIF('Manual Inputs'!$B$11:$B$22,'Expanded kW'!A6809,'Manual Inputs'!$C$11:$C$22)</f>
        <v>18313.915434459279</v>
      </c>
    </row>
    <row r="6810" spans="1:8" x14ac:dyDescent="0.2">
      <c r="A6810">
        <f t="shared" si="636"/>
        <v>12</v>
      </c>
      <c r="B6810" t="b">
        <f t="shared" si="637"/>
        <v>0</v>
      </c>
      <c r="C6810" t="str">
        <f t="shared" si="638"/>
        <v>ON</v>
      </c>
      <c r="D6810" s="4">
        <f t="shared" si="640"/>
        <v>42713.666666650155</v>
      </c>
      <c r="E6810" t="str">
        <f t="shared" si="641"/>
        <v>LRKPPS</v>
      </c>
      <c r="F6810" s="39">
        <v>117.80422973632812</v>
      </c>
      <c r="G6810">
        <f t="shared" si="639"/>
        <v>1.8943999537516618E-3</v>
      </c>
      <c r="H6810" s="38">
        <f>G6810*SUMIF('Manual Inputs'!$B$11:$B$22,'Expanded kW'!A6810,'Manual Inputs'!$C$11:$C$22)</f>
        <v>17049.976569355753</v>
      </c>
    </row>
    <row r="6811" spans="1:8" x14ac:dyDescent="0.2">
      <c r="A6811">
        <f t="shared" si="636"/>
        <v>12</v>
      </c>
      <c r="B6811" t="b">
        <f t="shared" si="637"/>
        <v>0</v>
      </c>
      <c r="C6811" t="str">
        <f t="shared" si="638"/>
        <v>ON</v>
      </c>
      <c r="D6811" s="4">
        <f t="shared" si="640"/>
        <v>42713.708333316819</v>
      </c>
      <c r="E6811" t="str">
        <f t="shared" si="641"/>
        <v>LRKPPS</v>
      </c>
      <c r="F6811" s="39">
        <v>113.59987640380859</v>
      </c>
      <c r="G6811">
        <f t="shared" si="639"/>
        <v>1.8267900998736859E-3</v>
      </c>
      <c r="H6811" s="38">
        <f>G6811*SUMIF('Manual Inputs'!$B$11:$B$22,'Expanded kW'!A6811,'Manual Inputs'!$C$11:$C$22)</f>
        <v>16441.474430093047</v>
      </c>
    </row>
    <row r="6812" spans="1:8" x14ac:dyDescent="0.2">
      <c r="A6812">
        <f t="shared" si="636"/>
        <v>12</v>
      </c>
      <c r="B6812" t="b">
        <f t="shared" si="637"/>
        <v>0</v>
      </c>
      <c r="C6812" t="str">
        <f t="shared" si="638"/>
        <v>ON</v>
      </c>
      <c r="D6812" s="4">
        <f t="shared" si="640"/>
        <v>42713.749999983484</v>
      </c>
      <c r="E6812" t="str">
        <f t="shared" si="641"/>
        <v>LRKPPS</v>
      </c>
      <c r="F6812" s="39">
        <v>109.85404205322266</v>
      </c>
      <c r="G6812">
        <f t="shared" si="639"/>
        <v>1.7665536513489255E-3</v>
      </c>
      <c r="H6812" s="38">
        <f>G6812*SUMIF('Manual Inputs'!$B$11:$B$22,'Expanded kW'!A6812,'Manual Inputs'!$C$11:$C$22)</f>
        <v>15899.334406316948</v>
      </c>
    </row>
    <row r="6813" spans="1:8" x14ac:dyDescent="0.2">
      <c r="A6813">
        <f t="shared" si="636"/>
        <v>12</v>
      </c>
      <c r="B6813" t="b">
        <f t="shared" si="637"/>
        <v>0</v>
      </c>
      <c r="C6813" t="str">
        <f t="shared" si="638"/>
        <v>ON</v>
      </c>
      <c r="D6813" s="4">
        <f t="shared" si="640"/>
        <v>42713.791666650148</v>
      </c>
      <c r="E6813" t="str">
        <f t="shared" si="641"/>
        <v>LRKPPS</v>
      </c>
      <c r="F6813" s="39">
        <v>107.37355804443359</v>
      </c>
      <c r="G6813">
        <f t="shared" si="639"/>
        <v>1.726665195713256E-3</v>
      </c>
      <c r="H6813" s="38">
        <f>G6813*SUMIF('Manual Inputs'!$B$11:$B$22,'Expanded kW'!A6813,'Manual Inputs'!$C$11:$C$22)</f>
        <v>15540.330367793251</v>
      </c>
    </row>
    <row r="6814" spans="1:8" x14ac:dyDescent="0.2">
      <c r="A6814">
        <f t="shared" si="636"/>
        <v>12</v>
      </c>
      <c r="B6814" t="b">
        <f t="shared" si="637"/>
        <v>0</v>
      </c>
      <c r="C6814" t="str">
        <f t="shared" si="638"/>
        <v>ON</v>
      </c>
      <c r="D6814" s="4">
        <f t="shared" si="640"/>
        <v>42713.833333316812</v>
      </c>
      <c r="E6814" t="str">
        <f t="shared" si="641"/>
        <v>LRKPPS</v>
      </c>
      <c r="F6814" s="39">
        <v>105.48964691162109</v>
      </c>
      <c r="G6814">
        <f t="shared" si="639"/>
        <v>1.6963701785406113E-3</v>
      </c>
      <c r="H6814" s="38">
        <f>G6814*SUMIF('Manual Inputs'!$B$11:$B$22,'Expanded kW'!A6814,'Manual Inputs'!$C$11:$C$22)</f>
        <v>15267.669184531031</v>
      </c>
    </row>
    <row r="6815" spans="1:8" x14ac:dyDescent="0.2">
      <c r="A6815">
        <f t="shared" si="636"/>
        <v>12</v>
      </c>
      <c r="B6815" t="b">
        <f t="shared" si="637"/>
        <v>0</v>
      </c>
      <c r="C6815" t="str">
        <f t="shared" si="638"/>
        <v>OFF</v>
      </c>
      <c r="D6815" s="4">
        <f t="shared" si="640"/>
        <v>42713.874999983476</v>
      </c>
      <c r="E6815" t="str">
        <f t="shared" si="641"/>
        <v>LRKPPS</v>
      </c>
      <c r="F6815" s="39">
        <v>103.91143035888672</v>
      </c>
      <c r="G6815">
        <f t="shared" si="639"/>
        <v>1.670991010312086E-3</v>
      </c>
      <c r="H6815" s="38">
        <f>G6815*SUMIF('Manual Inputs'!$B$11:$B$22,'Expanded kW'!A6815,'Manual Inputs'!$C$11:$C$22)</f>
        <v>15039.251620019826</v>
      </c>
    </row>
    <row r="6816" spans="1:8" x14ac:dyDescent="0.2">
      <c r="A6816">
        <f t="shared" si="636"/>
        <v>12</v>
      </c>
      <c r="B6816" t="b">
        <f t="shared" si="637"/>
        <v>0</v>
      </c>
      <c r="C6816" t="str">
        <f t="shared" si="638"/>
        <v>OFF</v>
      </c>
      <c r="D6816" s="4">
        <f t="shared" si="640"/>
        <v>42713.916666650141</v>
      </c>
      <c r="E6816" t="str">
        <f t="shared" si="641"/>
        <v>LRKPPS</v>
      </c>
      <c r="F6816" s="39">
        <v>97.672630310058594</v>
      </c>
      <c r="G6816">
        <f t="shared" si="639"/>
        <v>1.5706653891487466E-3</v>
      </c>
      <c r="H6816" s="38">
        <f>G6816*SUMIF('Manual Inputs'!$B$11:$B$22,'Expanded kW'!A6816,'Manual Inputs'!$C$11:$C$22)</f>
        <v>14136.30106475116</v>
      </c>
    </row>
    <row r="6817" spans="1:8" x14ac:dyDescent="0.2">
      <c r="A6817">
        <f t="shared" si="636"/>
        <v>12</v>
      </c>
      <c r="B6817" t="b">
        <f t="shared" si="637"/>
        <v>0</v>
      </c>
      <c r="C6817" t="str">
        <f t="shared" si="638"/>
        <v>OFF</v>
      </c>
      <c r="D6817" s="4">
        <f t="shared" si="640"/>
        <v>42713.958333316805</v>
      </c>
      <c r="E6817" t="str">
        <f t="shared" si="641"/>
        <v>LRKPPS</v>
      </c>
      <c r="F6817" s="39">
        <v>92.781791687011719</v>
      </c>
      <c r="G6817">
        <f t="shared" si="639"/>
        <v>1.4920162227984007E-3</v>
      </c>
      <c r="H6817" s="38">
        <f>G6817*SUMIF('Manual Inputs'!$B$11:$B$22,'Expanded kW'!A6817,'Manual Inputs'!$C$11:$C$22)</f>
        <v>13428.442916413944</v>
      </c>
    </row>
    <row r="6818" spans="1:8" x14ac:dyDescent="0.2">
      <c r="A6818">
        <f t="shared" si="636"/>
        <v>12</v>
      </c>
      <c r="B6818" t="b">
        <f t="shared" si="637"/>
        <v>0</v>
      </c>
      <c r="C6818" t="str">
        <f t="shared" si="638"/>
        <v>OFF</v>
      </c>
      <c r="D6818" s="4">
        <f t="shared" si="640"/>
        <v>42713.999999983469</v>
      </c>
      <c r="E6818" t="str">
        <f t="shared" si="641"/>
        <v>LRKPPS</v>
      </c>
      <c r="F6818" s="39">
        <v>90.223747253417969</v>
      </c>
      <c r="G6818">
        <f t="shared" si="639"/>
        <v>1.4508805244661674E-3</v>
      </c>
      <c r="H6818" s="38">
        <f>G6818*SUMIF('Manual Inputs'!$B$11:$B$22,'Expanded kW'!A6818,'Manual Inputs'!$C$11:$C$22)</f>
        <v>13058.213445419875</v>
      </c>
    </row>
    <row r="6819" spans="1:8" x14ac:dyDescent="0.2">
      <c r="A6819">
        <f t="shared" si="636"/>
        <v>12</v>
      </c>
      <c r="B6819" t="b">
        <f t="shared" si="637"/>
        <v>0</v>
      </c>
      <c r="C6819" t="str">
        <f t="shared" si="638"/>
        <v>OFF</v>
      </c>
      <c r="D6819" s="4">
        <f t="shared" si="640"/>
        <v>42714.041666650133</v>
      </c>
      <c r="E6819" t="str">
        <f t="shared" si="641"/>
        <v>LRKPPS</v>
      </c>
      <c r="F6819" s="39">
        <v>91.607559204101563</v>
      </c>
      <c r="G6819">
        <f t="shared" si="639"/>
        <v>1.47313348856808E-3</v>
      </c>
      <c r="H6819" s="38">
        <f>G6819*SUMIF('Manual Inputs'!$B$11:$B$22,'Expanded kW'!A6819,'Manual Inputs'!$C$11:$C$22)</f>
        <v>13258.494550676945</v>
      </c>
    </row>
    <row r="6820" spans="1:8" x14ac:dyDescent="0.2">
      <c r="A6820">
        <f t="shared" si="636"/>
        <v>12</v>
      </c>
      <c r="B6820" t="b">
        <f t="shared" si="637"/>
        <v>0</v>
      </c>
      <c r="C6820" t="str">
        <f t="shared" si="638"/>
        <v>OFF</v>
      </c>
      <c r="D6820" s="4">
        <f t="shared" si="640"/>
        <v>42714.083333316798</v>
      </c>
      <c r="E6820" t="str">
        <f t="shared" si="641"/>
        <v>LRKPPS</v>
      </c>
      <c r="F6820" s="39">
        <v>92.95635986328125</v>
      </c>
      <c r="G6820">
        <f t="shared" si="639"/>
        <v>1.4948234390230785E-3</v>
      </c>
      <c r="H6820" s="38">
        <f>G6820*SUMIF('Manual Inputs'!$B$11:$B$22,'Expanded kW'!A6820,'Manual Inputs'!$C$11:$C$22)</f>
        <v>13453.708421072071</v>
      </c>
    </row>
    <row r="6821" spans="1:8" x14ac:dyDescent="0.2">
      <c r="A6821">
        <f t="shared" si="636"/>
        <v>12</v>
      </c>
      <c r="B6821" t="b">
        <f t="shared" si="637"/>
        <v>0</v>
      </c>
      <c r="C6821" t="str">
        <f t="shared" si="638"/>
        <v>OFF</v>
      </c>
      <c r="D6821" s="4">
        <f t="shared" si="640"/>
        <v>42714.124999983462</v>
      </c>
      <c r="E6821" t="str">
        <f t="shared" si="641"/>
        <v>LRKPPS</v>
      </c>
      <c r="F6821" s="39">
        <v>92.160270690917969</v>
      </c>
      <c r="G6821">
        <f t="shared" si="639"/>
        <v>1.4820215957048659E-3</v>
      </c>
      <c r="H6821" s="38">
        <f>G6821*SUMIF('Manual Inputs'!$B$11:$B$22,'Expanded kW'!A6821,'Manual Inputs'!$C$11:$C$22)</f>
        <v>13338.489283641338</v>
      </c>
    </row>
    <row r="6822" spans="1:8" x14ac:dyDescent="0.2">
      <c r="A6822">
        <f t="shared" si="636"/>
        <v>12</v>
      </c>
      <c r="B6822" t="b">
        <f t="shared" si="637"/>
        <v>0</v>
      </c>
      <c r="C6822" t="str">
        <f t="shared" si="638"/>
        <v>OFF</v>
      </c>
      <c r="D6822" s="4">
        <f t="shared" si="640"/>
        <v>42714.166666650126</v>
      </c>
      <c r="E6822" t="str">
        <f t="shared" si="641"/>
        <v>LRKPPS</v>
      </c>
      <c r="F6822" s="39">
        <v>95.260002136230469</v>
      </c>
      <c r="G6822">
        <f t="shared" si="639"/>
        <v>1.5318681175130022E-3</v>
      </c>
      <c r="H6822" s="38">
        <f>G6822*SUMIF('Manual Inputs'!$B$11:$B$22,'Expanded kW'!A6822,'Manual Inputs'!$C$11:$C$22)</f>
        <v>13787.117899372404</v>
      </c>
    </row>
    <row r="6823" spans="1:8" x14ac:dyDescent="0.2">
      <c r="A6823">
        <f t="shared" si="636"/>
        <v>12</v>
      </c>
      <c r="B6823" t="b">
        <f t="shared" si="637"/>
        <v>0</v>
      </c>
      <c r="C6823" t="str">
        <f t="shared" si="638"/>
        <v>OFF</v>
      </c>
      <c r="D6823" s="4">
        <f t="shared" si="640"/>
        <v>42714.20833331679</v>
      </c>
      <c r="E6823" t="str">
        <f t="shared" si="641"/>
        <v>LRKPPS</v>
      </c>
      <c r="F6823" s="39">
        <v>94.924537658691406</v>
      </c>
      <c r="G6823">
        <f t="shared" si="639"/>
        <v>1.5264735413406719E-3</v>
      </c>
      <c r="H6823" s="38">
        <f>G6823*SUMIF('Manual Inputs'!$B$11:$B$22,'Expanded kW'!A6823,'Manual Inputs'!$C$11:$C$22)</f>
        <v>13738.565640300774</v>
      </c>
    </row>
    <row r="6824" spans="1:8" x14ac:dyDescent="0.2">
      <c r="A6824">
        <f t="shared" si="636"/>
        <v>12</v>
      </c>
      <c r="B6824" t="b">
        <f t="shared" si="637"/>
        <v>0</v>
      </c>
      <c r="C6824" t="str">
        <f t="shared" si="638"/>
        <v>OFF</v>
      </c>
      <c r="D6824" s="4">
        <f t="shared" si="640"/>
        <v>42714.249999983454</v>
      </c>
      <c r="E6824" t="str">
        <f t="shared" si="641"/>
        <v>LRKPPS</v>
      </c>
      <c r="F6824" s="39">
        <v>101.33035278320312</v>
      </c>
      <c r="G6824">
        <f t="shared" si="639"/>
        <v>1.629484917950645E-3</v>
      </c>
      <c r="H6824" s="38">
        <f>G6824*SUMIF('Manual Inputs'!$B$11:$B$22,'Expanded kW'!A6824,'Manual Inputs'!$C$11:$C$22)</f>
        <v>14665.688529054478</v>
      </c>
    </row>
    <row r="6825" spans="1:8" x14ac:dyDescent="0.2">
      <c r="A6825">
        <f t="shared" si="636"/>
        <v>12</v>
      </c>
      <c r="B6825" t="b">
        <f t="shared" si="637"/>
        <v>0</v>
      </c>
      <c r="C6825" t="str">
        <f t="shared" si="638"/>
        <v>OFF</v>
      </c>
      <c r="D6825" s="4">
        <f t="shared" si="640"/>
        <v>42714.291666650119</v>
      </c>
      <c r="E6825" t="str">
        <f t="shared" si="641"/>
        <v>LRKPPS</v>
      </c>
      <c r="F6825" s="39">
        <v>106.32109832763672</v>
      </c>
      <c r="G6825">
        <f t="shared" si="639"/>
        <v>1.7097406791378494E-3</v>
      </c>
      <c r="H6825" s="38">
        <f>G6825*SUMIF('Manual Inputs'!$B$11:$B$22,'Expanded kW'!A6825,'Manual Inputs'!$C$11:$C$22)</f>
        <v>15388.006350635793</v>
      </c>
    </row>
    <row r="6826" spans="1:8" x14ac:dyDescent="0.2">
      <c r="A6826">
        <f t="shared" si="636"/>
        <v>12</v>
      </c>
      <c r="B6826" t="b">
        <f t="shared" si="637"/>
        <v>0</v>
      </c>
      <c r="C6826" t="str">
        <f t="shared" si="638"/>
        <v>OFF</v>
      </c>
      <c r="D6826" s="4">
        <f t="shared" si="640"/>
        <v>42714.333333316783</v>
      </c>
      <c r="E6826" t="str">
        <f t="shared" si="641"/>
        <v>LRKPPS</v>
      </c>
      <c r="F6826" s="39">
        <v>107.02670288085937</v>
      </c>
      <c r="G6826">
        <f t="shared" si="639"/>
        <v>1.7210874468726225E-3</v>
      </c>
      <c r="H6826" s="38">
        <f>G6826*SUMIF('Manual Inputs'!$B$11:$B$22,'Expanded kW'!A6826,'Manual Inputs'!$C$11:$C$22)</f>
        <v>15490.12951825553</v>
      </c>
    </row>
    <row r="6827" spans="1:8" x14ac:dyDescent="0.2">
      <c r="A6827">
        <f t="shared" si="636"/>
        <v>12</v>
      </c>
      <c r="B6827" t="b">
        <f t="shared" si="637"/>
        <v>0</v>
      </c>
      <c r="C6827" t="str">
        <f t="shared" si="638"/>
        <v>OFF</v>
      </c>
      <c r="D6827" s="4">
        <f t="shared" si="640"/>
        <v>42714.374999983447</v>
      </c>
      <c r="E6827" t="str">
        <f t="shared" si="641"/>
        <v>LRKPPS</v>
      </c>
      <c r="F6827" s="39">
        <v>107.08049011230469</v>
      </c>
      <c r="G6827">
        <f t="shared" si="639"/>
        <v>1.7219523948374831E-3</v>
      </c>
      <c r="H6827" s="38">
        <f>G6827*SUMIF('Manual Inputs'!$B$11:$B$22,'Expanded kW'!A6827,'Manual Inputs'!$C$11:$C$22)</f>
        <v>15497.914222063921</v>
      </c>
    </row>
    <row r="6828" spans="1:8" x14ac:dyDescent="0.2">
      <c r="A6828">
        <f t="shared" si="636"/>
        <v>12</v>
      </c>
      <c r="B6828" t="b">
        <f t="shared" si="637"/>
        <v>0</v>
      </c>
      <c r="C6828" t="str">
        <f t="shared" si="638"/>
        <v>OFF</v>
      </c>
      <c r="D6828" s="4">
        <f t="shared" si="640"/>
        <v>42714.416666650111</v>
      </c>
      <c r="E6828" t="str">
        <f t="shared" si="641"/>
        <v>LRKPPS</v>
      </c>
      <c r="F6828" s="39">
        <v>103.35218048095703</v>
      </c>
      <c r="G6828">
        <f t="shared" si="639"/>
        <v>1.6619977598553164E-3</v>
      </c>
      <c r="H6828" s="38">
        <f>G6828*SUMIF('Manual Inputs'!$B$11:$B$22,'Expanded kW'!A6828,'Manual Inputs'!$C$11:$C$22)</f>
        <v>14958.310576252059</v>
      </c>
    </row>
    <row r="6829" spans="1:8" x14ac:dyDescent="0.2">
      <c r="A6829">
        <f t="shared" si="636"/>
        <v>12</v>
      </c>
      <c r="B6829" t="b">
        <f t="shared" si="637"/>
        <v>0</v>
      </c>
      <c r="C6829" t="str">
        <f t="shared" si="638"/>
        <v>OFF</v>
      </c>
      <c r="D6829" s="4">
        <f t="shared" si="640"/>
        <v>42714.458333316776</v>
      </c>
      <c r="E6829" t="str">
        <f t="shared" si="641"/>
        <v>LRKPPS</v>
      </c>
      <c r="F6829" s="39">
        <v>97.240806579589844</v>
      </c>
      <c r="G6829">
        <f t="shared" si="639"/>
        <v>1.5637212678989421E-3</v>
      </c>
      <c r="H6829" s="38">
        <f>G6829*SUMIF('Manual Inputs'!$B$11:$B$22,'Expanded kW'!A6829,'Manual Inputs'!$C$11:$C$22)</f>
        <v>14073.802591622791</v>
      </c>
    </row>
    <row r="6830" spans="1:8" x14ac:dyDescent="0.2">
      <c r="A6830">
        <f t="shared" si="636"/>
        <v>12</v>
      </c>
      <c r="B6830" t="b">
        <f t="shared" si="637"/>
        <v>0</v>
      </c>
      <c r="C6830" t="str">
        <f t="shared" si="638"/>
        <v>OFF</v>
      </c>
      <c r="D6830" s="4">
        <f t="shared" si="640"/>
        <v>42714.49999998344</v>
      </c>
      <c r="E6830" t="str">
        <f t="shared" si="641"/>
        <v>LRKPPS</v>
      </c>
      <c r="F6830" s="39">
        <v>93.655517578125</v>
      </c>
      <c r="G6830">
        <f t="shared" si="639"/>
        <v>1.506066535689723E-3</v>
      </c>
      <c r="H6830" s="38">
        <f>G6830*SUMIF('Manual Inputs'!$B$11:$B$22,'Expanded kW'!A6830,'Manual Inputs'!$C$11:$C$22)</f>
        <v>13554.89852844811</v>
      </c>
    </row>
    <row r="6831" spans="1:8" x14ac:dyDescent="0.2">
      <c r="A6831">
        <f t="shared" si="636"/>
        <v>12</v>
      </c>
      <c r="B6831" t="b">
        <f t="shared" si="637"/>
        <v>0</v>
      </c>
      <c r="C6831" t="str">
        <f t="shared" si="638"/>
        <v>OFF</v>
      </c>
      <c r="D6831" s="4">
        <f t="shared" si="640"/>
        <v>42714.541666650104</v>
      </c>
      <c r="E6831" t="str">
        <f t="shared" si="641"/>
        <v>LRKPPS</v>
      </c>
      <c r="F6831" s="39">
        <v>96.078346252441406</v>
      </c>
      <c r="G6831">
        <f t="shared" si="639"/>
        <v>1.5450278407196543E-3</v>
      </c>
      <c r="H6831" s="38">
        <f>G6831*SUMIF('Manual Inputs'!$B$11:$B$22,'Expanded kW'!A6831,'Manual Inputs'!$C$11:$C$22)</f>
        <v>13905.558027017192</v>
      </c>
    </row>
    <row r="6832" spans="1:8" x14ac:dyDescent="0.2">
      <c r="A6832">
        <f t="shared" si="636"/>
        <v>12</v>
      </c>
      <c r="B6832" t="b">
        <f t="shared" si="637"/>
        <v>0</v>
      </c>
      <c r="C6832" t="str">
        <f t="shared" si="638"/>
        <v>OFF</v>
      </c>
      <c r="D6832" s="4">
        <f t="shared" si="640"/>
        <v>42714.583333316768</v>
      </c>
      <c r="E6832" t="str">
        <f t="shared" si="641"/>
        <v>LRKPPS</v>
      </c>
      <c r="F6832" s="39">
        <v>89.763648986816406</v>
      </c>
      <c r="G6832">
        <f t="shared" si="639"/>
        <v>1.4434817227684518E-3</v>
      </c>
      <c r="H6832" s="38">
        <f>G6832*SUMIF('Manual Inputs'!$B$11:$B$22,'Expanded kW'!A6832,'Manual Inputs'!$C$11:$C$22)</f>
        <v>12991.622757778898</v>
      </c>
    </row>
    <row r="6833" spans="1:8" x14ac:dyDescent="0.2">
      <c r="A6833">
        <f t="shared" si="636"/>
        <v>12</v>
      </c>
      <c r="B6833" t="b">
        <f t="shared" si="637"/>
        <v>0</v>
      </c>
      <c r="C6833" t="str">
        <f t="shared" si="638"/>
        <v>OFF</v>
      </c>
      <c r="D6833" s="4">
        <f t="shared" si="640"/>
        <v>42714.624999983433</v>
      </c>
      <c r="E6833" t="str">
        <f t="shared" si="641"/>
        <v>LRKPPS</v>
      </c>
      <c r="F6833" s="39">
        <v>87.112632751464844</v>
      </c>
      <c r="G6833">
        <f t="shared" si="639"/>
        <v>1.4008509526773827E-3</v>
      </c>
      <c r="H6833" s="38">
        <f>G6833*SUMIF('Manual Inputs'!$B$11:$B$22,'Expanded kW'!A6833,'Manual Inputs'!$C$11:$C$22)</f>
        <v>12607.937343436026</v>
      </c>
    </row>
    <row r="6834" spans="1:8" x14ac:dyDescent="0.2">
      <c r="A6834">
        <f t="shared" si="636"/>
        <v>12</v>
      </c>
      <c r="B6834" t="b">
        <f t="shared" si="637"/>
        <v>0</v>
      </c>
      <c r="C6834" t="str">
        <f t="shared" si="638"/>
        <v>OFF</v>
      </c>
      <c r="D6834" s="4">
        <f t="shared" si="640"/>
        <v>42714.666666650097</v>
      </c>
      <c r="E6834" t="str">
        <f t="shared" si="641"/>
        <v>LRKPPS</v>
      </c>
      <c r="F6834" s="39">
        <v>88.633018493652344</v>
      </c>
      <c r="G6834">
        <f t="shared" si="639"/>
        <v>1.4253001484841141E-3</v>
      </c>
      <c r="H6834" s="38">
        <f>G6834*SUMIF('Manual Inputs'!$B$11:$B$22,'Expanded kW'!A6834,'Manual Inputs'!$C$11:$C$22)</f>
        <v>12827.984971086575</v>
      </c>
    </row>
    <row r="6835" spans="1:8" x14ac:dyDescent="0.2">
      <c r="A6835">
        <f t="shared" si="636"/>
        <v>12</v>
      </c>
      <c r="B6835" t="b">
        <f t="shared" si="637"/>
        <v>0</v>
      </c>
      <c r="C6835" t="str">
        <f t="shared" si="638"/>
        <v>OFF</v>
      </c>
      <c r="D6835" s="4">
        <f t="shared" si="640"/>
        <v>42714.708333316761</v>
      </c>
      <c r="E6835" t="str">
        <f t="shared" si="641"/>
        <v>LRKPPS</v>
      </c>
      <c r="F6835" s="39">
        <v>92.939849853515625</v>
      </c>
      <c r="G6835">
        <f t="shared" si="639"/>
        <v>1.4945579429385455E-3</v>
      </c>
      <c r="H6835" s="38">
        <f>G6835*SUMIF('Manual Inputs'!$B$11:$B$22,'Expanded kW'!A6835,'Manual Inputs'!$C$11:$C$22)</f>
        <v>13451.318903477553</v>
      </c>
    </row>
    <row r="6836" spans="1:8" x14ac:dyDescent="0.2">
      <c r="A6836">
        <f t="shared" si="636"/>
        <v>12</v>
      </c>
      <c r="B6836" t="b">
        <f t="shared" si="637"/>
        <v>0</v>
      </c>
      <c r="C6836" t="str">
        <f t="shared" si="638"/>
        <v>OFF</v>
      </c>
      <c r="D6836" s="4">
        <f t="shared" si="640"/>
        <v>42714.749999983425</v>
      </c>
      <c r="E6836" t="str">
        <f t="shared" si="641"/>
        <v>LRKPPS</v>
      </c>
      <c r="F6836" s="39">
        <v>95.54278564453125</v>
      </c>
      <c r="G6836">
        <f t="shared" si="639"/>
        <v>1.5364155354303873E-3</v>
      </c>
      <c r="H6836" s="38">
        <f>G6836*SUMIF('Manual Inputs'!$B$11:$B$22,'Expanded kW'!A6836,'Manual Inputs'!$C$11:$C$22)</f>
        <v>13828.045565565037</v>
      </c>
    </row>
    <row r="6837" spans="1:8" x14ac:dyDescent="0.2">
      <c r="A6837">
        <f t="shared" si="636"/>
        <v>12</v>
      </c>
      <c r="B6837" t="b">
        <f t="shared" si="637"/>
        <v>0</v>
      </c>
      <c r="C6837" t="str">
        <f t="shared" si="638"/>
        <v>OFF</v>
      </c>
      <c r="D6837" s="4">
        <f t="shared" si="640"/>
        <v>42714.79166665009</v>
      </c>
      <c r="E6837" t="str">
        <f t="shared" si="641"/>
        <v>LRKPPS</v>
      </c>
      <c r="F6837" s="39">
        <v>93.179100036621094</v>
      </c>
      <c r="G6837">
        <f t="shared" si="639"/>
        <v>1.498405305098839E-3</v>
      </c>
      <c r="H6837" s="38">
        <f>G6837*SUMIF('Manual Inputs'!$B$11:$B$22,'Expanded kW'!A6837,'Manual Inputs'!$C$11:$C$22)</f>
        <v>13485.945928545265</v>
      </c>
    </row>
    <row r="6838" spans="1:8" x14ac:dyDescent="0.2">
      <c r="A6838">
        <f t="shared" si="636"/>
        <v>12</v>
      </c>
      <c r="B6838" t="b">
        <f t="shared" si="637"/>
        <v>0</v>
      </c>
      <c r="C6838" t="str">
        <f t="shared" si="638"/>
        <v>OFF</v>
      </c>
      <c r="D6838" s="4">
        <f t="shared" si="640"/>
        <v>42714.833333316754</v>
      </c>
      <c r="E6838" t="str">
        <f t="shared" si="641"/>
        <v>LRKPPS</v>
      </c>
      <c r="F6838" s="39">
        <v>91.791831970214844</v>
      </c>
      <c r="G6838">
        <f t="shared" si="639"/>
        <v>1.4760967634893968E-3</v>
      </c>
      <c r="H6838" s="38">
        <f>G6838*SUMIF('Manual Inputs'!$B$11:$B$22,'Expanded kW'!A6838,'Manual Inputs'!$C$11:$C$22)</f>
        <v>13285.164614660505</v>
      </c>
    </row>
    <row r="6839" spans="1:8" x14ac:dyDescent="0.2">
      <c r="A6839">
        <f t="shared" si="636"/>
        <v>12</v>
      </c>
      <c r="B6839" t="b">
        <f t="shared" si="637"/>
        <v>0</v>
      </c>
      <c r="C6839" t="str">
        <f t="shared" si="638"/>
        <v>OFF</v>
      </c>
      <c r="D6839" s="4">
        <f t="shared" si="640"/>
        <v>42714.874999983418</v>
      </c>
      <c r="E6839" t="str">
        <f t="shared" si="641"/>
        <v>LRKPPS</v>
      </c>
      <c r="F6839" s="39">
        <v>94.512702941894531</v>
      </c>
      <c r="G6839">
        <f t="shared" si="639"/>
        <v>1.5198508617458937E-3</v>
      </c>
      <c r="H6839" s="38">
        <f>G6839*SUMIF('Manual Inputs'!$B$11:$B$22,'Expanded kW'!A6839,'Manual Inputs'!$C$11:$C$22)</f>
        <v>13678.960206034531</v>
      </c>
    </row>
    <row r="6840" spans="1:8" x14ac:dyDescent="0.2">
      <c r="A6840">
        <f t="shared" si="636"/>
        <v>12</v>
      </c>
      <c r="B6840" t="b">
        <f t="shared" si="637"/>
        <v>0</v>
      </c>
      <c r="C6840" t="str">
        <f t="shared" si="638"/>
        <v>OFF</v>
      </c>
      <c r="D6840" s="4">
        <f t="shared" si="640"/>
        <v>42714.916666650082</v>
      </c>
      <c r="E6840" t="str">
        <f t="shared" si="641"/>
        <v>LRKPPS</v>
      </c>
      <c r="F6840" s="39">
        <v>91.603080749511719</v>
      </c>
      <c r="G6840">
        <f t="shared" si="639"/>
        <v>1.4730614709148357E-3</v>
      </c>
      <c r="H6840" s="38">
        <f>G6840*SUMIF('Manual Inputs'!$B$11:$B$22,'Expanded kW'!A6840,'Manual Inputs'!$C$11:$C$22)</f>
        <v>13257.846377466232</v>
      </c>
    </row>
    <row r="6841" spans="1:8" x14ac:dyDescent="0.2">
      <c r="A6841">
        <f t="shared" si="636"/>
        <v>12</v>
      </c>
      <c r="B6841" t="b">
        <f t="shared" si="637"/>
        <v>0</v>
      </c>
      <c r="C6841" t="str">
        <f t="shared" si="638"/>
        <v>OFF</v>
      </c>
      <c r="D6841" s="4">
        <f t="shared" si="640"/>
        <v>42714.958333316747</v>
      </c>
      <c r="E6841" t="str">
        <f t="shared" si="641"/>
        <v>LRKPPS</v>
      </c>
      <c r="F6841" s="39">
        <v>91.004745483398438</v>
      </c>
      <c r="G6841">
        <f t="shared" si="639"/>
        <v>1.4634396916036005E-3</v>
      </c>
      <c r="H6841" s="38">
        <f>G6841*SUMIF('Manual Inputs'!$B$11:$B$22,'Expanded kW'!A6841,'Manual Inputs'!$C$11:$C$22)</f>
        <v>13171.248448931034</v>
      </c>
    </row>
    <row r="6842" spans="1:8" x14ac:dyDescent="0.2">
      <c r="A6842">
        <f t="shared" si="636"/>
        <v>12</v>
      </c>
      <c r="B6842" t="b">
        <f t="shared" si="637"/>
        <v>0</v>
      </c>
      <c r="C6842" t="str">
        <f t="shared" si="638"/>
        <v>OFF</v>
      </c>
      <c r="D6842" s="4">
        <f t="shared" si="640"/>
        <v>42714.999999983411</v>
      </c>
      <c r="E6842" t="str">
        <f t="shared" si="641"/>
        <v>LRKPPS</v>
      </c>
      <c r="F6842" s="39">
        <v>88.357429504394531</v>
      </c>
      <c r="G6842">
        <f t="shared" si="639"/>
        <v>1.4208684250250076E-3</v>
      </c>
      <c r="H6842" s="38">
        <f>G6842*SUMIF('Manual Inputs'!$B$11:$B$22,'Expanded kW'!A6842,'Manual Inputs'!$C$11:$C$22)</f>
        <v>12788.098578041649</v>
      </c>
    </row>
    <row r="6843" spans="1:8" x14ac:dyDescent="0.2">
      <c r="A6843">
        <f t="shared" si="636"/>
        <v>12</v>
      </c>
      <c r="B6843" t="b">
        <f t="shared" si="637"/>
        <v>0</v>
      </c>
      <c r="C6843" t="str">
        <f t="shared" si="638"/>
        <v>OFF</v>
      </c>
      <c r="D6843" s="4">
        <f t="shared" si="640"/>
        <v>42715.041666650075</v>
      </c>
      <c r="E6843" t="str">
        <f t="shared" si="641"/>
        <v>LRKPPS</v>
      </c>
      <c r="F6843" s="39">
        <v>89.302330017089844</v>
      </c>
      <c r="G6843">
        <f t="shared" si="639"/>
        <v>1.4360632910460018E-3</v>
      </c>
      <c r="H6843" s="38">
        <f>G6843*SUMIF('Manual Inputs'!$B$11:$B$22,'Expanded kW'!A6843,'Manual Inputs'!$C$11:$C$22)</f>
        <v>12924.855396008934</v>
      </c>
    </row>
    <row r="6844" spans="1:8" x14ac:dyDescent="0.2">
      <c r="A6844">
        <f t="shared" si="636"/>
        <v>12</v>
      </c>
      <c r="B6844" t="b">
        <f t="shared" si="637"/>
        <v>0</v>
      </c>
      <c r="C6844" t="str">
        <f t="shared" si="638"/>
        <v>OFF</v>
      </c>
      <c r="D6844" s="4">
        <f t="shared" si="640"/>
        <v>42715.083333316739</v>
      </c>
      <c r="E6844" t="str">
        <f t="shared" si="641"/>
        <v>LRKPPS</v>
      </c>
      <c r="F6844" s="39">
        <v>84.426933288574219</v>
      </c>
      <c r="G6844">
        <f t="shared" si="639"/>
        <v>1.3576624445085464E-3</v>
      </c>
      <c r="H6844" s="38">
        <f>G6844*SUMIF('Manual Inputs'!$B$11:$B$22,'Expanded kW'!A6844,'Manual Inputs'!$C$11:$C$22)</f>
        <v>12219.232175403375</v>
      </c>
    </row>
    <row r="6845" spans="1:8" x14ac:dyDescent="0.2">
      <c r="A6845">
        <f t="shared" si="636"/>
        <v>12</v>
      </c>
      <c r="B6845" t="b">
        <f t="shared" si="637"/>
        <v>0</v>
      </c>
      <c r="C6845" t="str">
        <f t="shared" si="638"/>
        <v>OFF</v>
      </c>
      <c r="D6845" s="4">
        <f t="shared" si="640"/>
        <v>42715.124999983404</v>
      </c>
      <c r="E6845" t="str">
        <f t="shared" si="641"/>
        <v>LRKPPS</v>
      </c>
      <c r="F6845" s="39">
        <v>81.35699462890625</v>
      </c>
      <c r="G6845">
        <f t="shared" si="639"/>
        <v>1.3082950179915847E-3</v>
      </c>
      <c r="H6845" s="38">
        <f>G6845*SUMIF('Manual Inputs'!$B$11:$B$22,'Expanded kW'!A6845,'Manual Inputs'!$C$11:$C$22)</f>
        <v>11774.915512632842</v>
      </c>
    </row>
    <row r="6846" spans="1:8" x14ac:dyDescent="0.2">
      <c r="A6846">
        <f t="shared" si="636"/>
        <v>12</v>
      </c>
      <c r="B6846" t="b">
        <f t="shared" si="637"/>
        <v>0</v>
      </c>
      <c r="C6846" t="str">
        <f t="shared" si="638"/>
        <v>OFF</v>
      </c>
      <c r="D6846" s="4">
        <f t="shared" si="640"/>
        <v>42715.166666650068</v>
      </c>
      <c r="E6846" t="str">
        <f t="shared" si="641"/>
        <v>LRKPPS</v>
      </c>
      <c r="F6846" s="39">
        <v>82.986419677734375</v>
      </c>
      <c r="G6846">
        <f t="shared" si="639"/>
        <v>1.3344976657577194E-3</v>
      </c>
      <c r="H6846" s="38">
        <f>G6846*SUMIF('Manual Inputs'!$B$11:$B$22,'Expanded kW'!A6846,'Manual Inputs'!$C$11:$C$22)</f>
        <v>12010.744556854961</v>
      </c>
    </row>
    <row r="6847" spans="1:8" x14ac:dyDescent="0.2">
      <c r="A6847">
        <f t="shared" si="636"/>
        <v>12</v>
      </c>
      <c r="B6847" t="b">
        <f t="shared" si="637"/>
        <v>0</v>
      </c>
      <c r="C6847" t="str">
        <f t="shared" si="638"/>
        <v>OFF</v>
      </c>
      <c r="D6847" s="4">
        <f t="shared" si="640"/>
        <v>42715.208333316732</v>
      </c>
      <c r="E6847" t="str">
        <f t="shared" si="641"/>
        <v>LRKPPS</v>
      </c>
      <c r="F6847" s="39">
        <v>84.6829833984375</v>
      </c>
      <c r="G6847">
        <f t="shared" si="639"/>
        <v>1.3617799648842474E-3</v>
      </c>
      <c r="H6847" s="38">
        <f>G6847*SUMIF('Manual Inputs'!$B$11:$B$22,'Expanded kW'!A6847,'Manual Inputs'!$C$11:$C$22)</f>
        <v>12256.290678171239</v>
      </c>
    </row>
    <row r="6848" spans="1:8" x14ac:dyDescent="0.2">
      <c r="A6848">
        <f t="shared" si="636"/>
        <v>12</v>
      </c>
      <c r="B6848" t="b">
        <f t="shared" si="637"/>
        <v>0</v>
      </c>
      <c r="C6848" t="str">
        <f t="shared" si="638"/>
        <v>OFF</v>
      </c>
      <c r="D6848" s="4">
        <f t="shared" si="640"/>
        <v>42715.249999983396</v>
      </c>
      <c r="E6848" t="str">
        <f t="shared" si="641"/>
        <v>LRKPPS</v>
      </c>
      <c r="F6848" s="39">
        <v>89.377983093261719</v>
      </c>
      <c r="G6848">
        <f t="shared" si="639"/>
        <v>1.437279861828918E-3</v>
      </c>
      <c r="H6848" s="38">
        <f>G6848*SUMIF('Manual Inputs'!$B$11:$B$22,'Expanded kW'!A6848,'Manual Inputs'!$C$11:$C$22)</f>
        <v>12935.804775152767</v>
      </c>
    </row>
    <row r="6849" spans="1:8" x14ac:dyDescent="0.2">
      <c r="A6849">
        <f t="shared" si="636"/>
        <v>12</v>
      </c>
      <c r="B6849" t="b">
        <f t="shared" si="637"/>
        <v>0</v>
      </c>
      <c r="C6849" t="str">
        <f t="shared" si="638"/>
        <v>OFF</v>
      </c>
      <c r="D6849" s="4">
        <f t="shared" si="640"/>
        <v>42715.291666650061</v>
      </c>
      <c r="E6849" t="str">
        <f t="shared" si="641"/>
        <v>LRKPPS</v>
      </c>
      <c r="F6849" s="39">
        <v>89.064720153808594</v>
      </c>
      <c r="G6849">
        <f t="shared" si="639"/>
        <v>1.4322423067314452E-3</v>
      </c>
      <c r="H6849" s="38">
        <f>G6849*SUMIF('Manual Inputs'!$B$11:$B$22,'Expanded kW'!A6849,'Manual Inputs'!$C$11:$C$22)</f>
        <v>12890.465776802046</v>
      </c>
    </row>
    <row r="6850" spans="1:8" x14ac:dyDescent="0.2">
      <c r="A6850">
        <f t="shared" ref="A6850:A6913" si="642">MONTH(D6850)</f>
        <v>12</v>
      </c>
      <c r="B6850" t="b">
        <f t="shared" ref="B6850:B6913" si="643">IF(ISNA(VLOOKUP(DATE(YEAR(D6850),MONTH(D6850),DAY(D6850)),Holidays,1,FALSE)),FALSE,TRUE)</f>
        <v>0</v>
      </c>
      <c r="C6850" t="str">
        <f t="shared" ref="C6850:C6913" si="644">IF(OR(HOUR(D6850)&lt;PkStart,HOUR(D6850)&gt;OPkStart-1,WEEKDAY(D6850,2)&gt;5,B6850)=TRUE,"OFF","ON")</f>
        <v>OFF</v>
      </c>
      <c r="D6850" s="4">
        <f t="shared" si="640"/>
        <v>42715.333333316725</v>
      </c>
      <c r="E6850" t="str">
        <f t="shared" si="641"/>
        <v>LRKPPS</v>
      </c>
      <c r="F6850" s="39">
        <v>84.144538879394531</v>
      </c>
      <c r="G6850">
        <f t="shared" ref="G6850:G6913" si="645">IF(SUMIF($A$2:$A$8761,A6850,$F$2:$F$8761)=0,0,F6850/SUMIF($A$2:$A$8761,A6850,$F$2:$F$8761))</f>
        <v>1.3531212836615453E-3</v>
      </c>
      <c r="H6850" s="38">
        <f>G6850*SUMIF('Manual Inputs'!$B$11:$B$22,'Expanded kW'!A6850,'Manual Inputs'!$C$11:$C$22)</f>
        <v>12178.360824089357</v>
      </c>
    </row>
    <row r="6851" spans="1:8" x14ac:dyDescent="0.2">
      <c r="A6851">
        <f t="shared" si="642"/>
        <v>12</v>
      </c>
      <c r="B6851" t="b">
        <f t="shared" si="643"/>
        <v>0</v>
      </c>
      <c r="C6851" t="str">
        <f t="shared" si="644"/>
        <v>OFF</v>
      </c>
      <c r="D6851" s="4">
        <f t="shared" si="640"/>
        <v>42715.374999983389</v>
      </c>
      <c r="E6851" t="str">
        <f t="shared" si="641"/>
        <v>LRKPPS</v>
      </c>
      <c r="F6851" s="39">
        <v>83.878349304199219</v>
      </c>
      <c r="G6851">
        <f t="shared" si="645"/>
        <v>1.3488407113928938E-3</v>
      </c>
      <c r="H6851" s="38">
        <f>G6851*SUMIF('Manual Inputs'!$B$11:$B$22,'Expanded kW'!A6851,'Manual Inputs'!$C$11:$C$22)</f>
        <v>12139.834821837612</v>
      </c>
    </row>
    <row r="6852" spans="1:8" x14ac:dyDescent="0.2">
      <c r="A6852">
        <f t="shared" si="642"/>
        <v>12</v>
      </c>
      <c r="B6852" t="b">
        <f t="shared" si="643"/>
        <v>0</v>
      </c>
      <c r="C6852" t="str">
        <f t="shared" si="644"/>
        <v>OFF</v>
      </c>
      <c r="D6852" s="4">
        <f t="shared" ref="D6852:D6915" si="646">+D6851+1/24</f>
        <v>42715.416666650053</v>
      </c>
      <c r="E6852" t="str">
        <f t="shared" ref="E6852:E6915" si="647">+E6851</f>
        <v>LRKPPS</v>
      </c>
      <c r="F6852" s="39">
        <v>80.523277282714844</v>
      </c>
      <c r="G6852">
        <f t="shared" si="645"/>
        <v>1.2948880791609333E-3</v>
      </c>
      <c r="H6852" s="38">
        <f>G6852*SUMIF('Manual Inputs'!$B$11:$B$22,'Expanded kW'!A6852,'Manual Inputs'!$C$11:$C$22)</f>
        <v>11654.250395176154</v>
      </c>
    </row>
    <row r="6853" spans="1:8" x14ac:dyDescent="0.2">
      <c r="A6853">
        <f t="shared" si="642"/>
        <v>12</v>
      </c>
      <c r="B6853" t="b">
        <f t="shared" si="643"/>
        <v>0</v>
      </c>
      <c r="C6853" t="str">
        <f t="shared" si="644"/>
        <v>OFF</v>
      </c>
      <c r="D6853" s="4">
        <f t="shared" si="646"/>
        <v>42715.458333316717</v>
      </c>
      <c r="E6853" t="str">
        <f t="shared" si="647"/>
        <v>LRKPPS</v>
      </c>
      <c r="F6853" s="39">
        <v>77.755950927734375</v>
      </c>
      <c r="G6853">
        <f t="shared" si="645"/>
        <v>1.2503869357756367E-3</v>
      </c>
      <c r="H6853" s="38">
        <f>G6853*SUMIF('Manual Inputs'!$B$11:$B$22,'Expanded kW'!A6853,'Manual Inputs'!$C$11:$C$22)</f>
        <v>11253.73124898095</v>
      </c>
    </row>
    <row r="6854" spans="1:8" x14ac:dyDescent="0.2">
      <c r="A6854">
        <f t="shared" si="642"/>
        <v>12</v>
      </c>
      <c r="B6854" t="b">
        <f t="shared" si="643"/>
        <v>0</v>
      </c>
      <c r="C6854" t="str">
        <f t="shared" si="644"/>
        <v>OFF</v>
      </c>
      <c r="D6854" s="4">
        <f t="shared" si="646"/>
        <v>42715.499999983382</v>
      </c>
      <c r="E6854" t="str">
        <f t="shared" si="647"/>
        <v>LRKPPS</v>
      </c>
      <c r="F6854" s="39">
        <v>75.258903503417969</v>
      </c>
      <c r="G6854">
        <f t="shared" si="645"/>
        <v>1.2102321252418522E-3</v>
      </c>
      <c r="H6854" s="38">
        <f>G6854*SUMIF('Manual Inputs'!$B$11:$B$22,'Expanded kW'!A6854,'Manual Inputs'!$C$11:$C$22)</f>
        <v>10892.329963369593</v>
      </c>
    </row>
    <row r="6855" spans="1:8" x14ac:dyDescent="0.2">
      <c r="A6855">
        <f t="shared" si="642"/>
        <v>12</v>
      </c>
      <c r="B6855" t="b">
        <f t="shared" si="643"/>
        <v>0</v>
      </c>
      <c r="C6855" t="str">
        <f t="shared" si="644"/>
        <v>OFF</v>
      </c>
      <c r="D6855" s="4">
        <f t="shared" si="646"/>
        <v>42715.541666650046</v>
      </c>
      <c r="E6855" t="str">
        <f t="shared" si="647"/>
        <v>LRKPPS</v>
      </c>
      <c r="F6855" s="39">
        <v>70.752639770507812</v>
      </c>
      <c r="G6855">
        <f t="shared" si="645"/>
        <v>1.1377672754964334E-3</v>
      </c>
      <c r="H6855" s="38">
        <f>G6855*SUMIF('Manual Inputs'!$B$11:$B$22,'Expanded kW'!A6855,'Manual Inputs'!$C$11:$C$22)</f>
        <v>10240.131895155724</v>
      </c>
    </row>
    <row r="6856" spans="1:8" x14ac:dyDescent="0.2">
      <c r="A6856">
        <f t="shared" si="642"/>
        <v>12</v>
      </c>
      <c r="B6856" t="b">
        <f t="shared" si="643"/>
        <v>0</v>
      </c>
      <c r="C6856" t="str">
        <f t="shared" si="644"/>
        <v>OFF</v>
      </c>
      <c r="D6856" s="4">
        <f t="shared" si="646"/>
        <v>42715.58333331671</v>
      </c>
      <c r="E6856" t="str">
        <f t="shared" si="647"/>
        <v>LRKPPS</v>
      </c>
      <c r="F6856" s="39">
        <v>69.419631958007813</v>
      </c>
      <c r="G6856">
        <f t="shared" si="645"/>
        <v>1.1163312884864367E-3</v>
      </c>
      <c r="H6856" s="38">
        <f>G6856*SUMIF('Manual Inputs'!$B$11:$B$22,'Expanded kW'!A6856,'Manual Inputs'!$C$11:$C$22)</f>
        <v>10047.20374630434</v>
      </c>
    </row>
    <row r="6857" spans="1:8" x14ac:dyDescent="0.2">
      <c r="A6857">
        <f t="shared" si="642"/>
        <v>12</v>
      </c>
      <c r="B6857" t="b">
        <f t="shared" si="643"/>
        <v>0</v>
      </c>
      <c r="C6857" t="str">
        <f t="shared" si="644"/>
        <v>OFF</v>
      </c>
      <c r="D6857" s="4">
        <f t="shared" si="646"/>
        <v>42715.624999983374</v>
      </c>
      <c r="E6857" t="str">
        <f t="shared" si="647"/>
        <v>LRKPPS</v>
      </c>
      <c r="F6857" s="39">
        <v>68.935272216796875</v>
      </c>
      <c r="G6857">
        <f t="shared" si="645"/>
        <v>1.1085423400471243E-3</v>
      </c>
      <c r="H6857" s="38">
        <f>G6857*SUMIF('Manual Inputs'!$B$11:$B$22,'Expanded kW'!A6857,'Manual Inputs'!$C$11:$C$22)</f>
        <v>9977.1016603497883</v>
      </c>
    </row>
    <row r="6858" spans="1:8" x14ac:dyDescent="0.2">
      <c r="A6858">
        <f t="shared" si="642"/>
        <v>12</v>
      </c>
      <c r="B6858" t="b">
        <f t="shared" si="643"/>
        <v>0</v>
      </c>
      <c r="C6858" t="str">
        <f t="shared" si="644"/>
        <v>OFF</v>
      </c>
      <c r="D6858" s="4">
        <f t="shared" si="646"/>
        <v>42715.666666650039</v>
      </c>
      <c r="E6858" t="str">
        <f t="shared" si="647"/>
        <v>LRKPPS</v>
      </c>
      <c r="F6858" s="39">
        <v>69.944610595703125</v>
      </c>
      <c r="G6858">
        <f t="shared" si="645"/>
        <v>1.1247734259987872E-3</v>
      </c>
      <c r="H6858" s="38">
        <f>G6858*SUMIF('Manual Inputs'!$B$11:$B$22,'Expanded kW'!A6858,'Manual Inputs'!$C$11:$C$22)</f>
        <v>10123.184663900858</v>
      </c>
    </row>
    <row r="6859" spans="1:8" x14ac:dyDescent="0.2">
      <c r="A6859">
        <f t="shared" si="642"/>
        <v>12</v>
      </c>
      <c r="B6859" t="b">
        <f t="shared" si="643"/>
        <v>0</v>
      </c>
      <c r="C6859" t="str">
        <f t="shared" si="644"/>
        <v>OFF</v>
      </c>
      <c r="D6859" s="4">
        <f t="shared" si="646"/>
        <v>42715.708333316703</v>
      </c>
      <c r="E6859" t="str">
        <f t="shared" si="647"/>
        <v>LRKPPS</v>
      </c>
      <c r="F6859" s="39">
        <v>70.751197814941406</v>
      </c>
      <c r="G6859">
        <f t="shared" si="645"/>
        <v>1.1377440875297159E-3</v>
      </c>
      <c r="H6859" s="38">
        <f>G6859*SUMIF('Manual Inputs'!$B$11:$B$22,'Expanded kW'!A6859,'Manual Inputs'!$C$11:$C$22)</f>
        <v>10239.923198840861</v>
      </c>
    </row>
    <row r="6860" spans="1:8" x14ac:dyDescent="0.2">
      <c r="A6860">
        <f t="shared" si="642"/>
        <v>12</v>
      </c>
      <c r="B6860" t="b">
        <f t="shared" si="643"/>
        <v>0</v>
      </c>
      <c r="C6860" t="str">
        <f t="shared" si="644"/>
        <v>OFF</v>
      </c>
      <c r="D6860" s="4">
        <f t="shared" si="646"/>
        <v>42715.749999983367</v>
      </c>
      <c r="E6860" t="str">
        <f t="shared" si="647"/>
        <v>LRKPPS</v>
      </c>
      <c r="F6860" s="39">
        <v>71.317375183105469</v>
      </c>
      <c r="G6860">
        <f t="shared" si="645"/>
        <v>1.1468487383768534E-3</v>
      </c>
      <c r="H6860" s="38">
        <f>G6860*SUMIF('Manual Inputs'!$B$11:$B$22,'Expanded kW'!A6860,'Manual Inputs'!$C$11:$C$22)</f>
        <v>10321.866868290617</v>
      </c>
    </row>
    <row r="6861" spans="1:8" x14ac:dyDescent="0.2">
      <c r="A6861">
        <f t="shared" si="642"/>
        <v>12</v>
      </c>
      <c r="B6861" t="b">
        <f t="shared" si="643"/>
        <v>0</v>
      </c>
      <c r="C6861" t="str">
        <f t="shared" si="644"/>
        <v>OFF</v>
      </c>
      <c r="D6861" s="4">
        <f t="shared" si="646"/>
        <v>42715.791666650031</v>
      </c>
      <c r="E6861" t="str">
        <f t="shared" si="647"/>
        <v>LRKPPS</v>
      </c>
      <c r="F6861" s="39">
        <v>70.045486450195312</v>
      </c>
      <c r="G6861">
        <f t="shared" si="645"/>
        <v>1.1263956021677786E-3</v>
      </c>
      <c r="H6861" s="38">
        <f>G6861*SUMIF('Manual Inputs'!$B$11:$B$22,'Expanded kW'!A6861,'Manual Inputs'!$C$11:$C$22)</f>
        <v>10137.784572234839</v>
      </c>
    </row>
    <row r="6862" spans="1:8" x14ac:dyDescent="0.2">
      <c r="A6862">
        <f t="shared" si="642"/>
        <v>12</v>
      </c>
      <c r="B6862" t="b">
        <f t="shared" si="643"/>
        <v>0</v>
      </c>
      <c r="C6862" t="str">
        <f t="shared" si="644"/>
        <v>OFF</v>
      </c>
      <c r="D6862" s="4">
        <f t="shared" si="646"/>
        <v>42715.833333316696</v>
      </c>
      <c r="E6862" t="str">
        <f t="shared" si="647"/>
        <v>LRKPPS</v>
      </c>
      <c r="F6862" s="39">
        <v>69.601799011230469</v>
      </c>
      <c r="G6862">
        <f t="shared" si="645"/>
        <v>1.1192607016150865E-3</v>
      </c>
      <c r="H6862" s="38">
        <f>G6862*SUMIF('Manual Inputs'!$B$11:$B$22,'Expanded kW'!A6862,'Manual Inputs'!$C$11:$C$22)</f>
        <v>10073.5690474154</v>
      </c>
    </row>
    <row r="6863" spans="1:8" x14ac:dyDescent="0.2">
      <c r="A6863">
        <f t="shared" si="642"/>
        <v>12</v>
      </c>
      <c r="B6863" t="b">
        <f t="shared" si="643"/>
        <v>0</v>
      </c>
      <c r="C6863" t="str">
        <f t="shared" si="644"/>
        <v>OFF</v>
      </c>
      <c r="D6863" s="4">
        <f t="shared" si="646"/>
        <v>42715.87499998336</v>
      </c>
      <c r="E6863" t="str">
        <f t="shared" si="647"/>
        <v>LRKPPS</v>
      </c>
      <c r="F6863" s="39">
        <v>69.549064636230469</v>
      </c>
      <c r="G6863">
        <f t="shared" si="645"/>
        <v>1.1184126845465592E-3</v>
      </c>
      <c r="H6863" s="38">
        <f>G6863*SUMIF('Manual Inputs'!$B$11:$B$22,'Expanded kW'!A6863,'Manual Inputs'!$C$11:$C$22)</f>
        <v>10065.936725043259</v>
      </c>
    </row>
    <row r="6864" spans="1:8" x14ac:dyDescent="0.2">
      <c r="A6864">
        <f t="shared" si="642"/>
        <v>12</v>
      </c>
      <c r="B6864" t="b">
        <f t="shared" si="643"/>
        <v>0</v>
      </c>
      <c r="C6864" t="str">
        <f t="shared" si="644"/>
        <v>OFF</v>
      </c>
      <c r="D6864" s="4">
        <f t="shared" si="646"/>
        <v>42715.916666650024</v>
      </c>
      <c r="E6864" t="str">
        <f t="shared" si="647"/>
        <v>LRKPPS</v>
      </c>
      <c r="F6864" s="39">
        <v>68.684700012207031</v>
      </c>
      <c r="G6864">
        <f t="shared" si="645"/>
        <v>1.1045129094074189E-3</v>
      </c>
      <c r="H6864" s="38">
        <f>G6864*SUMIF('Manual Inputs'!$B$11:$B$22,'Expanded kW'!A6864,'Manual Inputs'!$C$11:$C$22)</f>
        <v>9940.8359827357417</v>
      </c>
    </row>
    <row r="6865" spans="1:8" x14ac:dyDescent="0.2">
      <c r="A6865">
        <f t="shared" si="642"/>
        <v>12</v>
      </c>
      <c r="B6865" t="b">
        <f t="shared" si="643"/>
        <v>0</v>
      </c>
      <c r="C6865" t="str">
        <f t="shared" si="644"/>
        <v>OFF</v>
      </c>
      <c r="D6865" s="4">
        <f t="shared" si="646"/>
        <v>42715.958333316688</v>
      </c>
      <c r="E6865" t="str">
        <f t="shared" si="647"/>
        <v>LRKPPS</v>
      </c>
      <c r="F6865" s="39">
        <v>65.612686157226563</v>
      </c>
      <c r="G6865">
        <f t="shared" si="645"/>
        <v>1.055112111848409E-3</v>
      </c>
      <c r="H6865" s="38">
        <f>G6865*SUMIF('Manual Inputs'!$B$11:$B$22,'Expanded kW'!A6865,'Manual Inputs'!$C$11:$C$22)</f>
        <v>9496.2189739459391</v>
      </c>
    </row>
    <row r="6866" spans="1:8" x14ac:dyDescent="0.2">
      <c r="A6866">
        <f t="shared" si="642"/>
        <v>12</v>
      </c>
      <c r="B6866" t="b">
        <f t="shared" si="643"/>
        <v>0</v>
      </c>
      <c r="C6866" t="str">
        <f t="shared" si="644"/>
        <v>OFF</v>
      </c>
      <c r="D6866" s="4">
        <f t="shared" si="646"/>
        <v>42715.999999983353</v>
      </c>
      <c r="E6866" t="str">
        <f t="shared" si="647"/>
        <v>LRKPPS</v>
      </c>
      <c r="F6866" s="39">
        <v>64.605606079101563</v>
      </c>
      <c r="G6866">
        <f t="shared" si="645"/>
        <v>1.0389173414425048E-3</v>
      </c>
      <c r="H6866" s="38">
        <f>G6866*SUMIF('Manual Inputs'!$B$11:$B$22,'Expanded kW'!A6866,'Manual Inputs'!$C$11:$C$22)</f>
        <v>9350.462817533491</v>
      </c>
    </row>
    <row r="6867" spans="1:8" x14ac:dyDescent="0.2">
      <c r="A6867">
        <f t="shared" si="642"/>
        <v>12</v>
      </c>
      <c r="B6867" t="b">
        <f t="shared" si="643"/>
        <v>0</v>
      </c>
      <c r="C6867" t="str">
        <f t="shared" si="644"/>
        <v>OFF</v>
      </c>
      <c r="D6867" s="4">
        <f t="shared" si="646"/>
        <v>42716.041666650017</v>
      </c>
      <c r="E6867" t="str">
        <f t="shared" si="647"/>
        <v>LRKPPS</v>
      </c>
      <c r="F6867" s="39">
        <v>63.538875579833984</v>
      </c>
      <c r="G6867">
        <f t="shared" si="645"/>
        <v>1.0217633376091873E-3</v>
      </c>
      <c r="H6867" s="38">
        <f>G6867*SUMIF('Manual Inputs'!$B$11:$B$22,'Expanded kW'!A6867,'Manual Inputs'!$C$11:$C$22)</f>
        <v>9196.0733693868697</v>
      </c>
    </row>
    <row r="6868" spans="1:8" x14ac:dyDescent="0.2">
      <c r="A6868">
        <f t="shared" si="642"/>
        <v>12</v>
      </c>
      <c r="B6868" t="b">
        <f t="shared" si="643"/>
        <v>0</v>
      </c>
      <c r="C6868" t="str">
        <f t="shared" si="644"/>
        <v>OFF</v>
      </c>
      <c r="D6868" s="4">
        <f t="shared" si="646"/>
        <v>42716.083333316681</v>
      </c>
      <c r="E6868" t="str">
        <f t="shared" si="647"/>
        <v>LRKPPS</v>
      </c>
      <c r="F6868" s="39">
        <v>63.763721466064453</v>
      </c>
      <c r="G6868">
        <f t="shared" si="645"/>
        <v>1.0253790654776145E-3</v>
      </c>
      <c r="H6868" s="38">
        <f>G6868*SUMIF('Manual Inputs'!$B$11:$B$22,'Expanded kW'!A6868,'Manual Inputs'!$C$11:$C$22)</f>
        <v>9228.6156397325612</v>
      </c>
    </row>
    <row r="6869" spans="1:8" x14ac:dyDescent="0.2">
      <c r="A6869">
        <f t="shared" si="642"/>
        <v>12</v>
      </c>
      <c r="B6869" t="b">
        <f t="shared" si="643"/>
        <v>0</v>
      </c>
      <c r="C6869" t="str">
        <f t="shared" si="644"/>
        <v>OFF</v>
      </c>
      <c r="D6869" s="4">
        <f t="shared" si="646"/>
        <v>42716.124999983345</v>
      </c>
      <c r="E6869" t="str">
        <f t="shared" si="647"/>
        <v>LRKPPS</v>
      </c>
      <c r="F6869" s="39">
        <v>65.108970642089844</v>
      </c>
      <c r="G6869">
        <f t="shared" si="645"/>
        <v>1.0470119048294013E-3</v>
      </c>
      <c r="H6869" s="38">
        <f>G6869*SUMIF('Manual Inputs'!$B$11:$B$22,'Expanded kW'!A6869,'Manual Inputs'!$C$11:$C$22)</f>
        <v>9423.3154988336737</v>
      </c>
    </row>
    <row r="6870" spans="1:8" x14ac:dyDescent="0.2">
      <c r="A6870">
        <f t="shared" si="642"/>
        <v>12</v>
      </c>
      <c r="B6870" t="b">
        <f t="shared" si="643"/>
        <v>0</v>
      </c>
      <c r="C6870" t="str">
        <f t="shared" si="644"/>
        <v>OFF</v>
      </c>
      <c r="D6870" s="4">
        <f t="shared" si="646"/>
        <v>42716.16666665001</v>
      </c>
      <c r="E6870" t="str">
        <f t="shared" si="647"/>
        <v>LRKPPS</v>
      </c>
      <c r="F6870" s="39">
        <v>66.561988830566406</v>
      </c>
      <c r="G6870">
        <f t="shared" si="645"/>
        <v>1.0703777686461016E-3</v>
      </c>
      <c r="H6870" s="38">
        <f>G6870*SUMIF('Manual Inputs'!$B$11:$B$22,'Expanded kW'!A6870,'Manual Inputs'!$C$11:$C$22)</f>
        <v>9633.6129229908747</v>
      </c>
    </row>
    <row r="6871" spans="1:8" x14ac:dyDescent="0.2">
      <c r="A6871">
        <f t="shared" si="642"/>
        <v>12</v>
      </c>
      <c r="B6871" t="b">
        <f t="shared" si="643"/>
        <v>0</v>
      </c>
      <c r="C6871" t="str">
        <f t="shared" si="644"/>
        <v>OFF</v>
      </c>
      <c r="D6871" s="4">
        <f t="shared" si="646"/>
        <v>42716.208333316674</v>
      </c>
      <c r="E6871" t="str">
        <f t="shared" si="647"/>
        <v>LRKPPS</v>
      </c>
      <c r="F6871" s="39">
        <v>79.25927734375</v>
      </c>
      <c r="G6871">
        <f t="shared" si="645"/>
        <v>1.2745618019867047E-3</v>
      </c>
      <c r="H6871" s="38">
        <f>G6871*SUMIF('Manual Inputs'!$B$11:$B$22,'Expanded kW'!A6871,'Manual Inputs'!$C$11:$C$22)</f>
        <v>11471.309855678937</v>
      </c>
    </row>
    <row r="6872" spans="1:8" x14ac:dyDescent="0.2">
      <c r="A6872">
        <f t="shared" si="642"/>
        <v>12</v>
      </c>
      <c r="B6872" t="b">
        <f t="shared" si="643"/>
        <v>0</v>
      </c>
      <c r="C6872" t="str">
        <f t="shared" si="644"/>
        <v>OFF</v>
      </c>
      <c r="D6872" s="4">
        <f t="shared" si="646"/>
        <v>42716.249999983338</v>
      </c>
      <c r="E6872" t="str">
        <f t="shared" si="647"/>
        <v>LRKPPS</v>
      </c>
      <c r="F6872" s="39">
        <v>102.88489532470703</v>
      </c>
      <c r="G6872">
        <f t="shared" si="645"/>
        <v>1.6544833863869769E-3</v>
      </c>
      <c r="H6872" s="38">
        <f>G6872*SUMIF('Manual Inputs'!$B$11:$B$22,'Expanded kW'!A6872,'Manual Inputs'!$C$11:$C$22)</f>
        <v>14890.679719676684</v>
      </c>
    </row>
    <row r="6873" spans="1:8" x14ac:dyDescent="0.2">
      <c r="A6873">
        <f t="shared" si="642"/>
        <v>12</v>
      </c>
      <c r="B6873" t="b">
        <f t="shared" si="643"/>
        <v>0</v>
      </c>
      <c r="C6873" t="str">
        <f t="shared" si="644"/>
        <v>ON</v>
      </c>
      <c r="D6873" s="4">
        <f t="shared" si="646"/>
        <v>42716.291666650002</v>
      </c>
      <c r="E6873" t="str">
        <f t="shared" si="647"/>
        <v>LRKPPS</v>
      </c>
      <c r="F6873" s="39">
        <v>127.69841766357422</v>
      </c>
      <c r="G6873">
        <f t="shared" si="645"/>
        <v>2.053507561294595E-3</v>
      </c>
      <c r="H6873" s="38">
        <f>G6873*SUMIF('Manual Inputs'!$B$11:$B$22,'Expanded kW'!A6873,'Manual Inputs'!$C$11:$C$22)</f>
        <v>18481.976699656054</v>
      </c>
    </row>
    <row r="6874" spans="1:8" x14ac:dyDescent="0.2">
      <c r="A6874">
        <f t="shared" si="642"/>
        <v>12</v>
      </c>
      <c r="B6874" t="b">
        <f t="shared" si="643"/>
        <v>0</v>
      </c>
      <c r="C6874" t="str">
        <f t="shared" si="644"/>
        <v>ON</v>
      </c>
      <c r="D6874" s="4">
        <f t="shared" si="646"/>
        <v>42716.333333316667</v>
      </c>
      <c r="E6874" t="str">
        <f t="shared" si="647"/>
        <v>LRKPPS</v>
      </c>
      <c r="F6874" s="39">
        <v>141.70600891113281</v>
      </c>
      <c r="G6874">
        <f t="shared" si="645"/>
        <v>2.2787624631851345E-3</v>
      </c>
      <c r="H6874" s="38">
        <f>G6874*SUMIF('Manual Inputs'!$B$11:$B$22,'Expanded kW'!A6874,'Manual Inputs'!$C$11:$C$22)</f>
        <v>20509.315642396385</v>
      </c>
    </row>
    <row r="6875" spans="1:8" x14ac:dyDescent="0.2">
      <c r="A6875">
        <f t="shared" si="642"/>
        <v>12</v>
      </c>
      <c r="B6875" t="b">
        <f t="shared" si="643"/>
        <v>0</v>
      </c>
      <c r="C6875" t="str">
        <f t="shared" si="644"/>
        <v>ON</v>
      </c>
      <c r="D6875" s="4">
        <f t="shared" si="646"/>
        <v>42716.374999983331</v>
      </c>
      <c r="E6875" t="str">
        <f t="shared" si="647"/>
        <v>LRKPPS</v>
      </c>
      <c r="F6875" s="39">
        <v>136.30470275878906</v>
      </c>
      <c r="G6875">
        <f t="shared" si="645"/>
        <v>2.1919045112414686E-3</v>
      </c>
      <c r="H6875" s="38">
        <f>G6875*SUMIF('Manual Inputs'!$B$11:$B$22,'Expanded kW'!A6875,'Manual Inputs'!$C$11:$C$22)</f>
        <v>19727.576790170955</v>
      </c>
    </row>
    <row r="6876" spans="1:8" x14ac:dyDescent="0.2">
      <c r="A6876">
        <f t="shared" si="642"/>
        <v>12</v>
      </c>
      <c r="B6876" t="b">
        <f t="shared" si="643"/>
        <v>0</v>
      </c>
      <c r="C6876" t="str">
        <f t="shared" si="644"/>
        <v>ON</v>
      </c>
      <c r="D6876" s="4">
        <f t="shared" si="646"/>
        <v>42716.416666649995</v>
      </c>
      <c r="E6876" t="str">
        <f t="shared" si="647"/>
        <v>LRKPPS</v>
      </c>
      <c r="F6876" s="39">
        <v>132.8729248046875</v>
      </c>
      <c r="G6876">
        <f t="shared" si="645"/>
        <v>2.1367183773302587E-3</v>
      </c>
      <c r="H6876" s="38">
        <f>G6876*SUMIF('Manual Inputs'!$B$11:$B$22,'Expanded kW'!A6876,'Manual Inputs'!$C$11:$C$22)</f>
        <v>19230.890602929416</v>
      </c>
    </row>
    <row r="6877" spans="1:8" x14ac:dyDescent="0.2">
      <c r="A6877">
        <f t="shared" si="642"/>
        <v>12</v>
      </c>
      <c r="B6877" t="b">
        <f t="shared" si="643"/>
        <v>0</v>
      </c>
      <c r="C6877" t="str">
        <f t="shared" si="644"/>
        <v>ON</v>
      </c>
      <c r="D6877" s="4">
        <f t="shared" si="646"/>
        <v>42716.458333316659</v>
      </c>
      <c r="E6877" t="str">
        <f t="shared" si="647"/>
        <v>LRKPPS</v>
      </c>
      <c r="F6877" s="39">
        <v>139.48622131347656</v>
      </c>
      <c r="G6877">
        <f t="shared" si="645"/>
        <v>2.2430662447068118E-3</v>
      </c>
      <c r="H6877" s="38">
        <f>G6877*SUMIF('Manual Inputs'!$B$11:$B$22,'Expanded kW'!A6877,'Manual Inputs'!$C$11:$C$22)</f>
        <v>20188.042572544004</v>
      </c>
    </row>
    <row r="6878" spans="1:8" x14ac:dyDescent="0.2">
      <c r="A6878">
        <f t="shared" si="642"/>
        <v>12</v>
      </c>
      <c r="B6878" t="b">
        <f t="shared" si="643"/>
        <v>0</v>
      </c>
      <c r="C6878" t="str">
        <f t="shared" si="644"/>
        <v>ON</v>
      </c>
      <c r="D6878" s="4">
        <f t="shared" si="646"/>
        <v>42716.499999983324</v>
      </c>
      <c r="E6878" t="str">
        <f t="shared" si="647"/>
        <v>LRKPPS</v>
      </c>
      <c r="F6878" s="39">
        <v>132.49298095703125</v>
      </c>
      <c r="G6878">
        <f t="shared" si="645"/>
        <v>2.1306085321316673E-3</v>
      </c>
      <c r="H6878" s="38">
        <f>G6878*SUMIF('Manual Inputs'!$B$11:$B$22,'Expanded kW'!A6878,'Manual Inputs'!$C$11:$C$22)</f>
        <v>19175.9007802829</v>
      </c>
    </row>
    <row r="6879" spans="1:8" x14ac:dyDescent="0.2">
      <c r="A6879">
        <f t="shared" si="642"/>
        <v>12</v>
      </c>
      <c r="B6879" t="b">
        <f t="shared" si="643"/>
        <v>0</v>
      </c>
      <c r="C6879" t="str">
        <f t="shared" si="644"/>
        <v>ON</v>
      </c>
      <c r="D6879" s="4">
        <f t="shared" si="646"/>
        <v>42716.541666649988</v>
      </c>
      <c r="E6879" t="str">
        <f t="shared" si="647"/>
        <v>LRKPPS</v>
      </c>
      <c r="F6879" s="39">
        <v>116.15837860107422</v>
      </c>
      <c r="G6879">
        <f t="shared" si="645"/>
        <v>1.8679331594651945E-3</v>
      </c>
      <c r="H6879" s="38">
        <f>G6879*SUMIF('Manual Inputs'!$B$11:$B$22,'Expanded kW'!A6879,'Manual Inputs'!$C$11:$C$22)</f>
        <v>16811.770153885485</v>
      </c>
    </row>
    <row r="6880" spans="1:8" x14ac:dyDescent="0.2">
      <c r="A6880">
        <f t="shared" si="642"/>
        <v>12</v>
      </c>
      <c r="B6880" t="b">
        <f t="shared" si="643"/>
        <v>0</v>
      </c>
      <c r="C6880" t="str">
        <f t="shared" si="644"/>
        <v>ON</v>
      </c>
      <c r="D6880" s="4">
        <f t="shared" si="646"/>
        <v>42716.583333316652</v>
      </c>
      <c r="E6880" t="str">
        <f t="shared" si="647"/>
        <v>LRKPPS</v>
      </c>
      <c r="F6880" s="39">
        <v>110.69205474853516</v>
      </c>
      <c r="G6880">
        <f t="shared" si="645"/>
        <v>1.7800296633291111E-3</v>
      </c>
      <c r="H6880" s="38">
        <f>G6880*SUMIF('Manual Inputs'!$B$11:$B$22,'Expanded kW'!A6880,'Manual Inputs'!$C$11:$C$22)</f>
        <v>16020.621195865002</v>
      </c>
    </row>
    <row r="6881" spans="1:8" x14ac:dyDescent="0.2">
      <c r="A6881">
        <f t="shared" si="642"/>
        <v>12</v>
      </c>
      <c r="B6881" t="b">
        <f t="shared" si="643"/>
        <v>0</v>
      </c>
      <c r="C6881" t="str">
        <f t="shared" si="644"/>
        <v>ON</v>
      </c>
      <c r="D6881" s="4">
        <f t="shared" si="646"/>
        <v>42716.624999983316</v>
      </c>
      <c r="E6881" t="str">
        <f t="shared" si="647"/>
        <v>LRKPPS</v>
      </c>
      <c r="F6881" s="39">
        <v>95.638137817382813</v>
      </c>
      <c r="G6881">
        <f t="shared" si="645"/>
        <v>1.5379488857374553E-3</v>
      </c>
      <c r="H6881" s="38">
        <f>G6881*SUMIF('Manual Inputs'!$B$11:$B$22,'Expanded kW'!A6881,'Manual Inputs'!$C$11:$C$22)</f>
        <v>13841.846023465359</v>
      </c>
    </row>
    <row r="6882" spans="1:8" x14ac:dyDescent="0.2">
      <c r="A6882">
        <f t="shared" si="642"/>
        <v>12</v>
      </c>
      <c r="B6882" t="b">
        <f t="shared" si="643"/>
        <v>0</v>
      </c>
      <c r="C6882" t="str">
        <f t="shared" si="644"/>
        <v>ON</v>
      </c>
      <c r="D6882" s="4">
        <f t="shared" si="646"/>
        <v>42716.66666664998</v>
      </c>
      <c r="E6882" t="str">
        <f t="shared" si="647"/>
        <v>LRKPPS</v>
      </c>
      <c r="F6882" s="39">
        <v>83.833145141601562</v>
      </c>
      <c r="G6882">
        <f t="shared" si="645"/>
        <v>1.348113787039447E-3</v>
      </c>
      <c r="H6882" s="38">
        <f>G6882*SUMIF('Manual Inputs'!$B$11:$B$22,'Expanded kW'!A6882,'Manual Inputs'!$C$11:$C$22)</f>
        <v>12133.292357998644</v>
      </c>
    </row>
    <row r="6883" spans="1:8" x14ac:dyDescent="0.2">
      <c r="A6883">
        <f t="shared" si="642"/>
        <v>12</v>
      </c>
      <c r="B6883" t="b">
        <f t="shared" si="643"/>
        <v>0</v>
      </c>
      <c r="C6883" t="str">
        <f t="shared" si="644"/>
        <v>ON</v>
      </c>
      <c r="D6883" s="4">
        <f t="shared" si="646"/>
        <v>42716.708333316645</v>
      </c>
      <c r="E6883" t="str">
        <f t="shared" si="647"/>
        <v>LRKPPS</v>
      </c>
      <c r="F6883" s="39">
        <v>80.125106811523438</v>
      </c>
      <c r="G6883">
        <f t="shared" si="645"/>
        <v>1.2884851331555263E-3</v>
      </c>
      <c r="H6883" s="38">
        <f>G6883*SUMIF('Manual Inputs'!$B$11:$B$22,'Expanded kW'!A6883,'Manual Inputs'!$C$11:$C$22)</f>
        <v>11596.622606941235</v>
      </c>
    </row>
    <row r="6884" spans="1:8" x14ac:dyDescent="0.2">
      <c r="A6884">
        <f t="shared" si="642"/>
        <v>12</v>
      </c>
      <c r="B6884" t="b">
        <f t="shared" si="643"/>
        <v>0</v>
      </c>
      <c r="C6884" t="str">
        <f t="shared" si="644"/>
        <v>ON</v>
      </c>
      <c r="D6884" s="4">
        <f t="shared" si="646"/>
        <v>42716.749999983309</v>
      </c>
      <c r="E6884" t="str">
        <f t="shared" si="647"/>
        <v>LRKPPS</v>
      </c>
      <c r="F6884" s="39">
        <v>79.666999816894531</v>
      </c>
      <c r="G6884">
        <f t="shared" si="645"/>
        <v>1.2811183529356587E-3</v>
      </c>
      <c r="H6884" s="38">
        <f>G6884*SUMIF('Manual Inputs'!$B$11:$B$22,'Expanded kW'!A6884,'Manual Inputs'!$C$11:$C$22)</f>
        <v>11530.320118973163</v>
      </c>
    </row>
    <row r="6885" spans="1:8" x14ac:dyDescent="0.2">
      <c r="A6885">
        <f t="shared" si="642"/>
        <v>12</v>
      </c>
      <c r="B6885" t="b">
        <f t="shared" si="643"/>
        <v>0</v>
      </c>
      <c r="C6885" t="str">
        <f t="shared" si="644"/>
        <v>ON</v>
      </c>
      <c r="D6885" s="4">
        <f t="shared" si="646"/>
        <v>42716.791666649973</v>
      </c>
      <c r="E6885" t="str">
        <f t="shared" si="647"/>
        <v>LRKPPS</v>
      </c>
      <c r="F6885" s="39">
        <v>74.7152099609375</v>
      </c>
      <c r="G6885">
        <f t="shared" si="645"/>
        <v>1.2014890349127919E-3</v>
      </c>
      <c r="H6885" s="38">
        <f>G6885*SUMIF('Manual Inputs'!$B$11:$B$22,'Expanded kW'!A6885,'Manual Inputs'!$C$11:$C$22)</f>
        <v>10813.640410533075</v>
      </c>
    </row>
    <row r="6886" spans="1:8" x14ac:dyDescent="0.2">
      <c r="A6886">
        <f t="shared" si="642"/>
        <v>12</v>
      </c>
      <c r="B6886" t="b">
        <f t="shared" si="643"/>
        <v>0</v>
      </c>
      <c r="C6886" t="str">
        <f t="shared" si="644"/>
        <v>ON</v>
      </c>
      <c r="D6886" s="4">
        <f t="shared" si="646"/>
        <v>42716.833333316637</v>
      </c>
      <c r="E6886" t="str">
        <f t="shared" si="647"/>
        <v>LRKPPS</v>
      </c>
      <c r="F6886" s="39">
        <v>72.343292236328125</v>
      </c>
      <c r="G6886">
        <f t="shared" si="645"/>
        <v>1.1633464246019406E-3</v>
      </c>
      <c r="H6886" s="38">
        <f>G6886*SUMIF('Manual Inputs'!$B$11:$B$22,'Expanded kW'!A6886,'Manual Inputs'!$C$11:$C$22)</f>
        <v>10470.349327355962</v>
      </c>
    </row>
    <row r="6887" spans="1:8" x14ac:dyDescent="0.2">
      <c r="A6887">
        <f t="shared" si="642"/>
        <v>12</v>
      </c>
      <c r="B6887" t="b">
        <f t="shared" si="643"/>
        <v>0</v>
      </c>
      <c r="C6887" t="str">
        <f t="shared" si="644"/>
        <v>OFF</v>
      </c>
      <c r="D6887" s="4">
        <f t="shared" si="646"/>
        <v>42716.874999983302</v>
      </c>
      <c r="E6887" t="str">
        <f t="shared" si="647"/>
        <v>LRKPPS</v>
      </c>
      <c r="F6887" s="39">
        <v>69.941551208496094</v>
      </c>
      <c r="G6887">
        <f t="shared" si="645"/>
        <v>1.1247242282492965E-3</v>
      </c>
      <c r="H6887" s="38">
        <f>G6887*SUMIF('Manual Inputs'!$B$11:$B$22,'Expanded kW'!A6887,'Manual Inputs'!$C$11:$C$22)</f>
        <v>10122.741874365091</v>
      </c>
    </row>
    <row r="6888" spans="1:8" x14ac:dyDescent="0.2">
      <c r="A6888">
        <f t="shared" si="642"/>
        <v>12</v>
      </c>
      <c r="B6888" t="b">
        <f t="shared" si="643"/>
        <v>0</v>
      </c>
      <c r="C6888" t="str">
        <f t="shared" si="644"/>
        <v>OFF</v>
      </c>
      <c r="D6888" s="4">
        <f t="shared" si="646"/>
        <v>42716.916666649966</v>
      </c>
      <c r="E6888" t="str">
        <f t="shared" si="647"/>
        <v>LRKPPS</v>
      </c>
      <c r="F6888" s="39">
        <v>66.136993408203125</v>
      </c>
      <c r="G6888">
        <f t="shared" si="645"/>
        <v>1.0635434528471555E-3</v>
      </c>
      <c r="H6888" s="38">
        <f>G6888*SUMIF('Manual Inputs'!$B$11:$B$22,'Expanded kW'!A6888,'Manual Inputs'!$C$11:$C$22)</f>
        <v>9572.102720771516</v>
      </c>
    </row>
    <row r="6889" spans="1:8" x14ac:dyDescent="0.2">
      <c r="A6889">
        <f t="shared" si="642"/>
        <v>12</v>
      </c>
      <c r="B6889" t="b">
        <f t="shared" si="643"/>
        <v>0</v>
      </c>
      <c r="C6889" t="str">
        <f t="shared" si="644"/>
        <v>OFF</v>
      </c>
      <c r="D6889" s="4">
        <f t="shared" si="646"/>
        <v>42716.95833331663</v>
      </c>
      <c r="E6889" t="str">
        <f t="shared" si="647"/>
        <v>LRKPPS</v>
      </c>
      <c r="F6889" s="39">
        <v>63.080474853515625</v>
      </c>
      <c r="G6889">
        <f t="shared" si="645"/>
        <v>1.014391833914618E-3</v>
      </c>
      <c r="H6889" s="38">
        <f>G6889*SUMIF('Manual Inputs'!$B$11:$B$22,'Expanded kW'!A6889,'Manual Inputs'!$C$11:$C$22)</f>
        <v>9129.7283692065121</v>
      </c>
    </row>
    <row r="6890" spans="1:8" x14ac:dyDescent="0.2">
      <c r="A6890">
        <f t="shared" si="642"/>
        <v>12</v>
      </c>
      <c r="B6890" t="b">
        <f t="shared" si="643"/>
        <v>0</v>
      </c>
      <c r="C6890" t="str">
        <f t="shared" si="644"/>
        <v>OFF</v>
      </c>
      <c r="D6890" s="4">
        <f t="shared" si="646"/>
        <v>42716.999999983294</v>
      </c>
      <c r="E6890" t="str">
        <f t="shared" si="647"/>
        <v>LRKPPS</v>
      </c>
      <c r="F6890" s="39">
        <v>60.206592559814453</v>
      </c>
      <c r="G6890">
        <f t="shared" si="645"/>
        <v>9.6817717340148758E-4</v>
      </c>
      <c r="H6890" s="38">
        <f>G6890*SUMIF('Manual Inputs'!$B$11:$B$22,'Expanded kW'!A6890,'Manual Inputs'!$C$11:$C$22)</f>
        <v>8713.7872278708946</v>
      </c>
    </row>
    <row r="6891" spans="1:8" x14ac:dyDescent="0.2">
      <c r="A6891">
        <f t="shared" si="642"/>
        <v>12</v>
      </c>
      <c r="B6891" t="b">
        <f t="shared" si="643"/>
        <v>0</v>
      </c>
      <c r="C6891" t="str">
        <f t="shared" si="644"/>
        <v>OFF</v>
      </c>
      <c r="D6891" s="4">
        <f t="shared" si="646"/>
        <v>42717.041666649959</v>
      </c>
      <c r="E6891" t="str">
        <f t="shared" si="647"/>
        <v>LRKPPS</v>
      </c>
      <c r="F6891" s="39">
        <v>62.175590515136719</v>
      </c>
      <c r="G6891">
        <f t="shared" si="645"/>
        <v>9.9984046464194937E-4</v>
      </c>
      <c r="H6891" s="38">
        <f>G6891*SUMIF('Manual Inputs'!$B$11:$B$22,'Expanded kW'!A6891,'Manual Inputs'!$C$11:$C$22)</f>
        <v>8998.7631500300085</v>
      </c>
    </row>
    <row r="6892" spans="1:8" x14ac:dyDescent="0.2">
      <c r="A6892">
        <f t="shared" si="642"/>
        <v>12</v>
      </c>
      <c r="B6892" t="b">
        <f t="shared" si="643"/>
        <v>0</v>
      </c>
      <c r="C6892" t="str">
        <f t="shared" si="644"/>
        <v>OFF</v>
      </c>
      <c r="D6892" s="4">
        <f t="shared" si="646"/>
        <v>42717.083333316623</v>
      </c>
      <c r="E6892" t="str">
        <f t="shared" si="647"/>
        <v>LRKPPS</v>
      </c>
      <c r="F6892" s="39">
        <v>64.201492309570313</v>
      </c>
      <c r="G6892">
        <f t="shared" si="645"/>
        <v>1.0324188217541719E-3</v>
      </c>
      <c r="H6892" s="38">
        <f>G6892*SUMIF('Manual Inputs'!$B$11:$B$22,'Expanded kW'!A6892,'Manual Inputs'!$C$11:$C$22)</f>
        <v>9291.9748471330768</v>
      </c>
    </row>
    <row r="6893" spans="1:8" x14ac:dyDescent="0.2">
      <c r="A6893">
        <f t="shared" si="642"/>
        <v>12</v>
      </c>
      <c r="B6893" t="b">
        <f t="shared" si="643"/>
        <v>0</v>
      </c>
      <c r="C6893" t="str">
        <f t="shared" si="644"/>
        <v>OFF</v>
      </c>
      <c r="D6893" s="4">
        <f t="shared" si="646"/>
        <v>42717.124999983287</v>
      </c>
      <c r="E6893" t="str">
        <f t="shared" si="647"/>
        <v>LRKPPS</v>
      </c>
      <c r="F6893" s="39">
        <v>65.572128295898438</v>
      </c>
      <c r="G6893">
        <f t="shared" si="645"/>
        <v>1.0544599042766074E-3</v>
      </c>
      <c r="H6893" s="38">
        <f>G6893*SUMIF('Manual Inputs'!$B$11:$B$22,'Expanded kW'!A6893,'Manual Inputs'!$C$11:$C$22)</f>
        <v>9490.3489760104167</v>
      </c>
    </row>
    <row r="6894" spans="1:8" x14ac:dyDescent="0.2">
      <c r="A6894">
        <f t="shared" si="642"/>
        <v>12</v>
      </c>
      <c r="B6894" t="b">
        <f t="shared" si="643"/>
        <v>0</v>
      </c>
      <c r="C6894" t="str">
        <f t="shared" si="644"/>
        <v>OFF</v>
      </c>
      <c r="D6894" s="4">
        <f t="shared" si="646"/>
        <v>42717.166666649951</v>
      </c>
      <c r="E6894" t="str">
        <f t="shared" si="647"/>
        <v>LRKPPS</v>
      </c>
      <c r="F6894" s="39">
        <v>68.995956420898437</v>
      </c>
      <c r="G6894">
        <f t="shared" si="645"/>
        <v>1.1095181976517347E-3</v>
      </c>
      <c r="H6894" s="38">
        <f>G6894*SUMIF('Manual Inputs'!$B$11:$B$22,'Expanded kW'!A6894,'Manual Inputs'!$C$11:$C$22)</f>
        <v>9985.8845729869445</v>
      </c>
    </row>
    <row r="6895" spans="1:8" x14ac:dyDescent="0.2">
      <c r="A6895">
        <f t="shared" si="642"/>
        <v>12</v>
      </c>
      <c r="B6895" t="b">
        <f t="shared" si="643"/>
        <v>0</v>
      </c>
      <c r="C6895" t="str">
        <f t="shared" si="644"/>
        <v>OFF</v>
      </c>
      <c r="D6895" s="4">
        <f t="shared" si="646"/>
        <v>42717.208333316616</v>
      </c>
      <c r="E6895" t="str">
        <f t="shared" si="647"/>
        <v>LRKPPS</v>
      </c>
      <c r="F6895" s="39">
        <v>82.477485656738281</v>
      </c>
      <c r="G6895">
        <f t="shared" si="645"/>
        <v>1.3263135403829721E-3</v>
      </c>
      <c r="H6895" s="38">
        <f>G6895*SUMIF('Manual Inputs'!$B$11:$B$22,'Expanded kW'!A6895,'Manual Inputs'!$C$11:$C$22)</f>
        <v>11937.085799841285</v>
      </c>
    </row>
    <row r="6896" spans="1:8" x14ac:dyDescent="0.2">
      <c r="A6896">
        <f t="shared" si="642"/>
        <v>12</v>
      </c>
      <c r="B6896" t="b">
        <f t="shared" si="643"/>
        <v>0</v>
      </c>
      <c r="C6896" t="str">
        <f t="shared" si="644"/>
        <v>OFF</v>
      </c>
      <c r="D6896" s="4">
        <f t="shared" si="646"/>
        <v>42717.24999998328</v>
      </c>
      <c r="E6896" t="str">
        <f t="shared" si="647"/>
        <v>LRKPPS</v>
      </c>
      <c r="F6896" s="39">
        <v>104.06711578369141</v>
      </c>
      <c r="G6896">
        <f t="shared" si="645"/>
        <v>1.6734945745916533E-3</v>
      </c>
      <c r="H6896" s="38">
        <f>G6896*SUMIF('Manual Inputs'!$B$11:$B$22,'Expanded kW'!A6896,'Manual Inputs'!$C$11:$C$22)</f>
        <v>15061.784196745224</v>
      </c>
    </row>
    <row r="6897" spans="1:8" x14ac:dyDescent="0.2">
      <c r="A6897">
        <f t="shared" si="642"/>
        <v>12</v>
      </c>
      <c r="B6897" t="b">
        <f t="shared" si="643"/>
        <v>0</v>
      </c>
      <c r="C6897" t="str">
        <f t="shared" si="644"/>
        <v>ON</v>
      </c>
      <c r="D6897" s="4">
        <f t="shared" si="646"/>
        <v>42717.291666649944</v>
      </c>
      <c r="E6897" t="str">
        <f t="shared" si="647"/>
        <v>LRKPPS</v>
      </c>
      <c r="F6897" s="39">
        <v>128.2867431640625</v>
      </c>
      <c r="G6897">
        <f t="shared" si="645"/>
        <v>2.0629683744030078E-3</v>
      </c>
      <c r="H6897" s="38">
        <f>G6897*SUMIF('Manual Inputs'!$B$11:$B$22,'Expanded kW'!A6897,'Manual Inputs'!$C$11:$C$22)</f>
        <v>18567.125900333576</v>
      </c>
    </row>
    <row r="6898" spans="1:8" x14ac:dyDescent="0.2">
      <c r="A6898">
        <f t="shared" si="642"/>
        <v>12</v>
      </c>
      <c r="B6898" t="b">
        <f t="shared" si="643"/>
        <v>0</v>
      </c>
      <c r="C6898" t="str">
        <f t="shared" si="644"/>
        <v>ON</v>
      </c>
      <c r="D6898" s="4">
        <f t="shared" si="646"/>
        <v>42717.333333316608</v>
      </c>
      <c r="E6898" t="str">
        <f t="shared" si="647"/>
        <v>LRKPPS</v>
      </c>
      <c r="F6898" s="39">
        <v>143.51429748535156</v>
      </c>
      <c r="G6898">
        <f t="shared" si="645"/>
        <v>2.3078414003254812E-3</v>
      </c>
      <c r="H6898" s="38">
        <f>G6898*SUMIF('Manual Inputs'!$B$11:$B$22,'Expanded kW'!A6898,'Manual Inputs'!$C$11:$C$22)</f>
        <v>20771.031863367996</v>
      </c>
    </row>
    <row r="6899" spans="1:8" x14ac:dyDescent="0.2">
      <c r="A6899">
        <f t="shared" si="642"/>
        <v>12</v>
      </c>
      <c r="B6899" t="b">
        <f t="shared" si="643"/>
        <v>0</v>
      </c>
      <c r="C6899" t="str">
        <f t="shared" si="644"/>
        <v>ON</v>
      </c>
      <c r="D6899" s="4">
        <f t="shared" si="646"/>
        <v>42717.374999983273</v>
      </c>
      <c r="E6899" t="str">
        <f t="shared" si="647"/>
        <v>LRKPPS</v>
      </c>
      <c r="F6899" s="39">
        <v>141.74270629882813</v>
      </c>
      <c r="G6899">
        <f t="shared" si="645"/>
        <v>2.2793525908037134E-3</v>
      </c>
      <c r="H6899" s="38">
        <f>G6899*SUMIF('Manual Inputs'!$B$11:$B$22,'Expanded kW'!A6899,'Manual Inputs'!$C$11:$C$22)</f>
        <v>20514.62690839899</v>
      </c>
    </row>
    <row r="6900" spans="1:8" x14ac:dyDescent="0.2">
      <c r="A6900">
        <f t="shared" si="642"/>
        <v>12</v>
      </c>
      <c r="B6900" t="b">
        <f t="shared" si="643"/>
        <v>0</v>
      </c>
      <c r="C6900" t="str">
        <f t="shared" si="644"/>
        <v>ON</v>
      </c>
      <c r="D6900" s="4">
        <f t="shared" si="646"/>
        <v>42717.416666649937</v>
      </c>
      <c r="E6900" t="str">
        <f t="shared" si="647"/>
        <v>LRKPPS</v>
      </c>
      <c r="F6900" s="39">
        <v>137.07730102539062</v>
      </c>
      <c r="G6900">
        <f t="shared" si="645"/>
        <v>2.2043285992711984E-3</v>
      </c>
      <c r="H6900" s="38">
        <f>G6900*SUMIF('Manual Inputs'!$B$11:$B$22,'Expanded kW'!A6900,'Manual Inputs'!$C$11:$C$22)</f>
        <v>19839.396054832039</v>
      </c>
    </row>
    <row r="6901" spans="1:8" x14ac:dyDescent="0.2">
      <c r="A6901">
        <f t="shared" si="642"/>
        <v>12</v>
      </c>
      <c r="B6901" t="b">
        <f t="shared" si="643"/>
        <v>0</v>
      </c>
      <c r="C6901" t="str">
        <f t="shared" si="644"/>
        <v>ON</v>
      </c>
      <c r="D6901" s="4">
        <f t="shared" si="646"/>
        <v>42717.458333316601</v>
      </c>
      <c r="E6901" t="str">
        <f t="shared" si="647"/>
        <v>LRKPPS</v>
      </c>
      <c r="F6901" s="39">
        <v>137.90837097167969</v>
      </c>
      <c r="G6901">
        <f t="shared" si="645"/>
        <v>2.2176929654857068E-3</v>
      </c>
      <c r="H6901" s="38">
        <f>G6901*SUMIF('Manual Inputs'!$B$11:$B$22,'Expanded kW'!A6901,'Manual Inputs'!$C$11:$C$22)</f>
        <v>19959.678010271495</v>
      </c>
    </row>
    <row r="6902" spans="1:8" x14ac:dyDescent="0.2">
      <c r="A6902">
        <f t="shared" si="642"/>
        <v>12</v>
      </c>
      <c r="B6902" t="b">
        <f t="shared" si="643"/>
        <v>0</v>
      </c>
      <c r="C6902" t="str">
        <f t="shared" si="644"/>
        <v>ON</v>
      </c>
      <c r="D6902" s="4">
        <f t="shared" si="646"/>
        <v>42717.499999983265</v>
      </c>
      <c r="E6902" t="str">
        <f t="shared" si="647"/>
        <v>LRKPPS</v>
      </c>
      <c r="F6902" s="39">
        <v>131.5799560546875</v>
      </c>
      <c r="G6902">
        <f t="shared" si="645"/>
        <v>2.115926255131551E-3</v>
      </c>
      <c r="H6902" s="38">
        <f>G6902*SUMIF('Manual Inputs'!$B$11:$B$22,'Expanded kW'!A6902,'Manual Inputs'!$C$11:$C$22)</f>
        <v>19043.757365508729</v>
      </c>
    </row>
    <row r="6903" spans="1:8" x14ac:dyDescent="0.2">
      <c r="A6903">
        <f t="shared" si="642"/>
        <v>12</v>
      </c>
      <c r="B6903" t="b">
        <f t="shared" si="643"/>
        <v>0</v>
      </c>
      <c r="C6903" t="str">
        <f t="shared" si="644"/>
        <v>ON</v>
      </c>
      <c r="D6903" s="4">
        <f t="shared" si="646"/>
        <v>42717.54166664993</v>
      </c>
      <c r="E6903" t="str">
        <f t="shared" si="647"/>
        <v>LRKPPS</v>
      </c>
      <c r="F6903" s="39">
        <v>117.42810821533203</v>
      </c>
      <c r="G6903">
        <f t="shared" si="645"/>
        <v>1.8883515750680202E-3</v>
      </c>
      <c r="H6903" s="38">
        <f>G6903*SUMIF('Manual Inputs'!$B$11:$B$22,'Expanded kW'!A6903,'Manual Inputs'!$C$11:$C$22)</f>
        <v>16995.53995757562</v>
      </c>
    </row>
    <row r="6904" spans="1:8" x14ac:dyDescent="0.2">
      <c r="A6904">
        <f t="shared" si="642"/>
        <v>12</v>
      </c>
      <c r="B6904" t="b">
        <f t="shared" si="643"/>
        <v>0</v>
      </c>
      <c r="C6904" t="str">
        <f t="shared" si="644"/>
        <v>ON</v>
      </c>
      <c r="D6904" s="4">
        <f t="shared" si="646"/>
        <v>42717.583333316594</v>
      </c>
      <c r="E6904" t="str">
        <f t="shared" si="647"/>
        <v>LRKPPS</v>
      </c>
      <c r="F6904" s="39">
        <v>111.40052032470703</v>
      </c>
      <c r="G6904">
        <f t="shared" si="645"/>
        <v>1.7914224389343554E-3</v>
      </c>
      <c r="H6904" s="38">
        <f>G6904*SUMIF('Manual Inputs'!$B$11:$B$22,'Expanded kW'!A6904,'Manual Inputs'!$C$11:$C$22)</f>
        <v>16123.158443474547</v>
      </c>
    </row>
    <row r="6905" spans="1:8" x14ac:dyDescent="0.2">
      <c r="A6905">
        <f t="shared" si="642"/>
        <v>12</v>
      </c>
      <c r="B6905" t="b">
        <f t="shared" si="643"/>
        <v>0</v>
      </c>
      <c r="C6905" t="str">
        <f t="shared" si="644"/>
        <v>ON</v>
      </c>
      <c r="D6905" s="4">
        <f t="shared" si="646"/>
        <v>42717.624999983258</v>
      </c>
      <c r="E6905" t="str">
        <f t="shared" si="647"/>
        <v>LRKPPS</v>
      </c>
      <c r="F6905" s="39">
        <v>98.113410949707031</v>
      </c>
      <c r="G6905">
        <f t="shared" si="645"/>
        <v>1.5777535457050398E-3</v>
      </c>
      <c r="H6905" s="38">
        <f>G6905*SUMIF('Manual Inputs'!$B$11:$B$22,'Expanded kW'!A6905,'Manual Inputs'!$C$11:$C$22)</f>
        <v>14200.095884300954</v>
      </c>
    </row>
    <row r="6906" spans="1:8" x14ac:dyDescent="0.2">
      <c r="A6906">
        <f t="shared" si="642"/>
        <v>12</v>
      </c>
      <c r="B6906" t="b">
        <f t="shared" si="643"/>
        <v>0</v>
      </c>
      <c r="C6906" t="str">
        <f t="shared" si="644"/>
        <v>ON</v>
      </c>
      <c r="D6906" s="4">
        <f t="shared" si="646"/>
        <v>42717.666666649922</v>
      </c>
      <c r="E6906" t="str">
        <f t="shared" si="647"/>
        <v>LRKPPS</v>
      </c>
      <c r="F6906" s="39">
        <v>88.837753295898437</v>
      </c>
      <c r="G6906">
        <f t="shared" si="645"/>
        <v>1.4285924716950418E-3</v>
      </c>
      <c r="H6906" s="38">
        <f>G6906*SUMIF('Manual Inputs'!$B$11:$B$22,'Expanded kW'!A6906,'Manual Inputs'!$C$11:$C$22)</f>
        <v>12857.616535157244</v>
      </c>
    </row>
    <row r="6907" spans="1:8" x14ac:dyDescent="0.2">
      <c r="A6907">
        <f t="shared" si="642"/>
        <v>12</v>
      </c>
      <c r="B6907" t="b">
        <f t="shared" si="643"/>
        <v>0</v>
      </c>
      <c r="C6907" t="str">
        <f t="shared" si="644"/>
        <v>ON</v>
      </c>
      <c r="D6907" s="4">
        <f t="shared" si="646"/>
        <v>42717.708333316587</v>
      </c>
      <c r="E6907" t="str">
        <f t="shared" si="647"/>
        <v>LRKPPS</v>
      </c>
      <c r="F6907" s="39">
        <v>85.922393798828125</v>
      </c>
      <c r="G6907">
        <f t="shared" si="645"/>
        <v>1.3817108197477319E-3</v>
      </c>
      <c r="H6907" s="38">
        <f>G6907*SUMIF('Manual Inputs'!$B$11:$B$22,'Expanded kW'!A6907,'Manual Inputs'!$C$11:$C$22)</f>
        <v>12435.672338182718</v>
      </c>
    </row>
    <row r="6908" spans="1:8" x14ac:dyDescent="0.2">
      <c r="A6908">
        <f t="shared" si="642"/>
        <v>12</v>
      </c>
      <c r="B6908" t="b">
        <f t="shared" si="643"/>
        <v>0</v>
      </c>
      <c r="C6908" t="str">
        <f t="shared" si="644"/>
        <v>ON</v>
      </c>
      <c r="D6908" s="4">
        <f t="shared" si="646"/>
        <v>42717.749999983251</v>
      </c>
      <c r="E6908" t="str">
        <f t="shared" si="647"/>
        <v>LRKPPS</v>
      </c>
      <c r="F6908" s="39">
        <v>84.654830932617188</v>
      </c>
      <c r="G6908">
        <f t="shared" si="645"/>
        <v>1.3613272474388097E-3</v>
      </c>
      <c r="H6908" s="38">
        <f>G6908*SUMIF('Manual Inputs'!$B$11:$B$22,'Expanded kW'!A6908,'Manual Inputs'!$C$11:$C$22)</f>
        <v>12252.216131071527</v>
      </c>
    </row>
    <row r="6909" spans="1:8" x14ac:dyDescent="0.2">
      <c r="A6909">
        <f t="shared" si="642"/>
        <v>12</v>
      </c>
      <c r="B6909" t="b">
        <f t="shared" si="643"/>
        <v>0</v>
      </c>
      <c r="C6909" t="str">
        <f t="shared" si="644"/>
        <v>ON</v>
      </c>
      <c r="D6909" s="4">
        <f t="shared" si="646"/>
        <v>42717.791666649915</v>
      </c>
      <c r="E6909" t="str">
        <f t="shared" si="647"/>
        <v>LRKPPS</v>
      </c>
      <c r="F6909" s="39">
        <v>75.940925598144531</v>
      </c>
      <c r="G6909">
        <f t="shared" si="645"/>
        <v>1.2211996654362869E-3</v>
      </c>
      <c r="H6909" s="38">
        <f>G6909*SUMIF('Manual Inputs'!$B$11:$B$22,'Expanded kW'!A6909,'Manual Inputs'!$C$11:$C$22)</f>
        <v>10991.040007660004</v>
      </c>
    </row>
    <row r="6910" spans="1:8" x14ac:dyDescent="0.2">
      <c r="A6910">
        <f t="shared" si="642"/>
        <v>12</v>
      </c>
      <c r="B6910" t="b">
        <f t="shared" si="643"/>
        <v>0</v>
      </c>
      <c r="C6910" t="str">
        <f t="shared" si="644"/>
        <v>ON</v>
      </c>
      <c r="D6910" s="4">
        <f t="shared" si="646"/>
        <v>42717.833333316579</v>
      </c>
      <c r="E6910" t="str">
        <f t="shared" si="647"/>
        <v>LRKPPS</v>
      </c>
      <c r="F6910" s="39">
        <v>74.74481201171875</v>
      </c>
      <c r="G6910">
        <f t="shared" si="645"/>
        <v>1.2019650630126018E-3</v>
      </c>
      <c r="H6910" s="38">
        <f>G6910*SUMIF('Manual Inputs'!$B$11:$B$22,'Expanded kW'!A6910,'Manual Inputs'!$C$11:$C$22)</f>
        <v>10817.924758160956</v>
      </c>
    </row>
    <row r="6911" spans="1:8" x14ac:dyDescent="0.2">
      <c r="A6911">
        <f t="shared" si="642"/>
        <v>12</v>
      </c>
      <c r="B6911" t="b">
        <f t="shared" si="643"/>
        <v>0</v>
      </c>
      <c r="C6911" t="str">
        <f t="shared" si="644"/>
        <v>OFF</v>
      </c>
      <c r="D6911" s="4">
        <f t="shared" si="646"/>
        <v>42717.874999983243</v>
      </c>
      <c r="E6911" t="str">
        <f t="shared" si="647"/>
        <v>LRKPPS</v>
      </c>
      <c r="F6911" s="39">
        <v>72.483177185058594</v>
      </c>
      <c r="G6911">
        <f t="shared" si="645"/>
        <v>1.1655959027488518E-3</v>
      </c>
      <c r="H6911" s="38">
        <f>G6911*SUMIF('Manual Inputs'!$B$11:$B$22,'Expanded kW'!A6911,'Manual Inputs'!$C$11:$C$22)</f>
        <v>10490.595078324313</v>
      </c>
    </row>
    <row r="6912" spans="1:8" x14ac:dyDescent="0.2">
      <c r="A6912">
        <f t="shared" si="642"/>
        <v>12</v>
      </c>
      <c r="B6912" t="b">
        <f t="shared" si="643"/>
        <v>0</v>
      </c>
      <c r="C6912" t="str">
        <f t="shared" si="644"/>
        <v>OFF</v>
      </c>
      <c r="D6912" s="4">
        <f t="shared" si="646"/>
        <v>42717.916666649908</v>
      </c>
      <c r="E6912" t="str">
        <f t="shared" si="647"/>
        <v>LRKPPS</v>
      </c>
      <c r="F6912" s="39">
        <v>66.989913940429687</v>
      </c>
      <c r="G6912">
        <f t="shared" si="645"/>
        <v>1.0772591965044103E-3</v>
      </c>
      <c r="H6912" s="38">
        <f>G6912*SUMIF('Manual Inputs'!$B$11:$B$22,'Expanded kW'!A6912,'Manual Inputs'!$C$11:$C$22)</f>
        <v>9695.5471431197966</v>
      </c>
    </row>
    <row r="6913" spans="1:8" x14ac:dyDescent="0.2">
      <c r="A6913">
        <f t="shared" si="642"/>
        <v>12</v>
      </c>
      <c r="B6913" t="b">
        <f t="shared" si="643"/>
        <v>0</v>
      </c>
      <c r="C6913" t="str">
        <f t="shared" si="644"/>
        <v>OFF</v>
      </c>
      <c r="D6913" s="4">
        <f t="shared" si="646"/>
        <v>42717.958333316572</v>
      </c>
      <c r="E6913" t="str">
        <f t="shared" si="647"/>
        <v>LRKPPS</v>
      </c>
      <c r="F6913" s="39">
        <v>63.444110870361328</v>
      </c>
      <c r="G6913">
        <f t="shared" si="645"/>
        <v>1.0202394342515226E-3</v>
      </c>
      <c r="H6913" s="38">
        <f>G6913*SUMIF('Manual Inputs'!$B$11:$B$22,'Expanded kW'!A6913,'Manual Inputs'!$C$11:$C$22)</f>
        <v>9182.3579359111191</v>
      </c>
    </row>
    <row r="6914" spans="1:8" x14ac:dyDescent="0.2">
      <c r="A6914">
        <f t="shared" ref="A6914:A6977" si="648">MONTH(D6914)</f>
        <v>12</v>
      </c>
      <c r="B6914" t="b">
        <f t="shared" ref="B6914:B6977" si="649">IF(ISNA(VLOOKUP(DATE(YEAR(D6914),MONTH(D6914),DAY(D6914)),Holidays,1,FALSE)),FALSE,TRUE)</f>
        <v>0</v>
      </c>
      <c r="C6914" t="str">
        <f t="shared" ref="C6914:C6977" si="650">IF(OR(HOUR(D6914)&lt;PkStart,HOUR(D6914)&gt;OPkStart-1,WEEKDAY(D6914,2)&gt;5,B6914)=TRUE,"OFF","ON")</f>
        <v>OFF</v>
      </c>
      <c r="D6914" s="4">
        <f t="shared" si="646"/>
        <v>42717.999999983236</v>
      </c>
      <c r="E6914" t="str">
        <f t="shared" si="647"/>
        <v>LRKPPS</v>
      </c>
      <c r="F6914" s="39">
        <v>61.594390869140625</v>
      </c>
      <c r="G6914">
        <f t="shared" ref="G6914:G6977" si="651">IF(SUMIF($A$2:$A$8761,A6914,$F$2:$F$8761)=0,0,F6914/SUMIF($A$2:$A$8761,A6914,$F$2:$F$8761))</f>
        <v>9.9049424180292379E-4</v>
      </c>
      <c r="H6914" s="38">
        <f>G6914*SUMIF('Manual Inputs'!$B$11:$B$22,'Expanded kW'!A6914,'Manual Inputs'!$C$11:$C$22)</f>
        <v>8914.6452845804324</v>
      </c>
    </row>
    <row r="6915" spans="1:8" x14ac:dyDescent="0.2">
      <c r="A6915">
        <f t="shared" si="648"/>
        <v>12</v>
      </c>
      <c r="B6915" t="b">
        <f t="shared" si="649"/>
        <v>0</v>
      </c>
      <c r="C6915" t="str">
        <f t="shared" si="650"/>
        <v>OFF</v>
      </c>
      <c r="D6915" s="4">
        <f t="shared" si="646"/>
        <v>42718.0416666499</v>
      </c>
      <c r="E6915" t="str">
        <f t="shared" si="647"/>
        <v>LRKPPS</v>
      </c>
      <c r="F6915" s="39">
        <v>61.710308074951172</v>
      </c>
      <c r="G6915">
        <f t="shared" si="651"/>
        <v>9.9235829668293976E-4</v>
      </c>
      <c r="H6915" s="38">
        <f>G6915*SUMIF('Manual Inputs'!$B$11:$B$22,'Expanded kW'!A6915,'Manual Inputs'!$C$11:$C$22)</f>
        <v>8931.4221494474968</v>
      </c>
    </row>
    <row r="6916" spans="1:8" x14ac:dyDescent="0.2">
      <c r="A6916">
        <f t="shared" si="648"/>
        <v>12</v>
      </c>
      <c r="B6916" t="b">
        <f t="shared" si="649"/>
        <v>0</v>
      </c>
      <c r="C6916" t="str">
        <f t="shared" si="650"/>
        <v>OFF</v>
      </c>
      <c r="D6916" s="4">
        <f t="shared" ref="D6916:D6979" si="652">+D6915+1/24</f>
        <v>42718.083333316565</v>
      </c>
      <c r="E6916" t="str">
        <f t="shared" ref="E6916:E6979" si="653">+E6915</f>
        <v>LRKPPS</v>
      </c>
      <c r="F6916" s="39">
        <v>65.119438171386719</v>
      </c>
      <c r="G6916">
        <f t="shared" si="651"/>
        <v>1.047180232291499E-3</v>
      </c>
      <c r="H6916" s="38">
        <f>G6916*SUMIF('Manual Inputs'!$B$11:$B$22,'Expanded kW'!A6916,'Manual Inputs'!$C$11:$C$22)</f>
        <v>9424.8304794897158</v>
      </c>
    </row>
    <row r="6917" spans="1:8" x14ac:dyDescent="0.2">
      <c r="A6917">
        <f t="shared" si="648"/>
        <v>12</v>
      </c>
      <c r="B6917" t="b">
        <f t="shared" si="649"/>
        <v>0</v>
      </c>
      <c r="C6917" t="str">
        <f t="shared" si="650"/>
        <v>OFF</v>
      </c>
      <c r="D6917" s="4">
        <f t="shared" si="652"/>
        <v>42718.124999983229</v>
      </c>
      <c r="E6917" t="str">
        <f t="shared" si="653"/>
        <v>LRKPPS</v>
      </c>
      <c r="F6917" s="39">
        <v>65.920852661132812</v>
      </c>
      <c r="G6917">
        <f t="shared" si="651"/>
        <v>1.0600677115926156E-3</v>
      </c>
      <c r="H6917" s="38">
        <f>G6917*SUMIF('Manual Inputs'!$B$11:$B$22,'Expanded kW'!A6917,'Manual Inputs'!$C$11:$C$22)</f>
        <v>9540.8203578081466</v>
      </c>
    </row>
    <row r="6918" spans="1:8" x14ac:dyDescent="0.2">
      <c r="A6918">
        <f t="shared" si="648"/>
        <v>12</v>
      </c>
      <c r="B6918" t="b">
        <f t="shared" si="649"/>
        <v>0</v>
      </c>
      <c r="C6918" t="str">
        <f t="shared" si="650"/>
        <v>OFF</v>
      </c>
      <c r="D6918" s="4">
        <f t="shared" si="652"/>
        <v>42718.166666649893</v>
      </c>
      <c r="E6918" t="str">
        <f t="shared" si="653"/>
        <v>LRKPPS</v>
      </c>
      <c r="F6918" s="39">
        <v>71.821319580078125</v>
      </c>
      <c r="G6918">
        <f t="shared" si="651"/>
        <v>1.1549526260254987E-3</v>
      </c>
      <c r="H6918" s="38">
        <f>G6918*SUMIF('Manual Inputs'!$B$11:$B$22,'Expanded kW'!A6918,'Manual Inputs'!$C$11:$C$22)</f>
        <v>10394.803469802067</v>
      </c>
    </row>
    <row r="6919" spans="1:8" x14ac:dyDescent="0.2">
      <c r="A6919">
        <f t="shared" si="648"/>
        <v>12</v>
      </c>
      <c r="B6919" t="b">
        <f t="shared" si="649"/>
        <v>0</v>
      </c>
      <c r="C6919" t="str">
        <f t="shared" si="650"/>
        <v>OFF</v>
      </c>
      <c r="D6919" s="4">
        <f t="shared" si="652"/>
        <v>42718.208333316557</v>
      </c>
      <c r="E6919" t="str">
        <f t="shared" si="653"/>
        <v>LRKPPS</v>
      </c>
      <c r="F6919" s="39">
        <v>87.548431396484375</v>
      </c>
      <c r="G6919">
        <f t="shared" si="651"/>
        <v>1.4078589941952284E-3</v>
      </c>
      <c r="H6919" s="38">
        <f>G6919*SUMIF('Manual Inputs'!$B$11:$B$22,'Expanded kW'!A6919,'Manual Inputs'!$C$11:$C$22)</f>
        <v>12671.0111116969</v>
      </c>
    </row>
    <row r="6920" spans="1:8" x14ac:dyDescent="0.2">
      <c r="A6920">
        <f t="shared" si="648"/>
        <v>12</v>
      </c>
      <c r="B6920" t="b">
        <f t="shared" si="649"/>
        <v>0</v>
      </c>
      <c r="C6920" t="str">
        <f t="shared" si="650"/>
        <v>OFF</v>
      </c>
      <c r="D6920" s="4">
        <f t="shared" si="652"/>
        <v>42718.249999983222</v>
      </c>
      <c r="E6920" t="str">
        <f t="shared" si="653"/>
        <v>LRKPPS</v>
      </c>
      <c r="F6920" s="39">
        <v>111.11715698242187</v>
      </c>
      <c r="G6920">
        <f t="shared" si="651"/>
        <v>1.7868656967552216E-3</v>
      </c>
      <c r="H6920" s="38">
        <f>G6920*SUMIF('Manual Inputs'!$B$11:$B$22,'Expanded kW'!A6920,'Manual Inputs'!$C$11:$C$22)</f>
        <v>16082.146857070647</v>
      </c>
    </row>
    <row r="6921" spans="1:8" x14ac:dyDescent="0.2">
      <c r="A6921">
        <f t="shared" si="648"/>
        <v>12</v>
      </c>
      <c r="B6921" t="b">
        <f t="shared" si="649"/>
        <v>0</v>
      </c>
      <c r="C6921" t="str">
        <f t="shared" si="650"/>
        <v>ON</v>
      </c>
      <c r="D6921" s="4">
        <f t="shared" si="652"/>
        <v>42718.291666649886</v>
      </c>
      <c r="E6921" t="str">
        <f t="shared" si="653"/>
        <v>LRKPPS</v>
      </c>
      <c r="F6921" s="39">
        <v>134.32986450195312</v>
      </c>
      <c r="G6921">
        <f t="shared" si="651"/>
        <v>2.1601473026014182E-3</v>
      </c>
      <c r="H6921" s="38">
        <f>G6921*SUMIF('Manual Inputs'!$B$11:$B$22,'Expanded kW'!A6921,'Manual Inputs'!$C$11:$C$22)</f>
        <v>19441.755592725982</v>
      </c>
    </row>
    <row r="6922" spans="1:8" x14ac:dyDescent="0.2">
      <c r="A6922">
        <f t="shared" si="648"/>
        <v>12</v>
      </c>
      <c r="B6922" t="b">
        <f t="shared" si="649"/>
        <v>0</v>
      </c>
      <c r="C6922" t="str">
        <f t="shared" si="650"/>
        <v>ON</v>
      </c>
      <c r="D6922" s="4">
        <f t="shared" si="652"/>
        <v>42718.33333331655</v>
      </c>
      <c r="E6922" t="str">
        <f t="shared" si="653"/>
        <v>LRKPPS</v>
      </c>
      <c r="F6922" s="39">
        <v>149.37777709960937</v>
      </c>
      <c r="G6922">
        <f t="shared" si="651"/>
        <v>2.4021315250089114E-3</v>
      </c>
      <c r="H6922" s="38">
        <f>G6922*SUMIF('Manual Inputs'!$B$11:$B$22,'Expanded kW'!A6922,'Manual Inputs'!$C$11:$C$22)</f>
        <v>21619.661749253679</v>
      </c>
    </row>
    <row r="6923" spans="1:8" x14ac:dyDescent="0.2">
      <c r="A6923">
        <f t="shared" si="648"/>
        <v>12</v>
      </c>
      <c r="B6923" t="b">
        <f t="shared" si="649"/>
        <v>0</v>
      </c>
      <c r="C6923" t="str">
        <f t="shared" si="650"/>
        <v>ON</v>
      </c>
      <c r="D6923" s="4">
        <f t="shared" si="652"/>
        <v>42718.374999983214</v>
      </c>
      <c r="E6923" t="str">
        <f t="shared" si="653"/>
        <v>LRKPPS</v>
      </c>
      <c r="F6923" s="39">
        <v>143.24978637695312</v>
      </c>
      <c r="G6923">
        <f t="shared" si="651"/>
        <v>2.3035878193408397E-3</v>
      </c>
      <c r="H6923" s="38">
        <f>G6923*SUMIF('Manual Inputs'!$B$11:$B$22,'Expanded kW'!A6923,'Manual Inputs'!$C$11:$C$22)</f>
        <v>20732.748788043606</v>
      </c>
    </row>
    <row r="6924" spans="1:8" x14ac:dyDescent="0.2">
      <c r="A6924">
        <f t="shared" si="648"/>
        <v>12</v>
      </c>
      <c r="B6924" t="b">
        <f t="shared" si="649"/>
        <v>0</v>
      </c>
      <c r="C6924" t="str">
        <f t="shared" si="650"/>
        <v>ON</v>
      </c>
      <c r="D6924" s="4">
        <f t="shared" si="652"/>
        <v>42718.416666649879</v>
      </c>
      <c r="E6924" t="str">
        <f t="shared" si="653"/>
        <v>LRKPPS</v>
      </c>
      <c r="F6924" s="39">
        <v>139.1826171875</v>
      </c>
      <c r="G6924">
        <f t="shared" si="651"/>
        <v>2.2381840121800502E-3</v>
      </c>
      <c r="H6924" s="38">
        <f>G6924*SUMIF('Manual Inputs'!$B$11:$B$22,'Expanded kW'!A6924,'Manual Inputs'!$C$11:$C$22)</f>
        <v>20144.101508238877</v>
      </c>
    </row>
    <row r="6925" spans="1:8" x14ac:dyDescent="0.2">
      <c r="A6925">
        <f t="shared" si="648"/>
        <v>12</v>
      </c>
      <c r="B6925" t="b">
        <f t="shared" si="649"/>
        <v>0</v>
      </c>
      <c r="C6925" t="str">
        <f t="shared" si="650"/>
        <v>ON</v>
      </c>
      <c r="D6925" s="4">
        <f t="shared" si="652"/>
        <v>42718.458333316543</v>
      </c>
      <c r="E6925" t="str">
        <f t="shared" si="653"/>
        <v>LRKPPS</v>
      </c>
      <c r="F6925" s="39">
        <v>140.27452087402344</v>
      </c>
      <c r="G6925">
        <f t="shared" si="651"/>
        <v>2.2557428239296877E-3</v>
      </c>
      <c r="H6925" s="38">
        <f>G6925*SUMIF('Manual Inputs'!$B$11:$B$22,'Expanded kW'!A6925,'Manual Inputs'!$C$11:$C$22)</f>
        <v>20302.13430818915</v>
      </c>
    </row>
    <row r="6926" spans="1:8" x14ac:dyDescent="0.2">
      <c r="A6926">
        <f t="shared" si="648"/>
        <v>12</v>
      </c>
      <c r="B6926" t="b">
        <f t="shared" si="649"/>
        <v>0</v>
      </c>
      <c r="C6926" t="str">
        <f t="shared" si="650"/>
        <v>ON</v>
      </c>
      <c r="D6926" s="4">
        <f t="shared" si="652"/>
        <v>42718.499999983207</v>
      </c>
      <c r="E6926" t="str">
        <f t="shared" si="653"/>
        <v>LRKPPS</v>
      </c>
      <c r="F6926" s="39">
        <v>133.19654846191406</v>
      </c>
      <c r="G6926">
        <f t="shared" si="651"/>
        <v>2.141922542262665E-3</v>
      </c>
      <c r="H6926" s="38">
        <f>G6926*SUMIF('Manual Inputs'!$B$11:$B$22,'Expanded kW'!A6926,'Manual Inputs'!$C$11:$C$22)</f>
        <v>19277.729122949895</v>
      </c>
    </row>
    <row r="6927" spans="1:8" x14ac:dyDescent="0.2">
      <c r="A6927">
        <f t="shared" si="648"/>
        <v>12</v>
      </c>
      <c r="B6927" t="b">
        <f t="shared" si="649"/>
        <v>0</v>
      </c>
      <c r="C6927" t="str">
        <f t="shared" si="650"/>
        <v>ON</v>
      </c>
      <c r="D6927" s="4">
        <f t="shared" si="652"/>
        <v>42718.541666649871</v>
      </c>
      <c r="E6927" t="str">
        <f t="shared" si="653"/>
        <v>LRKPPS</v>
      </c>
      <c r="F6927" s="39">
        <v>119.51320648193359</v>
      </c>
      <c r="G6927">
        <f t="shared" si="651"/>
        <v>1.9218818656922081E-3</v>
      </c>
      <c r="H6927" s="38">
        <f>G6927*SUMIF('Manual Inputs'!$B$11:$B$22,'Expanded kW'!A6927,'Manual Inputs'!$C$11:$C$22)</f>
        <v>17297.319245721144</v>
      </c>
    </row>
    <row r="6928" spans="1:8" x14ac:dyDescent="0.2">
      <c r="A6928">
        <f t="shared" si="648"/>
        <v>12</v>
      </c>
      <c r="B6928" t="b">
        <f t="shared" si="649"/>
        <v>0</v>
      </c>
      <c r="C6928" t="str">
        <f t="shared" si="650"/>
        <v>ON</v>
      </c>
      <c r="D6928" s="4">
        <f t="shared" si="652"/>
        <v>42718.583333316536</v>
      </c>
      <c r="E6928" t="str">
        <f t="shared" si="653"/>
        <v>LRKPPS</v>
      </c>
      <c r="F6928" s="39">
        <v>113.99024200439453</v>
      </c>
      <c r="G6928">
        <f t="shared" si="651"/>
        <v>1.8330675364084472E-3</v>
      </c>
      <c r="H6928" s="38">
        <f>G6928*SUMIF('Manual Inputs'!$B$11:$B$22,'Expanded kW'!A6928,'Manual Inputs'!$C$11:$C$22)</f>
        <v>16497.972608115771</v>
      </c>
    </row>
    <row r="6929" spans="1:8" x14ac:dyDescent="0.2">
      <c r="A6929">
        <f t="shared" si="648"/>
        <v>12</v>
      </c>
      <c r="B6929" t="b">
        <f t="shared" si="649"/>
        <v>0</v>
      </c>
      <c r="C6929" t="str">
        <f t="shared" si="650"/>
        <v>ON</v>
      </c>
      <c r="D6929" s="4">
        <f t="shared" si="652"/>
        <v>42718.6249999832</v>
      </c>
      <c r="E6929" t="str">
        <f t="shared" si="653"/>
        <v>LRKPPS</v>
      </c>
      <c r="F6929" s="39">
        <v>101.70743560791016</v>
      </c>
      <c r="G6929">
        <f t="shared" si="651"/>
        <v>1.6355487552787648E-3</v>
      </c>
      <c r="H6929" s="38">
        <f>G6929*SUMIF('Manual Inputs'!$B$11:$B$22,'Expanded kW'!A6929,'Manual Inputs'!$C$11:$C$22)</f>
        <v>14720.264271711183</v>
      </c>
    </row>
    <row r="6930" spans="1:8" x14ac:dyDescent="0.2">
      <c r="A6930">
        <f t="shared" si="648"/>
        <v>12</v>
      </c>
      <c r="B6930" t="b">
        <f t="shared" si="649"/>
        <v>0</v>
      </c>
      <c r="C6930" t="str">
        <f t="shared" si="650"/>
        <v>ON</v>
      </c>
      <c r="D6930" s="4">
        <f t="shared" si="652"/>
        <v>42718.666666649864</v>
      </c>
      <c r="E6930" t="str">
        <f t="shared" si="653"/>
        <v>LRKPPS</v>
      </c>
      <c r="F6930" s="39">
        <v>91.852653503417969</v>
      </c>
      <c r="G6930">
        <f t="shared" si="651"/>
        <v>1.4770748294717897E-3</v>
      </c>
      <c r="H6930" s="38">
        <f>G6930*SUMIF('Manual Inputs'!$B$11:$B$22,'Expanded kW'!A6930,'Manual Inputs'!$C$11:$C$22)</f>
        <v>13293.967403137172</v>
      </c>
    </row>
    <row r="6931" spans="1:8" x14ac:dyDescent="0.2">
      <c r="A6931">
        <f t="shared" si="648"/>
        <v>12</v>
      </c>
      <c r="B6931" t="b">
        <f t="shared" si="649"/>
        <v>0</v>
      </c>
      <c r="C6931" t="str">
        <f t="shared" si="650"/>
        <v>ON</v>
      </c>
      <c r="D6931" s="4">
        <f t="shared" si="652"/>
        <v>42718.708333316528</v>
      </c>
      <c r="E6931" t="str">
        <f t="shared" si="653"/>
        <v>LRKPPS</v>
      </c>
      <c r="F6931" s="39">
        <v>86.062942504882813</v>
      </c>
      <c r="G6931">
        <f t="shared" si="651"/>
        <v>1.3839709717205922E-3</v>
      </c>
      <c r="H6931" s="38">
        <f>G6931*SUMIF('Manual Inputs'!$B$11:$B$22,'Expanded kW'!A6931,'Manual Inputs'!$C$11:$C$22)</f>
        <v>12456.014155708703</v>
      </c>
    </row>
    <row r="6932" spans="1:8" x14ac:dyDescent="0.2">
      <c r="A6932">
        <f t="shared" si="648"/>
        <v>12</v>
      </c>
      <c r="B6932" t="b">
        <f t="shared" si="649"/>
        <v>0</v>
      </c>
      <c r="C6932" t="str">
        <f t="shared" si="650"/>
        <v>ON</v>
      </c>
      <c r="D6932" s="4">
        <f t="shared" si="652"/>
        <v>42718.749999983193</v>
      </c>
      <c r="E6932" t="str">
        <f t="shared" si="653"/>
        <v>LRKPPS</v>
      </c>
      <c r="F6932" s="39">
        <v>85.296516418457031</v>
      </c>
      <c r="G6932">
        <f t="shared" si="651"/>
        <v>1.3716461380034262E-3</v>
      </c>
      <c r="H6932" s="38">
        <f>G6932*SUMIF('Manual Inputs'!$B$11:$B$22,'Expanded kW'!A6932,'Manual Inputs'!$C$11:$C$22)</f>
        <v>12345.088199612299</v>
      </c>
    </row>
    <row r="6933" spans="1:8" x14ac:dyDescent="0.2">
      <c r="A6933">
        <f t="shared" si="648"/>
        <v>12</v>
      </c>
      <c r="B6933" t="b">
        <f t="shared" si="649"/>
        <v>0</v>
      </c>
      <c r="C6933" t="str">
        <f t="shared" si="650"/>
        <v>ON</v>
      </c>
      <c r="D6933" s="4">
        <f t="shared" si="652"/>
        <v>42718.791666649857</v>
      </c>
      <c r="E6933" t="str">
        <f t="shared" si="653"/>
        <v>LRKPPS</v>
      </c>
      <c r="F6933" s="39">
        <v>83.299163818359375</v>
      </c>
      <c r="G6933">
        <f t="shared" si="651"/>
        <v>1.33952687809468E-3</v>
      </c>
      <c r="H6933" s="38">
        <f>G6933*SUMIF('Manual Inputs'!$B$11:$B$22,'Expanded kW'!A6933,'Manual Inputs'!$C$11:$C$22)</f>
        <v>12056.008468700862</v>
      </c>
    </row>
    <row r="6934" spans="1:8" x14ac:dyDescent="0.2">
      <c r="A6934">
        <f t="shared" si="648"/>
        <v>12</v>
      </c>
      <c r="B6934" t="b">
        <f t="shared" si="649"/>
        <v>0</v>
      </c>
      <c r="C6934" t="str">
        <f t="shared" si="650"/>
        <v>ON</v>
      </c>
      <c r="D6934" s="4">
        <f t="shared" si="652"/>
        <v>42718.833333316521</v>
      </c>
      <c r="E6934" t="str">
        <f t="shared" si="653"/>
        <v>LRKPPS</v>
      </c>
      <c r="F6934" s="39">
        <v>80.540374755859375</v>
      </c>
      <c r="G6934">
        <f t="shared" si="651"/>
        <v>1.2951630221948699E-3</v>
      </c>
      <c r="H6934" s="38">
        <f>G6934*SUMIF('Manual Inputs'!$B$11:$B$22,'Expanded kW'!A6934,'Manual Inputs'!$C$11:$C$22)</f>
        <v>11656.724937195246</v>
      </c>
    </row>
    <row r="6935" spans="1:8" x14ac:dyDescent="0.2">
      <c r="A6935">
        <f t="shared" si="648"/>
        <v>12</v>
      </c>
      <c r="B6935" t="b">
        <f t="shared" si="649"/>
        <v>0</v>
      </c>
      <c r="C6935" t="str">
        <f t="shared" si="650"/>
        <v>OFF</v>
      </c>
      <c r="D6935" s="4">
        <f t="shared" si="652"/>
        <v>42718.874999983185</v>
      </c>
      <c r="E6935" t="str">
        <f t="shared" si="653"/>
        <v>LRKPPS</v>
      </c>
      <c r="F6935" s="39">
        <v>77.346038818359375</v>
      </c>
      <c r="G6935">
        <f t="shared" si="651"/>
        <v>1.2437951734698153E-3</v>
      </c>
      <c r="H6935" s="38">
        <f>G6935*SUMIF('Manual Inputs'!$B$11:$B$22,'Expanded kW'!A6935,'Manual Inputs'!$C$11:$C$22)</f>
        <v>11194.404076467859</v>
      </c>
    </row>
    <row r="6936" spans="1:8" x14ac:dyDescent="0.2">
      <c r="A6936">
        <f t="shared" si="648"/>
        <v>12</v>
      </c>
      <c r="B6936" t="b">
        <f t="shared" si="649"/>
        <v>0</v>
      </c>
      <c r="C6936" t="str">
        <f t="shared" si="650"/>
        <v>OFF</v>
      </c>
      <c r="D6936" s="4">
        <f t="shared" si="652"/>
        <v>42718.91666664985</v>
      </c>
      <c r="E6936" t="str">
        <f t="shared" si="653"/>
        <v>LRKPPS</v>
      </c>
      <c r="F6936" s="39">
        <v>72.663589477539063</v>
      </c>
      <c r="G6936">
        <f t="shared" si="651"/>
        <v>1.1684970977169458E-3</v>
      </c>
      <c r="H6936" s="38">
        <f>G6936*SUMIF('Manual Inputs'!$B$11:$B$22,'Expanded kW'!A6936,'Manual Inputs'!$C$11:$C$22)</f>
        <v>10516.706410374958</v>
      </c>
    </row>
    <row r="6937" spans="1:8" x14ac:dyDescent="0.2">
      <c r="A6937">
        <f t="shared" si="648"/>
        <v>12</v>
      </c>
      <c r="B6937" t="b">
        <f t="shared" si="649"/>
        <v>0</v>
      </c>
      <c r="C6937" t="str">
        <f t="shared" si="650"/>
        <v>OFF</v>
      </c>
      <c r="D6937" s="4">
        <f t="shared" si="652"/>
        <v>42718.958333316514</v>
      </c>
      <c r="E6937" t="str">
        <f t="shared" si="653"/>
        <v>LRKPPS</v>
      </c>
      <c r="F6937" s="39">
        <v>70.825103759765625</v>
      </c>
      <c r="G6937">
        <f t="shared" si="651"/>
        <v>1.138932562839731E-3</v>
      </c>
      <c r="H6937" s="38">
        <f>G6937*SUMIF('Manual Inputs'!$B$11:$B$22,'Expanded kW'!A6937,'Manual Inputs'!$C$11:$C$22)</f>
        <v>10250.619713137585</v>
      </c>
    </row>
    <row r="6938" spans="1:8" x14ac:dyDescent="0.2">
      <c r="A6938">
        <f t="shared" si="648"/>
        <v>12</v>
      </c>
      <c r="B6938" t="b">
        <f t="shared" si="649"/>
        <v>0</v>
      </c>
      <c r="C6938" t="str">
        <f t="shared" si="650"/>
        <v>OFF</v>
      </c>
      <c r="D6938" s="4">
        <f t="shared" si="652"/>
        <v>42718.999999983178</v>
      </c>
      <c r="E6938" t="str">
        <f t="shared" si="653"/>
        <v>LRKPPS</v>
      </c>
      <c r="F6938" s="39">
        <v>71.499519348144531</v>
      </c>
      <c r="G6938">
        <f t="shared" si="651"/>
        <v>1.1497777834425394E-3</v>
      </c>
      <c r="H6938" s="38">
        <f>G6938*SUMIF('Manual Inputs'!$B$11:$B$22,'Expanded kW'!A6938,'Manual Inputs'!$C$11:$C$22)</f>
        <v>10348.22885676176</v>
      </c>
    </row>
    <row r="6939" spans="1:8" x14ac:dyDescent="0.2">
      <c r="A6939">
        <f t="shared" si="648"/>
        <v>12</v>
      </c>
      <c r="B6939" t="b">
        <f t="shared" si="649"/>
        <v>0</v>
      </c>
      <c r="C6939" t="str">
        <f t="shared" si="650"/>
        <v>OFF</v>
      </c>
      <c r="D6939" s="4">
        <f t="shared" si="652"/>
        <v>42719.041666649842</v>
      </c>
      <c r="E6939" t="str">
        <f t="shared" si="653"/>
        <v>LRKPPS</v>
      </c>
      <c r="F6939" s="39">
        <v>74.765266418457031</v>
      </c>
      <c r="G6939">
        <f t="shared" si="651"/>
        <v>1.202293988614558E-3</v>
      </c>
      <c r="H6939" s="38">
        <f>G6939*SUMIF('Manual Inputs'!$B$11:$B$22,'Expanded kW'!A6939,'Manual Inputs'!$C$11:$C$22)</f>
        <v>10820.885154034755</v>
      </c>
    </row>
    <row r="6940" spans="1:8" x14ac:dyDescent="0.2">
      <c r="A6940">
        <f t="shared" si="648"/>
        <v>12</v>
      </c>
      <c r="B6940" t="b">
        <f t="shared" si="649"/>
        <v>0</v>
      </c>
      <c r="C6940" t="str">
        <f t="shared" si="650"/>
        <v>OFF</v>
      </c>
      <c r="D6940" s="4">
        <f t="shared" si="652"/>
        <v>42719.083333316506</v>
      </c>
      <c r="E6940" t="str">
        <f t="shared" si="653"/>
        <v>LRKPPS</v>
      </c>
      <c r="F6940" s="39">
        <v>85.838180541992188</v>
      </c>
      <c r="G6940">
        <f t="shared" si="651"/>
        <v>1.3803565934163654E-3</v>
      </c>
      <c r="H6940" s="38">
        <f>G6940*SUMIF('Manual Inputs'!$B$11:$B$22,'Expanded kW'!A6940,'Manual Inputs'!$C$11:$C$22)</f>
        <v>12423.484031709379</v>
      </c>
    </row>
    <row r="6941" spans="1:8" x14ac:dyDescent="0.2">
      <c r="A6941">
        <f t="shared" si="648"/>
        <v>12</v>
      </c>
      <c r="B6941" t="b">
        <f t="shared" si="649"/>
        <v>0</v>
      </c>
      <c r="C6941" t="str">
        <f t="shared" si="650"/>
        <v>OFF</v>
      </c>
      <c r="D6941" s="4">
        <f t="shared" si="652"/>
        <v>42719.124999983171</v>
      </c>
      <c r="E6941" t="str">
        <f t="shared" si="653"/>
        <v>LRKPPS</v>
      </c>
      <c r="F6941" s="39">
        <v>87.938682556152344</v>
      </c>
      <c r="G6941">
        <f t="shared" si="651"/>
        <v>1.4141345904151708E-3</v>
      </c>
      <c r="H6941" s="38">
        <f>G6941*SUMIF('Manual Inputs'!$B$11:$B$22,'Expanded kW'!A6941,'Manual Inputs'!$C$11:$C$22)</f>
        <v>12727.492726520029</v>
      </c>
    </row>
    <row r="6942" spans="1:8" x14ac:dyDescent="0.2">
      <c r="A6942">
        <f t="shared" si="648"/>
        <v>12</v>
      </c>
      <c r="B6942" t="b">
        <f t="shared" si="649"/>
        <v>0</v>
      </c>
      <c r="C6942" t="str">
        <f t="shared" si="650"/>
        <v>OFF</v>
      </c>
      <c r="D6942" s="4">
        <f t="shared" si="652"/>
        <v>42719.166666649835</v>
      </c>
      <c r="E6942" t="str">
        <f t="shared" si="653"/>
        <v>LRKPPS</v>
      </c>
      <c r="F6942" s="39">
        <v>88.015922546386719</v>
      </c>
      <c r="G6942">
        <f t="shared" si="651"/>
        <v>1.4153766802302418E-3</v>
      </c>
      <c r="H6942" s="38">
        <f>G6942*SUMIF('Manual Inputs'!$B$11:$B$22,'Expanded kW'!A6942,'Manual Inputs'!$C$11:$C$22)</f>
        <v>12738.671782031543</v>
      </c>
    </row>
    <row r="6943" spans="1:8" x14ac:dyDescent="0.2">
      <c r="A6943">
        <f t="shared" si="648"/>
        <v>12</v>
      </c>
      <c r="B6943" t="b">
        <f t="shared" si="649"/>
        <v>0</v>
      </c>
      <c r="C6943" t="str">
        <f t="shared" si="650"/>
        <v>OFF</v>
      </c>
      <c r="D6943" s="4">
        <f t="shared" si="652"/>
        <v>42719.208333316499</v>
      </c>
      <c r="E6943" t="str">
        <f t="shared" si="653"/>
        <v>LRKPPS</v>
      </c>
      <c r="F6943" s="39">
        <v>100.87093353271484</v>
      </c>
      <c r="G6943">
        <f t="shared" si="651"/>
        <v>1.6220970354541878E-3</v>
      </c>
      <c r="H6943" s="38">
        <f>G6943*SUMIF('Manual Inputs'!$B$11:$B$22,'Expanded kW'!A6943,'Manual Inputs'!$C$11:$C$22)</f>
        <v>14599.196116397747</v>
      </c>
    </row>
    <row r="6944" spans="1:8" x14ac:dyDescent="0.2">
      <c r="A6944">
        <f t="shared" si="648"/>
        <v>12</v>
      </c>
      <c r="B6944" t="b">
        <f t="shared" si="649"/>
        <v>0</v>
      </c>
      <c r="C6944" t="str">
        <f t="shared" si="650"/>
        <v>OFF</v>
      </c>
      <c r="D6944" s="4">
        <f t="shared" si="652"/>
        <v>42719.249999983163</v>
      </c>
      <c r="E6944" t="str">
        <f t="shared" si="653"/>
        <v>LRKPPS</v>
      </c>
      <c r="F6944" s="39">
        <v>126.85237121582031</v>
      </c>
      <c r="G6944">
        <f t="shared" si="651"/>
        <v>2.039902359214126E-3</v>
      </c>
      <c r="H6944" s="38">
        <f>G6944*SUMIF('Manual Inputs'!$B$11:$B$22,'Expanded kW'!A6944,'Manual Inputs'!$C$11:$C$22)</f>
        <v>18359.527173496619</v>
      </c>
    </row>
    <row r="6945" spans="1:8" x14ac:dyDescent="0.2">
      <c r="A6945">
        <f t="shared" si="648"/>
        <v>12</v>
      </c>
      <c r="B6945" t="b">
        <f t="shared" si="649"/>
        <v>0</v>
      </c>
      <c r="C6945" t="str">
        <f t="shared" si="650"/>
        <v>ON</v>
      </c>
      <c r="D6945" s="4">
        <f t="shared" si="652"/>
        <v>42719.291666649828</v>
      </c>
      <c r="E6945" t="str">
        <f t="shared" si="653"/>
        <v>LRKPPS</v>
      </c>
      <c r="F6945" s="39">
        <v>153.62387084960937</v>
      </c>
      <c r="G6945">
        <f t="shared" si="651"/>
        <v>2.4704126030451502E-3</v>
      </c>
      <c r="H6945" s="38">
        <f>G6945*SUMIF('Manual Inputs'!$B$11:$B$22,'Expanded kW'!A6945,'Manual Inputs'!$C$11:$C$22)</f>
        <v>22234.20503951436</v>
      </c>
    </row>
    <row r="6946" spans="1:8" x14ac:dyDescent="0.2">
      <c r="A6946">
        <f t="shared" si="648"/>
        <v>12</v>
      </c>
      <c r="B6946" t="b">
        <f t="shared" si="649"/>
        <v>0</v>
      </c>
      <c r="C6946" t="str">
        <f t="shared" si="650"/>
        <v>ON</v>
      </c>
      <c r="D6946" s="4">
        <f t="shared" si="652"/>
        <v>42719.333333316492</v>
      </c>
      <c r="E6946" t="str">
        <f t="shared" si="653"/>
        <v>LRKPPS</v>
      </c>
      <c r="F6946" s="39">
        <v>177.37940979003906</v>
      </c>
      <c r="G6946">
        <f t="shared" si="651"/>
        <v>2.8524234355154386E-3</v>
      </c>
      <c r="H6946" s="38">
        <f>G6946*SUMIF('Manual Inputs'!$B$11:$B$22,'Expanded kW'!A6946,'Manual Inputs'!$C$11:$C$22)</f>
        <v>25672.378551902613</v>
      </c>
    </row>
    <row r="6947" spans="1:8" x14ac:dyDescent="0.2">
      <c r="A6947">
        <f t="shared" si="648"/>
        <v>12</v>
      </c>
      <c r="B6947" t="b">
        <f t="shared" si="649"/>
        <v>0</v>
      </c>
      <c r="C6947" t="str">
        <f t="shared" si="650"/>
        <v>ON</v>
      </c>
      <c r="D6947" s="4">
        <f t="shared" si="652"/>
        <v>42719.374999983156</v>
      </c>
      <c r="E6947" t="str">
        <f t="shared" si="653"/>
        <v>LRKPPS</v>
      </c>
      <c r="F6947" s="39">
        <v>167.28614807128906</v>
      </c>
      <c r="G6947">
        <f t="shared" si="651"/>
        <v>2.6901145390012837E-3</v>
      </c>
      <c r="H6947" s="38">
        <f>G6947*SUMIF('Manual Inputs'!$B$11:$B$22,'Expanded kW'!A6947,'Manual Inputs'!$C$11:$C$22)</f>
        <v>24211.566183804815</v>
      </c>
    </row>
    <row r="6948" spans="1:8" x14ac:dyDescent="0.2">
      <c r="A6948">
        <f t="shared" si="648"/>
        <v>12</v>
      </c>
      <c r="B6948" t="b">
        <f t="shared" si="649"/>
        <v>0</v>
      </c>
      <c r="C6948" t="str">
        <f t="shared" si="650"/>
        <v>ON</v>
      </c>
      <c r="D6948" s="4">
        <f t="shared" si="652"/>
        <v>42719.41666664982</v>
      </c>
      <c r="E6948" t="str">
        <f t="shared" si="653"/>
        <v>LRKPPS</v>
      </c>
      <c r="F6948" s="39">
        <v>160.42170715332031</v>
      </c>
      <c r="G6948">
        <f t="shared" si="651"/>
        <v>2.5797280394109306E-3</v>
      </c>
      <c r="H6948" s="38">
        <f>G6948*SUMIF('Manual Inputs'!$B$11:$B$22,'Expanded kW'!A6948,'Manual Inputs'!$C$11:$C$22)</f>
        <v>23218.065720578219</v>
      </c>
    </row>
    <row r="6949" spans="1:8" x14ac:dyDescent="0.2">
      <c r="A6949">
        <f t="shared" si="648"/>
        <v>12</v>
      </c>
      <c r="B6949" t="b">
        <f t="shared" si="649"/>
        <v>0</v>
      </c>
      <c r="C6949" t="str">
        <f t="shared" si="650"/>
        <v>ON</v>
      </c>
      <c r="D6949" s="4">
        <f t="shared" si="652"/>
        <v>42719.458333316485</v>
      </c>
      <c r="E6949" t="str">
        <f t="shared" si="653"/>
        <v>LRKPPS</v>
      </c>
      <c r="F6949" s="39">
        <v>157.50173950195312</v>
      </c>
      <c r="G6949">
        <f t="shared" si="651"/>
        <v>2.5327722841202486E-3</v>
      </c>
      <c r="H6949" s="38">
        <f>G6949*SUMIF('Manual Inputs'!$B$11:$B$22,'Expanded kW'!A6949,'Manual Inputs'!$C$11:$C$22)</f>
        <v>22795.454578766778</v>
      </c>
    </row>
    <row r="6950" spans="1:8" x14ac:dyDescent="0.2">
      <c r="A6950">
        <f t="shared" si="648"/>
        <v>12</v>
      </c>
      <c r="B6950" t="b">
        <f t="shared" si="649"/>
        <v>0</v>
      </c>
      <c r="C6950" t="str">
        <f t="shared" si="650"/>
        <v>ON</v>
      </c>
      <c r="D6950" s="4">
        <f t="shared" si="652"/>
        <v>42719.499999983149</v>
      </c>
      <c r="E6950" t="str">
        <f t="shared" si="653"/>
        <v>LRKPPS</v>
      </c>
      <c r="F6950" s="39">
        <v>153.40644836425781</v>
      </c>
      <c r="G6950">
        <f t="shared" si="651"/>
        <v>2.4669162502646393E-3</v>
      </c>
      <c r="H6950" s="38">
        <f>G6950*SUMIF('Manual Inputs'!$B$11:$B$22,'Expanded kW'!A6950,'Manual Inputs'!$C$11:$C$22)</f>
        <v>22202.737168715557</v>
      </c>
    </row>
    <row r="6951" spans="1:8" x14ac:dyDescent="0.2">
      <c r="A6951">
        <f t="shared" si="648"/>
        <v>12</v>
      </c>
      <c r="B6951" t="b">
        <f t="shared" si="649"/>
        <v>0</v>
      </c>
      <c r="C6951" t="str">
        <f t="shared" si="650"/>
        <v>ON</v>
      </c>
      <c r="D6951" s="4">
        <f t="shared" si="652"/>
        <v>42719.541666649813</v>
      </c>
      <c r="E6951" t="str">
        <f t="shared" si="653"/>
        <v>LRKPPS</v>
      </c>
      <c r="F6951" s="39">
        <v>138.84632873535156</v>
      </c>
      <c r="G6951">
        <f t="shared" si="651"/>
        <v>2.2327761857410238E-3</v>
      </c>
      <c r="H6951" s="38">
        <f>G6951*SUMIF('Manual Inputs'!$B$11:$B$22,'Expanded kW'!A6951,'Manual Inputs'!$C$11:$C$22)</f>
        <v>20095.429994130176</v>
      </c>
    </row>
    <row r="6952" spans="1:8" x14ac:dyDescent="0.2">
      <c r="A6952">
        <f t="shared" si="648"/>
        <v>12</v>
      </c>
      <c r="B6952" t="b">
        <f t="shared" si="649"/>
        <v>0</v>
      </c>
      <c r="C6952" t="str">
        <f t="shared" si="650"/>
        <v>ON</v>
      </c>
      <c r="D6952" s="4">
        <f t="shared" si="652"/>
        <v>42719.583333316477</v>
      </c>
      <c r="E6952" t="str">
        <f t="shared" si="653"/>
        <v>LRKPPS</v>
      </c>
      <c r="F6952" s="39">
        <v>135.90084838867187</v>
      </c>
      <c r="G6952">
        <f t="shared" si="651"/>
        <v>2.1854101629333921E-3</v>
      </c>
      <c r="H6952" s="38">
        <f>G6952*SUMIF('Manual Inputs'!$B$11:$B$22,'Expanded kW'!A6952,'Manual Inputs'!$C$11:$C$22)</f>
        <v>19669.126363022951</v>
      </c>
    </row>
    <row r="6953" spans="1:8" x14ac:dyDescent="0.2">
      <c r="A6953">
        <f t="shared" si="648"/>
        <v>12</v>
      </c>
      <c r="B6953" t="b">
        <f t="shared" si="649"/>
        <v>0</v>
      </c>
      <c r="C6953" t="str">
        <f t="shared" si="650"/>
        <v>ON</v>
      </c>
      <c r="D6953" s="4">
        <f t="shared" si="652"/>
        <v>42719.624999983142</v>
      </c>
      <c r="E6953" t="str">
        <f t="shared" si="653"/>
        <v>LRKPPS</v>
      </c>
      <c r="F6953" s="39">
        <v>126.67076110839844</v>
      </c>
      <c r="G6953">
        <f t="shared" si="651"/>
        <v>2.036981902284261E-3</v>
      </c>
      <c r="H6953" s="38">
        <f>G6953*SUMIF('Manual Inputs'!$B$11:$B$22,'Expanded kW'!A6953,'Manual Inputs'!$C$11:$C$22)</f>
        <v>18333.242479956902</v>
      </c>
    </row>
    <row r="6954" spans="1:8" x14ac:dyDescent="0.2">
      <c r="A6954">
        <f t="shared" si="648"/>
        <v>12</v>
      </c>
      <c r="B6954" t="b">
        <f t="shared" si="649"/>
        <v>0</v>
      </c>
      <c r="C6954" t="str">
        <f t="shared" si="650"/>
        <v>ON</v>
      </c>
      <c r="D6954" s="4">
        <f t="shared" si="652"/>
        <v>42719.666666649806</v>
      </c>
      <c r="E6954" t="str">
        <f t="shared" si="653"/>
        <v>LRKPPS</v>
      </c>
      <c r="F6954" s="39">
        <v>114.47229766845703</v>
      </c>
      <c r="G6954">
        <f t="shared" si="651"/>
        <v>1.8408194331760732E-3</v>
      </c>
      <c r="H6954" s="38">
        <f>G6954*SUMIF('Manual Inputs'!$B$11:$B$22,'Expanded kW'!A6954,'Manual Inputs'!$C$11:$C$22)</f>
        <v>16567.741221651861</v>
      </c>
    </row>
    <row r="6955" spans="1:8" x14ac:dyDescent="0.2">
      <c r="A6955">
        <f t="shared" si="648"/>
        <v>12</v>
      </c>
      <c r="B6955" t="b">
        <f t="shared" si="649"/>
        <v>0</v>
      </c>
      <c r="C6955" t="str">
        <f t="shared" si="650"/>
        <v>ON</v>
      </c>
      <c r="D6955" s="4">
        <f t="shared" si="652"/>
        <v>42719.70833331647</v>
      </c>
      <c r="E6955" t="str">
        <f t="shared" si="653"/>
        <v>LRKPPS</v>
      </c>
      <c r="F6955" s="39">
        <v>108.24404144287109</v>
      </c>
      <c r="G6955">
        <f t="shared" si="651"/>
        <v>1.7406633663513773E-3</v>
      </c>
      <c r="H6955" s="38">
        <f>G6955*SUMIF('Manual Inputs'!$B$11:$B$22,'Expanded kW'!A6955,'Manual Inputs'!$C$11:$C$22)</f>
        <v>15666.316689172299</v>
      </c>
    </row>
    <row r="6956" spans="1:8" x14ac:dyDescent="0.2">
      <c r="A6956">
        <f t="shared" si="648"/>
        <v>12</v>
      </c>
      <c r="B6956" t="b">
        <f t="shared" si="649"/>
        <v>0</v>
      </c>
      <c r="C6956" t="str">
        <f t="shared" si="650"/>
        <v>ON</v>
      </c>
      <c r="D6956" s="4">
        <f t="shared" si="652"/>
        <v>42719.749999983134</v>
      </c>
      <c r="E6956" t="str">
        <f t="shared" si="653"/>
        <v>LRKPPS</v>
      </c>
      <c r="F6956" s="39">
        <v>107.90380096435547</v>
      </c>
      <c r="G6956">
        <f t="shared" si="651"/>
        <v>1.7351919877072737E-3</v>
      </c>
      <c r="H6956" s="38">
        <f>G6956*SUMIF('Manual Inputs'!$B$11:$B$22,'Expanded kW'!A6956,'Manual Inputs'!$C$11:$C$22)</f>
        <v>15617.073192571017</v>
      </c>
    </row>
    <row r="6957" spans="1:8" x14ac:dyDescent="0.2">
      <c r="A6957">
        <f t="shared" si="648"/>
        <v>12</v>
      </c>
      <c r="B6957" t="b">
        <f t="shared" si="649"/>
        <v>0</v>
      </c>
      <c r="C6957" t="str">
        <f t="shared" si="650"/>
        <v>ON</v>
      </c>
      <c r="D6957" s="4">
        <f t="shared" si="652"/>
        <v>42719.791666649799</v>
      </c>
      <c r="E6957" t="str">
        <f t="shared" si="653"/>
        <v>LRKPPS</v>
      </c>
      <c r="F6957" s="39">
        <v>118.36650848388672</v>
      </c>
      <c r="G6957">
        <f t="shared" si="651"/>
        <v>1.9034419112073037E-3</v>
      </c>
      <c r="H6957" s="38">
        <f>G6957*SUMIF('Manual Inputs'!$B$11:$B$22,'Expanded kW'!A6957,'Manual Inputs'!$C$11:$C$22)</f>
        <v>17131.355985806065</v>
      </c>
    </row>
    <row r="6958" spans="1:8" x14ac:dyDescent="0.2">
      <c r="A6958">
        <f t="shared" si="648"/>
        <v>12</v>
      </c>
      <c r="B6958" t="b">
        <f t="shared" si="649"/>
        <v>0</v>
      </c>
      <c r="C6958" t="str">
        <f t="shared" si="650"/>
        <v>ON</v>
      </c>
      <c r="D6958" s="4">
        <f t="shared" si="652"/>
        <v>42719.833333316463</v>
      </c>
      <c r="E6958" t="str">
        <f t="shared" si="653"/>
        <v>LRKPPS</v>
      </c>
      <c r="F6958" s="39">
        <v>112.35018157958984</v>
      </c>
      <c r="G6958">
        <f t="shared" si="651"/>
        <v>1.8066938620518139E-3</v>
      </c>
      <c r="H6958" s="38">
        <f>G6958*SUMIF('Manual Inputs'!$B$11:$B$22,'Expanded kW'!A6958,'Manual Inputs'!$C$11:$C$22)</f>
        <v>16260.604290544874</v>
      </c>
    </row>
    <row r="6959" spans="1:8" x14ac:dyDescent="0.2">
      <c r="A6959">
        <f t="shared" si="648"/>
        <v>12</v>
      </c>
      <c r="B6959" t="b">
        <f t="shared" si="649"/>
        <v>0</v>
      </c>
      <c r="C6959" t="str">
        <f t="shared" si="650"/>
        <v>OFF</v>
      </c>
      <c r="D6959" s="4">
        <f t="shared" si="652"/>
        <v>42719.874999983127</v>
      </c>
      <c r="E6959" t="str">
        <f t="shared" si="653"/>
        <v>LRKPPS</v>
      </c>
      <c r="F6959" s="39">
        <v>109.75288391113281</v>
      </c>
      <c r="G6959">
        <f t="shared" si="651"/>
        <v>1.7649269357367142E-3</v>
      </c>
      <c r="H6959" s="38">
        <f>G6959*SUMIF('Manual Inputs'!$B$11:$B$22,'Expanded kW'!A6959,'Manual Inputs'!$C$11:$C$22)</f>
        <v>15884.69364209064</v>
      </c>
    </row>
    <row r="6960" spans="1:8" x14ac:dyDescent="0.2">
      <c r="A6960">
        <f t="shared" si="648"/>
        <v>12</v>
      </c>
      <c r="B6960" t="b">
        <f t="shared" si="649"/>
        <v>0</v>
      </c>
      <c r="C6960" t="str">
        <f t="shared" si="650"/>
        <v>OFF</v>
      </c>
      <c r="D6960" s="4">
        <f t="shared" si="652"/>
        <v>42719.916666649791</v>
      </c>
      <c r="E6960" t="str">
        <f t="shared" si="653"/>
        <v>LRKPPS</v>
      </c>
      <c r="F6960" s="39">
        <v>106.77349853515625</v>
      </c>
      <c r="G6960">
        <f t="shared" si="651"/>
        <v>1.7170156889920836E-3</v>
      </c>
      <c r="H6960" s="38">
        <f>G6960*SUMIF('Manual Inputs'!$B$11:$B$22,'Expanded kW'!A6960,'Manual Inputs'!$C$11:$C$22)</f>
        <v>15453.482887050861</v>
      </c>
    </row>
    <row r="6961" spans="1:8" x14ac:dyDescent="0.2">
      <c r="A6961">
        <f t="shared" si="648"/>
        <v>12</v>
      </c>
      <c r="B6961" t="b">
        <f t="shared" si="649"/>
        <v>0</v>
      </c>
      <c r="C6961" t="str">
        <f t="shared" si="650"/>
        <v>OFF</v>
      </c>
      <c r="D6961" s="4">
        <f t="shared" si="652"/>
        <v>42719.958333316456</v>
      </c>
      <c r="E6961" t="str">
        <f t="shared" si="653"/>
        <v>LRKPPS</v>
      </c>
      <c r="F6961" s="39">
        <v>102.54648590087891</v>
      </c>
      <c r="G6961">
        <f t="shared" si="651"/>
        <v>1.6490414527799747E-3</v>
      </c>
      <c r="H6961" s="38">
        <f>G6961*SUMIF('Manual Inputs'!$B$11:$B$22,'Expanded kW'!A6961,'Manual Inputs'!$C$11:$C$22)</f>
        <v>14841.701234268876</v>
      </c>
    </row>
    <row r="6962" spans="1:8" x14ac:dyDescent="0.2">
      <c r="A6962">
        <f t="shared" si="648"/>
        <v>12</v>
      </c>
      <c r="B6962" t="b">
        <f t="shared" si="649"/>
        <v>0</v>
      </c>
      <c r="C6962" t="str">
        <f t="shared" si="650"/>
        <v>OFF</v>
      </c>
      <c r="D6962" s="4">
        <f t="shared" si="652"/>
        <v>42719.99999998312</v>
      </c>
      <c r="E6962" t="str">
        <f t="shared" si="653"/>
        <v>LRKPPS</v>
      </c>
      <c r="F6962" s="39">
        <v>100.85474395751953</v>
      </c>
      <c r="G6962">
        <f t="shared" si="651"/>
        <v>1.6218366922511477E-3</v>
      </c>
      <c r="H6962" s="38">
        <f>G6962*SUMIF('Manual Inputs'!$B$11:$B$22,'Expanded kW'!A6962,'Manual Inputs'!$C$11:$C$22)</f>
        <v>14596.852975762087</v>
      </c>
    </row>
    <row r="6963" spans="1:8" x14ac:dyDescent="0.2">
      <c r="A6963">
        <f t="shared" si="648"/>
        <v>12</v>
      </c>
      <c r="B6963" t="b">
        <f t="shared" si="649"/>
        <v>0</v>
      </c>
      <c r="C6963" t="str">
        <f t="shared" si="650"/>
        <v>OFF</v>
      </c>
      <c r="D6963" s="4">
        <f t="shared" si="652"/>
        <v>42720.041666649784</v>
      </c>
      <c r="E6963" t="str">
        <f t="shared" si="653"/>
        <v>LRKPPS</v>
      </c>
      <c r="F6963" s="39">
        <v>103.74181365966797</v>
      </c>
      <c r="G6963">
        <f t="shared" si="651"/>
        <v>1.6682634183752371E-3</v>
      </c>
      <c r="H6963" s="38">
        <f>G6963*SUMIF('Manual Inputs'!$B$11:$B$22,'Expanded kW'!A6963,'Manual Inputs'!$C$11:$C$22)</f>
        <v>15014.70274979739</v>
      </c>
    </row>
    <row r="6964" spans="1:8" x14ac:dyDescent="0.2">
      <c r="A6964">
        <f t="shared" si="648"/>
        <v>12</v>
      </c>
      <c r="B6964" t="b">
        <f t="shared" si="649"/>
        <v>0</v>
      </c>
      <c r="C6964" t="str">
        <f t="shared" si="650"/>
        <v>OFF</v>
      </c>
      <c r="D6964" s="4">
        <f t="shared" si="652"/>
        <v>42720.083333316448</v>
      </c>
      <c r="E6964" t="str">
        <f t="shared" si="653"/>
        <v>LRKPPS</v>
      </c>
      <c r="F6964" s="39">
        <v>103.97359466552734</v>
      </c>
      <c r="G6964">
        <f t="shared" si="651"/>
        <v>1.6719906693216868E-3</v>
      </c>
      <c r="H6964" s="38">
        <f>G6964*SUMIF('Manual Inputs'!$B$11:$B$22,'Expanded kW'!A6964,'Manual Inputs'!$C$11:$C$22)</f>
        <v>15048.248750038376</v>
      </c>
    </row>
    <row r="6965" spans="1:8" x14ac:dyDescent="0.2">
      <c r="A6965">
        <f t="shared" si="648"/>
        <v>12</v>
      </c>
      <c r="B6965" t="b">
        <f t="shared" si="649"/>
        <v>0</v>
      </c>
      <c r="C6965" t="str">
        <f t="shared" si="650"/>
        <v>OFF</v>
      </c>
      <c r="D6965" s="4">
        <f t="shared" si="652"/>
        <v>42720.124999983113</v>
      </c>
      <c r="E6965" t="str">
        <f t="shared" si="653"/>
        <v>LRKPPS</v>
      </c>
      <c r="F6965" s="39">
        <v>105.20094299316406</v>
      </c>
      <c r="G6965">
        <f t="shared" si="651"/>
        <v>1.6917275550032641E-3</v>
      </c>
      <c r="H6965" s="38">
        <f>G6965*SUMIF('Manual Inputs'!$B$11:$B$22,'Expanded kW'!A6965,'Manual Inputs'!$C$11:$C$22)</f>
        <v>15225.884648812822</v>
      </c>
    </row>
    <row r="6966" spans="1:8" x14ac:dyDescent="0.2">
      <c r="A6966">
        <f t="shared" si="648"/>
        <v>12</v>
      </c>
      <c r="B6966" t="b">
        <f t="shared" si="649"/>
        <v>0</v>
      </c>
      <c r="C6966" t="str">
        <f t="shared" si="650"/>
        <v>OFF</v>
      </c>
      <c r="D6966" s="4">
        <f t="shared" si="652"/>
        <v>42720.166666649777</v>
      </c>
      <c r="E6966" t="str">
        <f t="shared" si="653"/>
        <v>LRKPPS</v>
      </c>
      <c r="F6966" s="39">
        <v>107.62049865722656</v>
      </c>
      <c r="G6966">
        <f t="shared" si="651"/>
        <v>1.7306362270293764E-3</v>
      </c>
      <c r="H6966" s="38">
        <f>G6966*SUMIF('Manual Inputs'!$B$11:$B$22,'Expanded kW'!A6966,'Manual Inputs'!$C$11:$C$22)</f>
        <v>15576.070439873567</v>
      </c>
    </row>
    <row r="6967" spans="1:8" x14ac:dyDescent="0.2">
      <c r="A6967">
        <f t="shared" si="648"/>
        <v>12</v>
      </c>
      <c r="B6967" t="b">
        <f t="shared" si="649"/>
        <v>0</v>
      </c>
      <c r="C6967" t="str">
        <f t="shared" si="650"/>
        <v>OFF</v>
      </c>
      <c r="D6967" s="4">
        <f t="shared" si="652"/>
        <v>42720.208333316441</v>
      </c>
      <c r="E6967" t="str">
        <f t="shared" si="653"/>
        <v>LRKPPS</v>
      </c>
      <c r="F6967" s="39">
        <v>118.77715301513672</v>
      </c>
      <c r="G6967">
        <f t="shared" si="651"/>
        <v>1.9100454515279656E-3</v>
      </c>
      <c r="H6967" s="38">
        <f>G6967*SUMIF('Manual Inputs'!$B$11:$B$22,'Expanded kW'!A6967,'Manual Inputs'!$C$11:$C$22)</f>
        <v>17190.789162796544</v>
      </c>
    </row>
    <row r="6968" spans="1:8" x14ac:dyDescent="0.2">
      <c r="A6968">
        <f t="shared" si="648"/>
        <v>12</v>
      </c>
      <c r="B6968" t="b">
        <f t="shared" si="649"/>
        <v>0</v>
      </c>
      <c r="C6968" t="str">
        <f t="shared" si="650"/>
        <v>OFF</v>
      </c>
      <c r="D6968" s="4">
        <f t="shared" si="652"/>
        <v>42720.249999983105</v>
      </c>
      <c r="E6968" t="str">
        <f t="shared" si="653"/>
        <v>LRKPPS</v>
      </c>
      <c r="F6968" s="39">
        <v>137.73191833496094</v>
      </c>
      <c r="G6968">
        <f t="shared" si="651"/>
        <v>2.2148554454103453E-3</v>
      </c>
      <c r="H6968" s="38">
        <f>G6968*SUMIF('Manual Inputs'!$B$11:$B$22,'Expanded kW'!A6968,'Manual Inputs'!$C$11:$C$22)</f>
        <v>19934.139764926746</v>
      </c>
    </row>
    <row r="6969" spans="1:8" x14ac:dyDescent="0.2">
      <c r="A6969">
        <f t="shared" si="648"/>
        <v>12</v>
      </c>
      <c r="B6969" t="b">
        <f t="shared" si="649"/>
        <v>0</v>
      </c>
      <c r="C6969" t="str">
        <f t="shared" si="650"/>
        <v>ON</v>
      </c>
      <c r="D6969" s="4">
        <f t="shared" si="652"/>
        <v>42720.291666649769</v>
      </c>
      <c r="E6969" t="str">
        <f t="shared" si="653"/>
        <v>LRKPPS</v>
      </c>
      <c r="F6969" s="39">
        <v>156.04916381835937</v>
      </c>
      <c r="G6969">
        <f t="shared" si="651"/>
        <v>2.5094135361875144E-3</v>
      </c>
      <c r="H6969" s="38">
        <f>G6969*SUMIF('Manual Inputs'!$B$11:$B$22,'Expanded kW'!A6969,'Manual Inputs'!$C$11:$C$22)</f>
        <v>22585.22119898133</v>
      </c>
    </row>
    <row r="6970" spans="1:8" x14ac:dyDescent="0.2">
      <c r="A6970">
        <f t="shared" si="648"/>
        <v>12</v>
      </c>
      <c r="B6970" t="b">
        <f t="shared" si="649"/>
        <v>0</v>
      </c>
      <c r="C6970" t="str">
        <f t="shared" si="650"/>
        <v>ON</v>
      </c>
      <c r="D6970" s="4">
        <f t="shared" si="652"/>
        <v>42720.333333316434</v>
      </c>
      <c r="E6970" t="str">
        <f t="shared" si="653"/>
        <v>LRKPPS</v>
      </c>
      <c r="F6970" s="39">
        <v>175.32891845703125</v>
      </c>
      <c r="G6970">
        <f t="shared" si="651"/>
        <v>2.8194496560924719E-3</v>
      </c>
      <c r="H6970" s="38">
        <f>G6970*SUMIF('Manual Inputs'!$B$11:$B$22,'Expanded kW'!A6970,'Manual Inputs'!$C$11:$C$22)</f>
        <v>25375.607975313811</v>
      </c>
    </row>
    <row r="6971" spans="1:8" x14ac:dyDescent="0.2">
      <c r="A6971">
        <f t="shared" si="648"/>
        <v>12</v>
      </c>
      <c r="B6971" t="b">
        <f t="shared" si="649"/>
        <v>0</v>
      </c>
      <c r="C6971" t="str">
        <f t="shared" si="650"/>
        <v>ON</v>
      </c>
      <c r="D6971" s="4">
        <f t="shared" si="652"/>
        <v>42720.374999983098</v>
      </c>
      <c r="E6971" t="str">
        <f t="shared" si="653"/>
        <v>LRKPPS</v>
      </c>
      <c r="F6971" s="39">
        <v>171.12940979003906</v>
      </c>
      <c r="G6971">
        <f t="shared" si="651"/>
        <v>2.7519177088751608E-3</v>
      </c>
      <c r="H6971" s="38">
        <f>G6971*SUMIF('Manual Inputs'!$B$11:$B$22,'Expanded kW'!A6971,'Manual Inputs'!$C$11:$C$22)</f>
        <v>24767.807011500514</v>
      </c>
    </row>
    <row r="6972" spans="1:8" x14ac:dyDescent="0.2">
      <c r="A6972">
        <f t="shared" si="648"/>
        <v>12</v>
      </c>
      <c r="B6972" t="b">
        <f t="shared" si="649"/>
        <v>0</v>
      </c>
      <c r="C6972" t="str">
        <f t="shared" si="650"/>
        <v>ON</v>
      </c>
      <c r="D6972" s="4">
        <f t="shared" si="652"/>
        <v>42720.416666649762</v>
      </c>
      <c r="E6972" t="str">
        <f t="shared" si="653"/>
        <v>LRKPPS</v>
      </c>
      <c r="F6972" s="39">
        <v>164.14002990722656</v>
      </c>
      <c r="G6972">
        <f t="shared" si="651"/>
        <v>2.639522076253239E-3</v>
      </c>
      <c r="H6972" s="38">
        <f>G6972*SUMIF('Manual Inputs'!$B$11:$B$22,'Expanded kW'!A6972,'Manual Inputs'!$C$11:$C$22)</f>
        <v>23756.223951172324</v>
      </c>
    </row>
    <row r="6973" spans="1:8" x14ac:dyDescent="0.2">
      <c r="A6973">
        <f t="shared" si="648"/>
        <v>12</v>
      </c>
      <c r="B6973" t="b">
        <f t="shared" si="649"/>
        <v>0</v>
      </c>
      <c r="C6973" t="str">
        <f t="shared" si="650"/>
        <v>ON</v>
      </c>
      <c r="D6973" s="4">
        <f t="shared" si="652"/>
        <v>42720.458333316426</v>
      </c>
      <c r="E6973" t="str">
        <f t="shared" si="653"/>
        <v>LRKPPS</v>
      </c>
      <c r="F6973" s="39">
        <v>165.60157775878906</v>
      </c>
      <c r="G6973">
        <f t="shared" si="651"/>
        <v>2.663025104867771E-3</v>
      </c>
      <c r="H6973" s="38">
        <f>G6973*SUMIF('Manual Inputs'!$B$11:$B$22,'Expanded kW'!A6973,'Manual Inputs'!$C$11:$C$22)</f>
        <v>23967.755885805807</v>
      </c>
    </row>
    <row r="6974" spans="1:8" x14ac:dyDescent="0.2">
      <c r="A6974">
        <f t="shared" si="648"/>
        <v>12</v>
      </c>
      <c r="B6974" t="b">
        <f t="shared" si="649"/>
        <v>0</v>
      </c>
      <c r="C6974" t="str">
        <f t="shared" si="650"/>
        <v>ON</v>
      </c>
      <c r="D6974" s="4">
        <f t="shared" si="652"/>
        <v>42720.499999983091</v>
      </c>
      <c r="E6974" t="str">
        <f t="shared" si="653"/>
        <v>LRKPPS</v>
      </c>
      <c r="F6974" s="39">
        <v>154.06565856933594</v>
      </c>
      <c r="G6974">
        <f t="shared" si="651"/>
        <v>2.4775169543718493E-3</v>
      </c>
      <c r="H6974" s="38">
        <f>G6974*SUMIF('Manual Inputs'!$B$11:$B$22,'Expanded kW'!A6974,'Manual Inputs'!$C$11:$C$22)</f>
        <v>22298.145615220565</v>
      </c>
    </row>
    <row r="6975" spans="1:8" x14ac:dyDescent="0.2">
      <c r="A6975">
        <f t="shared" si="648"/>
        <v>12</v>
      </c>
      <c r="B6975" t="b">
        <f t="shared" si="649"/>
        <v>0</v>
      </c>
      <c r="C6975" t="str">
        <f t="shared" si="650"/>
        <v>ON</v>
      </c>
      <c r="D6975" s="4">
        <f t="shared" si="652"/>
        <v>42720.541666649755</v>
      </c>
      <c r="E6975" t="str">
        <f t="shared" si="653"/>
        <v>LRKPPS</v>
      </c>
      <c r="F6975" s="39">
        <v>138.827880859375</v>
      </c>
      <c r="G6975">
        <f t="shared" si="651"/>
        <v>2.2324795269922249E-3</v>
      </c>
      <c r="H6975" s="38">
        <f>G6975*SUMIF('Manual Inputs'!$B$11:$B$22,'Expanded kW'!A6975,'Manual Inputs'!$C$11:$C$22)</f>
        <v>20092.760006355897</v>
      </c>
    </row>
    <row r="6976" spans="1:8" x14ac:dyDescent="0.2">
      <c r="A6976">
        <f t="shared" si="648"/>
        <v>12</v>
      </c>
      <c r="B6976" t="b">
        <f t="shared" si="649"/>
        <v>0</v>
      </c>
      <c r="C6976" t="str">
        <f t="shared" si="650"/>
        <v>ON</v>
      </c>
      <c r="D6976" s="4">
        <f t="shared" si="652"/>
        <v>42720.583333316419</v>
      </c>
      <c r="E6976" t="str">
        <f t="shared" si="653"/>
        <v>LRKPPS</v>
      </c>
      <c r="F6976" s="39">
        <v>134.50447082519531</v>
      </c>
      <c r="G6976">
        <f t="shared" si="651"/>
        <v>2.162955132264369E-3</v>
      </c>
      <c r="H6976" s="38">
        <f>G6976*SUMIF('Manual Inputs'!$B$11:$B$22,'Expanded kW'!A6976,'Manual Inputs'!$C$11:$C$22)</f>
        <v>19467.02661845064</v>
      </c>
    </row>
    <row r="6977" spans="1:8" x14ac:dyDescent="0.2">
      <c r="A6977">
        <f t="shared" si="648"/>
        <v>12</v>
      </c>
      <c r="B6977" t="b">
        <f t="shared" si="649"/>
        <v>0</v>
      </c>
      <c r="C6977" t="str">
        <f t="shared" si="650"/>
        <v>ON</v>
      </c>
      <c r="D6977" s="4">
        <f t="shared" si="652"/>
        <v>42720.624999983083</v>
      </c>
      <c r="E6977" t="str">
        <f t="shared" si="653"/>
        <v>LRKPPS</v>
      </c>
      <c r="F6977" s="39">
        <v>121.22313690185547</v>
      </c>
      <c r="G6977">
        <f t="shared" si="651"/>
        <v>1.9493791135895783E-3</v>
      </c>
      <c r="H6977" s="38">
        <f>G6977*SUMIF('Manual Inputs'!$B$11:$B$22,'Expanded kW'!A6977,'Manual Inputs'!$C$11:$C$22)</f>
        <v>17544.799948749809</v>
      </c>
    </row>
    <row r="6978" spans="1:8" x14ac:dyDescent="0.2">
      <c r="A6978">
        <f t="shared" ref="A6978:A7041" si="654">MONTH(D6978)</f>
        <v>12</v>
      </c>
      <c r="B6978" t="b">
        <f t="shared" ref="B6978:B7041" si="655">IF(ISNA(VLOOKUP(DATE(YEAR(D6978),MONTH(D6978),DAY(D6978)),Holidays,1,FALSE)),FALSE,TRUE)</f>
        <v>0</v>
      </c>
      <c r="C6978" t="str">
        <f t="shared" ref="C6978:C7041" si="656">IF(OR(HOUR(D6978)&lt;PkStart,HOUR(D6978)&gt;OPkStart-1,WEEKDAY(D6978,2)&gt;5,B6978)=TRUE,"OFF","ON")</f>
        <v>ON</v>
      </c>
      <c r="D6978" s="4">
        <f t="shared" si="652"/>
        <v>42720.666666649748</v>
      </c>
      <c r="E6978" t="str">
        <f t="shared" si="653"/>
        <v>LRKPPS</v>
      </c>
      <c r="F6978" s="39">
        <v>108.35855865478516</v>
      </c>
      <c r="G6978">
        <f t="shared" ref="G6978:G7041" si="657">IF(SUMIF($A$2:$A$8761,A6978,$F$2:$F$8761)=0,0,F6978/SUMIF($A$2:$A$8761,A6978,$F$2:$F$8761))</f>
        <v>1.742504908046776E-3</v>
      </c>
      <c r="H6978" s="38">
        <f>G6978*SUMIF('Manual Inputs'!$B$11:$B$22,'Expanded kW'!A6978,'Manual Inputs'!$C$11:$C$22)</f>
        <v>15682.890930897685</v>
      </c>
    </row>
    <row r="6979" spans="1:8" x14ac:dyDescent="0.2">
      <c r="A6979">
        <f t="shared" si="654"/>
        <v>12</v>
      </c>
      <c r="B6979" t="b">
        <f t="shared" si="655"/>
        <v>0</v>
      </c>
      <c r="C6979" t="str">
        <f t="shared" si="656"/>
        <v>ON</v>
      </c>
      <c r="D6979" s="4">
        <f t="shared" si="652"/>
        <v>42720.708333316412</v>
      </c>
      <c r="E6979" t="str">
        <f t="shared" si="653"/>
        <v>LRKPPS</v>
      </c>
      <c r="F6979" s="39">
        <v>101.36538696289062</v>
      </c>
      <c r="G6979">
        <f t="shared" si="657"/>
        <v>1.630048299660523E-3</v>
      </c>
      <c r="H6979" s="38">
        <f>G6979*SUMIF('Manual Inputs'!$B$11:$B$22,'Expanded kW'!A6979,'Manual Inputs'!$C$11:$C$22)</f>
        <v>14670.75907655634</v>
      </c>
    </row>
    <row r="6980" spans="1:8" x14ac:dyDescent="0.2">
      <c r="A6980">
        <f t="shared" si="654"/>
        <v>12</v>
      </c>
      <c r="B6980" t="b">
        <f t="shared" si="655"/>
        <v>0</v>
      </c>
      <c r="C6980" t="str">
        <f t="shared" si="656"/>
        <v>ON</v>
      </c>
      <c r="D6980" s="4">
        <f t="shared" ref="D6980:D7043" si="658">+D6979+1/24</f>
        <v>42720.749999983076</v>
      </c>
      <c r="E6980" t="str">
        <f t="shared" ref="E6980:E7043" si="659">+E6979</f>
        <v>LRKPPS</v>
      </c>
      <c r="F6980" s="39">
        <v>98.248870849609375</v>
      </c>
      <c r="G6980">
        <f t="shared" si="657"/>
        <v>1.5799318650122885E-3</v>
      </c>
      <c r="H6980" s="38">
        <f>G6980*SUMIF('Manual Inputs'!$B$11:$B$22,'Expanded kW'!A6980,'Manual Inputs'!$C$11:$C$22)</f>
        <v>14219.701191551734</v>
      </c>
    </row>
    <row r="6981" spans="1:8" x14ac:dyDescent="0.2">
      <c r="A6981">
        <f t="shared" si="654"/>
        <v>12</v>
      </c>
      <c r="B6981" t="b">
        <f t="shared" si="655"/>
        <v>0</v>
      </c>
      <c r="C6981" t="str">
        <f t="shared" si="656"/>
        <v>ON</v>
      </c>
      <c r="D6981" s="4">
        <f t="shared" si="658"/>
        <v>42720.79166664974</v>
      </c>
      <c r="E6981" t="str">
        <f t="shared" si="659"/>
        <v>LRKPPS</v>
      </c>
      <c r="F6981" s="39">
        <v>93.017433166503906</v>
      </c>
      <c r="G6981">
        <f t="shared" si="657"/>
        <v>1.4958055536980731E-3</v>
      </c>
      <c r="H6981" s="38">
        <f>G6981*SUMIF('Manual Inputs'!$B$11:$B$22,'Expanded kW'!A6981,'Manual Inputs'!$C$11:$C$22)</f>
        <v>13462.547648587844</v>
      </c>
    </row>
    <row r="6982" spans="1:8" x14ac:dyDescent="0.2">
      <c r="A6982">
        <f t="shared" si="654"/>
        <v>12</v>
      </c>
      <c r="B6982" t="b">
        <f t="shared" si="655"/>
        <v>0</v>
      </c>
      <c r="C6982" t="str">
        <f t="shared" si="656"/>
        <v>ON</v>
      </c>
      <c r="D6982" s="4">
        <f t="shared" si="658"/>
        <v>42720.833333316405</v>
      </c>
      <c r="E6982" t="str">
        <f t="shared" si="659"/>
        <v>LRKPPS</v>
      </c>
      <c r="F6982" s="39">
        <v>89.203529357910156</v>
      </c>
      <c r="G6982">
        <f t="shared" si="657"/>
        <v>1.4344744859190589E-3</v>
      </c>
      <c r="H6982" s="38">
        <f>G6982*SUMIF('Manual Inputs'!$B$11:$B$22,'Expanded kW'!A6982,'Manual Inputs'!$C$11:$C$22)</f>
        <v>12910.555833694229</v>
      </c>
    </row>
    <row r="6983" spans="1:8" x14ac:dyDescent="0.2">
      <c r="A6983">
        <f t="shared" si="654"/>
        <v>12</v>
      </c>
      <c r="B6983" t="b">
        <f t="shared" si="655"/>
        <v>0</v>
      </c>
      <c r="C6983" t="str">
        <f t="shared" si="656"/>
        <v>OFF</v>
      </c>
      <c r="D6983" s="4">
        <f t="shared" si="658"/>
        <v>42720.874999983069</v>
      </c>
      <c r="E6983" t="str">
        <f t="shared" si="659"/>
        <v>LRKPPS</v>
      </c>
      <c r="F6983" s="39">
        <v>86.453842163085938</v>
      </c>
      <c r="G6983">
        <f t="shared" si="657"/>
        <v>1.390256996391175E-3</v>
      </c>
      <c r="H6983" s="38">
        <f>G6983*SUMIF('Manual Inputs'!$B$11:$B$22,'Expanded kW'!A6983,'Manual Inputs'!$C$11:$C$22)</f>
        <v>12512.589628662856</v>
      </c>
    </row>
    <row r="6984" spans="1:8" x14ac:dyDescent="0.2">
      <c r="A6984">
        <f t="shared" si="654"/>
        <v>12</v>
      </c>
      <c r="B6984" t="b">
        <f t="shared" si="655"/>
        <v>0</v>
      </c>
      <c r="C6984" t="str">
        <f t="shared" si="656"/>
        <v>OFF</v>
      </c>
      <c r="D6984" s="4">
        <f t="shared" si="658"/>
        <v>42720.916666649733</v>
      </c>
      <c r="E6984" t="str">
        <f t="shared" si="659"/>
        <v>LRKPPS</v>
      </c>
      <c r="F6984" s="39">
        <v>79.005767822265625</v>
      </c>
      <c r="G6984">
        <f t="shared" si="657"/>
        <v>1.2704851365999822E-3</v>
      </c>
      <c r="H6984" s="38">
        <f>G6984*SUMIF('Manual Inputs'!$B$11:$B$22,'Expanded kW'!A6984,'Manual Inputs'!$C$11:$C$22)</f>
        <v>11434.619055942023</v>
      </c>
    </row>
    <row r="6985" spans="1:8" x14ac:dyDescent="0.2">
      <c r="A6985">
        <f t="shared" si="654"/>
        <v>12</v>
      </c>
      <c r="B6985" t="b">
        <f t="shared" si="655"/>
        <v>0</v>
      </c>
      <c r="C6985" t="str">
        <f t="shared" si="656"/>
        <v>OFF</v>
      </c>
      <c r="D6985" s="4">
        <f t="shared" si="658"/>
        <v>42720.958333316397</v>
      </c>
      <c r="E6985" t="str">
        <f t="shared" si="659"/>
        <v>LRKPPS</v>
      </c>
      <c r="F6985" s="39">
        <v>74.821266174316406</v>
      </c>
      <c r="G6985">
        <f t="shared" si="657"/>
        <v>1.2031945159992499E-3</v>
      </c>
      <c r="H6985" s="38">
        <f>G6985*SUMIF('Manual Inputs'!$B$11:$B$22,'Expanded kW'!A6985,'Manual Inputs'!$C$11:$C$22)</f>
        <v>10828.990079701933</v>
      </c>
    </row>
    <row r="6986" spans="1:8" x14ac:dyDescent="0.2">
      <c r="A6986">
        <f t="shared" si="654"/>
        <v>12</v>
      </c>
      <c r="B6986" t="b">
        <f t="shared" si="655"/>
        <v>0</v>
      </c>
      <c r="C6986" t="str">
        <f t="shared" si="656"/>
        <v>OFF</v>
      </c>
      <c r="D6986" s="4">
        <f t="shared" si="658"/>
        <v>42720.999999983062</v>
      </c>
      <c r="E6986" t="str">
        <f t="shared" si="659"/>
        <v>LRKPPS</v>
      </c>
      <c r="F6986" s="39">
        <v>72.960220336914062</v>
      </c>
      <c r="G6986">
        <f t="shared" si="657"/>
        <v>1.1732671937274121E-3</v>
      </c>
      <c r="H6986" s="38">
        <f>G6986*SUMIF('Manual Inputs'!$B$11:$B$22,'Expanded kW'!A6986,'Manual Inputs'!$C$11:$C$22)</f>
        <v>10559.638223718261</v>
      </c>
    </row>
    <row r="6987" spans="1:8" x14ac:dyDescent="0.2">
      <c r="A6987">
        <f t="shared" si="654"/>
        <v>12</v>
      </c>
      <c r="B6987" t="b">
        <f t="shared" si="655"/>
        <v>0</v>
      </c>
      <c r="C6987" t="str">
        <f t="shared" si="656"/>
        <v>OFF</v>
      </c>
      <c r="D6987" s="4">
        <f t="shared" si="658"/>
        <v>42721.041666649726</v>
      </c>
      <c r="E6987" t="str">
        <f t="shared" si="659"/>
        <v>LRKPPS</v>
      </c>
      <c r="F6987" s="39">
        <v>72.047393798828125</v>
      </c>
      <c r="G6987">
        <f t="shared" si="657"/>
        <v>1.158588106606315E-3</v>
      </c>
      <c r="H6987" s="38">
        <f>G6987*SUMIF('Manual Inputs'!$B$11:$B$22,'Expanded kW'!A6987,'Manual Inputs'!$C$11:$C$22)</f>
        <v>10427.52351849005</v>
      </c>
    </row>
    <row r="6988" spans="1:8" x14ac:dyDescent="0.2">
      <c r="A6988">
        <f t="shared" si="654"/>
        <v>12</v>
      </c>
      <c r="B6988" t="b">
        <f t="shared" si="655"/>
        <v>0</v>
      </c>
      <c r="C6988" t="str">
        <f t="shared" si="656"/>
        <v>OFF</v>
      </c>
      <c r="D6988" s="4">
        <f t="shared" si="658"/>
        <v>42721.08333331639</v>
      </c>
      <c r="E6988" t="str">
        <f t="shared" si="659"/>
        <v>LRKPPS</v>
      </c>
      <c r="F6988" s="39">
        <v>71.321670532226563</v>
      </c>
      <c r="G6988">
        <f t="shared" si="657"/>
        <v>1.1469178115263877E-3</v>
      </c>
      <c r="H6988" s="38">
        <f>G6988*SUMIF('Manual Inputs'!$B$11:$B$22,'Expanded kW'!A6988,'Manual Inputs'!$C$11:$C$22)</f>
        <v>10322.488540381983</v>
      </c>
    </row>
    <row r="6989" spans="1:8" x14ac:dyDescent="0.2">
      <c r="A6989">
        <f t="shared" si="654"/>
        <v>12</v>
      </c>
      <c r="B6989" t="b">
        <f t="shared" si="655"/>
        <v>0</v>
      </c>
      <c r="C6989" t="str">
        <f t="shared" si="656"/>
        <v>OFF</v>
      </c>
      <c r="D6989" s="4">
        <f t="shared" si="658"/>
        <v>42721.124999983054</v>
      </c>
      <c r="E6989" t="str">
        <f t="shared" si="659"/>
        <v>LRKPPS</v>
      </c>
      <c r="F6989" s="39">
        <v>70.268203735351563</v>
      </c>
      <c r="G6989">
        <f t="shared" si="657"/>
        <v>1.1299771001805753E-3</v>
      </c>
      <c r="H6989" s="38">
        <f>G6989*SUMIF('Manual Inputs'!$B$11:$B$22,'Expanded kW'!A6989,'Manual Inputs'!$C$11:$C$22)</f>
        <v>10170.018767068113</v>
      </c>
    </row>
    <row r="6990" spans="1:8" x14ac:dyDescent="0.2">
      <c r="A6990">
        <f t="shared" si="654"/>
        <v>12</v>
      </c>
      <c r="B6990" t="b">
        <f t="shared" si="655"/>
        <v>0</v>
      </c>
      <c r="C6990" t="str">
        <f t="shared" si="656"/>
        <v>OFF</v>
      </c>
      <c r="D6990" s="4">
        <f t="shared" si="658"/>
        <v>42721.166666649719</v>
      </c>
      <c r="E6990" t="str">
        <f t="shared" si="659"/>
        <v>LRKPPS</v>
      </c>
      <c r="F6990" s="39">
        <v>69.024337768554688</v>
      </c>
      <c r="G6990">
        <f t="shared" si="657"/>
        <v>1.1099745957268102E-3</v>
      </c>
      <c r="H6990" s="38">
        <f>G6990*SUMIF('Manual Inputs'!$B$11:$B$22,'Expanded kW'!A6990,'Manual Inputs'!$C$11:$C$22)</f>
        <v>9989.992246485841</v>
      </c>
    </row>
    <row r="6991" spans="1:8" x14ac:dyDescent="0.2">
      <c r="A6991">
        <f t="shared" si="654"/>
        <v>12</v>
      </c>
      <c r="B6991" t="b">
        <f t="shared" si="655"/>
        <v>0</v>
      </c>
      <c r="C6991" t="str">
        <f t="shared" si="656"/>
        <v>OFF</v>
      </c>
      <c r="D6991" s="4">
        <f t="shared" si="658"/>
        <v>42721.208333316383</v>
      </c>
      <c r="E6991" t="str">
        <f t="shared" si="659"/>
        <v>LRKPPS</v>
      </c>
      <c r="F6991" s="39">
        <v>68.715896606445313</v>
      </c>
      <c r="G6991">
        <f t="shared" si="657"/>
        <v>1.1050145792270382E-3</v>
      </c>
      <c r="H6991" s="38">
        <f>G6991*SUMIF('Manual Inputs'!$B$11:$B$22,'Expanded kW'!A6991,'Manual Inputs'!$C$11:$C$22)</f>
        <v>9945.3511109446099</v>
      </c>
    </row>
    <row r="6992" spans="1:8" x14ac:dyDescent="0.2">
      <c r="A6992">
        <f t="shared" si="654"/>
        <v>12</v>
      </c>
      <c r="B6992" t="b">
        <f t="shared" si="655"/>
        <v>0</v>
      </c>
      <c r="C6992" t="str">
        <f t="shared" si="656"/>
        <v>OFF</v>
      </c>
      <c r="D6992" s="4">
        <f t="shared" si="658"/>
        <v>42721.249999983047</v>
      </c>
      <c r="E6992" t="str">
        <f t="shared" si="659"/>
        <v>LRKPPS</v>
      </c>
      <c r="F6992" s="39">
        <v>68.186813354492188</v>
      </c>
      <c r="G6992">
        <f t="shared" si="657"/>
        <v>1.0965064357565182E-3</v>
      </c>
      <c r="H6992" s="38">
        <f>G6992*SUMIF('Manual Inputs'!$B$11:$B$22,'Expanded kW'!A6992,'Manual Inputs'!$C$11:$C$22)</f>
        <v>9868.7761265893805</v>
      </c>
    </row>
    <row r="6993" spans="1:8" x14ac:dyDescent="0.2">
      <c r="A6993">
        <f t="shared" si="654"/>
        <v>12</v>
      </c>
      <c r="B6993" t="b">
        <f t="shared" si="655"/>
        <v>0</v>
      </c>
      <c r="C6993" t="str">
        <f t="shared" si="656"/>
        <v>OFF</v>
      </c>
      <c r="D6993" s="4">
        <f t="shared" si="658"/>
        <v>42721.291666649711</v>
      </c>
      <c r="E6993" t="str">
        <f t="shared" si="659"/>
        <v>LRKPPS</v>
      </c>
      <c r="F6993" s="39">
        <v>69.179924011230469</v>
      </c>
      <c r="G6993">
        <f t="shared" si="657"/>
        <v>1.1124765650668677E-3</v>
      </c>
      <c r="H6993" s="38">
        <f>G6993*SUMIF('Manual Inputs'!$B$11:$B$22,'Expanded kW'!A6993,'Manual Inputs'!$C$11:$C$22)</f>
        <v>10012.510468438257</v>
      </c>
    </row>
    <row r="6994" spans="1:8" x14ac:dyDescent="0.2">
      <c r="A6994">
        <f t="shared" si="654"/>
        <v>12</v>
      </c>
      <c r="B6994" t="b">
        <f t="shared" si="655"/>
        <v>0</v>
      </c>
      <c r="C6994" t="str">
        <f t="shared" si="656"/>
        <v>OFF</v>
      </c>
      <c r="D6994" s="4">
        <f t="shared" si="658"/>
        <v>42721.333333316376</v>
      </c>
      <c r="E6994" t="str">
        <f t="shared" si="659"/>
        <v>LRKPPS</v>
      </c>
      <c r="F6994" s="39">
        <v>67.21588134765625</v>
      </c>
      <c r="G6994">
        <f t="shared" si="657"/>
        <v>1.0808929594580624E-3</v>
      </c>
      <c r="H6994" s="38">
        <f>G6994*SUMIF('Manual Inputs'!$B$11:$B$22,'Expanded kW'!A6994,'Manual Inputs'!$C$11:$C$22)</f>
        <v>9728.2517328214944</v>
      </c>
    </row>
    <row r="6995" spans="1:8" x14ac:dyDescent="0.2">
      <c r="A6995">
        <f t="shared" si="654"/>
        <v>12</v>
      </c>
      <c r="B6995" t="b">
        <f t="shared" si="655"/>
        <v>0</v>
      </c>
      <c r="C6995" t="str">
        <f t="shared" si="656"/>
        <v>OFF</v>
      </c>
      <c r="D6995" s="4">
        <f t="shared" si="658"/>
        <v>42721.37499998304</v>
      </c>
      <c r="E6995" t="str">
        <f t="shared" si="659"/>
        <v>LRKPPS</v>
      </c>
      <c r="F6995" s="39">
        <v>66.064010620117187</v>
      </c>
      <c r="G6995">
        <f t="shared" si="657"/>
        <v>1.0623698227433457E-3</v>
      </c>
      <c r="H6995" s="38">
        <f>G6995*SUMIF('Manual Inputs'!$B$11:$B$22,'Expanded kW'!A6995,'Manual Inputs'!$C$11:$C$22)</f>
        <v>9561.5398162848378</v>
      </c>
    </row>
    <row r="6996" spans="1:8" x14ac:dyDescent="0.2">
      <c r="A6996">
        <f t="shared" si="654"/>
        <v>12</v>
      </c>
      <c r="B6996" t="b">
        <f t="shared" si="655"/>
        <v>0</v>
      </c>
      <c r="C6996" t="str">
        <f t="shared" si="656"/>
        <v>OFF</v>
      </c>
      <c r="D6996" s="4">
        <f t="shared" si="658"/>
        <v>42721.416666649704</v>
      </c>
      <c r="E6996" t="str">
        <f t="shared" si="659"/>
        <v>LRKPPS</v>
      </c>
      <c r="F6996" s="39">
        <v>64.100639343261719</v>
      </c>
      <c r="G6996">
        <f t="shared" si="657"/>
        <v>1.0307970136481442E-3</v>
      </c>
      <c r="H6996" s="38">
        <f>G6996*SUMIF('Manual Inputs'!$B$11:$B$22,'Expanded kW'!A6996,'Manual Inputs'!$C$11:$C$22)</f>
        <v>9277.3782514390132</v>
      </c>
    </row>
    <row r="6997" spans="1:8" x14ac:dyDescent="0.2">
      <c r="A6997">
        <f t="shared" si="654"/>
        <v>12</v>
      </c>
      <c r="B6997" t="b">
        <f t="shared" si="655"/>
        <v>0</v>
      </c>
      <c r="C6997" t="str">
        <f t="shared" si="656"/>
        <v>OFF</v>
      </c>
      <c r="D6997" s="4">
        <f t="shared" si="658"/>
        <v>42721.458333316368</v>
      </c>
      <c r="E6997" t="str">
        <f t="shared" si="659"/>
        <v>LRKPPS</v>
      </c>
      <c r="F6997" s="39">
        <v>63.723758697509766</v>
      </c>
      <c r="G6997">
        <f t="shared" si="657"/>
        <v>1.0247364275428712E-3</v>
      </c>
      <c r="H6997" s="38">
        <f>G6997*SUMIF('Manual Inputs'!$B$11:$B$22,'Expanded kW'!A6997,'Manual Inputs'!$C$11:$C$22)</f>
        <v>9222.8317704349211</v>
      </c>
    </row>
    <row r="6998" spans="1:8" x14ac:dyDescent="0.2">
      <c r="A6998">
        <f t="shared" si="654"/>
        <v>12</v>
      </c>
      <c r="B6998" t="b">
        <f t="shared" si="655"/>
        <v>0</v>
      </c>
      <c r="C6998" t="str">
        <f t="shared" si="656"/>
        <v>OFF</v>
      </c>
      <c r="D6998" s="4">
        <f t="shared" si="658"/>
        <v>42721.499999983032</v>
      </c>
      <c r="E6998" t="str">
        <f t="shared" si="659"/>
        <v>LRKPPS</v>
      </c>
      <c r="F6998" s="39">
        <v>62.517314910888672</v>
      </c>
      <c r="G6998">
        <f t="shared" si="657"/>
        <v>1.005335706034871E-3</v>
      </c>
      <c r="H6998" s="38">
        <f>G6998*SUMIF('Manual Inputs'!$B$11:$B$22,'Expanded kW'!A6998,'Manual Inputs'!$C$11:$C$22)</f>
        <v>9048.2214161193406</v>
      </c>
    </row>
    <row r="6999" spans="1:8" x14ac:dyDescent="0.2">
      <c r="A6999">
        <f t="shared" si="654"/>
        <v>12</v>
      </c>
      <c r="B6999" t="b">
        <f t="shared" si="655"/>
        <v>0</v>
      </c>
      <c r="C6999" t="str">
        <f t="shared" si="656"/>
        <v>OFF</v>
      </c>
      <c r="D6999" s="4">
        <f t="shared" si="658"/>
        <v>42721.541666649697</v>
      </c>
      <c r="E6999" t="str">
        <f t="shared" si="659"/>
        <v>LRKPPS</v>
      </c>
      <c r="F6999" s="39">
        <v>61.364124298095703</v>
      </c>
      <c r="G6999">
        <f t="shared" si="657"/>
        <v>9.8679134435591021E-4</v>
      </c>
      <c r="H6999" s="38">
        <f>G6999*SUMIF('Manual Inputs'!$B$11:$B$22,'Expanded kW'!A6999,'Manual Inputs'!$C$11:$C$22)</f>
        <v>8881.3184706807187</v>
      </c>
    </row>
    <row r="7000" spans="1:8" x14ac:dyDescent="0.2">
      <c r="A7000">
        <f t="shared" si="654"/>
        <v>12</v>
      </c>
      <c r="B7000" t="b">
        <f t="shared" si="655"/>
        <v>0</v>
      </c>
      <c r="C7000" t="str">
        <f t="shared" si="656"/>
        <v>OFF</v>
      </c>
      <c r="D7000" s="4">
        <f t="shared" si="658"/>
        <v>42721.583333316361</v>
      </c>
      <c r="E7000" t="str">
        <f t="shared" si="659"/>
        <v>LRKPPS</v>
      </c>
      <c r="F7000" s="39">
        <v>58.984233856201172</v>
      </c>
      <c r="G7000">
        <f t="shared" si="657"/>
        <v>9.4852052544601234E-4</v>
      </c>
      <c r="H7000" s="38">
        <f>G7000*SUMIF('Manual Inputs'!$B$11:$B$22,'Expanded kW'!A7000,'Manual Inputs'!$C$11:$C$22)</f>
        <v>8536.8734845986746</v>
      </c>
    </row>
    <row r="7001" spans="1:8" x14ac:dyDescent="0.2">
      <c r="A7001">
        <f t="shared" si="654"/>
        <v>12</v>
      </c>
      <c r="B7001" t="b">
        <f t="shared" si="655"/>
        <v>0</v>
      </c>
      <c r="C7001" t="str">
        <f t="shared" si="656"/>
        <v>OFF</v>
      </c>
      <c r="D7001" s="4">
        <f t="shared" si="658"/>
        <v>42721.624999983025</v>
      </c>
      <c r="E7001" t="str">
        <f t="shared" si="659"/>
        <v>LRKPPS</v>
      </c>
      <c r="F7001" s="39">
        <v>57.798900604248047</v>
      </c>
      <c r="G7001">
        <f t="shared" si="657"/>
        <v>9.2945928067826307E-4</v>
      </c>
      <c r="H7001" s="38">
        <f>G7001*SUMIF('Manual Inputs'!$B$11:$B$22,'Expanded kW'!A7001,'Manual Inputs'!$C$11:$C$22)</f>
        <v>8365.3184885012233</v>
      </c>
    </row>
    <row r="7002" spans="1:8" x14ac:dyDescent="0.2">
      <c r="A7002">
        <f t="shared" si="654"/>
        <v>12</v>
      </c>
      <c r="B7002" t="b">
        <f t="shared" si="655"/>
        <v>0</v>
      </c>
      <c r="C7002" t="str">
        <f t="shared" si="656"/>
        <v>OFF</v>
      </c>
      <c r="D7002" s="4">
        <f t="shared" si="658"/>
        <v>42721.666666649689</v>
      </c>
      <c r="E7002" t="str">
        <f t="shared" si="659"/>
        <v>LRKPPS</v>
      </c>
      <c r="F7002" s="39">
        <v>56.371921539306641</v>
      </c>
      <c r="G7002">
        <f t="shared" si="657"/>
        <v>9.0651214982667911E-4</v>
      </c>
      <c r="H7002" s="38">
        <f>G7002*SUMIF('Manual Inputs'!$B$11:$B$22,'Expanded kW'!A7002,'Manual Inputs'!$C$11:$C$22)</f>
        <v>8158.7897443579277</v>
      </c>
    </row>
    <row r="7003" spans="1:8" x14ac:dyDescent="0.2">
      <c r="A7003">
        <f t="shared" si="654"/>
        <v>12</v>
      </c>
      <c r="B7003" t="b">
        <f t="shared" si="655"/>
        <v>0</v>
      </c>
      <c r="C7003" t="str">
        <f t="shared" si="656"/>
        <v>OFF</v>
      </c>
      <c r="D7003" s="4">
        <f t="shared" si="658"/>
        <v>42721.708333316354</v>
      </c>
      <c r="E7003" t="str">
        <f t="shared" si="659"/>
        <v>LRKPPS</v>
      </c>
      <c r="F7003" s="39">
        <v>57.060199737548828</v>
      </c>
      <c r="G7003">
        <f t="shared" si="657"/>
        <v>9.175802938978778E-4</v>
      </c>
      <c r="H7003" s="38">
        <f>G7003*SUMIF('Manual Inputs'!$B$11:$B$22,'Expanded kW'!A7003,'Manual Inputs'!$C$11:$C$22)</f>
        <v>8258.4052435593858</v>
      </c>
    </row>
    <row r="7004" spans="1:8" x14ac:dyDescent="0.2">
      <c r="A7004">
        <f t="shared" si="654"/>
        <v>12</v>
      </c>
      <c r="B7004" t="b">
        <f t="shared" si="655"/>
        <v>0</v>
      </c>
      <c r="C7004" t="str">
        <f t="shared" si="656"/>
        <v>OFF</v>
      </c>
      <c r="D7004" s="4">
        <f t="shared" si="658"/>
        <v>42721.749999983018</v>
      </c>
      <c r="E7004" t="str">
        <f t="shared" si="659"/>
        <v>LRKPPS</v>
      </c>
      <c r="F7004" s="39">
        <v>58.096660614013672</v>
      </c>
      <c r="G7004">
        <f t="shared" si="657"/>
        <v>9.3424753446160879E-4</v>
      </c>
      <c r="H7004" s="38">
        <f>G7004*SUMIF('Manual Inputs'!$B$11:$B$22,'Expanded kW'!A7004,'Manual Inputs'!$C$11:$C$22)</f>
        <v>8408.4137254138368</v>
      </c>
    </row>
    <row r="7005" spans="1:8" x14ac:dyDescent="0.2">
      <c r="A7005">
        <f t="shared" si="654"/>
        <v>12</v>
      </c>
      <c r="B7005" t="b">
        <f t="shared" si="655"/>
        <v>0</v>
      </c>
      <c r="C7005" t="str">
        <f t="shared" si="656"/>
        <v>OFF</v>
      </c>
      <c r="D7005" s="4">
        <f t="shared" si="658"/>
        <v>42721.791666649682</v>
      </c>
      <c r="E7005" t="str">
        <f t="shared" si="659"/>
        <v>LRKPPS</v>
      </c>
      <c r="F7005" s="39">
        <v>56.892593383789062</v>
      </c>
      <c r="G7005">
        <f t="shared" si="657"/>
        <v>9.148850301580134E-4</v>
      </c>
      <c r="H7005" s="38">
        <f>G7005*SUMIF('Manual Inputs'!$B$11:$B$22,'Expanded kW'!A7005,'Manual Inputs'!$C$11:$C$22)</f>
        <v>8234.1473335431219</v>
      </c>
    </row>
    <row r="7006" spans="1:8" x14ac:dyDescent="0.2">
      <c r="A7006">
        <f t="shared" si="654"/>
        <v>12</v>
      </c>
      <c r="B7006" t="b">
        <f t="shared" si="655"/>
        <v>0</v>
      </c>
      <c r="C7006" t="str">
        <f t="shared" si="656"/>
        <v>OFF</v>
      </c>
      <c r="D7006" s="4">
        <f t="shared" si="658"/>
        <v>42721.833333316346</v>
      </c>
      <c r="E7006" t="str">
        <f t="shared" si="659"/>
        <v>LRKPPS</v>
      </c>
      <c r="F7006" s="39">
        <v>55.758697509765625</v>
      </c>
      <c r="G7006">
        <f t="shared" si="657"/>
        <v>8.9665094555751123E-4</v>
      </c>
      <c r="H7006" s="38">
        <f>G7006*SUMIF('Manual Inputs'!$B$11:$B$22,'Expanded kW'!A7006,'Manual Inputs'!$C$11:$C$22)</f>
        <v>8070.0369435557668</v>
      </c>
    </row>
    <row r="7007" spans="1:8" x14ac:dyDescent="0.2">
      <c r="A7007">
        <f t="shared" si="654"/>
        <v>12</v>
      </c>
      <c r="B7007" t="b">
        <f t="shared" si="655"/>
        <v>0</v>
      </c>
      <c r="C7007" t="str">
        <f t="shared" si="656"/>
        <v>OFF</v>
      </c>
      <c r="D7007" s="4">
        <f t="shared" si="658"/>
        <v>42721.874999983011</v>
      </c>
      <c r="E7007" t="str">
        <f t="shared" si="659"/>
        <v>LRKPPS</v>
      </c>
      <c r="F7007" s="39">
        <v>54.227996826171875</v>
      </c>
      <c r="G7007">
        <f t="shared" si="657"/>
        <v>8.7203587604177369E-4</v>
      </c>
      <c r="H7007" s="38">
        <f>G7007*SUMIF('Manual Inputs'!$B$11:$B$22,'Expanded kW'!A7007,'Manual Inputs'!$C$11:$C$22)</f>
        <v>7848.4964195152952</v>
      </c>
    </row>
    <row r="7008" spans="1:8" x14ac:dyDescent="0.2">
      <c r="A7008">
        <f t="shared" si="654"/>
        <v>12</v>
      </c>
      <c r="B7008" t="b">
        <f t="shared" si="655"/>
        <v>0</v>
      </c>
      <c r="C7008" t="str">
        <f t="shared" si="656"/>
        <v>OFF</v>
      </c>
      <c r="D7008" s="4">
        <f t="shared" si="658"/>
        <v>42721.916666649675</v>
      </c>
      <c r="E7008" t="str">
        <f t="shared" si="659"/>
        <v>LRKPPS</v>
      </c>
      <c r="F7008" s="39">
        <v>53.565139770507812</v>
      </c>
      <c r="G7008">
        <f t="shared" si="657"/>
        <v>8.6137652723566936E-4</v>
      </c>
      <c r="H7008" s="38">
        <f>G7008*SUMIF('Manual Inputs'!$B$11:$B$22,'Expanded kW'!A7008,'Manual Inputs'!$C$11:$C$22)</f>
        <v>7752.5601590499446</v>
      </c>
    </row>
    <row r="7009" spans="1:8" x14ac:dyDescent="0.2">
      <c r="A7009">
        <f t="shared" si="654"/>
        <v>12</v>
      </c>
      <c r="B7009" t="b">
        <f t="shared" si="655"/>
        <v>0</v>
      </c>
      <c r="C7009" t="str">
        <f t="shared" si="656"/>
        <v>OFF</v>
      </c>
      <c r="D7009" s="4">
        <f t="shared" si="658"/>
        <v>42721.958333316339</v>
      </c>
      <c r="E7009" t="str">
        <f t="shared" si="659"/>
        <v>LRKPPS</v>
      </c>
      <c r="F7009" s="39">
        <v>52.309581756591797</v>
      </c>
      <c r="G7009">
        <f t="shared" si="657"/>
        <v>8.4118600395124488E-4</v>
      </c>
      <c r="H7009" s="38">
        <f>G7009*SUMIF('Manual Inputs'!$B$11:$B$22,'Expanded kW'!A7009,'Manual Inputs'!$C$11:$C$22)</f>
        <v>7570.8414315759901</v>
      </c>
    </row>
    <row r="7010" spans="1:8" x14ac:dyDescent="0.2">
      <c r="A7010">
        <f t="shared" si="654"/>
        <v>12</v>
      </c>
      <c r="B7010" t="b">
        <f t="shared" si="655"/>
        <v>0</v>
      </c>
      <c r="C7010" t="str">
        <f t="shared" si="656"/>
        <v>OFF</v>
      </c>
      <c r="D7010" s="4">
        <f t="shared" si="658"/>
        <v>42721.999999983003</v>
      </c>
      <c r="E7010" t="str">
        <f t="shared" si="659"/>
        <v>LRKPPS</v>
      </c>
      <c r="F7010" s="39">
        <v>51.77398681640625</v>
      </c>
      <c r="G7010">
        <f t="shared" si="657"/>
        <v>8.3257314656753217E-4</v>
      </c>
      <c r="H7010" s="38">
        <f>G7010*SUMIF('Manual Inputs'!$B$11:$B$22,'Expanded kW'!A7010,'Manual Inputs'!$C$11:$C$22)</f>
        <v>7493.3240011639564</v>
      </c>
    </row>
    <row r="7011" spans="1:8" x14ac:dyDescent="0.2">
      <c r="A7011">
        <f t="shared" si="654"/>
        <v>12</v>
      </c>
      <c r="B7011" t="b">
        <f t="shared" si="655"/>
        <v>0</v>
      </c>
      <c r="C7011" t="str">
        <f t="shared" si="656"/>
        <v>OFF</v>
      </c>
      <c r="D7011" s="4">
        <f t="shared" si="658"/>
        <v>42722.041666649668</v>
      </c>
      <c r="E7011" t="str">
        <f t="shared" si="659"/>
        <v>LRKPPS</v>
      </c>
      <c r="F7011" s="39">
        <v>50.752784729003906</v>
      </c>
      <c r="G7011">
        <f t="shared" si="657"/>
        <v>8.1615128131298158E-4</v>
      </c>
      <c r="H7011" s="38">
        <f>G7011*SUMIF('Manual Inputs'!$B$11:$B$22,'Expanded kW'!A7011,'Manual Inputs'!$C$11:$C$22)</f>
        <v>7345.5239459218155</v>
      </c>
    </row>
    <row r="7012" spans="1:8" x14ac:dyDescent="0.2">
      <c r="A7012">
        <f t="shared" si="654"/>
        <v>12</v>
      </c>
      <c r="B7012" t="b">
        <f t="shared" si="655"/>
        <v>0</v>
      </c>
      <c r="C7012" t="str">
        <f t="shared" si="656"/>
        <v>OFF</v>
      </c>
      <c r="D7012" s="4">
        <f t="shared" si="658"/>
        <v>42722.083333316332</v>
      </c>
      <c r="E7012" t="str">
        <f t="shared" si="659"/>
        <v>LRKPPS</v>
      </c>
      <c r="F7012" s="39">
        <v>49.063198089599609</v>
      </c>
      <c r="G7012">
        <f t="shared" si="657"/>
        <v>7.8898118004657608E-4</v>
      </c>
      <c r="H7012" s="38">
        <f>G7012*SUMIF('Manual Inputs'!$B$11:$B$22,'Expanded kW'!A7012,'Manual Inputs'!$C$11:$C$22)</f>
        <v>7100.9876276740142</v>
      </c>
    </row>
    <row r="7013" spans="1:8" x14ac:dyDescent="0.2">
      <c r="A7013">
        <f t="shared" si="654"/>
        <v>12</v>
      </c>
      <c r="B7013" t="b">
        <f t="shared" si="655"/>
        <v>0</v>
      </c>
      <c r="C7013" t="str">
        <f t="shared" si="656"/>
        <v>OFF</v>
      </c>
      <c r="D7013" s="4">
        <f t="shared" si="658"/>
        <v>42722.124999982996</v>
      </c>
      <c r="E7013" t="str">
        <f t="shared" si="659"/>
        <v>LRKPPS</v>
      </c>
      <c r="F7013" s="39">
        <v>49.151676177978516</v>
      </c>
      <c r="G7013">
        <f t="shared" si="657"/>
        <v>7.9040398877685853E-4</v>
      </c>
      <c r="H7013" s="38">
        <f>G7013*SUMIF('Manual Inputs'!$B$11:$B$22,'Expanded kW'!A7013,'Manual Inputs'!$C$11:$C$22)</f>
        <v>7113.793189385493</v>
      </c>
    </row>
    <row r="7014" spans="1:8" x14ac:dyDescent="0.2">
      <c r="A7014">
        <f t="shared" si="654"/>
        <v>12</v>
      </c>
      <c r="B7014" t="b">
        <f t="shared" si="655"/>
        <v>0</v>
      </c>
      <c r="C7014" t="str">
        <f t="shared" si="656"/>
        <v>OFF</v>
      </c>
      <c r="D7014" s="4">
        <f t="shared" si="658"/>
        <v>42722.16666664966</v>
      </c>
      <c r="E7014" t="str">
        <f t="shared" si="659"/>
        <v>LRKPPS</v>
      </c>
      <c r="F7014" s="39">
        <v>49.863277435302734</v>
      </c>
      <c r="G7014">
        <f t="shared" si="657"/>
        <v>8.0184718900813939E-4</v>
      </c>
      <c r="H7014" s="38">
        <f>G7014*SUMIF('Manual Inputs'!$B$11:$B$22,'Expanded kW'!A7014,'Manual Inputs'!$C$11:$C$22)</f>
        <v>7216.7842686638669</v>
      </c>
    </row>
    <row r="7015" spans="1:8" x14ac:dyDescent="0.2">
      <c r="A7015">
        <f t="shared" si="654"/>
        <v>12</v>
      </c>
      <c r="B7015" t="b">
        <f t="shared" si="655"/>
        <v>0</v>
      </c>
      <c r="C7015" t="str">
        <f t="shared" si="656"/>
        <v>OFF</v>
      </c>
      <c r="D7015" s="4">
        <f t="shared" si="658"/>
        <v>42722.208333316325</v>
      </c>
      <c r="E7015" t="str">
        <f t="shared" si="659"/>
        <v>LRKPPS</v>
      </c>
      <c r="F7015" s="39">
        <v>51.164474487304688</v>
      </c>
      <c r="G7015">
        <f t="shared" si="657"/>
        <v>8.2277162984232242E-4</v>
      </c>
      <c r="H7015" s="38">
        <f>G7015*SUMIF('Manual Inputs'!$B$11:$B$22,'Expanded kW'!A7015,'Manual Inputs'!$C$11:$C$22)</f>
        <v>7405.1084001352401</v>
      </c>
    </row>
    <row r="7016" spans="1:8" x14ac:dyDescent="0.2">
      <c r="A7016">
        <f t="shared" si="654"/>
        <v>12</v>
      </c>
      <c r="B7016" t="b">
        <f t="shared" si="655"/>
        <v>0</v>
      </c>
      <c r="C7016" t="str">
        <f t="shared" si="656"/>
        <v>OFF</v>
      </c>
      <c r="D7016" s="4">
        <f t="shared" si="658"/>
        <v>42722.249999982989</v>
      </c>
      <c r="E7016" t="str">
        <f t="shared" si="659"/>
        <v>LRKPPS</v>
      </c>
      <c r="F7016" s="39">
        <v>52.599658966064453</v>
      </c>
      <c r="G7016">
        <f t="shared" si="657"/>
        <v>8.4585071126641825E-4</v>
      </c>
      <c r="H7016" s="38">
        <f>G7016*SUMIF('Manual Inputs'!$B$11:$B$22,'Expanded kW'!A7016,'Manual Inputs'!$C$11:$C$22)</f>
        <v>7612.8247256893064</v>
      </c>
    </row>
    <row r="7017" spans="1:8" x14ac:dyDescent="0.2">
      <c r="A7017">
        <f t="shared" si="654"/>
        <v>12</v>
      </c>
      <c r="B7017" t="b">
        <f t="shared" si="655"/>
        <v>0</v>
      </c>
      <c r="C7017" t="str">
        <f t="shared" si="656"/>
        <v>OFF</v>
      </c>
      <c r="D7017" s="4">
        <f t="shared" si="658"/>
        <v>42722.291666649653</v>
      </c>
      <c r="E7017" t="str">
        <f t="shared" si="659"/>
        <v>LRKPPS</v>
      </c>
      <c r="F7017" s="39">
        <v>55.252666473388672</v>
      </c>
      <c r="G7017">
        <f t="shared" si="657"/>
        <v>8.885135028353355E-4</v>
      </c>
      <c r="H7017" s="38">
        <f>G7017*SUMIF('Manual Inputs'!$B$11:$B$22,'Expanded kW'!A7017,'Manual Inputs'!$C$11:$C$22)</f>
        <v>7996.7983397050839</v>
      </c>
    </row>
    <row r="7018" spans="1:8" x14ac:dyDescent="0.2">
      <c r="A7018">
        <f t="shared" si="654"/>
        <v>12</v>
      </c>
      <c r="B7018" t="b">
        <f t="shared" si="655"/>
        <v>0</v>
      </c>
      <c r="C7018" t="str">
        <f t="shared" si="656"/>
        <v>OFF</v>
      </c>
      <c r="D7018" s="4">
        <f t="shared" si="658"/>
        <v>42722.333333316317</v>
      </c>
      <c r="E7018" t="str">
        <f t="shared" si="659"/>
        <v>LRKPPS</v>
      </c>
      <c r="F7018" s="39">
        <v>54.682224273681641</v>
      </c>
      <c r="G7018">
        <f t="shared" si="657"/>
        <v>8.7934026958928204E-4</v>
      </c>
      <c r="H7018" s="38">
        <f>G7018*SUMIF('Manual Inputs'!$B$11:$B$22,'Expanded kW'!A7018,'Manual Inputs'!$C$11:$C$22)</f>
        <v>7914.2374150171863</v>
      </c>
    </row>
    <row r="7019" spans="1:8" x14ac:dyDescent="0.2">
      <c r="A7019">
        <f t="shared" si="654"/>
        <v>12</v>
      </c>
      <c r="B7019" t="b">
        <f t="shared" si="655"/>
        <v>0</v>
      </c>
      <c r="C7019" t="str">
        <f t="shared" si="656"/>
        <v>OFF</v>
      </c>
      <c r="D7019" s="4">
        <f t="shared" si="658"/>
        <v>42722.374999982982</v>
      </c>
      <c r="E7019" t="str">
        <f t="shared" si="659"/>
        <v>LRKPPS</v>
      </c>
      <c r="F7019" s="39">
        <v>56.661922454833984</v>
      </c>
      <c r="G7019">
        <f t="shared" si="657"/>
        <v>9.1117563026530649E-4</v>
      </c>
      <c r="H7019" s="38">
        <f>G7019*SUMIF('Manual Inputs'!$B$11:$B$22,'Expanded kW'!A7019,'Manual Inputs'!$C$11:$C$22)</f>
        <v>8200.7619963381803</v>
      </c>
    </row>
    <row r="7020" spans="1:8" x14ac:dyDescent="0.2">
      <c r="A7020">
        <f t="shared" si="654"/>
        <v>12</v>
      </c>
      <c r="B7020" t="b">
        <f t="shared" si="655"/>
        <v>0</v>
      </c>
      <c r="C7020" t="str">
        <f t="shared" si="656"/>
        <v>OFF</v>
      </c>
      <c r="D7020" s="4">
        <f t="shared" si="658"/>
        <v>42722.416666649646</v>
      </c>
      <c r="E7020" t="str">
        <f t="shared" si="659"/>
        <v>LRKPPS</v>
      </c>
      <c r="F7020" s="39">
        <v>58.3494873046875</v>
      </c>
      <c r="G7020">
        <f t="shared" si="657"/>
        <v>9.3831321930324557E-4</v>
      </c>
      <c r="H7020" s="38">
        <f>G7020*SUMIF('Manual Inputs'!$B$11:$B$22,'Expanded kW'!A7020,'Manual Inputs'!$C$11:$C$22)</f>
        <v>8445.0056980598511</v>
      </c>
    </row>
    <row r="7021" spans="1:8" x14ac:dyDescent="0.2">
      <c r="A7021">
        <f t="shared" si="654"/>
        <v>12</v>
      </c>
      <c r="B7021" t="b">
        <f t="shared" si="655"/>
        <v>0</v>
      </c>
      <c r="C7021" t="str">
        <f t="shared" si="656"/>
        <v>OFF</v>
      </c>
      <c r="D7021" s="4">
        <f t="shared" si="658"/>
        <v>42722.45833331631</v>
      </c>
      <c r="E7021" t="str">
        <f t="shared" si="659"/>
        <v>LRKPPS</v>
      </c>
      <c r="F7021" s="39">
        <v>58.268600463867188</v>
      </c>
      <c r="G7021">
        <f t="shared" si="657"/>
        <v>9.3701248478928042E-4</v>
      </c>
      <c r="H7021" s="38">
        <f>G7021*SUMIF('Manual Inputs'!$B$11:$B$22,'Expanded kW'!A7021,'Manual Inputs'!$C$11:$C$22)</f>
        <v>8433.2988285879965</v>
      </c>
    </row>
    <row r="7022" spans="1:8" x14ac:dyDescent="0.2">
      <c r="A7022">
        <f t="shared" si="654"/>
        <v>12</v>
      </c>
      <c r="B7022" t="b">
        <f t="shared" si="655"/>
        <v>0</v>
      </c>
      <c r="C7022" t="str">
        <f t="shared" si="656"/>
        <v>OFF</v>
      </c>
      <c r="D7022" s="4">
        <f t="shared" si="658"/>
        <v>42722.499999982974</v>
      </c>
      <c r="E7022" t="str">
        <f t="shared" si="659"/>
        <v>LRKPPS</v>
      </c>
      <c r="F7022" s="39">
        <v>62.970722198486328</v>
      </c>
      <c r="G7022">
        <f t="shared" si="657"/>
        <v>1.0126269106595109E-3</v>
      </c>
      <c r="H7022" s="38">
        <f>G7022*SUMIF('Manual Inputs'!$B$11:$B$22,'Expanded kW'!A7022,'Manual Inputs'!$C$11:$C$22)</f>
        <v>9113.8437086908198</v>
      </c>
    </row>
    <row r="7023" spans="1:8" x14ac:dyDescent="0.2">
      <c r="A7023">
        <f t="shared" si="654"/>
        <v>12</v>
      </c>
      <c r="B7023" t="b">
        <f t="shared" si="655"/>
        <v>0</v>
      </c>
      <c r="C7023" t="str">
        <f t="shared" si="656"/>
        <v>OFF</v>
      </c>
      <c r="D7023" s="4">
        <f t="shared" si="658"/>
        <v>42722.541666649639</v>
      </c>
      <c r="E7023" t="str">
        <f t="shared" si="659"/>
        <v>LRKPPS</v>
      </c>
      <c r="F7023" s="39">
        <v>65.442054748535156</v>
      </c>
      <c r="G7023">
        <f t="shared" si="657"/>
        <v>1.0523682024534994E-3</v>
      </c>
      <c r="H7023" s="38">
        <f>G7023*SUMIF('Manual Inputs'!$B$11:$B$22,'Expanded kW'!A7023,'Manual Inputs'!$C$11:$C$22)</f>
        <v>9471.5232433537822</v>
      </c>
    </row>
    <row r="7024" spans="1:8" x14ac:dyDescent="0.2">
      <c r="A7024">
        <f t="shared" si="654"/>
        <v>12</v>
      </c>
      <c r="B7024" t="b">
        <f t="shared" si="655"/>
        <v>0</v>
      </c>
      <c r="C7024" t="str">
        <f t="shared" si="656"/>
        <v>OFF</v>
      </c>
      <c r="D7024" s="4">
        <f t="shared" si="658"/>
        <v>42722.583333316303</v>
      </c>
      <c r="E7024" t="str">
        <f t="shared" si="659"/>
        <v>LRKPPS</v>
      </c>
      <c r="F7024" s="39">
        <v>67.358039855957031</v>
      </c>
      <c r="G7024">
        <f t="shared" si="657"/>
        <v>1.0831789985260413E-3</v>
      </c>
      <c r="H7024" s="38">
        <f>G7024*SUMIF('Manual Inputs'!$B$11:$B$22,'Expanded kW'!A7024,'Manual Inputs'!$C$11:$C$22)</f>
        <v>9748.8265393550791</v>
      </c>
    </row>
    <row r="7025" spans="1:8" x14ac:dyDescent="0.2">
      <c r="A7025">
        <f t="shared" si="654"/>
        <v>12</v>
      </c>
      <c r="B7025" t="b">
        <f t="shared" si="655"/>
        <v>0</v>
      </c>
      <c r="C7025" t="str">
        <f t="shared" si="656"/>
        <v>OFF</v>
      </c>
      <c r="D7025" s="4">
        <f t="shared" si="658"/>
        <v>42722.624999982967</v>
      </c>
      <c r="E7025" t="str">
        <f t="shared" si="659"/>
        <v>LRKPPS</v>
      </c>
      <c r="F7025" s="39">
        <v>68.105972290039063</v>
      </c>
      <c r="G7025">
        <f t="shared" si="657"/>
        <v>1.0952064373684807E-3</v>
      </c>
      <c r="H7025" s="38">
        <f>G7025*SUMIF('Manual Inputs'!$B$11:$B$22,'Expanded kW'!A7025,'Manual Inputs'!$C$11:$C$22)</f>
        <v>9857.0758823973629</v>
      </c>
    </row>
    <row r="7026" spans="1:8" x14ac:dyDescent="0.2">
      <c r="A7026">
        <f t="shared" si="654"/>
        <v>12</v>
      </c>
      <c r="B7026" t="b">
        <f t="shared" si="655"/>
        <v>0</v>
      </c>
      <c r="C7026" t="str">
        <f t="shared" si="656"/>
        <v>OFF</v>
      </c>
      <c r="D7026" s="4">
        <f t="shared" si="658"/>
        <v>42722.666666649631</v>
      </c>
      <c r="E7026" t="str">
        <f t="shared" si="659"/>
        <v>LRKPPS</v>
      </c>
      <c r="F7026" s="39">
        <v>68.822036743164062</v>
      </c>
      <c r="G7026">
        <f t="shared" si="657"/>
        <v>1.1067214098776969E-3</v>
      </c>
      <c r="H7026" s="38">
        <f>G7026*SUMIF('Manual Inputs'!$B$11:$B$22,'Expanded kW'!A7026,'Manual Inputs'!$C$11:$C$22)</f>
        <v>9960.712926459837</v>
      </c>
    </row>
    <row r="7027" spans="1:8" x14ac:dyDescent="0.2">
      <c r="A7027">
        <f t="shared" si="654"/>
        <v>12</v>
      </c>
      <c r="B7027" t="b">
        <f t="shared" si="655"/>
        <v>0</v>
      </c>
      <c r="C7027" t="str">
        <f t="shared" si="656"/>
        <v>OFF</v>
      </c>
      <c r="D7027" s="4">
        <f t="shared" si="658"/>
        <v>42722.708333316295</v>
      </c>
      <c r="E7027" t="str">
        <f t="shared" si="659"/>
        <v>LRKPPS</v>
      </c>
      <c r="F7027" s="39">
        <v>71.315925598144531</v>
      </c>
      <c r="G7027">
        <f t="shared" si="657"/>
        <v>1.1468254277224813E-3</v>
      </c>
      <c r="H7027" s="38">
        <f>G7027*SUMIF('Manual Inputs'!$B$11:$B$22,'Expanded kW'!A7027,'Manual Inputs'!$C$11:$C$22)</f>
        <v>10321.65706776245</v>
      </c>
    </row>
    <row r="7028" spans="1:8" x14ac:dyDescent="0.2">
      <c r="A7028">
        <f t="shared" si="654"/>
        <v>12</v>
      </c>
      <c r="B7028" t="b">
        <f t="shared" si="655"/>
        <v>0</v>
      </c>
      <c r="C7028" t="str">
        <f t="shared" si="656"/>
        <v>OFF</v>
      </c>
      <c r="D7028" s="4">
        <f t="shared" si="658"/>
        <v>42722.74999998296</v>
      </c>
      <c r="E7028" t="str">
        <f t="shared" si="659"/>
        <v>LRKPPS</v>
      </c>
      <c r="F7028" s="39">
        <v>71.276664733886719</v>
      </c>
      <c r="G7028">
        <f t="shared" si="657"/>
        <v>1.1461940770519602E-3</v>
      </c>
      <c r="H7028" s="38">
        <f>G7028*SUMIF('Manual Inputs'!$B$11:$B$22,'Expanded kW'!A7028,'Manual Inputs'!$C$11:$C$22)</f>
        <v>10315.974786088975</v>
      </c>
    </row>
    <row r="7029" spans="1:8" x14ac:dyDescent="0.2">
      <c r="A7029">
        <f t="shared" si="654"/>
        <v>12</v>
      </c>
      <c r="B7029" t="b">
        <f t="shared" si="655"/>
        <v>0</v>
      </c>
      <c r="C7029" t="str">
        <f t="shared" si="656"/>
        <v>OFF</v>
      </c>
      <c r="D7029" s="4">
        <f t="shared" si="658"/>
        <v>42722.791666649624</v>
      </c>
      <c r="E7029" t="str">
        <f t="shared" si="659"/>
        <v>LRKPPS</v>
      </c>
      <c r="F7029" s="39">
        <v>71.763130187988281</v>
      </c>
      <c r="G7029">
        <f t="shared" si="657"/>
        <v>1.1540168872839394E-3</v>
      </c>
      <c r="H7029" s="38">
        <f>G7029*SUMIF('Manual Inputs'!$B$11:$B$22,'Expanded kW'!A7029,'Manual Inputs'!$C$11:$C$22)</f>
        <v>10386.381634916024</v>
      </c>
    </row>
    <row r="7030" spans="1:8" x14ac:dyDescent="0.2">
      <c r="A7030">
        <f t="shared" si="654"/>
        <v>12</v>
      </c>
      <c r="B7030" t="b">
        <f t="shared" si="655"/>
        <v>0</v>
      </c>
      <c r="C7030" t="str">
        <f t="shared" si="656"/>
        <v>OFF</v>
      </c>
      <c r="D7030" s="4">
        <f t="shared" si="658"/>
        <v>42722.833333316288</v>
      </c>
      <c r="E7030" t="str">
        <f t="shared" si="659"/>
        <v>LRKPPS</v>
      </c>
      <c r="F7030" s="39">
        <v>72.843238830566406</v>
      </c>
      <c r="G7030">
        <f t="shared" si="657"/>
        <v>1.1713860239195809E-3</v>
      </c>
      <c r="H7030" s="38">
        <f>G7030*SUMIF('Manual Inputs'!$B$11:$B$22,'Expanded kW'!A7030,'Manual Inputs'!$C$11:$C$22)</f>
        <v>10542.707321094987</v>
      </c>
    </row>
    <row r="7031" spans="1:8" x14ac:dyDescent="0.2">
      <c r="A7031">
        <f t="shared" si="654"/>
        <v>12</v>
      </c>
      <c r="B7031" t="b">
        <f t="shared" si="655"/>
        <v>0</v>
      </c>
      <c r="C7031" t="str">
        <f t="shared" si="656"/>
        <v>OFF</v>
      </c>
      <c r="D7031" s="4">
        <f t="shared" si="658"/>
        <v>42722.874999982952</v>
      </c>
      <c r="E7031" t="str">
        <f t="shared" si="659"/>
        <v>LRKPPS</v>
      </c>
      <c r="F7031" s="39">
        <v>89.72186279296875</v>
      </c>
      <c r="G7031">
        <f t="shared" si="657"/>
        <v>1.4428097624842613E-3</v>
      </c>
      <c r="H7031" s="38">
        <f>G7031*SUMIF('Manual Inputs'!$B$11:$B$22,'Expanded kW'!A7031,'Manual Inputs'!$C$11:$C$22)</f>
        <v>12985.574981501086</v>
      </c>
    </row>
    <row r="7032" spans="1:8" x14ac:dyDescent="0.2">
      <c r="A7032">
        <f t="shared" si="654"/>
        <v>12</v>
      </c>
      <c r="B7032" t="b">
        <f t="shared" si="655"/>
        <v>0</v>
      </c>
      <c r="C7032" t="str">
        <f t="shared" si="656"/>
        <v>OFF</v>
      </c>
      <c r="D7032" s="4">
        <f t="shared" si="658"/>
        <v>42722.916666649617</v>
      </c>
      <c r="E7032" t="str">
        <f t="shared" si="659"/>
        <v>LRKPPS</v>
      </c>
      <c r="F7032" s="39">
        <v>82.893913269042969</v>
      </c>
      <c r="G7032">
        <f t="shared" si="657"/>
        <v>1.3330100779458134E-3</v>
      </c>
      <c r="H7032" s="38">
        <f>G7032*SUMIF('Manual Inputs'!$B$11:$B$22,'Expanded kW'!A7032,'Manual Inputs'!$C$11:$C$22)</f>
        <v>11997.355970517832</v>
      </c>
    </row>
    <row r="7033" spans="1:8" x14ac:dyDescent="0.2">
      <c r="A7033">
        <f t="shared" si="654"/>
        <v>12</v>
      </c>
      <c r="B7033" t="b">
        <f t="shared" si="655"/>
        <v>0</v>
      </c>
      <c r="C7033" t="str">
        <f t="shared" si="656"/>
        <v>OFF</v>
      </c>
      <c r="D7033" s="4">
        <f t="shared" si="658"/>
        <v>42722.958333316281</v>
      </c>
      <c r="E7033" t="str">
        <f t="shared" si="659"/>
        <v>LRKPPS</v>
      </c>
      <c r="F7033" s="39">
        <v>82.1715087890625</v>
      </c>
      <c r="G7033">
        <f t="shared" si="657"/>
        <v>1.3213931519956328E-3</v>
      </c>
      <c r="H7033" s="38">
        <f>G7033*SUMIF('Manual Inputs'!$B$11:$B$22,'Expanded kW'!A7033,'Manual Inputs'!$C$11:$C$22)</f>
        <v>11892.801325197943</v>
      </c>
    </row>
    <row r="7034" spans="1:8" x14ac:dyDescent="0.2">
      <c r="A7034">
        <f t="shared" si="654"/>
        <v>12</v>
      </c>
      <c r="B7034" t="b">
        <f t="shared" si="655"/>
        <v>0</v>
      </c>
      <c r="C7034" t="str">
        <f t="shared" si="656"/>
        <v>OFF</v>
      </c>
      <c r="D7034" s="4">
        <f t="shared" si="658"/>
        <v>42722.999999982945</v>
      </c>
      <c r="E7034" t="str">
        <f t="shared" si="659"/>
        <v>LRKPPS</v>
      </c>
      <c r="F7034" s="39">
        <v>78.990203857421875</v>
      </c>
      <c r="G7034">
        <f t="shared" si="657"/>
        <v>1.2702348537846182E-3</v>
      </c>
      <c r="H7034" s="38">
        <f>G7034*SUMIF('Manual Inputs'!$B$11:$B$22,'Expanded kW'!A7034,'Manual Inputs'!$C$11:$C$22)</f>
        <v>11432.366460797466</v>
      </c>
    </row>
    <row r="7035" spans="1:8" x14ac:dyDescent="0.2">
      <c r="A7035">
        <f t="shared" si="654"/>
        <v>12</v>
      </c>
      <c r="B7035" t="b">
        <f t="shared" si="655"/>
        <v>0</v>
      </c>
      <c r="C7035" t="str">
        <f t="shared" si="656"/>
        <v>OFF</v>
      </c>
      <c r="D7035" s="4">
        <f t="shared" si="658"/>
        <v>42723.041666649609</v>
      </c>
      <c r="E7035" t="str">
        <f t="shared" si="659"/>
        <v>LRKPPS</v>
      </c>
      <c r="F7035" s="39">
        <v>80.013191223144531</v>
      </c>
      <c r="G7035">
        <f t="shared" si="657"/>
        <v>1.286685427950343E-3</v>
      </c>
      <c r="H7035" s="38">
        <f>G7035*SUMIF('Manual Inputs'!$B$11:$B$22,'Expanded kW'!A7035,'Manual Inputs'!$C$11:$C$22)</f>
        <v>11580.424901953249</v>
      </c>
    </row>
    <row r="7036" spans="1:8" x14ac:dyDescent="0.2">
      <c r="A7036">
        <f t="shared" si="654"/>
        <v>12</v>
      </c>
      <c r="B7036" t="b">
        <f t="shared" si="655"/>
        <v>0</v>
      </c>
      <c r="C7036" t="str">
        <f t="shared" si="656"/>
        <v>OFF</v>
      </c>
      <c r="D7036" s="4">
        <f t="shared" si="658"/>
        <v>42723.083333316274</v>
      </c>
      <c r="E7036" t="str">
        <f t="shared" si="659"/>
        <v>LRKPPS</v>
      </c>
      <c r="F7036" s="39">
        <v>80.861740112304688</v>
      </c>
      <c r="G7036">
        <f t="shared" si="657"/>
        <v>1.3003308715815176E-3</v>
      </c>
      <c r="H7036" s="38">
        <f>G7036*SUMIF('Manual Inputs'!$B$11:$B$22,'Expanded kW'!A7036,'Manual Inputs'!$C$11:$C$22)</f>
        <v>11703.236610077103</v>
      </c>
    </row>
    <row r="7037" spans="1:8" x14ac:dyDescent="0.2">
      <c r="A7037">
        <f t="shared" si="654"/>
        <v>12</v>
      </c>
      <c r="B7037" t="b">
        <f t="shared" si="655"/>
        <v>0</v>
      </c>
      <c r="C7037" t="str">
        <f t="shared" si="656"/>
        <v>OFF</v>
      </c>
      <c r="D7037" s="4">
        <f t="shared" si="658"/>
        <v>42723.124999982938</v>
      </c>
      <c r="E7037" t="str">
        <f t="shared" si="659"/>
        <v>LRKPPS</v>
      </c>
      <c r="F7037" s="39">
        <v>82.387245178222656</v>
      </c>
      <c r="G7037">
        <f t="shared" si="657"/>
        <v>1.3248623908044793E-3</v>
      </c>
      <c r="H7037" s="38">
        <f>G7037*SUMIF('Manual Inputs'!$B$11:$B$22,'Expanded kW'!A7037,'Manual Inputs'!$C$11:$C$22)</f>
        <v>11924.025164856084</v>
      </c>
    </row>
    <row r="7038" spans="1:8" x14ac:dyDescent="0.2">
      <c r="A7038">
        <f t="shared" si="654"/>
        <v>12</v>
      </c>
      <c r="B7038" t="b">
        <f t="shared" si="655"/>
        <v>0</v>
      </c>
      <c r="C7038" t="str">
        <f t="shared" si="656"/>
        <v>OFF</v>
      </c>
      <c r="D7038" s="4">
        <f t="shared" si="658"/>
        <v>42723.166666649602</v>
      </c>
      <c r="E7038" t="str">
        <f t="shared" si="659"/>
        <v>LRKPPS</v>
      </c>
      <c r="F7038" s="39">
        <v>77.882659912109375</v>
      </c>
      <c r="G7038">
        <f t="shared" si="657"/>
        <v>1.2524245323430705E-3</v>
      </c>
      <c r="H7038" s="38">
        <f>G7038*SUMIF('Manual Inputs'!$B$11:$B$22,'Expanded kW'!A7038,'Manual Inputs'!$C$11:$C$22)</f>
        <v>11272.070023569571</v>
      </c>
    </row>
    <row r="7039" spans="1:8" x14ac:dyDescent="0.2">
      <c r="A7039">
        <f t="shared" si="654"/>
        <v>12</v>
      </c>
      <c r="B7039" t="b">
        <f t="shared" si="655"/>
        <v>0</v>
      </c>
      <c r="C7039" t="str">
        <f t="shared" si="656"/>
        <v>OFF</v>
      </c>
      <c r="D7039" s="4">
        <f t="shared" si="658"/>
        <v>42723.208333316266</v>
      </c>
      <c r="E7039" t="str">
        <f t="shared" si="659"/>
        <v>LRKPPS</v>
      </c>
      <c r="F7039" s="39">
        <v>79.392379760742187</v>
      </c>
      <c r="G7039">
        <f t="shared" si="657"/>
        <v>1.2767022108086852E-3</v>
      </c>
      <c r="H7039" s="38">
        <f>G7039*SUMIF('Manual Inputs'!$B$11:$B$22,'Expanded kW'!A7039,'Manual Inputs'!$C$11:$C$22)</f>
        <v>11490.573961018117</v>
      </c>
    </row>
    <row r="7040" spans="1:8" x14ac:dyDescent="0.2">
      <c r="A7040">
        <f t="shared" si="654"/>
        <v>12</v>
      </c>
      <c r="B7040" t="b">
        <f t="shared" si="655"/>
        <v>0</v>
      </c>
      <c r="C7040" t="str">
        <f t="shared" si="656"/>
        <v>OFF</v>
      </c>
      <c r="D7040" s="4">
        <f t="shared" si="658"/>
        <v>42723.249999982931</v>
      </c>
      <c r="E7040" t="str">
        <f t="shared" si="659"/>
        <v>LRKPPS</v>
      </c>
      <c r="F7040" s="39">
        <v>85.892860412597656</v>
      </c>
      <c r="G7040">
        <f t="shared" si="657"/>
        <v>1.3812358958368133E-3</v>
      </c>
      <c r="H7040" s="38">
        <f>G7040*SUMIF('Manual Inputs'!$B$11:$B$22,'Expanded kW'!A7040,'Manual Inputs'!$C$11:$C$22)</f>
        <v>12431.397928474591</v>
      </c>
    </row>
    <row r="7041" spans="1:8" x14ac:dyDescent="0.2">
      <c r="A7041">
        <f t="shared" si="654"/>
        <v>12</v>
      </c>
      <c r="B7041" t="b">
        <f t="shared" si="655"/>
        <v>0</v>
      </c>
      <c r="C7041" t="str">
        <f t="shared" si="656"/>
        <v>ON</v>
      </c>
      <c r="D7041" s="4">
        <f t="shared" si="658"/>
        <v>42723.291666649595</v>
      </c>
      <c r="E7041" t="str">
        <f t="shared" si="659"/>
        <v>LRKPPS</v>
      </c>
      <c r="F7041" s="39">
        <v>91.72320556640625</v>
      </c>
      <c r="G7041">
        <f t="shared" si="657"/>
        <v>1.4749931880363581E-3</v>
      </c>
      <c r="H7041" s="38">
        <f>G7041*SUMIF('Manual Inputs'!$B$11:$B$22,'Expanded kW'!A7041,'Manual Inputs'!$C$11:$C$22)</f>
        <v>13275.232215971642</v>
      </c>
    </row>
    <row r="7042" spans="1:8" x14ac:dyDescent="0.2">
      <c r="A7042">
        <f t="shared" ref="A7042:A7105" si="660">MONTH(D7042)</f>
        <v>12</v>
      </c>
      <c r="B7042" t="b">
        <f t="shared" ref="B7042:B7105" si="661">IF(ISNA(VLOOKUP(DATE(YEAR(D7042),MONTH(D7042),DAY(D7042)),Holidays,1,FALSE)),FALSE,TRUE)</f>
        <v>0</v>
      </c>
      <c r="C7042" t="str">
        <f t="shared" ref="C7042:C7105" si="662">IF(OR(HOUR(D7042)&lt;PkStart,HOUR(D7042)&gt;OPkStart-1,WEEKDAY(D7042,2)&gt;5,B7042)=TRUE,"OFF","ON")</f>
        <v>ON</v>
      </c>
      <c r="D7042" s="4">
        <f t="shared" si="658"/>
        <v>42723.333333316259</v>
      </c>
      <c r="E7042" t="str">
        <f t="shared" si="659"/>
        <v>LRKPPS</v>
      </c>
      <c r="F7042" s="39">
        <v>87.339988708496094</v>
      </c>
      <c r="G7042">
        <f t="shared" ref="G7042:G7105" si="663">IF(SUMIF($A$2:$A$8761,A7042,$F$2:$F$8761)=0,0,F7042/SUMIF($A$2:$A$8761,A7042,$F$2:$F$8761))</f>
        <v>1.40450704478417E-3</v>
      </c>
      <c r="H7042" s="38">
        <f>G7042*SUMIF('Manual Inputs'!$B$11:$B$22,'Expanded kW'!A7042,'Manual Inputs'!$C$11:$C$22)</f>
        <v>12640.842899959442</v>
      </c>
    </row>
    <row r="7043" spans="1:8" x14ac:dyDescent="0.2">
      <c r="A7043">
        <f t="shared" si="660"/>
        <v>12</v>
      </c>
      <c r="B7043" t="b">
        <f t="shared" si="661"/>
        <v>0</v>
      </c>
      <c r="C7043" t="str">
        <f t="shared" si="662"/>
        <v>ON</v>
      </c>
      <c r="D7043" s="4">
        <f t="shared" si="658"/>
        <v>42723.374999982923</v>
      </c>
      <c r="E7043" t="str">
        <f t="shared" si="659"/>
        <v>LRKPPS</v>
      </c>
      <c r="F7043" s="39">
        <v>88.813804626464844</v>
      </c>
      <c r="G7043">
        <f t="shared" si="663"/>
        <v>1.4282073551472832E-3</v>
      </c>
      <c r="H7043" s="38">
        <f>G7043*SUMIF('Manual Inputs'!$B$11:$B$22,'Expanded kW'!A7043,'Manual Inputs'!$C$11:$C$22)</f>
        <v>12854.150409589223</v>
      </c>
    </row>
    <row r="7044" spans="1:8" x14ac:dyDescent="0.2">
      <c r="A7044">
        <f t="shared" si="660"/>
        <v>12</v>
      </c>
      <c r="B7044" t="b">
        <f t="shared" si="661"/>
        <v>0</v>
      </c>
      <c r="C7044" t="str">
        <f t="shared" si="662"/>
        <v>ON</v>
      </c>
      <c r="D7044" s="4">
        <f t="shared" ref="D7044:D7107" si="664">+D7043+1/24</f>
        <v>42723.416666649588</v>
      </c>
      <c r="E7044" t="str">
        <f t="shared" ref="E7044:E7107" si="665">+E7043</f>
        <v>LRKPPS</v>
      </c>
      <c r="F7044" s="39">
        <v>88.265174865722656</v>
      </c>
      <c r="G7044">
        <f t="shared" si="663"/>
        <v>1.4193848859057031E-3</v>
      </c>
      <c r="H7044" s="38">
        <f>G7044*SUMIF('Manual Inputs'!$B$11:$B$22,'Expanded kW'!A7044,'Manual Inputs'!$C$11:$C$22)</f>
        <v>12774.746430743622</v>
      </c>
    </row>
    <row r="7045" spans="1:8" x14ac:dyDescent="0.2">
      <c r="A7045">
        <f t="shared" si="660"/>
        <v>12</v>
      </c>
      <c r="B7045" t="b">
        <f t="shared" si="661"/>
        <v>0</v>
      </c>
      <c r="C7045" t="str">
        <f t="shared" si="662"/>
        <v>ON</v>
      </c>
      <c r="D7045" s="4">
        <f t="shared" si="664"/>
        <v>42723.458333316252</v>
      </c>
      <c r="E7045" t="str">
        <f t="shared" si="665"/>
        <v>LRKPPS</v>
      </c>
      <c r="F7045" s="39">
        <v>97.73175048828125</v>
      </c>
      <c r="G7045">
        <f t="shared" si="663"/>
        <v>1.5716160957841658E-3</v>
      </c>
      <c r="H7045" s="38">
        <f>G7045*SUMIF('Manual Inputs'!$B$11:$B$22,'Expanded kW'!A7045,'Manual Inputs'!$C$11:$C$22)</f>
        <v>14144.857613660553</v>
      </c>
    </row>
    <row r="7046" spans="1:8" x14ac:dyDescent="0.2">
      <c r="A7046">
        <f t="shared" si="660"/>
        <v>12</v>
      </c>
      <c r="B7046" t="b">
        <f t="shared" si="661"/>
        <v>0</v>
      </c>
      <c r="C7046" t="str">
        <f t="shared" si="662"/>
        <v>ON</v>
      </c>
      <c r="D7046" s="4">
        <f t="shared" si="664"/>
        <v>42723.499999982916</v>
      </c>
      <c r="E7046" t="str">
        <f t="shared" si="665"/>
        <v>LRKPPS</v>
      </c>
      <c r="F7046" s="39">
        <v>96.645057678222656</v>
      </c>
      <c r="G7046">
        <f t="shared" si="663"/>
        <v>1.5541410797026132E-3</v>
      </c>
      <c r="H7046" s="38">
        <f>G7046*SUMIF('Manual Inputs'!$B$11:$B$22,'Expanded kW'!A7046,'Manual Inputs'!$C$11:$C$22)</f>
        <v>13987.578991398379</v>
      </c>
    </row>
    <row r="7047" spans="1:8" x14ac:dyDescent="0.2">
      <c r="A7047">
        <f t="shared" si="660"/>
        <v>12</v>
      </c>
      <c r="B7047" t="b">
        <f t="shared" si="661"/>
        <v>0</v>
      </c>
      <c r="C7047" t="str">
        <f t="shared" si="662"/>
        <v>ON</v>
      </c>
      <c r="D7047" s="4">
        <f t="shared" si="664"/>
        <v>42723.54166664958</v>
      </c>
      <c r="E7047" t="str">
        <f t="shared" si="665"/>
        <v>LRKPPS</v>
      </c>
      <c r="F7047" s="39">
        <v>93.81646728515625</v>
      </c>
      <c r="G7047">
        <f t="shared" si="663"/>
        <v>1.5086547544509573E-3</v>
      </c>
      <c r="H7047" s="38">
        <f>G7047*SUMIF('Manual Inputs'!$B$11:$B$22,'Expanded kW'!A7047,'Manual Inputs'!$C$11:$C$22)</f>
        <v>13578.193012354752</v>
      </c>
    </row>
    <row r="7048" spans="1:8" x14ac:dyDescent="0.2">
      <c r="A7048">
        <f t="shared" si="660"/>
        <v>12</v>
      </c>
      <c r="B7048" t="b">
        <f t="shared" si="661"/>
        <v>0</v>
      </c>
      <c r="C7048" t="str">
        <f t="shared" si="662"/>
        <v>ON</v>
      </c>
      <c r="D7048" s="4">
        <f t="shared" si="664"/>
        <v>42723.583333316245</v>
      </c>
      <c r="E7048" t="str">
        <f t="shared" si="665"/>
        <v>LRKPPS</v>
      </c>
      <c r="F7048" s="39">
        <v>91.399917602539063</v>
      </c>
      <c r="G7048">
        <f t="shared" si="663"/>
        <v>1.4697944213607538E-3</v>
      </c>
      <c r="H7048" s="38">
        <f>G7048*SUMIF('Manual Inputs'!$B$11:$B$22,'Expanded kW'!A7048,'Manual Inputs'!$C$11:$C$22)</f>
        <v>13228.442281336635</v>
      </c>
    </row>
    <row r="7049" spans="1:8" x14ac:dyDescent="0.2">
      <c r="A7049">
        <f t="shared" si="660"/>
        <v>12</v>
      </c>
      <c r="B7049" t="b">
        <f t="shared" si="661"/>
        <v>0</v>
      </c>
      <c r="C7049" t="str">
        <f t="shared" si="662"/>
        <v>ON</v>
      </c>
      <c r="D7049" s="4">
        <f t="shared" si="664"/>
        <v>42723.624999982909</v>
      </c>
      <c r="E7049" t="str">
        <f t="shared" si="665"/>
        <v>LRKPPS</v>
      </c>
      <c r="F7049" s="39">
        <v>87.440177917480469</v>
      </c>
      <c r="G7049">
        <f t="shared" si="663"/>
        <v>1.4061181790642483E-3</v>
      </c>
      <c r="H7049" s="38">
        <f>G7049*SUMIF('Manual Inputs'!$B$11:$B$22,'Expanded kW'!A7049,'Manual Inputs'!$C$11:$C$22)</f>
        <v>12655.343429095868</v>
      </c>
    </row>
    <row r="7050" spans="1:8" x14ac:dyDescent="0.2">
      <c r="A7050">
        <f t="shared" si="660"/>
        <v>12</v>
      </c>
      <c r="B7050" t="b">
        <f t="shared" si="661"/>
        <v>0</v>
      </c>
      <c r="C7050" t="str">
        <f t="shared" si="662"/>
        <v>ON</v>
      </c>
      <c r="D7050" s="4">
        <f t="shared" si="664"/>
        <v>42723.666666649573</v>
      </c>
      <c r="E7050" t="str">
        <f t="shared" si="665"/>
        <v>LRKPPS</v>
      </c>
      <c r="F7050" s="39">
        <v>85.365913391113281</v>
      </c>
      <c r="G7050">
        <f t="shared" si="663"/>
        <v>1.3727621049095784E-3</v>
      </c>
      <c r="H7050" s="38">
        <f>G7050*SUMIF('Manual Inputs'!$B$11:$B$22,'Expanded kW'!A7050,'Manual Inputs'!$C$11:$C$22)</f>
        <v>12355.132123845084</v>
      </c>
    </row>
    <row r="7051" spans="1:8" x14ac:dyDescent="0.2">
      <c r="A7051">
        <f t="shared" si="660"/>
        <v>12</v>
      </c>
      <c r="B7051" t="b">
        <f t="shared" si="661"/>
        <v>0</v>
      </c>
      <c r="C7051" t="str">
        <f t="shared" si="662"/>
        <v>ON</v>
      </c>
      <c r="D7051" s="4">
        <f t="shared" si="664"/>
        <v>42723.708333316237</v>
      </c>
      <c r="E7051" t="str">
        <f t="shared" si="665"/>
        <v>LRKPPS</v>
      </c>
      <c r="F7051" s="39">
        <v>85.170204162597656</v>
      </c>
      <c r="G7051">
        <f t="shared" si="663"/>
        <v>1.3696149211940311E-3</v>
      </c>
      <c r="H7051" s="38">
        <f>G7051*SUMIF('Manual Inputs'!$B$11:$B$22,'Expanded kW'!A7051,'Manual Inputs'!$C$11:$C$22)</f>
        <v>12326.806844115597</v>
      </c>
    </row>
    <row r="7052" spans="1:8" x14ac:dyDescent="0.2">
      <c r="A7052">
        <f t="shared" si="660"/>
        <v>12</v>
      </c>
      <c r="B7052" t="b">
        <f t="shared" si="661"/>
        <v>0</v>
      </c>
      <c r="C7052" t="str">
        <f t="shared" si="662"/>
        <v>ON</v>
      </c>
      <c r="D7052" s="4">
        <f t="shared" si="664"/>
        <v>42723.749999982901</v>
      </c>
      <c r="E7052" t="str">
        <f t="shared" si="665"/>
        <v>LRKPPS</v>
      </c>
      <c r="F7052" s="39">
        <v>84.877159118652344</v>
      </c>
      <c r="G7052">
        <f t="shared" si="663"/>
        <v>1.3649024883812223E-3</v>
      </c>
      <c r="H7052" s="38">
        <f>G7052*SUMIF('Manual Inputs'!$B$11:$B$22,'Expanded kW'!A7052,'Manual Inputs'!$C$11:$C$22)</f>
        <v>12284.394011026188</v>
      </c>
    </row>
    <row r="7053" spans="1:8" x14ac:dyDescent="0.2">
      <c r="A7053">
        <f t="shared" si="660"/>
        <v>12</v>
      </c>
      <c r="B7053" t="b">
        <f t="shared" si="661"/>
        <v>0</v>
      </c>
      <c r="C7053" t="str">
        <f t="shared" si="662"/>
        <v>ON</v>
      </c>
      <c r="D7053" s="4">
        <f t="shared" si="664"/>
        <v>42723.791666649566</v>
      </c>
      <c r="E7053" t="str">
        <f t="shared" si="665"/>
        <v>LRKPPS</v>
      </c>
      <c r="F7053" s="39">
        <v>83.660224914550781</v>
      </c>
      <c r="G7053">
        <f t="shared" si="663"/>
        <v>1.3453330713481604E-3</v>
      </c>
      <c r="H7053" s="38">
        <f>G7053*SUMIF('Manual Inputs'!$B$11:$B$22,'Expanded kW'!A7053,'Manual Inputs'!$C$11:$C$22)</f>
        <v>12108.265363414643</v>
      </c>
    </row>
    <row r="7054" spans="1:8" x14ac:dyDescent="0.2">
      <c r="A7054">
        <f t="shared" si="660"/>
        <v>12</v>
      </c>
      <c r="B7054" t="b">
        <f t="shared" si="661"/>
        <v>0</v>
      </c>
      <c r="C7054" t="str">
        <f t="shared" si="662"/>
        <v>ON</v>
      </c>
      <c r="D7054" s="4">
        <f t="shared" si="664"/>
        <v>42723.83333331623</v>
      </c>
      <c r="E7054" t="str">
        <f t="shared" si="665"/>
        <v>LRKPPS</v>
      </c>
      <c r="F7054" s="39">
        <v>85.991996765136719</v>
      </c>
      <c r="G7054">
        <f t="shared" si="663"/>
        <v>1.382830099220558E-3</v>
      </c>
      <c r="H7054" s="38">
        <f>G7054*SUMIF('Manual Inputs'!$B$11:$B$22,'Expanded kW'!A7054,'Manual Inputs'!$C$11:$C$22)</f>
        <v>12445.746076174768</v>
      </c>
    </row>
    <row r="7055" spans="1:8" x14ac:dyDescent="0.2">
      <c r="A7055">
        <f t="shared" si="660"/>
        <v>12</v>
      </c>
      <c r="B7055" t="b">
        <f t="shared" si="661"/>
        <v>0</v>
      </c>
      <c r="C7055" t="str">
        <f t="shared" si="662"/>
        <v>OFF</v>
      </c>
      <c r="D7055" s="4">
        <f t="shared" si="664"/>
        <v>42723.874999982894</v>
      </c>
      <c r="E7055" t="str">
        <f t="shared" si="665"/>
        <v>LRKPPS</v>
      </c>
      <c r="F7055" s="39">
        <v>88.197677612304688</v>
      </c>
      <c r="G7055">
        <f t="shared" si="663"/>
        <v>1.4182994682255439E-3</v>
      </c>
      <c r="H7055" s="38">
        <f>G7055*SUMIF('Manual Inputs'!$B$11:$B$22,'Expanded kW'!A7055,'Manual Inputs'!$C$11:$C$22)</f>
        <v>12764.977455624072</v>
      </c>
    </row>
    <row r="7056" spans="1:8" x14ac:dyDescent="0.2">
      <c r="A7056">
        <f t="shared" si="660"/>
        <v>12</v>
      </c>
      <c r="B7056" t="b">
        <f t="shared" si="661"/>
        <v>0</v>
      </c>
      <c r="C7056" t="str">
        <f t="shared" si="662"/>
        <v>OFF</v>
      </c>
      <c r="D7056" s="4">
        <f t="shared" si="664"/>
        <v>42723.916666649558</v>
      </c>
      <c r="E7056" t="str">
        <f t="shared" si="665"/>
        <v>LRKPPS</v>
      </c>
      <c r="F7056" s="39">
        <v>88.694282531738281</v>
      </c>
      <c r="G7056">
        <f t="shared" si="663"/>
        <v>1.4262853303504733E-3</v>
      </c>
      <c r="H7056" s="38">
        <f>G7056*SUMIF('Manual Inputs'!$B$11:$B$22,'Expanded kW'!A7056,'Manual Inputs'!$C$11:$C$22)</f>
        <v>12836.851803935</v>
      </c>
    </row>
    <row r="7057" spans="1:8" x14ac:dyDescent="0.2">
      <c r="A7057">
        <f t="shared" si="660"/>
        <v>12</v>
      </c>
      <c r="B7057" t="b">
        <f t="shared" si="661"/>
        <v>0</v>
      </c>
      <c r="C7057" t="str">
        <f t="shared" si="662"/>
        <v>OFF</v>
      </c>
      <c r="D7057" s="4">
        <f t="shared" si="664"/>
        <v>42723.958333316223</v>
      </c>
      <c r="E7057" t="str">
        <f t="shared" si="665"/>
        <v>LRKPPS</v>
      </c>
      <c r="F7057" s="39">
        <v>87.449630737304688</v>
      </c>
      <c r="G7057">
        <f t="shared" si="663"/>
        <v>1.4062701890682856E-3</v>
      </c>
      <c r="H7057" s="38">
        <f>G7057*SUMIF('Manual Inputs'!$B$11:$B$22,'Expanded kW'!A7057,'Manual Inputs'!$C$11:$C$22)</f>
        <v>12656.711549382195</v>
      </c>
    </row>
    <row r="7058" spans="1:8" x14ac:dyDescent="0.2">
      <c r="A7058">
        <f t="shared" si="660"/>
        <v>12</v>
      </c>
      <c r="B7058" t="b">
        <f t="shared" si="661"/>
        <v>0</v>
      </c>
      <c r="C7058" t="str">
        <f t="shared" si="662"/>
        <v>OFF</v>
      </c>
      <c r="D7058" s="4">
        <f t="shared" si="664"/>
        <v>42723.999999982887</v>
      </c>
      <c r="E7058" t="str">
        <f t="shared" si="665"/>
        <v>LRKPPS</v>
      </c>
      <c r="F7058" s="39">
        <v>85.789512634277344</v>
      </c>
      <c r="G7058">
        <f t="shared" si="663"/>
        <v>1.3795739688677346E-3</v>
      </c>
      <c r="H7058" s="38">
        <f>G7058*SUMIF('Manual Inputs'!$B$11:$B$22,'Expanded kW'!A7058,'Manual Inputs'!$C$11:$C$22)</f>
        <v>12416.440255029416</v>
      </c>
    </row>
    <row r="7059" spans="1:8" x14ac:dyDescent="0.2">
      <c r="A7059">
        <f t="shared" si="660"/>
        <v>12</v>
      </c>
      <c r="B7059" t="b">
        <f t="shared" si="661"/>
        <v>0</v>
      </c>
      <c r="C7059" t="str">
        <f t="shared" si="662"/>
        <v>OFF</v>
      </c>
      <c r="D7059" s="4">
        <f t="shared" si="664"/>
        <v>42724.041666649551</v>
      </c>
      <c r="E7059" t="str">
        <f t="shared" si="665"/>
        <v>LRKPPS</v>
      </c>
      <c r="F7059" s="39">
        <v>86.741477966308594</v>
      </c>
      <c r="G7059">
        <f t="shared" si="663"/>
        <v>1.3948824436568793E-3</v>
      </c>
      <c r="H7059" s="38">
        <f>G7059*SUMIF('Manual Inputs'!$B$11:$B$22,'Expanded kW'!A7059,'Manual Inputs'!$C$11:$C$22)</f>
        <v>12554.219574518202</v>
      </c>
    </row>
    <row r="7060" spans="1:8" x14ac:dyDescent="0.2">
      <c r="A7060">
        <f t="shared" si="660"/>
        <v>12</v>
      </c>
      <c r="B7060" t="b">
        <f t="shared" si="661"/>
        <v>0</v>
      </c>
      <c r="C7060" t="str">
        <f t="shared" si="662"/>
        <v>OFF</v>
      </c>
      <c r="D7060" s="4">
        <f t="shared" si="664"/>
        <v>42724.083333316215</v>
      </c>
      <c r="E7060" t="str">
        <f t="shared" si="665"/>
        <v>LRKPPS</v>
      </c>
      <c r="F7060" s="39">
        <v>90.210166931152344</v>
      </c>
      <c r="G7060">
        <f t="shared" si="663"/>
        <v>1.4506621404409969E-3</v>
      </c>
      <c r="H7060" s="38">
        <f>G7060*SUMIF('Manual Inputs'!$B$11:$B$22,'Expanded kW'!A7060,'Manual Inputs'!$C$11:$C$22)</f>
        <v>13056.24794573492</v>
      </c>
    </row>
    <row r="7061" spans="1:8" x14ac:dyDescent="0.2">
      <c r="A7061">
        <f t="shared" si="660"/>
        <v>12</v>
      </c>
      <c r="B7061" t="b">
        <f t="shared" si="661"/>
        <v>0</v>
      </c>
      <c r="C7061" t="str">
        <f t="shared" si="662"/>
        <v>OFF</v>
      </c>
      <c r="D7061" s="4">
        <f t="shared" si="664"/>
        <v>42724.12499998288</v>
      </c>
      <c r="E7061" t="str">
        <f t="shared" si="665"/>
        <v>LRKPPS</v>
      </c>
      <c r="F7061" s="39">
        <v>89.232383728027344</v>
      </c>
      <c r="G7061">
        <f t="shared" si="663"/>
        <v>1.434938490628719E-3</v>
      </c>
      <c r="H7061" s="38">
        <f>G7061*SUMIF('Manual Inputs'!$B$11:$B$22,'Expanded kW'!A7061,'Manual Inputs'!$C$11:$C$22)</f>
        <v>12914.731968418106</v>
      </c>
    </row>
    <row r="7062" spans="1:8" x14ac:dyDescent="0.2">
      <c r="A7062">
        <f t="shared" si="660"/>
        <v>12</v>
      </c>
      <c r="B7062" t="b">
        <f t="shared" si="661"/>
        <v>0</v>
      </c>
      <c r="C7062" t="str">
        <f t="shared" si="662"/>
        <v>OFF</v>
      </c>
      <c r="D7062" s="4">
        <f t="shared" si="664"/>
        <v>42724.166666649544</v>
      </c>
      <c r="E7062" t="str">
        <f t="shared" si="665"/>
        <v>LRKPPS</v>
      </c>
      <c r="F7062" s="39">
        <v>93.804656982421875</v>
      </c>
      <c r="G7062">
        <f t="shared" si="663"/>
        <v>1.5084648339616518E-3</v>
      </c>
      <c r="H7062" s="38">
        <f>G7062*SUMIF('Manual Inputs'!$B$11:$B$22,'Expanded kW'!A7062,'Manual Inputs'!$C$11:$C$22)</f>
        <v>13576.483690156825</v>
      </c>
    </row>
    <row r="7063" spans="1:8" x14ac:dyDescent="0.2">
      <c r="A7063">
        <f t="shared" si="660"/>
        <v>12</v>
      </c>
      <c r="B7063" t="b">
        <f t="shared" si="661"/>
        <v>0</v>
      </c>
      <c r="C7063" t="str">
        <f t="shared" si="662"/>
        <v>OFF</v>
      </c>
      <c r="D7063" s="4">
        <f t="shared" si="664"/>
        <v>42724.208333316208</v>
      </c>
      <c r="E7063" t="str">
        <f t="shared" si="665"/>
        <v>LRKPPS</v>
      </c>
      <c r="F7063" s="39">
        <v>100.41377258300781</v>
      </c>
      <c r="G7063">
        <f t="shared" si="663"/>
        <v>1.6147454685034896E-3</v>
      </c>
      <c r="H7063" s="38">
        <f>G7063*SUMIF('Manual Inputs'!$B$11:$B$22,'Expanded kW'!A7063,'Manual Inputs'!$C$11:$C$22)</f>
        <v>14533.030550879639</v>
      </c>
    </row>
    <row r="7064" spans="1:8" x14ac:dyDescent="0.2">
      <c r="A7064">
        <f t="shared" si="660"/>
        <v>12</v>
      </c>
      <c r="B7064" t="b">
        <f t="shared" si="661"/>
        <v>0</v>
      </c>
      <c r="C7064" t="str">
        <f t="shared" si="662"/>
        <v>OFF</v>
      </c>
      <c r="D7064" s="4">
        <f t="shared" si="664"/>
        <v>42724.249999982872</v>
      </c>
      <c r="E7064" t="str">
        <f t="shared" si="665"/>
        <v>LRKPPS</v>
      </c>
      <c r="F7064" s="39">
        <v>105.26844024658203</v>
      </c>
      <c r="G7064">
        <f t="shared" si="663"/>
        <v>1.6928129726834235E-3</v>
      </c>
      <c r="H7064" s="38">
        <f>G7064*SUMIF('Manual Inputs'!$B$11:$B$22,'Expanded kW'!A7064,'Manual Inputs'!$C$11:$C$22)</f>
        <v>15235.653623932376</v>
      </c>
    </row>
    <row r="7065" spans="1:8" x14ac:dyDescent="0.2">
      <c r="A7065">
        <f t="shared" si="660"/>
        <v>12</v>
      </c>
      <c r="B7065" t="b">
        <f t="shared" si="661"/>
        <v>0</v>
      </c>
      <c r="C7065" t="str">
        <f t="shared" si="662"/>
        <v>ON</v>
      </c>
      <c r="D7065" s="4">
        <f t="shared" si="664"/>
        <v>42724.291666649537</v>
      </c>
      <c r="E7065" t="str">
        <f t="shared" si="665"/>
        <v>LRKPPS</v>
      </c>
      <c r="F7065" s="39">
        <v>108.22084045410156</v>
      </c>
      <c r="G7065">
        <f t="shared" si="663"/>
        <v>1.7402902731937686E-3</v>
      </c>
      <c r="H7065" s="38">
        <f>G7065*SUMIF('Manual Inputs'!$B$11:$B$22,'Expanded kW'!A7065,'Manual Inputs'!$C$11:$C$22)</f>
        <v>15662.958776508283</v>
      </c>
    </row>
    <row r="7066" spans="1:8" x14ac:dyDescent="0.2">
      <c r="A7066">
        <f t="shared" si="660"/>
        <v>12</v>
      </c>
      <c r="B7066" t="b">
        <f t="shared" si="661"/>
        <v>0</v>
      </c>
      <c r="C7066" t="str">
        <f t="shared" si="662"/>
        <v>ON</v>
      </c>
      <c r="D7066" s="4">
        <f t="shared" si="664"/>
        <v>42724.333333316201</v>
      </c>
      <c r="E7066" t="str">
        <f t="shared" si="665"/>
        <v>LRKPPS</v>
      </c>
      <c r="F7066" s="39">
        <v>109.93347930908203</v>
      </c>
      <c r="G7066">
        <f t="shared" si="663"/>
        <v>1.7678310752085183E-3</v>
      </c>
      <c r="H7066" s="38">
        <f>G7066*SUMIF('Manual Inputs'!$B$11:$B$22,'Expanded kW'!A7066,'Manual Inputs'!$C$11:$C$22)</f>
        <v>15910.831475260631</v>
      </c>
    </row>
    <row r="7067" spans="1:8" x14ac:dyDescent="0.2">
      <c r="A7067">
        <f t="shared" si="660"/>
        <v>12</v>
      </c>
      <c r="B7067" t="b">
        <f t="shared" si="661"/>
        <v>0</v>
      </c>
      <c r="C7067" t="str">
        <f t="shared" si="662"/>
        <v>ON</v>
      </c>
      <c r="D7067" s="4">
        <f t="shared" si="664"/>
        <v>42724.374999982865</v>
      </c>
      <c r="E7067" t="str">
        <f t="shared" si="665"/>
        <v>LRKPPS</v>
      </c>
      <c r="F7067" s="39">
        <v>110.59261322021484</v>
      </c>
      <c r="G7067">
        <f t="shared" si="663"/>
        <v>1.7784305524391826E-3</v>
      </c>
      <c r="H7067" s="38">
        <f>G7067*SUMIF('Manual Inputs'!$B$11:$B$22,'Expanded kW'!A7067,'Manual Inputs'!$C$11:$C$22)</f>
        <v>16006.228879632579</v>
      </c>
    </row>
    <row r="7068" spans="1:8" x14ac:dyDescent="0.2">
      <c r="A7068">
        <f t="shared" si="660"/>
        <v>12</v>
      </c>
      <c r="B7068" t="b">
        <f t="shared" si="661"/>
        <v>0</v>
      </c>
      <c r="C7068" t="str">
        <f t="shared" si="662"/>
        <v>ON</v>
      </c>
      <c r="D7068" s="4">
        <f t="shared" si="664"/>
        <v>42724.416666649529</v>
      </c>
      <c r="E7068" t="str">
        <f t="shared" si="665"/>
        <v>LRKPPS</v>
      </c>
      <c r="F7068" s="39">
        <v>104.37101745605469</v>
      </c>
      <c r="G7068">
        <f t="shared" si="663"/>
        <v>1.678381591936944E-3</v>
      </c>
      <c r="H7068" s="38">
        <f>G7068*SUMIF('Manual Inputs'!$B$11:$B$22,'Expanded kW'!A7068,'Manual Inputs'!$C$11:$C$22)</f>
        <v>15105.76832536929</v>
      </c>
    </row>
    <row r="7069" spans="1:8" x14ac:dyDescent="0.2">
      <c r="A7069">
        <f t="shared" si="660"/>
        <v>12</v>
      </c>
      <c r="B7069" t="b">
        <f t="shared" si="661"/>
        <v>0</v>
      </c>
      <c r="C7069" t="str">
        <f t="shared" si="662"/>
        <v>ON</v>
      </c>
      <c r="D7069" s="4">
        <f t="shared" si="664"/>
        <v>42724.458333316194</v>
      </c>
      <c r="E7069" t="str">
        <f t="shared" si="665"/>
        <v>LRKPPS</v>
      </c>
      <c r="F7069" s="39">
        <v>101.95772552490234</v>
      </c>
      <c r="G7069">
        <f t="shared" si="663"/>
        <v>1.6395736464752504E-3</v>
      </c>
      <c r="H7069" s="38">
        <f>G7069*SUMIF('Manual Inputs'!$B$11:$B$22,'Expanded kW'!A7069,'Manual Inputs'!$C$11:$C$22)</f>
        <v>14756.489093432901</v>
      </c>
    </row>
    <row r="7070" spans="1:8" x14ac:dyDescent="0.2">
      <c r="A7070">
        <f t="shared" si="660"/>
        <v>12</v>
      </c>
      <c r="B7070" t="b">
        <f t="shared" si="661"/>
        <v>0</v>
      </c>
      <c r="C7070" t="str">
        <f t="shared" si="662"/>
        <v>ON</v>
      </c>
      <c r="D7070" s="4">
        <f t="shared" si="664"/>
        <v>42724.499999982858</v>
      </c>
      <c r="E7070" t="str">
        <f t="shared" si="665"/>
        <v>LRKPPS</v>
      </c>
      <c r="F7070" s="39">
        <v>98.697166442871094</v>
      </c>
      <c r="G7070">
        <f t="shared" si="663"/>
        <v>1.5871408689083529E-3</v>
      </c>
      <c r="H7070" s="38">
        <f>G7070*SUMIF('Manual Inputs'!$B$11:$B$22,'Expanded kW'!A7070,'Manual Inputs'!$C$11:$C$22)</f>
        <v>14284.583661208089</v>
      </c>
    </row>
    <row r="7071" spans="1:8" x14ac:dyDescent="0.2">
      <c r="A7071">
        <f t="shared" si="660"/>
        <v>12</v>
      </c>
      <c r="B7071" t="b">
        <f t="shared" si="661"/>
        <v>0</v>
      </c>
      <c r="C7071" t="str">
        <f t="shared" si="662"/>
        <v>ON</v>
      </c>
      <c r="D7071" s="4">
        <f t="shared" si="664"/>
        <v>42724.541666649522</v>
      </c>
      <c r="E7071" t="str">
        <f t="shared" si="665"/>
        <v>LRKPPS</v>
      </c>
      <c r="F7071" s="39">
        <v>96.673812866210937</v>
      </c>
      <c r="G7071">
        <f t="shared" si="663"/>
        <v>1.5546034894727636E-3</v>
      </c>
      <c r="H7071" s="38">
        <f>G7071*SUMIF('Manual Inputs'!$B$11:$B$22,'Expanded kW'!A7071,'Manual Inputs'!$C$11:$C$22)</f>
        <v>13991.740771349278</v>
      </c>
    </row>
    <row r="7072" spans="1:8" x14ac:dyDescent="0.2">
      <c r="A7072">
        <f t="shared" si="660"/>
        <v>12</v>
      </c>
      <c r="B7072" t="b">
        <f t="shared" si="661"/>
        <v>0</v>
      </c>
      <c r="C7072" t="str">
        <f t="shared" si="662"/>
        <v>ON</v>
      </c>
      <c r="D7072" s="4">
        <f t="shared" si="664"/>
        <v>42724.583333316186</v>
      </c>
      <c r="E7072" t="str">
        <f t="shared" si="665"/>
        <v>LRKPPS</v>
      </c>
      <c r="F7072" s="39">
        <v>89.705245971679688</v>
      </c>
      <c r="G7072">
        <f t="shared" si="663"/>
        <v>1.4425425487725638E-3</v>
      </c>
      <c r="H7072" s="38">
        <f>G7072*SUMIF('Manual Inputs'!$B$11:$B$22,'Expanded kW'!A7072,'Manual Inputs'!$C$11:$C$22)</f>
        <v>12983.170004920281</v>
      </c>
    </row>
    <row r="7073" spans="1:8" x14ac:dyDescent="0.2">
      <c r="A7073">
        <f t="shared" si="660"/>
        <v>12</v>
      </c>
      <c r="B7073" t="b">
        <f t="shared" si="661"/>
        <v>0</v>
      </c>
      <c r="C7073" t="str">
        <f t="shared" si="662"/>
        <v>ON</v>
      </c>
      <c r="D7073" s="4">
        <f t="shared" si="664"/>
        <v>42724.624999982851</v>
      </c>
      <c r="E7073" t="str">
        <f t="shared" si="665"/>
        <v>LRKPPS</v>
      </c>
      <c r="F7073" s="39">
        <v>82.194465637207031</v>
      </c>
      <c r="G7073">
        <f t="shared" si="663"/>
        <v>1.3217623191482946E-3</v>
      </c>
      <c r="H7073" s="38">
        <f>G7073*SUMIF('Manual Inputs'!$B$11:$B$22,'Expanded kW'!A7073,'Manual Inputs'!$C$11:$C$22)</f>
        <v>11896.123903036161</v>
      </c>
    </row>
    <row r="7074" spans="1:8" x14ac:dyDescent="0.2">
      <c r="A7074">
        <f t="shared" si="660"/>
        <v>12</v>
      </c>
      <c r="B7074" t="b">
        <f t="shared" si="661"/>
        <v>0</v>
      </c>
      <c r="C7074" t="str">
        <f t="shared" si="662"/>
        <v>ON</v>
      </c>
      <c r="D7074" s="4">
        <f t="shared" si="664"/>
        <v>42724.666666649515</v>
      </c>
      <c r="E7074" t="str">
        <f t="shared" si="665"/>
        <v>LRKPPS</v>
      </c>
      <c r="F7074" s="39">
        <v>81.0538330078125</v>
      </c>
      <c r="G7074">
        <f t="shared" si="663"/>
        <v>1.3034199013487893E-3</v>
      </c>
      <c r="H7074" s="38">
        <f>G7074*SUMIF('Manual Inputs'!$B$11:$B$22,'Expanded kW'!A7074,'Manual Inputs'!$C$11:$C$22)</f>
        <v>11731.038492699472</v>
      </c>
    </row>
    <row r="7075" spans="1:8" x14ac:dyDescent="0.2">
      <c r="A7075">
        <f t="shared" si="660"/>
        <v>12</v>
      </c>
      <c r="B7075" t="b">
        <f t="shared" si="661"/>
        <v>0</v>
      </c>
      <c r="C7075" t="str">
        <f t="shared" si="662"/>
        <v>ON</v>
      </c>
      <c r="D7075" s="4">
        <f t="shared" si="664"/>
        <v>42724.708333316179</v>
      </c>
      <c r="E7075" t="str">
        <f t="shared" si="665"/>
        <v>LRKPPS</v>
      </c>
      <c r="F7075" s="39">
        <v>84.4599609375</v>
      </c>
      <c r="G7075">
        <f t="shared" si="663"/>
        <v>1.3581935593652672E-3</v>
      </c>
      <c r="H7075" s="38">
        <f>G7075*SUMIF('Manual Inputs'!$B$11:$B$22,'Expanded kW'!A7075,'Manual Inputs'!$C$11:$C$22)</f>
        <v>12224.012314805717</v>
      </c>
    </row>
    <row r="7076" spans="1:8" x14ac:dyDescent="0.2">
      <c r="A7076">
        <f t="shared" si="660"/>
        <v>12</v>
      </c>
      <c r="B7076" t="b">
        <f t="shared" si="661"/>
        <v>0</v>
      </c>
      <c r="C7076" t="str">
        <f t="shared" si="662"/>
        <v>ON</v>
      </c>
      <c r="D7076" s="4">
        <f t="shared" si="664"/>
        <v>42724.749999982843</v>
      </c>
      <c r="E7076" t="str">
        <f t="shared" si="665"/>
        <v>LRKPPS</v>
      </c>
      <c r="F7076" s="39">
        <v>89.918296813964844</v>
      </c>
      <c r="G7076">
        <f t="shared" si="663"/>
        <v>1.4459686015269948E-3</v>
      </c>
      <c r="H7076" s="38">
        <f>G7076*SUMIF('Manual Inputs'!$B$11:$B$22,'Expanded kW'!A7076,'Manual Inputs'!$C$11:$C$22)</f>
        <v>13014.005161494657</v>
      </c>
    </row>
    <row r="7077" spans="1:8" x14ac:dyDescent="0.2">
      <c r="A7077">
        <f t="shared" si="660"/>
        <v>12</v>
      </c>
      <c r="B7077" t="b">
        <f t="shared" si="661"/>
        <v>0</v>
      </c>
      <c r="C7077" t="str">
        <f t="shared" si="662"/>
        <v>ON</v>
      </c>
      <c r="D7077" s="4">
        <f t="shared" si="664"/>
        <v>42724.791666649508</v>
      </c>
      <c r="E7077" t="str">
        <f t="shared" si="665"/>
        <v>LRKPPS</v>
      </c>
      <c r="F7077" s="39">
        <v>87.538429260253906</v>
      </c>
      <c r="G7077">
        <f t="shared" si="663"/>
        <v>1.4076981506800606E-3</v>
      </c>
      <c r="H7077" s="38">
        <f>G7077*SUMIF('Manual Inputs'!$B$11:$B$22,'Expanded kW'!A7077,'Manual Inputs'!$C$11:$C$22)</f>
        <v>12669.56348805253</v>
      </c>
    </row>
    <row r="7078" spans="1:8" x14ac:dyDescent="0.2">
      <c r="A7078">
        <f t="shared" si="660"/>
        <v>12</v>
      </c>
      <c r="B7078" t="b">
        <f t="shared" si="661"/>
        <v>0</v>
      </c>
      <c r="C7078" t="str">
        <f t="shared" si="662"/>
        <v>ON</v>
      </c>
      <c r="D7078" s="4">
        <f t="shared" si="664"/>
        <v>42724.833333316172</v>
      </c>
      <c r="E7078" t="str">
        <f t="shared" si="665"/>
        <v>LRKPPS</v>
      </c>
      <c r="F7078" s="39">
        <v>87.75872802734375</v>
      </c>
      <c r="G7078">
        <f t="shared" si="663"/>
        <v>1.4112407567063521E-3</v>
      </c>
      <c r="H7078" s="38">
        <f>G7078*SUMIF('Manual Inputs'!$B$11:$B$22,'Expanded kW'!A7078,'Manual Inputs'!$C$11:$C$22)</f>
        <v>12701.447647267754</v>
      </c>
    </row>
    <row r="7079" spans="1:8" x14ac:dyDescent="0.2">
      <c r="A7079">
        <f t="shared" si="660"/>
        <v>12</v>
      </c>
      <c r="B7079" t="b">
        <f t="shared" si="661"/>
        <v>0</v>
      </c>
      <c r="C7079" t="str">
        <f t="shared" si="662"/>
        <v>OFF</v>
      </c>
      <c r="D7079" s="4">
        <f t="shared" si="664"/>
        <v>42724.874999982836</v>
      </c>
      <c r="E7079" t="str">
        <f t="shared" si="665"/>
        <v>LRKPPS</v>
      </c>
      <c r="F7079" s="39">
        <v>88.760147094726563</v>
      </c>
      <c r="G7079">
        <f t="shared" si="663"/>
        <v>1.4273444928725504E-3</v>
      </c>
      <c r="H7079" s="38">
        <f>G7079*SUMIF('Manual Inputs'!$B$11:$B$22,'Expanded kW'!A7079,'Manual Inputs'!$C$11:$C$22)</f>
        <v>12846.384477407035</v>
      </c>
    </row>
    <row r="7080" spans="1:8" x14ac:dyDescent="0.2">
      <c r="A7080">
        <f t="shared" si="660"/>
        <v>12</v>
      </c>
      <c r="B7080" t="b">
        <f t="shared" si="661"/>
        <v>0</v>
      </c>
      <c r="C7080" t="str">
        <f t="shared" si="662"/>
        <v>OFF</v>
      </c>
      <c r="D7080" s="4">
        <f t="shared" si="664"/>
        <v>42724.9166666495</v>
      </c>
      <c r="E7080" t="str">
        <f t="shared" si="665"/>
        <v>LRKPPS</v>
      </c>
      <c r="F7080" s="39">
        <v>87.469329833984375</v>
      </c>
      <c r="G7080">
        <f t="shared" si="663"/>
        <v>1.4065869685924374E-3</v>
      </c>
      <c r="H7080" s="38">
        <f>G7080*SUMIF('Manual Inputs'!$B$11:$B$22,'Expanded kW'!A7080,'Manual Inputs'!$C$11:$C$22)</f>
        <v>12659.562628138687</v>
      </c>
    </row>
    <row r="7081" spans="1:8" x14ac:dyDescent="0.2">
      <c r="A7081">
        <f t="shared" si="660"/>
        <v>12</v>
      </c>
      <c r="B7081" t="b">
        <f t="shared" si="661"/>
        <v>0</v>
      </c>
      <c r="C7081" t="str">
        <f t="shared" si="662"/>
        <v>OFF</v>
      </c>
      <c r="D7081" s="4">
        <f t="shared" si="664"/>
        <v>42724.958333316164</v>
      </c>
      <c r="E7081" t="str">
        <f t="shared" si="665"/>
        <v>LRKPPS</v>
      </c>
      <c r="F7081" s="39">
        <v>86.928840637207031</v>
      </c>
      <c r="G7081">
        <f t="shared" si="663"/>
        <v>1.397895407078305E-3</v>
      </c>
      <c r="H7081" s="38">
        <f>G7081*SUMIF('Manual Inputs'!$B$11:$B$22,'Expanded kW'!A7081,'Manual Inputs'!$C$11:$C$22)</f>
        <v>12581.336844890753</v>
      </c>
    </row>
    <row r="7082" spans="1:8" x14ac:dyDescent="0.2">
      <c r="A7082">
        <f t="shared" si="660"/>
        <v>12</v>
      </c>
      <c r="B7082" t="b">
        <f t="shared" si="661"/>
        <v>0</v>
      </c>
      <c r="C7082" t="str">
        <f t="shared" si="662"/>
        <v>OFF</v>
      </c>
      <c r="D7082" s="4">
        <f t="shared" si="664"/>
        <v>42724.999999982829</v>
      </c>
      <c r="E7082" t="str">
        <f t="shared" si="665"/>
        <v>LRKPPS</v>
      </c>
      <c r="F7082" s="39">
        <v>85.934959411621094</v>
      </c>
      <c r="G7082">
        <f t="shared" si="663"/>
        <v>1.3819128863148419E-3</v>
      </c>
      <c r="H7082" s="38">
        <f>G7082*SUMIF('Manual Inputs'!$B$11:$B$22,'Expanded kW'!A7082,'Manual Inputs'!$C$11:$C$22)</f>
        <v>12437.490977497953</v>
      </c>
    </row>
    <row r="7083" spans="1:8" x14ac:dyDescent="0.2">
      <c r="A7083">
        <f t="shared" si="660"/>
        <v>12</v>
      </c>
      <c r="B7083" t="b">
        <f t="shared" si="661"/>
        <v>0</v>
      </c>
      <c r="C7083" t="str">
        <f t="shared" si="662"/>
        <v>OFF</v>
      </c>
      <c r="D7083" s="4">
        <f t="shared" si="664"/>
        <v>42725.041666649493</v>
      </c>
      <c r="E7083" t="str">
        <f t="shared" si="665"/>
        <v>LRKPPS</v>
      </c>
      <c r="F7083" s="39">
        <v>85.780197143554688</v>
      </c>
      <c r="G7083">
        <f t="shared" si="663"/>
        <v>1.37942416724148E-3</v>
      </c>
      <c r="H7083" s="38">
        <f>G7083*SUMIF('Manual Inputs'!$B$11:$B$22,'Expanded kW'!A7083,'Manual Inputs'!$C$11:$C$22)</f>
        <v>12415.092010582601</v>
      </c>
    </row>
    <row r="7084" spans="1:8" x14ac:dyDescent="0.2">
      <c r="A7084">
        <f t="shared" si="660"/>
        <v>12</v>
      </c>
      <c r="B7084" t="b">
        <f t="shared" si="661"/>
        <v>0</v>
      </c>
      <c r="C7084" t="str">
        <f t="shared" si="662"/>
        <v>OFF</v>
      </c>
      <c r="D7084" s="4">
        <f t="shared" si="664"/>
        <v>42725.083333316157</v>
      </c>
      <c r="E7084" t="str">
        <f t="shared" si="665"/>
        <v>LRKPPS</v>
      </c>
      <c r="F7084" s="39">
        <v>86.7337646484375</v>
      </c>
      <c r="G7084">
        <f t="shared" si="663"/>
        <v>1.3947584064380888E-3</v>
      </c>
      <c r="H7084" s="38">
        <f>G7084*SUMIF('Manual Inputs'!$B$11:$B$22,'Expanded kW'!A7084,'Manual Inputs'!$C$11:$C$22)</f>
        <v>12553.10321486568</v>
      </c>
    </row>
    <row r="7085" spans="1:8" x14ac:dyDescent="0.2">
      <c r="A7085">
        <f t="shared" si="660"/>
        <v>12</v>
      </c>
      <c r="B7085" t="b">
        <f t="shared" si="661"/>
        <v>0</v>
      </c>
      <c r="C7085" t="str">
        <f t="shared" si="662"/>
        <v>OFF</v>
      </c>
      <c r="D7085" s="4">
        <f t="shared" si="664"/>
        <v>42725.124999982821</v>
      </c>
      <c r="E7085" t="str">
        <f t="shared" si="665"/>
        <v>LRKPPS</v>
      </c>
      <c r="F7085" s="39">
        <v>89.395591735839844</v>
      </c>
      <c r="G7085">
        <f t="shared" si="663"/>
        <v>1.4375630249357121E-3</v>
      </c>
      <c r="H7085" s="38">
        <f>G7085*SUMIF('Manual Inputs'!$B$11:$B$22,'Expanded kW'!A7085,'Manual Inputs'!$C$11:$C$22)</f>
        <v>12938.353299463372</v>
      </c>
    </row>
    <row r="7086" spans="1:8" x14ac:dyDescent="0.2">
      <c r="A7086">
        <f t="shared" si="660"/>
        <v>12</v>
      </c>
      <c r="B7086" t="b">
        <f t="shared" si="661"/>
        <v>0</v>
      </c>
      <c r="C7086" t="str">
        <f t="shared" si="662"/>
        <v>OFF</v>
      </c>
      <c r="D7086" s="4">
        <f t="shared" si="664"/>
        <v>42725.166666649486</v>
      </c>
      <c r="E7086" t="str">
        <f t="shared" si="665"/>
        <v>LRKPPS</v>
      </c>
      <c r="F7086" s="39">
        <v>91.755645751953125</v>
      </c>
      <c r="G7086">
        <f t="shared" si="663"/>
        <v>1.4755148559436756E-3</v>
      </c>
      <c r="H7086" s="38">
        <f>G7086*SUMIF('Manual Inputs'!$B$11:$B$22,'Expanded kW'!A7086,'Manual Inputs'!$C$11:$C$22)</f>
        <v>13279.927330949413</v>
      </c>
    </row>
    <row r="7087" spans="1:8" x14ac:dyDescent="0.2">
      <c r="A7087">
        <f t="shared" si="660"/>
        <v>12</v>
      </c>
      <c r="B7087" t="b">
        <f t="shared" si="661"/>
        <v>0</v>
      </c>
      <c r="C7087" t="str">
        <f t="shared" si="662"/>
        <v>OFF</v>
      </c>
      <c r="D7087" s="4">
        <f t="shared" si="664"/>
        <v>42725.20833331615</v>
      </c>
      <c r="E7087" t="str">
        <f t="shared" si="665"/>
        <v>LRKPPS</v>
      </c>
      <c r="F7087" s="39">
        <v>96.562690734863281</v>
      </c>
      <c r="G7087">
        <f t="shared" si="663"/>
        <v>1.5528165437836575E-3</v>
      </c>
      <c r="H7087" s="38">
        <f>G7087*SUMIF('Manual Inputs'!$B$11:$B$22,'Expanded kW'!A7087,'Manual Inputs'!$C$11:$C$22)</f>
        <v>13975.657904545131</v>
      </c>
    </row>
    <row r="7088" spans="1:8" x14ac:dyDescent="0.2">
      <c r="A7088">
        <f t="shared" si="660"/>
        <v>12</v>
      </c>
      <c r="B7088" t="b">
        <f t="shared" si="661"/>
        <v>0</v>
      </c>
      <c r="C7088" t="str">
        <f t="shared" si="662"/>
        <v>OFF</v>
      </c>
      <c r="D7088" s="4">
        <f t="shared" si="664"/>
        <v>42725.249999982814</v>
      </c>
      <c r="E7088" t="str">
        <f t="shared" si="665"/>
        <v>LRKPPS</v>
      </c>
      <c r="F7088" s="39">
        <v>101.39676666259766</v>
      </c>
      <c r="G7088">
        <f t="shared" si="663"/>
        <v>1.6305529139838525E-3</v>
      </c>
      <c r="H7088" s="38">
        <f>G7088*SUMIF('Manual Inputs'!$B$11:$B$22,'Expanded kW'!A7088,'Manual Inputs'!$C$11:$C$22)</f>
        <v>14675.300705884556</v>
      </c>
    </row>
    <row r="7089" spans="1:8" x14ac:dyDescent="0.2">
      <c r="A7089">
        <f t="shared" si="660"/>
        <v>12</v>
      </c>
      <c r="B7089" t="b">
        <f t="shared" si="661"/>
        <v>0</v>
      </c>
      <c r="C7089" t="str">
        <f t="shared" si="662"/>
        <v>ON</v>
      </c>
      <c r="D7089" s="4">
        <f t="shared" si="664"/>
        <v>42725.291666649478</v>
      </c>
      <c r="E7089" t="str">
        <f t="shared" si="665"/>
        <v>LRKPPS</v>
      </c>
      <c r="F7089" s="39">
        <v>104.77345275878906</v>
      </c>
      <c r="G7089">
        <f t="shared" si="663"/>
        <v>1.6848531203412669E-3</v>
      </c>
      <c r="H7089" s="38">
        <f>G7089*SUMIF('Manual Inputs'!$B$11:$B$22,'Expanded kW'!A7089,'Manual Inputs'!$C$11:$C$22)</f>
        <v>15164.01336884235</v>
      </c>
    </row>
    <row r="7090" spans="1:8" x14ac:dyDescent="0.2">
      <c r="A7090">
        <f t="shared" si="660"/>
        <v>12</v>
      </c>
      <c r="B7090" t="b">
        <f t="shared" si="661"/>
        <v>0</v>
      </c>
      <c r="C7090" t="str">
        <f t="shared" si="662"/>
        <v>ON</v>
      </c>
      <c r="D7090" s="4">
        <f t="shared" si="664"/>
        <v>42725.333333316143</v>
      </c>
      <c r="E7090" t="str">
        <f t="shared" si="665"/>
        <v>LRKPPS</v>
      </c>
      <c r="F7090" s="39">
        <v>104.22830963134766</v>
      </c>
      <c r="G7090">
        <f t="shared" si="663"/>
        <v>1.6760867193578346E-3</v>
      </c>
      <c r="H7090" s="38">
        <f>G7090*SUMIF('Manual Inputs'!$B$11:$B$22,'Expanded kW'!A7090,'Manual Inputs'!$C$11:$C$22)</f>
        <v>15085.114015477664</v>
      </c>
    </row>
    <row r="7091" spans="1:8" x14ac:dyDescent="0.2">
      <c r="A7091">
        <f t="shared" si="660"/>
        <v>12</v>
      </c>
      <c r="B7091" t="b">
        <f t="shared" si="661"/>
        <v>0</v>
      </c>
      <c r="C7091" t="str">
        <f t="shared" si="662"/>
        <v>ON</v>
      </c>
      <c r="D7091" s="4">
        <f t="shared" si="664"/>
        <v>42725.374999982807</v>
      </c>
      <c r="E7091" t="str">
        <f t="shared" si="665"/>
        <v>LRKPPS</v>
      </c>
      <c r="F7091" s="39">
        <v>109.96345520019531</v>
      </c>
      <c r="G7091">
        <f t="shared" si="663"/>
        <v>1.7683131150034032E-3</v>
      </c>
      <c r="H7091" s="38">
        <f>G7091*SUMIF('Manual Inputs'!$B$11:$B$22,'Expanded kW'!A7091,'Manual Inputs'!$C$11:$C$22)</f>
        <v>15915.169929340514</v>
      </c>
    </row>
    <row r="7092" spans="1:8" x14ac:dyDescent="0.2">
      <c r="A7092">
        <f t="shared" si="660"/>
        <v>12</v>
      </c>
      <c r="B7092" t="b">
        <f t="shared" si="661"/>
        <v>0</v>
      </c>
      <c r="C7092" t="str">
        <f t="shared" si="662"/>
        <v>ON</v>
      </c>
      <c r="D7092" s="4">
        <f t="shared" si="664"/>
        <v>42725.416666649471</v>
      </c>
      <c r="E7092" t="str">
        <f t="shared" si="665"/>
        <v>LRKPPS</v>
      </c>
      <c r="F7092" s="39">
        <v>110.06062316894531</v>
      </c>
      <c r="G7092">
        <f t="shared" si="663"/>
        <v>1.7698756649722638E-3</v>
      </c>
      <c r="H7092" s="38">
        <f>G7092*SUMIF('Manual Inputs'!$B$11:$B$22,'Expanded kW'!A7092,'Manual Inputs'!$C$11:$C$22)</f>
        <v>15929.233190007704</v>
      </c>
    </row>
    <row r="7093" spans="1:8" x14ac:dyDescent="0.2">
      <c r="A7093">
        <f t="shared" si="660"/>
        <v>12</v>
      </c>
      <c r="B7093" t="b">
        <f t="shared" si="661"/>
        <v>0</v>
      </c>
      <c r="C7093" t="str">
        <f t="shared" si="662"/>
        <v>ON</v>
      </c>
      <c r="D7093" s="4">
        <f t="shared" si="664"/>
        <v>42725.458333316135</v>
      </c>
      <c r="E7093" t="str">
        <f t="shared" si="665"/>
        <v>LRKPPS</v>
      </c>
      <c r="F7093" s="39">
        <v>101.21537017822266</v>
      </c>
      <c r="G7093">
        <f t="shared" si="663"/>
        <v>1.6276358923083163E-3</v>
      </c>
      <c r="H7093" s="38">
        <f>G7093*SUMIF('Manual Inputs'!$B$11:$B$22,'Expanded kW'!A7093,'Manual Inputs'!$C$11:$C$22)</f>
        <v>14649.046930317416</v>
      </c>
    </row>
    <row r="7094" spans="1:8" x14ac:dyDescent="0.2">
      <c r="A7094">
        <f t="shared" si="660"/>
        <v>12</v>
      </c>
      <c r="B7094" t="b">
        <f t="shared" si="661"/>
        <v>0</v>
      </c>
      <c r="C7094" t="str">
        <f t="shared" si="662"/>
        <v>ON</v>
      </c>
      <c r="D7094" s="4">
        <f t="shared" si="664"/>
        <v>42725.4999999828</v>
      </c>
      <c r="E7094" t="str">
        <f t="shared" si="665"/>
        <v>LRKPPS</v>
      </c>
      <c r="F7094" s="39">
        <v>96.094841003417969</v>
      </c>
      <c r="G7094">
        <f t="shared" si="663"/>
        <v>1.5452930914288785E-3</v>
      </c>
      <c r="H7094" s="38">
        <f>G7094*SUMIF('Manual Inputs'!$B$11:$B$22,'Expanded kW'!A7094,'Manual Inputs'!$C$11:$C$22)</f>
        <v>13907.945336185101</v>
      </c>
    </row>
    <row r="7095" spans="1:8" x14ac:dyDescent="0.2">
      <c r="A7095">
        <f t="shared" si="660"/>
        <v>12</v>
      </c>
      <c r="B7095" t="b">
        <f t="shared" si="661"/>
        <v>0</v>
      </c>
      <c r="C7095" t="str">
        <f t="shared" si="662"/>
        <v>ON</v>
      </c>
      <c r="D7095" s="4">
        <f t="shared" si="664"/>
        <v>42725.541666649464</v>
      </c>
      <c r="E7095" t="str">
        <f t="shared" si="665"/>
        <v>LRKPPS</v>
      </c>
      <c r="F7095" s="39">
        <v>90.905448913574219</v>
      </c>
      <c r="G7095">
        <f t="shared" si="663"/>
        <v>1.4618429117791093E-3</v>
      </c>
      <c r="H7095" s="38">
        <f>G7095*SUMIF('Manual Inputs'!$B$11:$B$22,'Expanded kW'!A7095,'Manual Inputs'!$C$11:$C$22)</f>
        <v>13156.877112751428</v>
      </c>
    </row>
    <row r="7096" spans="1:8" x14ac:dyDescent="0.2">
      <c r="A7096">
        <f t="shared" si="660"/>
        <v>12</v>
      </c>
      <c r="B7096" t="b">
        <f t="shared" si="661"/>
        <v>0</v>
      </c>
      <c r="C7096" t="str">
        <f t="shared" si="662"/>
        <v>ON</v>
      </c>
      <c r="D7096" s="4">
        <f t="shared" si="664"/>
        <v>42725.583333316128</v>
      </c>
      <c r="E7096" t="str">
        <f t="shared" si="665"/>
        <v>LRKPPS</v>
      </c>
      <c r="F7096" s="39">
        <v>85.045860290527344</v>
      </c>
      <c r="G7096">
        <f t="shared" si="663"/>
        <v>1.3676153577995205E-3</v>
      </c>
      <c r="H7096" s="38">
        <f>G7096*SUMIF('Manual Inputs'!$B$11:$B$22,'Expanded kW'!A7096,'Manual Inputs'!$C$11:$C$22)</f>
        <v>12308.810375651887</v>
      </c>
    </row>
    <row r="7097" spans="1:8" x14ac:dyDescent="0.2">
      <c r="A7097">
        <f t="shared" si="660"/>
        <v>12</v>
      </c>
      <c r="B7097" t="b">
        <f t="shared" si="661"/>
        <v>0</v>
      </c>
      <c r="C7097" t="str">
        <f t="shared" si="662"/>
        <v>ON</v>
      </c>
      <c r="D7097" s="4">
        <f t="shared" si="664"/>
        <v>42725.624999982792</v>
      </c>
      <c r="E7097" t="str">
        <f t="shared" si="665"/>
        <v>LRKPPS</v>
      </c>
      <c r="F7097" s="39">
        <v>82.673873901367188</v>
      </c>
      <c r="G7097">
        <f t="shared" si="663"/>
        <v>1.3294716432997779E-3</v>
      </c>
      <c r="H7097" s="38">
        <f>G7097*SUMIF('Manual Inputs'!$B$11:$B$22,'Expanded kW'!A7097,'Manual Inputs'!$C$11:$C$22)</f>
        <v>11965.509354555017</v>
      </c>
    </row>
    <row r="7098" spans="1:8" x14ac:dyDescent="0.2">
      <c r="A7098">
        <f t="shared" si="660"/>
        <v>12</v>
      </c>
      <c r="B7098" t="b">
        <f t="shared" si="661"/>
        <v>0</v>
      </c>
      <c r="C7098" t="str">
        <f t="shared" si="662"/>
        <v>ON</v>
      </c>
      <c r="D7098" s="4">
        <f t="shared" si="664"/>
        <v>42725.666666649457</v>
      </c>
      <c r="E7098" t="str">
        <f t="shared" si="665"/>
        <v>LRKPPS</v>
      </c>
      <c r="F7098" s="39">
        <v>79.36962890625</v>
      </c>
      <c r="G7098">
        <f t="shared" si="663"/>
        <v>1.2763363562226973E-3</v>
      </c>
      <c r="H7098" s="38">
        <f>G7098*SUMIF('Manual Inputs'!$B$11:$B$22,'Expanded kW'!A7098,'Manual Inputs'!$C$11:$C$22)</f>
        <v>11487.281196939164</v>
      </c>
    </row>
    <row r="7099" spans="1:8" x14ac:dyDescent="0.2">
      <c r="A7099">
        <f t="shared" si="660"/>
        <v>12</v>
      </c>
      <c r="B7099" t="b">
        <f t="shared" si="661"/>
        <v>0</v>
      </c>
      <c r="C7099" t="str">
        <f t="shared" si="662"/>
        <v>ON</v>
      </c>
      <c r="D7099" s="4">
        <f t="shared" si="664"/>
        <v>42725.708333316121</v>
      </c>
      <c r="E7099" t="str">
        <f t="shared" si="665"/>
        <v>LRKPPS</v>
      </c>
      <c r="F7099" s="39">
        <v>79.656196594238281</v>
      </c>
      <c r="G7099">
        <f t="shared" si="663"/>
        <v>1.280944627216759E-3</v>
      </c>
      <c r="H7099" s="38">
        <f>G7099*SUMIF('Manual Inputs'!$B$11:$B$22,'Expanded kW'!A7099,'Manual Inputs'!$C$11:$C$22)</f>
        <v>11528.756552931647</v>
      </c>
    </row>
    <row r="7100" spans="1:8" x14ac:dyDescent="0.2">
      <c r="A7100">
        <f t="shared" si="660"/>
        <v>12</v>
      </c>
      <c r="B7100" t="b">
        <f t="shared" si="661"/>
        <v>0</v>
      </c>
      <c r="C7100" t="str">
        <f t="shared" si="662"/>
        <v>ON</v>
      </c>
      <c r="D7100" s="4">
        <f t="shared" si="664"/>
        <v>42725.749999982785</v>
      </c>
      <c r="E7100" t="str">
        <f t="shared" si="665"/>
        <v>LRKPPS</v>
      </c>
      <c r="F7100" s="39">
        <v>80.383171081542969</v>
      </c>
      <c r="G7100">
        <f t="shared" si="663"/>
        <v>1.2926350430720393E-3</v>
      </c>
      <c r="H7100" s="38">
        <f>G7100*SUMIF('Manual Inputs'!$B$11:$B$22,'Expanded kW'!A7100,'Manual Inputs'!$C$11:$C$22)</f>
        <v>11633.972622021925</v>
      </c>
    </row>
    <row r="7101" spans="1:8" x14ac:dyDescent="0.2">
      <c r="A7101">
        <f t="shared" si="660"/>
        <v>12</v>
      </c>
      <c r="B7101" t="b">
        <f t="shared" si="661"/>
        <v>0</v>
      </c>
      <c r="C7101" t="str">
        <f t="shared" si="662"/>
        <v>ON</v>
      </c>
      <c r="D7101" s="4">
        <f t="shared" si="664"/>
        <v>42725.791666649449</v>
      </c>
      <c r="E7101" t="str">
        <f t="shared" si="665"/>
        <v>LRKPPS</v>
      </c>
      <c r="F7101" s="39">
        <v>78.898017883300781</v>
      </c>
      <c r="G7101">
        <f t="shared" si="663"/>
        <v>1.268752418854205E-3</v>
      </c>
      <c r="H7101" s="38">
        <f>G7101*SUMIF('Manual Inputs'!$B$11:$B$22,'Expanded kW'!A7101,'Manual Inputs'!$C$11:$C$22)</f>
        <v>11419.024251419196</v>
      </c>
    </row>
    <row r="7102" spans="1:8" x14ac:dyDescent="0.2">
      <c r="A7102">
        <f t="shared" si="660"/>
        <v>12</v>
      </c>
      <c r="B7102" t="b">
        <f t="shared" si="661"/>
        <v>0</v>
      </c>
      <c r="C7102" t="str">
        <f t="shared" si="662"/>
        <v>ON</v>
      </c>
      <c r="D7102" s="4">
        <f t="shared" si="664"/>
        <v>42725.833333316114</v>
      </c>
      <c r="E7102" t="str">
        <f t="shared" si="665"/>
        <v>LRKPPS</v>
      </c>
      <c r="F7102" s="39">
        <v>77.583724975585937</v>
      </c>
      <c r="G7102">
        <f t="shared" si="663"/>
        <v>1.247617384660918E-3</v>
      </c>
      <c r="H7102" s="38">
        <f>G7102*SUMIF('Manual Inputs'!$B$11:$B$22,'Expanded kW'!A7102,'Manual Inputs'!$C$11:$C$22)</f>
        <v>11228.80473780781</v>
      </c>
    </row>
    <row r="7103" spans="1:8" x14ac:dyDescent="0.2">
      <c r="A7103">
        <f t="shared" si="660"/>
        <v>12</v>
      </c>
      <c r="B7103" t="b">
        <f t="shared" si="661"/>
        <v>0</v>
      </c>
      <c r="C7103" t="str">
        <f t="shared" si="662"/>
        <v>OFF</v>
      </c>
      <c r="D7103" s="4">
        <f t="shared" si="664"/>
        <v>42725.874999982778</v>
      </c>
      <c r="E7103" t="str">
        <f t="shared" si="665"/>
        <v>LRKPPS</v>
      </c>
      <c r="F7103" s="39">
        <v>76.727066040039063</v>
      </c>
      <c r="G7103">
        <f t="shared" si="663"/>
        <v>1.233841524052914E-3</v>
      </c>
      <c r="H7103" s="38">
        <f>G7103*SUMIF('Manual Inputs'!$B$11:$B$22,'Expanded kW'!A7103,'Manual Inputs'!$C$11:$C$22)</f>
        <v>11104.819250939512</v>
      </c>
    </row>
    <row r="7104" spans="1:8" x14ac:dyDescent="0.2">
      <c r="A7104">
        <f t="shared" si="660"/>
        <v>12</v>
      </c>
      <c r="B7104" t="b">
        <f t="shared" si="661"/>
        <v>0</v>
      </c>
      <c r="C7104" t="str">
        <f t="shared" si="662"/>
        <v>OFF</v>
      </c>
      <c r="D7104" s="4">
        <f t="shared" si="664"/>
        <v>42725.916666649442</v>
      </c>
      <c r="E7104" t="str">
        <f t="shared" si="665"/>
        <v>LRKPPS</v>
      </c>
      <c r="F7104" s="39">
        <v>74.596717834472656</v>
      </c>
      <c r="G7104">
        <f t="shared" si="663"/>
        <v>1.1995835729493518E-3</v>
      </c>
      <c r="H7104" s="38">
        <f>G7104*SUMIF('Manual Inputs'!$B$11:$B$22,'Expanded kW'!A7104,'Manual Inputs'!$C$11:$C$22)</f>
        <v>10796.490873675182</v>
      </c>
    </row>
    <row r="7105" spans="1:8" x14ac:dyDescent="0.2">
      <c r="A7105">
        <f t="shared" si="660"/>
        <v>12</v>
      </c>
      <c r="B7105" t="b">
        <f t="shared" si="661"/>
        <v>0</v>
      </c>
      <c r="C7105" t="str">
        <f t="shared" si="662"/>
        <v>OFF</v>
      </c>
      <c r="D7105" s="4">
        <f t="shared" si="664"/>
        <v>42725.958333316106</v>
      </c>
      <c r="E7105" t="str">
        <f t="shared" si="665"/>
        <v>LRKPPS</v>
      </c>
      <c r="F7105" s="39">
        <v>74.603057861328125</v>
      </c>
      <c r="G7105">
        <f t="shared" si="663"/>
        <v>1.1996855263903161E-3</v>
      </c>
      <c r="H7105" s="38">
        <f>G7105*SUMIF('Manual Inputs'!$B$11:$B$22,'Expanded kW'!A7105,'Manual Inputs'!$C$11:$C$22)</f>
        <v>10797.408474932598</v>
      </c>
    </row>
    <row r="7106" spans="1:8" x14ac:dyDescent="0.2">
      <c r="A7106">
        <f t="shared" ref="A7106:A7169" si="666">MONTH(D7106)</f>
        <v>12</v>
      </c>
      <c r="B7106" t="b">
        <f t="shared" ref="B7106:B7169" si="667">IF(ISNA(VLOOKUP(DATE(YEAR(D7106),MONTH(D7106),DAY(D7106)),Holidays,1,FALSE)),FALSE,TRUE)</f>
        <v>0</v>
      </c>
      <c r="C7106" t="str">
        <f t="shared" ref="C7106:C7169" si="668">IF(OR(HOUR(D7106)&lt;PkStart,HOUR(D7106)&gt;OPkStart-1,WEEKDAY(D7106,2)&gt;5,B7106)=TRUE,"OFF","ON")</f>
        <v>OFF</v>
      </c>
      <c r="D7106" s="4">
        <f t="shared" si="664"/>
        <v>42725.999999982771</v>
      </c>
      <c r="E7106" t="str">
        <f t="shared" si="665"/>
        <v>LRKPPS</v>
      </c>
      <c r="F7106" s="39">
        <v>74.136184692382812</v>
      </c>
      <c r="G7106">
        <f t="shared" ref="G7106:G7169" si="669">IF(SUMIF($A$2:$A$8761,A7106,$F$2:$F$8761)=0,0,F7106/SUMIF($A$2:$A$8761,A7106,$F$2:$F$8761))</f>
        <v>1.1921777780553246E-3</v>
      </c>
      <c r="H7106" s="38">
        <f>G7106*SUMIF('Manual Inputs'!$B$11:$B$22,'Expanded kW'!A7106,'Manual Inputs'!$C$11:$C$22)</f>
        <v>10729.837245875755</v>
      </c>
    </row>
    <row r="7107" spans="1:8" x14ac:dyDescent="0.2">
      <c r="A7107">
        <f t="shared" si="666"/>
        <v>12</v>
      </c>
      <c r="B7107" t="b">
        <f t="shared" si="667"/>
        <v>0</v>
      </c>
      <c r="C7107" t="str">
        <f t="shared" si="668"/>
        <v>OFF</v>
      </c>
      <c r="D7107" s="4">
        <f t="shared" si="664"/>
        <v>42726.041666649435</v>
      </c>
      <c r="E7107" t="str">
        <f t="shared" si="665"/>
        <v>LRKPPS</v>
      </c>
      <c r="F7107" s="39">
        <v>74.727546691894531</v>
      </c>
      <c r="G7107">
        <f t="shared" si="669"/>
        <v>1.2016874208502643E-3</v>
      </c>
      <c r="H7107" s="38">
        <f>G7107*SUMIF('Manual Inputs'!$B$11:$B$22,'Expanded kW'!A7107,'Manual Inputs'!$C$11:$C$22)</f>
        <v>10815.425923449127</v>
      </c>
    </row>
    <row r="7108" spans="1:8" x14ac:dyDescent="0.2">
      <c r="A7108">
        <f t="shared" si="666"/>
        <v>12</v>
      </c>
      <c r="B7108" t="b">
        <f t="shared" si="667"/>
        <v>0</v>
      </c>
      <c r="C7108" t="str">
        <f t="shared" si="668"/>
        <v>OFF</v>
      </c>
      <c r="D7108" s="4">
        <f t="shared" ref="D7108:D7171" si="670">+D7107+1/24</f>
        <v>42726.083333316099</v>
      </c>
      <c r="E7108" t="str">
        <f t="shared" ref="E7108:E7171" si="671">+E7107</f>
        <v>LRKPPS</v>
      </c>
      <c r="F7108" s="39">
        <v>72.077110290527344</v>
      </c>
      <c r="G7108">
        <f t="shared" si="669"/>
        <v>1.1590659750209439E-3</v>
      </c>
      <c r="H7108" s="38">
        <f>G7108*SUMIF('Manual Inputs'!$B$11:$B$22,'Expanded kW'!A7108,'Manual Inputs'!$C$11:$C$22)</f>
        <v>10431.824429317525</v>
      </c>
    </row>
    <row r="7109" spans="1:8" x14ac:dyDescent="0.2">
      <c r="A7109">
        <f t="shared" si="666"/>
        <v>12</v>
      </c>
      <c r="B7109" t="b">
        <f t="shared" si="667"/>
        <v>0</v>
      </c>
      <c r="C7109" t="str">
        <f t="shared" si="668"/>
        <v>OFF</v>
      </c>
      <c r="D7109" s="4">
        <f t="shared" si="670"/>
        <v>42726.124999982763</v>
      </c>
      <c r="E7109" t="str">
        <f t="shared" si="671"/>
        <v>LRKPPS</v>
      </c>
      <c r="F7109" s="39">
        <v>66.676284790039063</v>
      </c>
      <c r="G7109">
        <f t="shared" si="669"/>
        <v>1.0722157523995171E-3</v>
      </c>
      <c r="H7109" s="38">
        <f>G7109*SUMIF('Manual Inputs'!$B$11:$B$22,'Expanded kW'!A7109,'Manual Inputs'!$C$11:$C$22)</f>
        <v>9650.1551425303805</v>
      </c>
    </row>
    <row r="7110" spans="1:8" x14ac:dyDescent="0.2">
      <c r="A7110">
        <f t="shared" si="666"/>
        <v>12</v>
      </c>
      <c r="B7110" t="b">
        <f t="shared" si="667"/>
        <v>0</v>
      </c>
      <c r="C7110" t="str">
        <f t="shared" si="668"/>
        <v>OFF</v>
      </c>
      <c r="D7110" s="4">
        <f t="shared" si="670"/>
        <v>42726.166666649427</v>
      </c>
      <c r="E7110" t="str">
        <f t="shared" si="671"/>
        <v>LRKPPS</v>
      </c>
      <c r="F7110" s="39">
        <v>68.077003479003906</v>
      </c>
      <c r="G7110">
        <f t="shared" si="669"/>
        <v>1.0947405923440018E-3</v>
      </c>
      <c r="H7110" s="38">
        <f>G7110*SUMIF('Manual Inputs'!$B$11:$B$22,'Expanded kW'!A7110,'Manual Inputs'!$C$11:$C$22)</f>
        <v>9852.8831844738925</v>
      </c>
    </row>
    <row r="7111" spans="1:8" x14ac:dyDescent="0.2">
      <c r="A7111">
        <f t="shared" si="666"/>
        <v>12</v>
      </c>
      <c r="B7111" t="b">
        <f t="shared" si="667"/>
        <v>0</v>
      </c>
      <c r="C7111" t="str">
        <f t="shared" si="668"/>
        <v>OFF</v>
      </c>
      <c r="D7111" s="4">
        <f t="shared" si="670"/>
        <v>42726.208333316092</v>
      </c>
      <c r="E7111" t="str">
        <f t="shared" si="671"/>
        <v>LRKPPS</v>
      </c>
      <c r="F7111" s="39">
        <v>71.03863525390625</v>
      </c>
      <c r="G7111">
        <f t="shared" si="669"/>
        <v>1.1423663449164011E-3</v>
      </c>
      <c r="H7111" s="38">
        <f>G7111*SUMIF('Manual Inputs'!$B$11:$B$22,'Expanded kW'!A7111,'Manual Inputs'!$C$11:$C$22)</f>
        <v>10281.524435150248</v>
      </c>
    </row>
    <row r="7112" spans="1:8" x14ac:dyDescent="0.2">
      <c r="A7112">
        <f t="shared" si="666"/>
        <v>12</v>
      </c>
      <c r="B7112" t="b">
        <f t="shared" si="667"/>
        <v>0</v>
      </c>
      <c r="C7112" t="str">
        <f t="shared" si="668"/>
        <v>OFF</v>
      </c>
      <c r="D7112" s="4">
        <f t="shared" si="670"/>
        <v>42726.249999982756</v>
      </c>
      <c r="E7112" t="str">
        <f t="shared" si="671"/>
        <v>LRKPPS</v>
      </c>
      <c r="F7112" s="39">
        <v>75.901451110839844</v>
      </c>
      <c r="G7112">
        <f t="shared" si="669"/>
        <v>1.2205648795114374E-3</v>
      </c>
      <c r="H7112" s="38">
        <f>G7112*SUMIF('Manual Inputs'!$B$11:$B$22,'Expanded kW'!A7112,'Manual Inputs'!$C$11:$C$22)</f>
        <v>10985.326808013959</v>
      </c>
    </row>
    <row r="7113" spans="1:8" x14ac:dyDescent="0.2">
      <c r="A7113">
        <f t="shared" si="666"/>
        <v>12</v>
      </c>
      <c r="B7113" t="b">
        <f t="shared" si="667"/>
        <v>0</v>
      </c>
      <c r="C7113" t="str">
        <f t="shared" si="668"/>
        <v>ON</v>
      </c>
      <c r="D7113" s="4">
        <f t="shared" si="670"/>
        <v>42726.29166664942</v>
      </c>
      <c r="E7113" t="str">
        <f t="shared" si="671"/>
        <v>LRKPPS</v>
      </c>
      <c r="F7113" s="39">
        <v>78.515373229980469</v>
      </c>
      <c r="G7113">
        <f t="shared" si="669"/>
        <v>1.2625991422258889E-3</v>
      </c>
      <c r="H7113" s="38">
        <f>G7113*SUMIF('Manual Inputs'!$B$11:$B$22,'Expanded kW'!A7113,'Manual Inputs'!$C$11:$C$22)</f>
        <v>11363.643537262304</v>
      </c>
    </row>
    <row r="7114" spans="1:8" x14ac:dyDescent="0.2">
      <c r="A7114">
        <f t="shared" si="666"/>
        <v>12</v>
      </c>
      <c r="B7114" t="b">
        <f t="shared" si="667"/>
        <v>0</v>
      </c>
      <c r="C7114" t="str">
        <f t="shared" si="668"/>
        <v>ON</v>
      </c>
      <c r="D7114" s="4">
        <f t="shared" si="670"/>
        <v>42726.333333316084</v>
      </c>
      <c r="E7114" t="str">
        <f t="shared" si="671"/>
        <v>LRKPPS</v>
      </c>
      <c r="F7114" s="39">
        <v>77.60675048828125</v>
      </c>
      <c r="G7114">
        <f t="shared" si="669"/>
        <v>1.2479876560024712E-3</v>
      </c>
      <c r="H7114" s="38">
        <f>G7114*SUMIF('Manual Inputs'!$B$11:$B$22,'Expanded kW'!A7114,'Manual Inputs'!$C$11:$C$22)</f>
        <v>11232.137253565785</v>
      </c>
    </row>
    <row r="7115" spans="1:8" x14ac:dyDescent="0.2">
      <c r="A7115">
        <f t="shared" si="666"/>
        <v>12</v>
      </c>
      <c r="B7115" t="b">
        <f t="shared" si="667"/>
        <v>0</v>
      </c>
      <c r="C7115" t="str">
        <f t="shared" si="668"/>
        <v>ON</v>
      </c>
      <c r="D7115" s="4">
        <f t="shared" si="670"/>
        <v>42726.374999982749</v>
      </c>
      <c r="E7115" t="str">
        <f t="shared" si="671"/>
        <v>LRKPPS</v>
      </c>
      <c r="F7115" s="39">
        <v>73.618820190429687</v>
      </c>
      <c r="G7115">
        <f t="shared" si="669"/>
        <v>1.183858082822255E-3</v>
      </c>
      <c r="H7115" s="38">
        <f>G7115*SUMIF('Manual Inputs'!$B$11:$B$22,'Expanded kW'!A7115,'Manual Inputs'!$C$11:$C$22)</f>
        <v>10654.958333158776</v>
      </c>
    </row>
    <row r="7116" spans="1:8" x14ac:dyDescent="0.2">
      <c r="A7116">
        <f t="shared" si="666"/>
        <v>12</v>
      </c>
      <c r="B7116" t="b">
        <f t="shared" si="667"/>
        <v>0</v>
      </c>
      <c r="C7116" t="str">
        <f t="shared" si="668"/>
        <v>ON</v>
      </c>
      <c r="D7116" s="4">
        <f t="shared" si="670"/>
        <v>42726.416666649413</v>
      </c>
      <c r="E7116" t="str">
        <f t="shared" si="671"/>
        <v>LRKPPS</v>
      </c>
      <c r="F7116" s="39">
        <v>73.246749877929688</v>
      </c>
      <c r="G7116">
        <f t="shared" si="669"/>
        <v>1.177874851283201E-3</v>
      </c>
      <c r="H7116" s="38">
        <f>G7116*SUMIF('Manual Inputs'!$B$11:$B$22,'Expanded kW'!A7116,'Manual Inputs'!$C$11:$C$22)</f>
        <v>10601.108058644215</v>
      </c>
    </row>
    <row r="7117" spans="1:8" x14ac:dyDescent="0.2">
      <c r="A7117">
        <f t="shared" si="666"/>
        <v>12</v>
      </c>
      <c r="B7117" t="b">
        <f t="shared" si="667"/>
        <v>0</v>
      </c>
      <c r="C7117" t="str">
        <f t="shared" si="668"/>
        <v>ON</v>
      </c>
      <c r="D7117" s="4">
        <f t="shared" si="670"/>
        <v>42726.458333316077</v>
      </c>
      <c r="E7117" t="str">
        <f t="shared" si="671"/>
        <v>LRKPPS</v>
      </c>
      <c r="F7117" s="39">
        <v>72.843246459960938</v>
      </c>
      <c r="G7117">
        <f t="shared" si="669"/>
        <v>1.1713861466072354E-3</v>
      </c>
      <c r="H7117" s="38">
        <f>G7117*SUMIF('Manual Inputs'!$B$11:$B$22,'Expanded kW'!A7117,'Manual Inputs'!$C$11:$C$22)</f>
        <v>10542.708425308294</v>
      </c>
    </row>
    <row r="7118" spans="1:8" x14ac:dyDescent="0.2">
      <c r="A7118">
        <f t="shared" si="666"/>
        <v>12</v>
      </c>
      <c r="B7118" t="b">
        <f t="shared" si="667"/>
        <v>0</v>
      </c>
      <c r="C7118" t="str">
        <f t="shared" si="668"/>
        <v>ON</v>
      </c>
      <c r="D7118" s="4">
        <f t="shared" si="670"/>
        <v>42726.499999982741</v>
      </c>
      <c r="E7118" t="str">
        <f t="shared" si="671"/>
        <v>LRKPPS</v>
      </c>
      <c r="F7118" s="39">
        <v>71.619964599609375</v>
      </c>
      <c r="G7118">
        <f t="shared" si="669"/>
        <v>1.1517146534455547E-3</v>
      </c>
      <c r="H7118" s="38">
        <f>G7118*SUMIF('Manual Inputs'!$B$11:$B$22,'Expanded kW'!A7118,'Manual Inputs'!$C$11:$C$22)</f>
        <v>10365.661072226028</v>
      </c>
    </row>
    <row r="7119" spans="1:8" x14ac:dyDescent="0.2">
      <c r="A7119">
        <f t="shared" si="666"/>
        <v>12</v>
      </c>
      <c r="B7119" t="b">
        <f t="shared" si="667"/>
        <v>0</v>
      </c>
      <c r="C7119" t="str">
        <f t="shared" si="668"/>
        <v>ON</v>
      </c>
      <c r="D7119" s="4">
        <f t="shared" si="670"/>
        <v>42726.541666649406</v>
      </c>
      <c r="E7119" t="str">
        <f t="shared" si="671"/>
        <v>LRKPPS</v>
      </c>
      <c r="F7119" s="39">
        <v>71.116348266601563</v>
      </c>
      <c r="G7119">
        <f t="shared" si="669"/>
        <v>1.1436160413660567E-3</v>
      </c>
      <c r="H7119" s="38">
        <f>G7119*SUMIF('Manual Inputs'!$B$11:$B$22,'Expanded kW'!A7119,'Manual Inputs'!$C$11:$C$22)</f>
        <v>10292.771951886742</v>
      </c>
    </row>
    <row r="7120" spans="1:8" x14ac:dyDescent="0.2">
      <c r="A7120">
        <f t="shared" si="666"/>
        <v>12</v>
      </c>
      <c r="B7120" t="b">
        <f t="shared" si="667"/>
        <v>0</v>
      </c>
      <c r="C7120" t="str">
        <f t="shared" si="668"/>
        <v>ON</v>
      </c>
      <c r="D7120" s="4">
        <f t="shared" si="670"/>
        <v>42726.58333331607</v>
      </c>
      <c r="E7120" t="str">
        <f t="shared" si="671"/>
        <v>LRKPPS</v>
      </c>
      <c r="F7120" s="39">
        <v>69.067153930664063</v>
      </c>
      <c r="G7120">
        <f t="shared" si="669"/>
        <v>1.1106631188443703E-3</v>
      </c>
      <c r="H7120" s="38">
        <f>G7120*SUMIF('Manual Inputs'!$B$11:$B$22,'Expanded kW'!A7120,'Manual Inputs'!$C$11:$C$22)</f>
        <v>9996.1890915599834</v>
      </c>
    </row>
    <row r="7121" spans="1:8" x14ac:dyDescent="0.2">
      <c r="A7121">
        <f t="shared" si="666"/>
        <v>12</v>
      </c>
      <c r="B7121" t="b">
        <f t="shared" si="667"/>
        <v>0</v>
      </c>
      <c r="C7121" t="str">
        <f t="shared" si="668"/>
        <v>ON</v>
      </c>
      <c r="D7121" s="4">
        <f t="shared" si="670"/>
        <v>42726.624999982734</v>
      </c>
      <c r="E7121" t="str">
        <f t="shared" si="671"/>
        <v>LRKPPS</v>
      </c>
      <c r="F7121" s="39">
        <v>70.939163208007812</v>
      </c>
      <c r="G7121">
        <f t="shared" si="669"/>
        <v>1.1407667432758544E-3</v>
      </c>
      <c r="H7121" s="38">
        <f>G7121*SUMIF('Manual Inputs'!$B$11:$B$22,'Expanded kW'!A7121,'Manual Inputs'!$C$11:$C$22)</f>
        <v>10267.127702064601</v>
      </c>
    </row>
    <row r="7122" spans="1:8" x14ac:dyDescent="0.2">
      <c r="A7122">
        <f t="shared" si="666"/>
        <v>12</v>
      </c>
      <c r="B7122" t="b">
        <f t="shared" si="667"/>
        <v>0</v>
      </c>
      <c r="C7122" t="str">
        <f t="shared" si="668"/>
        <v>ON</v>
      </c>
      <c r="D7122" s="4">
        <f t="shared" si="670"/>
        <v>42726.666666649398</v>
      </c>
      <c r="E7122" t="str">
        <f t="shared" si="671"/>
        <v>LRKPPS</v>
      </c>
      <c r="F7122" s="39">
        <v>78.371208190917969</v>
      </c>
      <c r="G7122">
        <f t="shared" si="669"/>
        <v>1.260280836304753E-3</v>
      </c>
      <c r="H7122" s="38">
        <f>G7122*SUMIF('Manual Inputs'!$B$11:$B$22,'Expanded kW'!A7122,'Manual Inputs'!$C$11:$C$22)</f>
        <v>11342.778322629201</v>
      </c>
    </row>
    <row r="7123" spans="1:8" x14ac:dyDescent="0.2">
      <c r="A7123">
        <f t="shared" si="666"/>
        <v>12</v>
      </c>
      <c r="B7123" t="b">
        <f t="shared" si="667"/>
        <v>0</v>
      </c>
      <c r="C7123" t="str">
        <f t="shared" si="668"/>
        <v>ON</v>
      </c>
      <c r="D7123" s="4">
        <f t="shared" si="670"/>
        <v>42726.708333316063</v>
      </c>
      <c r="E7123" t="str">
        <f t="shared" si="671"/>
        <v>LRKPPS</v>
      </c>
      <c r="F7123" s="39">
        <v>78.911750793457031</v>
      </c>
      <c r="G7123">
        <f t="shared" si="669"/>
        <v>1.2689732566324673E-3</v>
      </c>
      <c r="H7123" s="38">
        <f>G7123*SUMIF('Manual Inputs'!$B$11:$B$22,'Expanded kW'!A7123,'Manual Inputs'!$C$11:$C$22)</f>
        <v>11421.011835370275</v>
      </c>
    </row>
    <row r="7124" spans="1:8" x14ac:dyDescent="0.2">
      <c r="A7124">
        <f t="shared" si="666"/>
        <v>12</v>
      </c>
      <c r="B7124" t="b">
        <f t="shared" si="667"/>
        <v>0</v>
      </c>
      <c r="C7124" t="str">
        <f t="shared" si="668"/>
        <v>ON</v>
      </c>
      <c r="D7124" s="4">
        <f t="shared" si="670"/>
        <v>42726.749999982727</v>
      </c>
      <c r="E7124" t="str">
        <f t="shared" si="671"/>
        <v>LRKPPS</v>
      </c>
      <c r="F7124" s="39">
        <v>79.933631896972656</v>
      </c>
      <c r="G7124">
        <f t="shared" si="669"/>
        <v>1.2854060410882764E-3</v>
      </c>
      <c r="H7124" s="38">
        <f>G7124*SUMIF('Manual Inputs'!$B$11:$B$22,'Expanded kW'!A7124,'Manual Inputs'!$C$11:$C$22)</f>
        <v>11568.910165596664</v>
      </c>
    </row>
    <row r="7125" spans="1:8" x14ac:dyDescent="0.2">
      <c r="A7125">
        <f t="shared" si="666"/>
        <v>12</v>
      </c>
      <c r="B7125" t="b">
        <f t="shared" si="667"/>
        <v>0</v>
      </c>
      <c r="C7125" t="str">
        <f t="shared" si="668"/>
        <v>ON</v>
      </c>
      <c r="D7125" s="4">
        <f t="shared" si="670"/>
        <v>42726.791666649391</v>
      </c>
      <c r="E7125" t="str">
        <f t="shared" si="671"/>
        <v>LRKPPS</v>
      </c>
      <c r="F7125" s="39">
        <v>81.805313110351563</v>
      </c>
      <c r="G7125">
        <f t="shared" si="669"/>
        <v>1.3155043899506131E-3</v>
      </c>
      <c r="H7125" s="38">
        <f>G7125*SUMIF('Manual Inputs'!$B$11:$B$22,'Expanded kW'!A7125,'Manual Inputs'!$C$11:$C$22)</f>
        <v>11839.801294929119</v>
      </c>
    </row>
    <row r="7126" spans="1:8" x14ac:dyDescent="0.2">
      <c r="A7126">
        <f t="shared" si="666"/>
        <v>12</v>
      </c>
      <c r="B7126" t="b">
        <f t="shared" si="667"/>
        <v>0</v>
      </c>
      <c r="C7126" t="str">
        <f t="shared" si="668"/>
        <v>ON</v>
      </c>
      <c r="D7126" s="4">
        <f t="shared" si="670"/>
        <v>42726.833333316055</v>
      </c>
      <c r="E7126" t="str">
        <f t="shared" si="671"/>
        <v>LRKPPS</v>
      </c>
      <c r="F7126" s="39">
        <v>79.116073608398437</v>
      </c>
      <c r="G7126">
        <f t="shared" si="669"/>
        <v>1.272258954710047E-3</v>
      </c>
      <c r="H7126" s="38">
        <f>G7126*SUMIF('Manual Inputs'!$B$11:$B$22,'Expanded kW'!A7126,'Manual Inputs'!$C$11:$C$22)</f>
        <v>11450.583771922411</v>
      </c>
    </row>
    <row r="7127" spans="1:8" x14ac:dyDescent="0.2">
      <c r="A7127">
        <f t="shared" si="666"/>
        <v>12</v>
      </c>
      <c r="B7127" t="b">
        <f t="shared" si="667"/>
        <v>0</v>
      </c>
      <c r="C7127" t="str">
        <f t="shared" si="668"/>
        <v>OFF</v>
      </c>
      <c r="D7127" s="4">
        <f t="shared" si="670"/>
        <v>42726.87499998272</v>
      </c>
      <c r="E7127" t="str">
        <f t="shared" si="671"/>
        <v>LRKPPS</v>
      </c>
      <c r="F7127" s="39">
        <v>79.777122497558594</v>
      </c>
      <c r="G7127">
        <f t="shared" si="669"/>
        <v>1.2828892265420134E-3</v>
      </c>
      <c r="H7127" s="38">
        <f>G7127*SUMIF('Manual Inputs'!$B$11:$B$22,'Expanded kW'!A7127,'Manual Inputs'!$C$11:$C$22)</f>
        <v>11546.258333834203</v>
      </c>
    </row>
    <row r="7128" spans="1:8" x14ac:dyDescent="0.2">
      <c r="A7128">
        <f t="shared" si="666"/>
        <v>12</v>
      </c>
      <c r="B7128" t="b">
        <f t="shared" si="667"/>
        <v>0</v>
      </c>
      <c r="C7128" t="str">
        <f t="shared" si="668"/>
        <v>OFF</v>
      </c>
      <c r="D7128" s="4">
        <f t="shared" si="670"/>
        <v>42726.916666649384</v>
      </c>
      <c r="E7128" t="str">
        <f t="shared" si="671"/>
        <v>LRKPPS</v>
      </c>
      <c r="F7128" s="39">
        <v>81.960289001464844</v>
      </c>
      <c r="G7128">
        <f t="shared" si="669"/>
        <v>1.3179965442783035E-3</v>
      </c>
      <c r="H7128" s="38">
        <f>G7128*SUMIF('Manual Inputs'!$B$11:$B$22,'Expanded kW'!A7128,'Manual Inputs'!$C$11:$C$22)</f>
        <v>11862.231179817043</v>
      </c>
    </row>
    <row r="7129" spans="1:8" x14ac:dyDescent="0.2">
      <c r="A7129">
        <f t="shared" si="666"/>
        <v>12</v>
      </c>
      <c r="B7129" t="b">
        <f t="shared" si="667"/>
        <v>0</v>
      </c>
      <c r="C7129" t="str">
        <f t="shared" si="668"/>
        <v>OFF</v>
      </c>
      <c r="D7129" s="4">
        <f t="shared" si="670"/>
        <v>42726.958333316048</v>
      </c>
      <c r="E7129" t="str">
        <f t="shared" si="671"/>
        <v>LRKPPS</v>
      </c>
      <c r="F7129" s="39">
        <v>83.986312866210937</v>
      </c>
      <c r="G7129">
        <f t="shared" si="669"/>
        <v>1.3505768643929995E-3</v>
      </c>
      <c r="H7129" s="38">
        <f>G7129*SUMIF('Manual Inputs'!$B$11:$B$22,'Expanded kW'!A7129,'Manual Inputs'!$C$11:$C$22)</f>
        <v>12155.460544333009</v>
      </c>
    </row>
    <row r="7130" spans="1:8" x14ac:dyDescent="0.2">
      <c r="A7130">
        <f t="shared" si="666"/>
        <v>12</v>
      </c>
      <c r="B7130" t="b">
        <f t="shared" si="667"/>
        <v>0</v>
      </c>
      <c r="C7130" t="str">
        <f t="shared" si="668"/>
        <v>OFF</v>
      </c>
      <c r="D7130" s="4">
        <f t="shared" si="670"/>
        <v>42726.999999982712</v>
      </c>
      <c r="E7130" t="str">
        <f t="shared" si="671"/>
        <v>LRKPPS</v>
      </c>
      <c r="F7130" s="39">
        <v>83.067680358886719</v>
      </c>
      <c r="G7130">
        <f t="shared" si="669"/>
        <v>1.3358044119667594E-3</v>
      </c>
      <c r="H7130" s="38">
        <f>G7130*SUMIF('Manual Inputs'!$B$11:$B$22,'Expanded kW'!A7130,'Manual Inputs'!$C$11:$C$22)</f>
        <v>12022.505532778816</v>
      </c>
    </row>
    <row r="7131" spans="1:8" x14ac:dyDescent="0.2">
      <c r="A7131">
        <f t="shared" si="666"/>
        <v>12</v>
      </c>
      <c r="B7131" t="b">
        <f t="shared" si="667"/>
        <v>0</v>
      </c>
      <c r="C7131" t="str">
        <f t="shared" si="668"/>
        <v>OFF</v>
      </c>
      <c r="D7131" s="4">
        <f t="shared" si="670"/>
        <v>42727.041666649377</v>
      </c>
      <c r="E7131" t="str">
        <f t="shared" si="671"/>
        <v>LRKPPS</v>
      </c>
      <c r="F7131" s="39">
        <v>81.934707641601563</v>
      </c>
      <c r="G7131">
        <f t="shared" si="669"/>
        <v>1.3175851725724626E-3</v>
      </c>
      <c r="H7131" s="38">
        <f>G7131*SUMIF('Manual Inputs'!$B$11:$B$22,'Expanded kW'!A7131,'Manual Inputs'!$C$11:$C$22)</f>
        <v>11858.528752601505</v>
      </c>
    </row>
    <row r="7132" spans="1:8" x14ac:dyDescent="0.2">
      <c r="A7132">
        <f t="shared" si="666"/>
        <v>12</v>
      </c>
      <c r="B7132" t="b">
        <f t="shared" si="667"/>
        <v>0</v>
      </c>
      <c r="C7132" t="str">
        <f t="shared" si="668"/>
        <v>OFF</v>
      </c>
      <c r="D7132" s="4">
        <f t="shared" si="670"/>
        <v>42727.083333316041</v>
      </c>
      <c r="E7132" t="str">
        <f t="shared" si="671"/>
        <v>LRKPPS</v>
      </c>
      <c r="F7132" s="39">
        <v>79.433570861816406</v>
      </c>
      <c r="G7132">
        <f t="shared" si="669"/>
        <v>1.2773646014558175E-3</v>
      </c>
      <c r="H7132" s="38">
        <f>G7132*SUMIF('Manual Inputs'!$B$11:$B$22,'Expanded kW'!A7132,'Manual Inputs'!$C$11:$C$22)</f>
        <v>11496.535608658047</v>
      </c>
    </row>
    <row r="7133" spans="1:8" x14ac:dyDescent="0.2">
      <c r="A7133">
        <f t="shared" si="666"/>
        <v>12</v>
      </c>
      <c r="B7133" t="b">
        <f t="shared" si="667"/>
        <v>0</v>
      </c>
      <c r="C7133" t="str">
        <f t="shared" si="668"/>
        <v>OFF</v>
      </c>
      <c r="D7133" s="4">
        <f t="shared" si="670"/>
        <v>42727.124999982705</v>
      </c>
      <c r="E7133" t="str">
        <f t="shared" si="671"/>
        <v>LRKPPS</v>
      </c>
      <c r="F7133" s="39">
        <v>81.585731506347656</v>
      </c>
      <c r="G7133">
        <f t="shared" si="669"/>
        <v>1.311973316563853E-3</v>
      </c>
      <c r="H7133" s="38">
        <f>G7133*SUMIF('Manual Inputs'!$B$11:$B$22,'Expanded kW'!A7133,'Manual Inputs'!$C$11:$C$22)</f>
        <v>11808.020931764673</v>
      </c>
    </row>
    <row r="7134" spans="1:8" x14ac:dyDescent="0.2">
      <c r="A7134">
        <f t="shared" si="666"/>
        <v>12</v>
      </c>
      <c r="B7134" t="b">
        <f t="shared" si="667"/>
        <v>0</v>
      </c>
      <c r="C7134" t="str">
        <f t="shared" si="668"/>
        <v>OFF</v>
      </c>
      <c r="D7134" s="4">
        <f t="shared" si="670"/>
        <v>42727.166666649369</v>
      </c>
      <c r="E7134" t="str">
        <f t="shared" si="671"/>
        <v>LRKPPS</v>
      </c>
      <c r="F7134" s="39">
        <v>86.356979370117188</v>
      </c>
      <c r="G7134">
        <f t="shared" si="669"/>
        <v>1.3886993539284978E-3</v>
      </c>
      <c r="H7134" s="38">
        <f>G7134*SUMIF('Manual Inputs'!$B$11:$B$22,'Expanded kW'!A7134,'Manual Inputs'!$C$11:$C$22)</f>
        <v>12498.570536527912</v>
      </c>
    </row>
    <row r="7135" spans="1:8" x14ac:dyDescent="0.2">
      <c r="A7135">
        <f t="shared" si="666"/>
        <v>12</v>
      </c>
      <c r="B7135" t="b">
        <f t="shared" si="667"/>
        <v>0</v>
      </c>
      <c r="C7135" t="str">
        <f t="shared" si="668"/>
        <v>OFF</v>
      </c>
      <c r="D7135" s="4">
        <f t="shared" si="670"/>
        <v>42727.208333316034</v>
      </c>
      <c r="E7135" t="str">
        <f t="shared" si="671"/>
        <v>LRKPPS</v>
      </c>
      <c r="F7135" s="39">
        <v>89.808769226074219</v>
      </c>
      <c r="G7135">
        <f t="shared" si="669"/>
        <v>1.4442072975576982E-3</v>
      </c>
      <c r="H7135" s="38">
        <f>G7135*SUMIF('Manual Inputs'!$B$11:$B$22,'Expanded kW'!A7135,'Manual Inputs'!$C$11:$C$22)</f>
        <v>12998.153075271497</v>
      </c>
    </row>
    <row r="7136" spans="1:8" x14ac:dyDescent="0.2">
      <c r="A7136">
        <f t="shared" si="666"/>
        <v>12</v>
      </c>
      <c r="B7136" t="b">
        <f t="shared" si="667"/>
        <v>0</v>
      </c>
      <c r="C7136" t="str">
        <f t="shared" si="668"/>
        <v>OFF</v>
      </c>
      <c r="D7136" s="4">
        <f t="shared" si="670"/>
        <v>42727.249999982698</v>
      </c>
      <c r="E7136" t="str">
        <f t="shared" si="671"/>
        <v>LRKPPS</v>
      </c>
      <c r="F7136" s="39">
        <v>93.025672912597656</v>
      </c>
      <c r="G7136">
        <f t="shared" si="669"/>
        <v>1.4959380563650303E-3</v>
      </c>
      <c r="H7136" s="38">
        <f>G7136*SUMIF('Manual Inputs'!$B$11:$B$22,'Expanded kW'!A7136,'Manual Inputs'!$C$11:$C$22)</f>
        <v>13463.740198958489</v>
      </c>
    </row>
    <row r="7137" spans="1:8" x14ac:dyDescent="0.2">
      <c r="A7137">
        <f t="shared" si="666"/>
        <v>12</v>
      </c>
      <c r="B7137" t="b">
        <f t="shared" si="667"/>
        <v>0</v>
      </c>
      <c r="C7137" t="str">
        <f t="shared" si="668"/>
        <v>ON</v>
      </c>
      <c r="D7137" s="4">
        <f t="shared" si="670"/>
        <v>42727.291666649362</v>
      </c>
      <c r="E7137" t="str">
        <f t="shared" si="671"/>
        <v>LRKPPS</v>
      </c>
      <c r="F7137" s="39">
        <v>93.424278259277344</v>
      </c>
      <c r="G7137">
        <f t="shared" si="669"/>
        <v>1.5023479955667491E-3</v>
      </c>
      <c r="H7137" s="38">
        <f>G7137*SUMIF('Manual Inputs'!$B$11:$B$22,'Expanded kW'!A7137,'Manual Inputs'!$C$11:$C$22)</f>
        <v>13521.430927351859</v>
      </c>
    </row>
    <row r="7138" spans="1:8" x14ac:dyDescent="0.2">
      <c r="A7138">
        <f t="shared" si="666"/>
        <v>12</v>
      </c>
      <c r="B7138" t="b">
        <f t="shared" si="667"/>
        <v>0</v>
      </c>
      <c r="C7138" t="str">
        <f t="shared" si="668"/>
        <v>ON</v>
      </c>
      <c r="D7138" s="4">
        <f t="shared" si="670"/>
        <v>42727.333333316026</v>
      </c>
      <c r="E7138" t="str">
        <f t="shared" si="671"/>
        <v>LRKPPS</v>
      </c>
      <c r="F7138" s="39">
        <v>88.98236083984375</v>
      </c>
      <c r="G7138">
        <f t="shared" si="669"/>
        <v>1.4309178935001442E-3</v>
      </c>
      <c r="H7138" s="38">
        <f>G7138*SUMIF('Manual Inputs'!$B$11:$B$22,'Expanded kW'!A7138,'Manual Inputs'!$C$11:$C$22)</f>
        <v>12878.545794162104</v>
      </c>
    </row>
    <row r="7139" spans="1:8" x14ac:dyDescent="0.2">
      <c r="A7139">
        <f t="shared" si="666"/>
        <v>12</v>
      </c>
      <c r="B7139" t="b">
        <f t="shared" si="667"/>
        <v>0</v>
      </c>
      <c r="C7139" t="str">
        <f t="shared" si="668"/>
        <v>ON</v>
      </c>
      <c r="D7139" s="4">
        <f t="shared" si="670"/>
        <v>42727.37499998269</v>
      </c>
      <c r="E7139" t="str">
        <f t="shared" si="671"/>
        <v>LRKPPS</v>
      </c>
      <c r="F7139" s="39">
        <v>87.508064270019531</v>
      </c>
      <c r="G7139">
        <f t="shared" si="669"/>
        <v>1.4072098538147916E-3</v>
      </c>
      <c r="H7139" s="38">
        <f>G7139*SUMIF('Manual Inputs'!$B$11:$B$22,'Expanded kW'!A7139,'Manual Inputs'!$C$11:$C$22)</f>
        <v>12665.168719094034</v>
      </c>
    </row>
    <row r="7140" spans="1:8" x14ac:dyDescent="0.2">
      <c r="A7140">
        <f t="shared" si="666"/>
        <v>12</v>
      </c>
      <c r="B7140" t="b">
        <f t="shared" si="667"/>
        <v>0</v>
      </c>
      <c r="C7140" t="str">
        <f t="shared" si="668"/>
        <v>ON</v>
      </c>
      <c r="D7140" s="4">
        <f t="shared" si="670"/>
        <v>42727.416666649355</v>
      </c>
      <c r="E7140" t="str">
        <f t="shared" si="671"/>
        <v>LRKPPS</v>
      </c>
      <c r="F7140" s="39">
        <v>84.996192932128906</v>
      </c>
      <c r="G7140">
        <f t="shared" si="669"/>
        <v>1.3668166611681383E-3</v>
      </c>
      <c r="H7140" s="38">
        <f>G7140*SUMIF('Manual Inputs'!$B$11:$B$22,'Expanded kW'!A7140,'Manual Inputs'!$C$11:$C$22)</f>
        <v>12301.621947028818</v>
      </c>
    </row>
    <row r="7141" spans="1:8" x14ac:dyDescent="0.2">
      <c r="A7141">
        <f t="shared" si="666"/>
        <v>12</v>
      </c>
      <c r="B7141" t="b">
        <f t="shared" si="667"/>
        <v>0</v>
      </c>
      <c r="C7141" t="str">
        <f t="shared" si="668"/>
        <v>ON</v>
      </c>
      <c r="D7141" s="4">
        <f t="shared" si="670"/>
        <v>42727.458333316019</v>
      </c>
      <c r="E7141" t="str">
        <f t="shared" si="671"/>
        <v>LRKPPS</v>
      </c>
      <c r="F7141" s="39">
        <v>80.553794860839844</v>
      </c>
      <c r="G7141">
        <f t="shared" si="669"/>
        <v>1.2953788297792941E-3</v>
      </c>
      <c r="H7141" s="38">
        <f>G7141*SUMIF('Manual Inputs'!$B$11:$B$22,'Expanded kW'!A7141,'Manual Inputs'!$C$11:$C$22)</f>
        <v>11658.667248400774</v>
      </c>
    </row>
    <row r="7142" spans="1:8" x14ac:dyDescent="0.2">
      <c r="A7142">
        <f t="shared" si="666"/>
        <v>12</v>
      </c>
      <c r="B7142" t="b">
        <f t="shared" si="667"/>
        <v>0</v>
      </c>
      <c r="C7142" t="str">
        <f t="shared" si="668"/>
        <v>ON</v>
      </c>
      <c r="D7142" s="4">
        <f t="shared" si="670"/>
        <v>42727.499999982683</v>
      </c>
      <c r="E7142" t="str">
        <f t="shared" si="671"/>
        <v>LRKPPS</v>
      </c>
      <c r="F7142" s="39">
        <v>74.064834594726562</v>
      </c>
      <c r="G7142">
        <f t="shared" si="669"/>
        <v>1.1910304031095972E-3</v>
      </c>
      <c r="H7142" s="38">
        <f>G7142*SUMIF('Manual Inputs'!$B$11:$B$22,'Expanded kW'!A7142,'Manual Inputs'!$C$11:$C$22)</f>
        <v>10719.510643036594</v>
      </c>
    </row>
    <row r="7143" spans="1:8" x14ac:dyDescent="0.2">
      <c r="A7143">
        <f t="shared" si="666"/>
        <v>12</v>
      </c>
      <c r="B7143" t="b">
        <f t="shared" si="667"/>
        <v>0</v>
      </c>
      <c r="C7143" t="str">
        <f t="shared" si="668"/>
        <v>ON</v>
      </c>
      <c r="D7143" s="4">
        <f t="shared" si="670"/>
        <v>42727.541666649347</v>
      </c>
      <c r="E7143" t="str">
        <f t="shared" si="671"/>
        <v>LRKPPS</v>
      </c>
      <c r="F7143" s="39">
        <v>70.102607727050781</v>
      </c>
      <c r="G7143">
        <f t="shared" si="669"/>
        <v>1.1273141646376953E-3</v>
      </c>
      <c r="H7143" s="38">
        <f>G7143*SUMIF('Manual Inputs'!$B$11:$B$22,'Expanded kW'!A7143,'Manual Inputs'!$C$11:$C$22)</f>
        <v>10146.051817258021</v>
      </c>
    </row>
    <row r="7144" spans="1:8" x14ac:dyDescent="0.2">
      <c r="A7144">
        <f t="shared" si="666"/>
        <v>12</v>
      </c>
      <c r="B7144" t="b">
        <f t="shared" si="667"/>
        <v>0</v>
      </c>
      <c r="C7144" t="str">
        <f t="shared" si="668"/>
        <v>ON</v>
      </c>
      <c r="D7144" s="4">
        <f t="shared" si="670"/>
        <v>42727.583333316012</v>
      </c>
      <c r="E7144" t="str">
        <f t="shared" si="671"/>
        <v>LRKPPS</v>
      </c>
      <c r="F7144" s="39">
        <v>68.840805053710937</v>
      </c>
      <c r="G7144">
        <f t="shared" si="669"/>
        <v>1.1070232215079888E-3</v>
      </c>
      <c r="H7144" s="38">
        <f>G7144*SUMIF('Manual Inputs'!$B$11:$B$22,'Expanded kW'!A7144,'Manual Inputs'!$C$11:$C$22)</f>
        <v>9963.4292911929788</v>
      </c>
    </row>
    <row r="7145" spans="1:8" x14ac:dyDescent="0.2">
      <c r="A7145">
        <f t="shared" si="666"/>
        <v>12</v>
      </c>
      <c r="B7145" t="b">
        <f t="shared" si="667"/>
        <v>0</v>
      </c>
      <c r="C7145" t="str">
        <f t="shared" si="668"/>
        <v>ON</v>
      </c>
      <c r="D7145" s="4">
        <f t="shared" si="670"/>
        <v>42727.624999982676</v>
      </c>
      <c r="E7145" t="str">
        <f t="shared" si="671"/>
        <v>LRKPPS</v>
      </c>
      <c r="F7145" s="39">
        <v>68.042282104492187</v>
      </c>
      <c r="G7145">
        <f t="shared" si="669"/>
        <v>1.0941822408279617E-3</v>
      </c>
      <c r="H7145" s="38">
        <f>G7145*SUMIF('Manual Inputs'!$B$11:$B$22,'Expanded kW'!A7145,'Manual Inputs'!$C$11:$C$22)</f>
        <v>9847.8579097175807</v>
      </c>
    </row>
    <row r="7146" spans="1:8" x14ac:dyDescent="0.2">
      <c r="A7146">
        <f t="shared" si="666"/>
        <v>12</v>
      </c>
      <c r="B7146" t="b">
        <f t="shared" si="667"/>
        <v>0</v>
      </c>
      <c r="C7146" t="str">
        <f t="shared" si="668"/>
        <v>ON</v>
      </c>
      <c r="D7146" s="4">
        <f t="shared" si="670"/>
        <v>42727.66666664934</v>
      </c>
      <c r="E7146" t="str">
        <f t="shared" si="671"/>
        <v>LRKPPS</v>
      </c>
      <c r="F7146" s="39">
        <v>67.164764404296875</v>
      </c>
      <c r="G7146">
        <f t="shared" si="669"/>
        <v>1.080070952172308E-3</v>
      </c>
      <c r="H7146" s="38">
        <f>G7146*SUMIF('Manual Inputs'!$B$11:$B$22,'Expanded kW'!A7146,'Manual Inputs'!$C$11:$C$22)</f>
        <v>9720.8535036702542</v>
      </c>
    </row>
    <row r="7147" spans="1:8" x14ac:dyDescent="0.2">
      <c r="A7147">
        <f t="shared" si="666"/>
        <v>12</v>
      </c>
      <c r="B7147" t="b">
        <f t="shared" si="667"/>
        <v>0</v>
      </c>
      <c r="C7147" t="str">
        <f t="shared" si="668"/>
        <v>ON</v>
      </c>
      <c r="D7147" s="4">
        <f t="shared" si="670"/>
        <v>42727.708333316004</v>
      </c>
      <c r="E7147" t="str">
        <f t="shared" si="671"/>
        <v>LRKPPS</v>
      </c>
      <c r="F7147" s="39">
        <v>69.117431640625</v>
      </c>
      <c r="G7147">
        <f t="shared" si="669"/>
        <v>1.1114716304881196E-3</v>
      </c>
      <c r="H7147" s="38">
        <f>G7147*SUMIF('Manual Inputs'!$B$11:$B$22,'Expanded kW'!A7147,'Manual Inputs'!$C$11:$C$22)</f>
        <v>10003.465857247544</v>
      </c>
    </row>
    <row r="7148" spans="1:8" x14ac:dyDescent="0.2">
      <c r="A7148">
        <f t="shared" si="666"/>
        <v>12</v>
      </c>
      <c r="B7148" t="b">
        <f t="shared" si="667"/>
        <v>0</v>
      </c>
      <c r="C7148" t="str">
        <f t="shared" si="668"/>
        <v>ON</v>
      </c>
      <c r="D7148" s="4">
        <f t="shared" si="670"/>
        <v>42727.749999982669</v>
      </c>
      <c r="E7148" t="str">
        <f t="shared" si="671"/>
        <v>LRKPPS</v>
      </c>
      <c r="F7148" s="39">
        <v>73.803909301757812</v>
      </c>
      <c r="G7148">
        <f t="shared" si="669"/>
        <v>1.1868344853226129E-3</v>
      </c>
      <c r="H7148" s="38">
        <f>G7148*SUMIF('Manual Inputs'!$B$11:$B$22,'Expanded kW'!A7148,'Manual Inputs'!$C$11:$C$22)</f>
        <v>10681.746547966095</v>
      </c>
    </row>
    <row r="7149" spans="1:8" x14ac:dyDescent="0.2">
      <c r="A7149">
        <f t="shared" si="666"/>
        <v>12</v>
      </c>
      <c r="B7149" t="b">
        <f t="shared" si="667"/>
        <v>0</v>
      </c>
      <c r="C7149" t="str">
        <f t="shared" si="668"/>
        <v>ON</v>
      </c>
      <c r="D7149" s="4">
        <f t="shared" si="670"/>
        <v>42727.791666649333</v>
      </c>
      <c r="E7149" t="str">
        <f t="shared" si="671"/>
        <v>LRKPPS</v>
      </c>
      <c r="F7149" s="39">
        <v>74.937484741210937</v>
      </c>
      <c r="G7149">
        <f t="shared" si="669"/>
        <v>1.2050634170416223E-3</v>
      </c>
      <c r="H7149" s="38">
        <f>G7149*SUMIF('Manual Inputs'!$B$11:$B$22,'Expanded kW'!A7149,'Manual Inputs'!$C$11:$C$22)</f>
        <v>10845.810560994592</v>
      </c>
    </row>
    <row r="7150" spans="1:8" x14ac:dyDescent="0.2">
      <c r="A7150">
        <f t="shared" si="666"/>
        <v>12</v>
      </c>
      <c r="B7150" t="b">
        <f t="shared" si="667"/>
        <v>0</v>
      </c>
      <c r="C7150" t="str">
        <f t="shared" si="668"/>
        <v>ON</v>
      </c>
      <c r="D7150" s="4">
        <f t="shared" si="670"/>
        <v>42727.833333315997</v>
      </c>
      <c r="E7150" t="str">
        <f t="shared" si="671"/>
        <v>LRKPPS</v>
      </c>
      <c r="F7150" s="39">
        <v>71.491119384765625</v>
      </c>
      <c r="G7150">
        <f t="shared" si="669"/>
        <v>1.1496427043348357E-3</v>
      </c>
      <c r="H7150" s="38">
        <f>G7150*SUMIF('Manual Inputs'!$B$11:$B$22,'Expanded kW'!A7150,'Manual Inputs'!$C$11:$C$22)</f>
        <v>10347.013117911683</v>
      </c>
    </row>
    <row r="7151" spans="1:8" x14ac:dyDescent="0.2">
      <c r="A7151">
        <f t="shared" si="666"/>
        <v>12</v>
      </c>
      <c r="B7151" t="b">
        <f t="shared" si="667"/>
        <v>0</v>
      </c>
      <c r="C7151" t="str">
        <f t="shared" si="668"/>
        <v>OFF</v>
      </c>
      <c r="D7151" s="4">
        <f t="shared" si="670"/>
        <v>42727.874999982661</v>
      </c>
      <c r="E7151" t="str">
        <f t="shared" si="671"/>
        <v>LRKPPS</v>
      </c>
      <c r="F7151" s="39">
        <v>69.590255737304688</v>
      </c>
      <c r="G7151">
        <f t="shared" si="669"/>
        <v>1.1190750751936915E-3</v>
      </c>
      <c r="H7151" s="38">
        <f>G7151*SUMIF('Manual Inputs'!$B$11:$B$22,'Expanded kW'!A7151,'Manual Inputs'!$C$11:$C$22)</f>
        <v>10071.898372683187</v>
      </c>
    </row>
    <row r="7152" spans="1:8" x14ac:dyDescent="0.2">
      <c r="A7152">
        <f t="shared" si="666"/>
        <v>12</v>
      </c>
      <c r="B7152" t="b">
        <f t="shared" si="667"/>
        <v>0</v>
      </c>
      <c r="C7152" t="str">
        <f t="shared" si="668"/>
        <v>OFF</v>
      </c>
      <c r="D7152" s="4">
        <f t="shared" si="670"/>
        <v>42727.916666649326</v>
      </c>
      <c r="E7152" t="str">
        <f t="shared" si="671"/>
        <v>LRKPPS</v>
      </c>
      <c r="F7152" s="39">
        <v>70.001838684082031</v>
      </c>
      <c r="G7152">
        <f t="shared" si="669"/>
        <v>1.1256937060958681E-3</v>
      </c>
      <c r="H7152" s="38">
        <f>G7152*SUMIF('Manual Inputs'!$B$11:$B$22,'Expanded kW'!A7152,'Manual Inputs'!$C$11:$C$22)</f>
        <v>10131.467367910325</v>
      </c>
    </row>
    <row r="7153" spans="1:8" x14ac:dyDescent="0.2">
      <c r="A7153">
        <f t="shared" si="666"/>
        <v>12</v>
      </c>
      <c r="B7153" t="b">
        <f t="shared" si="667"/>
        <v>0</v>
      </c>
      <c r="C7153" t="str">
        <f t="shared" si="668"/>
        <v>OFF</v>
      </c>
      <c r="D7153" s="4">
        <f t="shared" si="670"/>
        <v>42727.95833331599</v>
      </c>
      <c r="E7153" t="str">
        <f t="shared" si="671"/>
        <v>LRKPPS</v>
      </c>
      <c r="F7153" s="39">
        <v>70.829322814941406</v>
      </c>
      <c r="G7153">
        <f t="shared" si="669"/>
        <v>1.1390004091127194E-3</v>
      </c>
      <c r="H7153" s="38">
        <f>G7153*SUMIF('Manual Inputs'!$B$11:$B$22,'Expanded kW'!A7153,'Manual Inputs'!$C$11:$C$22)</f>
        <v>10251.230343095889</v>
      </c>
    </row>
    <row r="7154" spans="1:8" x14ac:dyDescent="0.2">
      <c r="A7154">
        <f t="shared" si="666"/>
        <v>12</v>
      </c>
      <c r="B7154" t="b">
        <f t="shared" si="667"/>
        <v>0</v>
      </c>
      <c r="C7154" t="str">
        <f t="shared" si="668"/>
        <v>OFF</v>
      </c>
      <c r="D7154" s="4">
        <f t="shared" si="670"/>
        <v>42727.999999982654</v>
      </c>
      <c r="E7154" t="str">
        <f t="shared" si="671"/>
        <v>LRKPPS</v>
      </c>
      <c r="F7154" s="39">
        <v>69.643394470214844</v>
      </c>
      <c r="G7154">
        <f t="shared" si="669"/>
        <v>1.1199295947079122E-3</v>
      </c>
      <c r="H7154" s="38">
        <f>G7154*SUMIF('Manual Inputs'!$B$11:$B$22,'Expanded kW'!A7154,'Manual Inputs'!$C$11:$C$22)</f>
        <v>10079.589218360557</v>
      </c>
    </row>
    <row r="7155" spans="1:8" x14ac:dyDescent="0.2">
      <c r="A7155">
        <f t="shared" si="666"/>
        <v>12</v>
      </c>
      <c r="B7155" t="b">
        <f t="shared" si="667"/>
        <v>0</v>
      </c>
      <c r="C7155" t="str">
        <f t="shared" si="668"/>
        <v>OFF</v>
      </c>
      <c r="D7155" s="4">
        <f t="shared" si="670"/>
        <v>42728.041666649318</v>
      </c>
      <c r="E7155" t="str">
        <f t="shared" si="671"/>
        <v>LRKPPS</v>
      </c>
      <c r="F7155" s="39">
        <v>66.331611633300781</v>
      </c>
      <c r="G7155">
        <f t="shared" si="669"/>
        <v>1.0666730922280964E-3</v>
      </c>
      <c r="H7155" s="38">
        <f>G7155*SUMIF('Manual Inputs'!$B$11:$B$22,'Expanded kW'!A7155,'Manual Inputs'!$C$11:$C$22)</f>
        <v>9600.2700979982219</v>
      </c>
    </row>
    <row r="7156" spans="1:8" x14ac:dyDescent="0.2">
      <c r="A7156">
        <f t="shared" si="666"/>
        <v>12</v>
      </c>
      <c r="B7156" t="b">
        <f t="shared" si="667"/>
        <v>0</v>
      </c>
      <c r="C7156" t="str">
        <f t="shared" si="668"/>
        <v>OFF</v>
      </c>
      <c r="D7156" s="4">
        <f t="shared" si="670"/>
        <v>42728.083333315983</v>
      </c>
      <c r="E7156" t="str">
        <f t="shared" si="671"/>
        <v>LRKPPS</v>
      </c>
      <c r="F7156" s="39">
        <v>65.56414794921875</v>
      </c>
      <c r="G7156">
        <f t="shared" si="669"/>
        <v>1.0543315729899061E-3</v>
      </c>
      <c r="H7156" s="38">
        <f>G7156*SUMIF('Manual Inputs'!$B$11:$B$22,'Expanded kW'!A7156,'Manual Inputs'!$C$11:$C$22)</f>
        <v>9489.1939688921793</v>
      </c>
    </row>
    <row r="7157" spans="1:8" x14ac:dyDescent="0.2">
      <c r="A7157">
        <f t="shared" si="666"/>
        <v>12</v>
      </c>
      <c r="B7157" t="b">
        <f t="shared" si="667"/>
        <v>0</v>
      </c>
      <c r="C7157" t="str">
        <f t="shared" si="668"/>
        <v>OFF</v>
      </c>
      <c r="D7157" s="4">
        <f t="shared" si="670"/>
        <v>42728.124999982647</v>
      </c>
      <c r="E7157" t="str">
        <f t="shared" si="671"/>
        <v>LRKPPS</v>
      </c>
      <c r="F7157" s="39">
        <v>65.668815612792969</v>
      </c>
      <c r="G7157">
        <f t="shared" si="669"/>
        <v>1.056014724923229E-3</v>
      </c>
      <c r="H7157" s="38">
        <f>G7157*SUMIF('Manual Inputs'!$B$11:$B$22,'Expanded kW'!A7157,'Manual Inputs'!$C$11:$C$22)</f>
        <v>9504.3426712393211</v>
      </c>
    </row>
    <row r="7158" spans="1:8" x14ac:dyDescent="0.2">
      <c r="A7158">
        <f t="shared" si="666"/>
        <v>12</v>
      </c>
      <c r="B7158" t="b">
        <f t="shared" si="667"/>
        <v>0</v>
      </c>
      <c r="C7158" t="str">
        <f t="shared" si="668"/>
        <v>OFF</v>
      </c>
      <c r="D7158" s="4">
        <f t="shared" si="670"/>
        <v>42728.166666649311</v>
      </c>
      <c r="E7158" t="str">
        <f t="shared" si="671"/>
        <v>LRKPPS</v>
      </c>
      <c r="F7158" s="39">
        <v>67.870697021484375</v>
      </c>
      <c r="G7158">
        <f t="shared" si="669"/>
        <v>1.0914229954762287E-3</v>
      </c>
      <c r="H7158" s="38">
        <f>G7158*SUMIF('Manual Inputs'!$B$11:$B$22,'Expanded kW'!A7158,'Manual Inputs'!$C$11:$C$22)</f>
        <v>9823.0241524621579</v>
      </c>
    </row>
    <row r="7159" spans="1:8" x14ac:dyDescent="0.2">
      <c r="A7159">
        <f t="shared" si="666"/>
        <v>12</v>
      </c>
      <c r="B7159" t="b">
        <f t="shared" si="667"/>
        <v>0</v>
      </c>
      <c r="C7159" t="str">
        <f t="shared" si="668"/>
        <v>OFF</v>
      </c>
      <c r="D7159" s="4">
        <f t="shared" si="670"/>
        <v>42728.208333315975</v>
      </c>
      <c r="E7159" t="str">
        <f t="shared" si="671"/>
        <v>LRKPPS</v>
      </c>
      <c r="F7159" s="39">
        <v>69.768196105957031</v>
      </c>
      <c r="G7159">
        <f t="shared" si="669"/>
        <v>1.1219365193616984E-3</v>
      </c>
      <c r="H7159" s="38">
        <f>G7159*SUMIF('Manual Inputs'!$B$11:$B$22,'Expanded kW'!A7159,'Manual Inputs'!$C$11:$C$22)</f>
        <v>10097.651939622639</v>
      </c>
    </row>
    <row r="7160" spans="1:8" x14ac:dyDescent="0.2">
      <c r="A7160">
        <f t="shared" si="666"/>
        <v>12</v>
      </c>
      <c r="B7160" t="b">
        <f t="shared" si="667"/>
        <v>0</v>
      </c>
      <c r="C7160" t="str">
        <f t="shared" si="668"/>
        <v>OFF</v>
      </c>
      <c r="D7160" s="4">
        <f t="shared" si="670"/>
        <v>42728.24999998264</v>
      </c>
      <c r="E7160" t="str">
        <f t="shared" si="671"/>
        <v>LRKPPS</v>
      </c>
      <c r="F7160" s="39">
        <v>66.392044067382812</v>
      </c>
      <c r="G7160">
        <f t="shared" si="669"/>
        <v>1.0676449011401052E-3</v>
      </c>
      <c r="H7160" s="38">
        <f>G7160*SUMIF('Manual Inputs'!$B$11:$B$22,'Expanded kW'!A7160,'Manual Inputs'!$C$11:$C$22)</f>
        <v>9609.0165715962739</v>
      </c>
    </row>
    <row r="7161" spans="1:8" x14ac:dyDescent="0.2">
      <c r="A7161">
        <f t="shared" si="666"/>
        <v>12</v>
      </c>
      <c r="B7161" t="b">
        <f t="shared" si="667"/>
        <v>0</v>
      </c>
      <c r="C7161" t="str">
        <f t="shared" si="668"/>
        <v>OFF</v>
      </c>
      <c r="D7161" s="4">
        <f t="shared" si="670"/>
        <v>42728.291666649304</v>
      </c>
      <c r="E7161" t="str">
        <f t="shared" si="671"/>
        <v>LRKPPS</v>
      </c>
      <c r="F7161" s="39">
        <v>68.773170471191406</v>
      </c>
      <c r="G7161">
        <f t="shared" si="669"/>
        <v>1.1059355954500466E-3</v>
      </c>
      <c r="H7161" s="38">
        <f>G7161*SUMIF('Manual Inputs'!$B$11:$B$22,'Expanded kW'!A7161,'Manual Inputs'!$C$11:$C$22)</f>
        <v>9953.640440233914</v>
      </c>
    </row>
    <row r="7162" spans="1:8" x14ac:dyDescent="0.2">
      <c r="A7162">
        <f t="shared" si="666"/>
        <v>12</v>
      </c>
      <c r="B7162" t="b">
        <f t="shared" si="667"/>
        <v>0</v>
      </c>
      <c r="C7162" t="str">
        <f t="shared" si="668"/>
        <v>OFF</v>
      </c>
      <c r="D7162" s="4">
        <f t="shared" si="670"/>
        <v>42728.333333315968</v>
      </c>
      <c r="E7162" t="str">
        <f t="shared" si="671"/>
        <v>LRKPPS</v>
      </c>
      <c r="F7162" s="39">
        <v>64.255317687988281</v>
      </c>
      <c r="G7162">
        <f t="shared" si="669"/>
        <v>1.0332843831573056E-3</v>
      </c>
      <c r="H7162" s="38">
        <f>G7162*SUMIF('Manual Inputs'!$B$11:$B$22,'Expanded kW'!A7162,'Manual Inputs'!$C$11:$C$22)</f>
        <v>9299.7650720079982</v>
      </c>
    </row>
    <row r="7163" spans="1:8" x14ac:dyDescent="0.2">
      <c r="A7163">
        <f t="shared" si="666"/>
        <v>12</v>
      </c>
      <c r="B7163" t="b">
        <f t="shared" si="667"/>
        <v>0</v>
      </c>
      <c r="C7163" t="str">
        <f t="shared" si="668"/>
        <v>OFF</v>
      </c>
      <c r="D7163" s="4">
        <f t="shared" si="670"/>
        <v>42728.374999982632</v>
      </c>
      <c r="E7163" t="str">
        <f t="shared" si="671"/>
        <v>LRKPPS</v>
      </c>
      <c r="F7163" s="39">
        <v>63.043907165527344</v>
      </c>
      <c r="G7163">
        <f t="shared" si="669"/>
        <v>1.0138037919861672E-3</v>
      </c>
      <c r="H7163" s="38">
        <f>G7163*SUMIF('Manual Inputs'!$B$11:$B$22,'Expanded kW'!A7163,'Manual Inputs'!$C$11:$C$22)</f>
        <v>9124.4358748301092</v>
      </c>
    </row>
    <row r="7164" spans="1:8" x14ac:dyDescent="0.2">
      <c r="A7164">
        <f t="shared" si="666"/>
        <v>12</v>
      </c>
      <c r="B7164" t="b">
        <f t="shared" si="667"/>
        <v>0</v>
      </c>
      <c r="C7164" t="str">
        <f t="shared" si="668"/>
        <v>OFF</v>
      </c>
      <c r="D7164" s="4">
        <f t="shared" si="670"/>
        <v>42728.416666649297</v>
      </c>
      <c r="E7164" t="str">
        <f t="shared" si="671"/>
        <v>LRKPPS</v>
      </c>
      <c r="F7164" s="39">
        <v>63.592693328857422</v>
      </c>
      <c r="G7164">
        <f t="shared" si="669"/>
        <v>1.0226287763246665E-3</v>
      </c>
      <c r="H7164" s="38">
        <f>G7164*SUMIF('Manual Inputs'!$B$11:$B$22,'Expanded kW'!A7164,'Manual Inputs'!$C$11:$C$22)</f>
        <v>9203.8624900484865</v>
      </c>
    </row>
    <row r="7165" spans="1:8" x14ac:dyDescent="0.2">
      <c r="A7165">
        <f t="shared" si="666"/>
        <v>12</v>
      </c>
      <c r="B7165" t="b">
        <f t="shared" si="667"/>
        <v>0</v>
      </c>
      <c r="C7165" t="str">
        <f t="shared" si="668"/>
        <v>OFF</v>
      </c>
      <c r="D7165" s="4">
        <f t="shared" si="670"/>
        <v>42728.458333315961</v>
      </c>
      <c r="E7165" t="str">
        <f t="shared" si="671"/>
        <v>LRKPPS</v>
      </c>
      <c r="F7165" s="39">
        <v>62.407066345214844</v>
      </c>
      <c r="G7165">
        <f t="shared" si="669"/>
        <v>1.0035628080822155E-3</v>
      </c>
      <c r="H7165" s="38">
        <f>G7165*SUMIF('Manual Inputs'!$B$11:$B$22,'Expanded kW'!A7165,'Manual Inputs'!$C$11:$C$22)</f>
        <v>9032.2649817387482</v>
      </c>
    </row>
    <row r="7166" spans="1:8" x14ac:dyDescent="0.2">
      <c r="A7166">
        <f t="shared" si="666"/>
        <v>12</v>
      </c>
      <c r="B7166" t="b">
        <f t="shared" si="667"/>
        <v>0</v>
      </c>
      <c r="C7166" t="str">
        <f t="shared" si="668"/>
        <v>OFF</v>
      </c>
      <c r="D7166" s="4">
        <f t="shared" si="670"/>
        <v>42728.499999982625</v>
      </c>
      <c r="E7166" t="str">
        <f t="shared" si="671"/>
        <v>LRKPPS</v>
      </c>
      <c r="F7166" s="39">
        <v>60.610958099365234</v>
      </c>
      <c r="G7166">
        <f t="shared" si="669"/>
        <v>9.7467974178242194E-4</v>
      </c>
      <c r="H7166" s="38">
        <f>G7166*SUMIF('Manual Inputs'!$B$11:$B$22,'Expanded kW'!A7166,'Manual Inputs'!$C$11:$C$22)</f>
        <v>8772.3116373104131</v>
      </c>
    </row>
    <row r="7167" spans="1:8" x14ac:dyDescent="0.2">
      <c r="A7167">
        <f t="shared" si="666"/>
        <v>12</v>
      </c>
      <c r="B7167" t="b">
        <f t="shared" si="667"/>
        <v>0</v>
      </c>
      <c r="C7167" t="str">
        <f t="shared" si="668"/>
        <v>OFF</v>
      </c>
      <c r="D7167" s="4">
        <f t="shared" si="670"/>
        <v>42728.541666649289</v>
      </c>
      <c r="E7167" t="str">
        <f t="shared" si="671"/>
        <v>LRKPPS</v>
      </c>
      <c r="F7167" s="39">
        <v>60.685405731201172</v>
      </c>
      <c r="G7167">
        <f t="shared" si="669"/>
        <v>9.7587692791591292E-4</v>
      </c>
      <c r="H7167" s="38">
        <f>G7167*SUMIF('Manual Inputs'!$B$11:$B$22,'Expanded kW'!A7167,'Manual Inputs'!$C$11:$C$22)</f>
        <v>8783.086550751872</v>
      </c>
    </row>
    <row r="7168" spans="1:8" x14ac:dyDescent="0.2">
      <c r="A7168">
        <f t="shared" si="666"/>
        <v>12</v>
      </c>
      <c r="B7168" t="b">
        <f t="shared" si="667"/>
        <v>0</v>
      </c>
      <c r="C7168" t="str">
        <f t="shared" si="668"/>
        <v>OFF</v>
      </c>
      <c r="D7168" s="4">
        <f t="shared" si="670"/>
        <v>42728.583333315953</v>
      </c>
      <c r="E7168" t="str">
        <f t="shared" si="671"/>
        <v>LRKPPS</v>
      </c>
      <c r="F7168" s="39">
        <v>59.922897338867187</v>
      </c>
      <c r="G7168">
        <f t="shared" si="669"/>
        <v>9.6361509430937901E-4</v>
      </c>
      <c r="H7168" s="38">
        <f>G7168*SUMIF('Manual Inputs'!$B$11:$B$22,'Expanded kW'!A7168,'Manual Inputs'!$C$11:$C$22)</f>
        <v>8672.7276081881791</v>
      </c>
    </row>
    <row r="7169" spans="1:8" x14ac:dyDescent="0.2">
      <c r="A7169">
        <f t="shared" si="666"/>
        <v>12</v>
      </c>
      <c r="B7169" t="b">
        <f t="shared" si="667"/>
        <v>0</v>
      </c>
      <c r="C7169" t="str">
        <f t="shared" si="668"/>
        <v>OFF</v>
      </c>
      <c r="D7169" s="4">
        <f t="shared" si="670"/>
        <v>42728.624999982618</v>
      </c>
      <c r="E7169" t="str">
        <f t="shared" si="671"/>
        <v>LRKPPS</v>
      </c>
      <c r="F7169" s="39">
        <v>60.562881469726563</v>
      </c>
      <c r="G7169">
        <f t="shared" si="669"/>
        <v>9.7390662552702186E-4</v>
      </c>
      <c r="H7169" s="38">
        <f>G7169*SUMIF('Manual Inputs'!$B$11:$B$22,'Expanded kW'!A7169,'Manual Inputs'!$C$11:$C$22)</f>
        <v>8765.353437161677</v>
      </c>
    </row>
    <row r="7170" spans="1:8" x14ac:dyDescent="0.2">
      <c r="A7170">
        <f t="shared" ref="A7170:A7233" si="672">MONTH(D7170)</f>
        <v>12</v>
      </c>
      <c r="B7170" t="b">
        <f t="shared" ref="B7170:B7233" si="673">IF(ISNA(VLOOKUP(DATE(YEAR(D7170),MONTH(D7170),DAY(D7170)),Holidays,1,FALSE)),FALSE,TRUE)</f>
        <v>0</v>
      </c>
      <c r="C7170" t="str">
        <f t="shared" ref="C7170:C7233" si="674">IF(OR(HOUR(D7170)&lt;PkStart,HOUR(D7170)&gt;OPkStart-1,WEEKDAY(D7170,2)&gt;5,B7170)=TRUE,"OFF","ON")</f>
        <v>OFF</v>
      </c>
      <c r="D7170" s="4">
        <f t="shared" si="670"/>
        <v>42728.666666649282</v>
      </c>
      <c r="E7170" t="str">
        <f t="shared" si="671"/>
        <v>LRKPPS</v>
      </c>
      <c r="F7170" s="39">
        <v>61.284198760986328</v>
      </c>
      <c r="G7170">
        <f t="shared" ref="G7170:G7233" si="675">IF(SUMIF($A$2:$A$8761,A7170,$F$2:$F$8761)=0,0,F7170/SUMIF($A$2:$A$8761,A7170,$F$2:$F$8761))</f>
        <v>9.8550606848642349E-4</v>
      </c>
      <c r="H7170" s="38">
        <f>G7170*SUMIF('Manual Inputs'!$B$11:$B$22,'Expanded kW'!A7170,'Manual Inputs'!$C$11:$C$22)</f>
        <v>8869.7507320854402</v>
      </c>
    </row>
    <row r="7171" spans="1:8" x14ac:dyDescent="0.2">
      <c r="A7171">
        <f t="shared" si="672"/>
        <v>12</v>
      </c>
      <c r="B7171" t="b">
        <f t="shared" si="673"/>
        <v>0</v>
      </c>
      <c r="C7171" t="str">
        <f t="shared" si="674"/>
        <v>OFF</v>
      </c>
      <c r="D7171" s="4">
        <f t="shared" si="670"/>
        <v>42728.708333315946</v>
      </c>
      <c r="E7171" t="str">
        <f t="shared" si="671"/>
        <v>LRKPPS</v>
      </c>
      <c r="F7171" s="39">
        <v>62.255073547363281</v>
      </c>
      <c r="G7171">
        <f t="shared" si="675"/>
        <v>1.0011186246274698E-3</v>
      </c>
      <c r="H7171" s="38">
        <f>G7171*SUMIF('Manual Inputs'!$B$11:$B$22,'Expanded kW'!A7171,'Manual Inputs'!$C$11:$C$22)</f>
        <v>9010.2668442535287</v>
      </c>
    </row>
    <row r="7172" spans="1:8" x14ac:dyDescent="0.2">
      <c r="A7172">
        <f t="shared" si="672"/>
        <v>12</v>
      </c>
      <c r="B7172" t="b">
        <f t="shared" si="673"/>
        <v>0</v>
      </c>
      <c r="C7172" t="str">
        <f t="shared" si="674"/>
        <v>OFF</v>
      </c>
      <c r="D7172" s="4">
        <f t="shared" ref="D7172:D7235" si="676">+D7171+1/24</f>
        <v>42728.74999998261</v>
      </c>
      <c r="E7172" t="str">
        <f t="shared" ref="E7172:E7235" si="677">+E7171</f>
        <v>LRKPPS</v>
      </c>
      <c r="F7172" s="39">
        <v>62.521549224853516</v>
      </c>
      <c r="G7172">
        <f t="shared" si="675"/>
        <v>1.0054037976831684E-3</v>
      </c>
      <c r="H7172" s="38">
        <f>G7172*SUMIF('Manual Inputs'!$B$11:$B$22,'Expanded kW'!A7172,'Manual Inputs'!$C$11:$C$22)</f>
        <v>9048.8342545042542</v>
      </c>
    </row>
    <row r="7173" spans="1:8" x14ac:dyDescent="0.2">
      <c r="A7173">
        <f t="shared" si="672"/>
        <v>12</v>
      </c>
      <c r="B7173" t="b">
        <f t="shared" si="673"/>
        <v>0</v>
      </c>
      <c r="C7173" t="str">
        <f t="shared" si="674"/>
        <v>OFF</v>
      </c>
      <c r="D7173" s="4">
        <f t="shared" si="676"/>
        <v>42728.791666649275</v>
      </c>
      <c r="E7173" t="str">
        <f t="shared" si="677"/>
        <v>LRKPPS</v>
      </c>
      <c r="F7173" s="39">
        <v>62.630325317382813</v>
      </c>
      <c r="G7173">
        <f t="shared" si="675"/>
        <v>1.0071530169184881E-3</v>
      </c>
      <c r="H7173" s="38">
        <f>G7173*SUMIF('Manual Inputs'!$B$11:$B$22,'Expanded kW'!A7173,'Manual Inputs'!$C$11:$C$22)</f>
        <v>9064.5775757167594</v>
      </c>
    </row>
    <row r="7174" spans="1:8" x14ac:dyDescent="0.2">
      <c r="A7174">
        <f t="shared" si="672"/>
        <v>12</v>
      </c>
      <c r="B7174" t="b">
        <f t="shared" si="673"/>
        <v>0</v>
      </c>
      <c r="C7174" t="str">
        <f t="shared" si="674"/>
        <v>OFF</v>
      </c>
      <c r="D7174" s="4">
        <f t="shared" si="676"/>
        <v>42728.833333315939</v>
      </c>
      <c r="E7174" t="str">
        <f t="shared" si="677"/>
        <v>LRKPPS</v>
      </c>
      <c r="F7174" s="39">
        <v>62.699268341064453</v>
      </c>
      <c r="G7174">
        <f t="shared" si="675"/>
        <v>1.0082616839091922E-3</v>
      </c>
      <c r="H7174" s="38">
        <f>G7174*SUMIF('Manual Inputs'!$B$11:$B$22,'Expanded kW'!A7174,'Manual Inputs'!$C$11:$C$22)</f>
        <v>9074.5557992578269</v>
      </c>
    </row>
    <row r="7175" spans="1:8" x14ac:dyDescent="0.2">
      <c r="A7175">
        <f t="shared" si="672"/>
        <v>12</v>
      </c>
      <c r="B7175" t="b">
        <f t="shared" si="673"/>
        <v>0</v>
      </c>
      <c r="C7175" t="str">
        <f t="shared" si="674"/>
        <v>OFF</v>
      </c>
      <c r="D7175" s="4">
        <f t="shared" si="676"/>
        <v>42728.874999982603</v>
      </c>
      <c r="E7175" t="str">
        <f t="shared" si="677"/>
        <v>LRKPPS</v>
      </c>
      <c r="F7175" s="39">
        <v>63.119987487792969</v>
      </c>
      <c r="G7175">
        <f t="shared" si="675"/>
        <v>1.0150272332777406E-3</v>
      </c>
      <c r="H7175" s="38">
        <f>G7175*SUMIF('Manual Inputs'!$B$11:$B$22,'Expanded kW'!A7175,'Manual Inputs'!$C$11:$C$22)</f>
        <v>9135.4470899190874</v>
      </c>
    </row>
    <row r="7176" spans="1:8" x14ac:dyDescent="0.2">
      <c r="A7176">
        <f t="shared" si="672"/>
        <v>12</v>
      </c>
      <c r="B7176" t="b">
        <f t="shared" si="673"/>
        <v>0</v>
      </c>
      <c r="C7176" t="str">
        <f t="shared" si="674"/>
        <v>OFF</v>
      </c>
      <c r="D7176" s="4">
        <f t="shared" si="676"/>
        <v>42728.916666649267</v>
      </c>
      <c r="E7176" t="str">
        <f t="shared" si="677"/>
        <v>LRKPPS</v>
      </c>
      <c r="F7176" s="39">
        <v>63.462089538574219</v>
      </c>
      <c r="G7176">
        <f t="shared" si="675"/>
        <v>1.0205285477095643E-3</v>
      </c>
      <c r="H7176" s="38">
        <f>G7176*SUMIF('Manual Inputs'!$B$11:$B$22,'Expanded kW'!A7176,'Manual Inputs'!$C$11:$C$22)</f>
        <v>9184.960014567072</v>
      </c>
    </row>
    <row r="7177" spans="1:8" x14ac:dyDescent="0.2">
      <c r="A7177">
        <f t="shared" si="672"/>
        <v>12</v>
      </c>
      <c r="B7177" t="b">
        <f t="shared" si="673"/>
        <v>0</v>
      </c>
      <c r="C7177" t="str">
        <f t="shared" si="674"/>
        <v>OFF</v>
      </c>
      <c r="D7177" s="4">
        <f t="shared" si="676"/>
        <v>42728.958333315932</v>
      </c>
      <c r="E7177" t="str">
        <f t="shared" si="677"/>
        <v>LRKPPS</v>
      </c>
      <c r="F7177" s="39">
        <v>62.402065277099609</v>
      </c>
      <c r="G7177">
        <f t="shared" si="675"/>
        <v>1.0034823863246316E-3</v>
      </c>
      <c r="H7177" s="38">
        <f>G7177*SUMIF('Manual Inputs'!$B$11:$B$22,'Expanded kW'!A7177,'Manual Inputs'!$C$11:$C$22)</f>
        <v>9031.5411699165634</v>
      </c>
    </row>
    <row r="7178" spans="1:8" x14ac:dyDescent="0.2">
      <c r="A7178">
        <f t="shared" si="672"/>
        <v>12</v>
      </c>
      <c r="B7178" t="b">
        <f t="shared" si="673"/>
        <v>0</v>
      </c>
      <c r="C7178" t="str">
        <f t="shared" si="674"/>
        <v>OFF</v>
      </c>
      <c r="D7178" s="4">
        <f t="shared" si="676"/>
        <v>42728.999999982596</v>
      </c>
      <c r="E7178" t="str">
        <f t="shared" si="677"/>
        <v>LRKPPS</v>
      </c>
      <c r="F7178" s="39">
        <v>60.577774047851563</v>
      </c>
      <c r="G7178">
        <f t="shared" si="675"/>
        <v>9.7414611182878186E-4</v>
      </c>
      <c r="H7178" s="38">
        <f>G7178*SUMIF('Manual Inputs'!$B$11:$B$22,'Expanded kW'!A7178,'Manual Inputs'!$C$11:$C$22)</f>
        <v>8767.5088615352906</v>
      </c>
    </row>
    <row r="7179" spans="1:8" x14ac:dyDescent="0.2">
      <c r="A7179">
        <f t="shared" si="672"/>
        <v>12</v>
      </c>
      <c r="B7179" t="b">
        <f t="shared" si="673"/>
        <v>0</v>
      </c>
      <c r="C7179" t="str">
        <f t="shared" si="674"/>
        <v>OFF</v>
      </c>
      <c r="D7179" s="4">
        <f t="shared" si="676"/>
        <v>42729.04166664926</v>
      </c>
      <c r="E7179" t="str">
        <f t="shared" si="677"/>
        <v>LRKPPS</v>
      </c>
      <c r="F7179" s="39">
        <v>60.048984527587891</v>
      </c>
      <c r="G7179">
        <f t="shared" si="675"/>
        <v>9.6564269183296359E-4</v>
      </c>
      <c r="H7179" s="38">
        <f>G7179*SUMIF('Manual Inputs'!$B$11:$B$22,'Expanded kW'!A7179,'Manual Inputs'!$C$11:$C$22)</f>
        <v>8690.9763893923464</v>
      </c>
    </row>
    <row r="7180" spans="1:8" x14ac:dyDescent="0.2">
      <c r="A7180">
        <f t="shared" si="672"/>
        <v>12</v>
      </c>
      <c r="B7180" t="b">
        <f t="shared" si="673"/>
        <v>0</v>
      </c>
      <c r="C7180" t="str">
        <f t="shared" si="674"/>
        <v>OFF</v>
      </c>
      <c r="D7180" s="4">
        <f t="shared" si="676"/>
        <v>42729.083333315924</v>
      </c>
      <c r="E7180" t="str">
        <f t="shared" si="677"/>
        <v>LRKPPS</v>
      </c>
      <c r="F7180" s="39">
        <v>60.903430938720703</v>
      </c>
      <c r="G7180">
        <f t="shared" si="675"/>
        <v>9.7938297302113653E-4</v>
      </c>
      <c r="H7180" s="38">
        <f>G7180*SUMIF('Manual Inputs'!$B$11:$B$22,'Expanded kW'!A7180,'Manual Inputs'!$C$11:$C$22)</f>
        <v>8814.6416544018593</v>
      </c>
    </row>
    <row r="7181" spans="1:8" x14ac:dyDescent="0.2">
      <c r="A7181">
        <f t="shared" si="672"/>
        <v>12</v>
      </c>
      <c r="B7181" t="b">
        <f t="shared" si="673"/>
        <v>0</v>
      </c>
      <c r="C7181" t="str">
        <f t="shared" si="674"/>
        <v>OFF</v>
      </c>
      <c r="D7181" s="4">
        <f t="shared" si="676"/>
        <v>42729.124999982589</v>
      </c>
      <c r="E7181" t="str">
        <f t="shared" si="677"/>
        <v>LRKPPS</v>
      </c>
      <c r="F7181" s="39">
        <v>63.023368835449219</v>
      </c>
      <c r="G7181">
        <f t="shared" si="675"/>
        <v>1.0134735168200104E-3</v>
      </c>
      <c r="H7181" s="38">
        <f>G7181*SUMIF('Manual Inputs'!$B$11:$B$22,'Expanded kW'!A7181,'Manual Inputs'!$C$11:$C$22)</f>
        <v>9121.4633326099411</v>
      </c>
    </row>
    <row r="7182" spans="1:8" x14ac:dyDescent="0.2">
      <c r="A7182">
        <f t="shared" si="672"/>
        <v>12</v>
      </c>
      <c r="B7182" t="b">
        <f t="shared" si="673"/>
        <v>0</v>
      </c>
      <c r="C7182" t="str">
        <f t="shared" si="674"/>
        <v>OFF</v>
      </c>
      <c r="D7182" s="4">
        <f t="shared" si="676"/>
        <v>42729.166666649253</v>
      </c>
      <c r="E7182" t="str">
        <f t="shared" si="677"/>
        <v>LRKPPS</v>
      </c>
      <c r="F7182" s="39">
        <v>60.877204895019531</v>
      </c>
      <c r="G7182">
        <f t="shared" si="675"/>
        <v>9.7896123420848288E-4</v>
      </c>
      <c r="H7182" s="38">
        <f>G7182*SUMIF('Manual Inputs'!$B$11:$B$22,'Expanded kW'!A7182,'Manual Inputs'!$C$11:$C$22)</f>
        <v>8810.8459211619538</v>
      </c>
    </row>
    <row r="7183" spans="1:8" x14ac:dyDescent="0.2">
      <c r="A7183">
        <f t="shared" si="672"/>
        <v>12</v>
      </c>
      <c r="B7183" t="b">
        <f t="shared" si="673"/>
        <v>0</v>
      </c>
      <c r="C7183" t="str">
        <f t="shared" si="674"/>
        <v>OFF</v>
      </c>
      <c r="D7183" s="4">
        <f t="shared" si="676"/>
        <v>42729.208333315917</v>
      </c>
      <c r="E7183" t="str">
        <f t="shared" si="677"/>
        <v>LRKPPS</v>
      </c>
      <c r="F7183" s="39">
        <v>61.861400604248047</v>
      </c>
      <c r="G7183">
        <f t="shared" si="675"/>
        <v>9.9478800299444381E-4</v>
      </c>
      <c r="H7183" s="38">
        <f>G7183*SUMIF('Manual Inputs'!$B$11:$B$22,'Expanded kW'!A7183,'Manual Inputs'!$C$11:$C$22)</f>
        <v>8953.2899897625903</v>
      </c>
    </row>
    <row r="7184" spans="1:8" x14ac:dyDescent="0.2">
      <c r="A7184">
        <f t="shared" si="672"/>
        <v>12</v>
      </c>
      <c r="B7184" t="b">
        <f t="shared" si="673"/>
        <v>0</v>
      </c>
      <c r="C7184" t="str">
        <f t="shared" si="674"/>
        <v>OFF</v>
      </c>
      <c r="D7184" s="4">
        <f t="shared" si="676"/>
        <v>42729.249999982581</v>
      </c>
      <c r="E7184" t="str">
        <f t="shared" si="677"/>
        <v>LRKPPS</v>
      </c>
      <c r="F7184" s="39">
        <v>61.352832794189453</v>
      </c>
      <c r="G7184">
        <f t="shared" si="675"/>
        <v>9.8660976662711666E-4</v>
      </c>
      <c r="H7184" s="38">
        <f>G7184*SUMIF('Manual Inputs'!$B$11:$B$22,'Expanded kW'!A7184,'Manual Inputs'!$C$11:$C$22)</f>
        <v>8879.6842349876079</v>
      </c>
    </row>
    <row r="7185" spans="1:8" x14ac:dyDescent="0.2">
      <c r="A7185">
        <f t="shared" si="672"/>
        <v>12</v>
      </c>
      <c r="B7185" t="b">
        <f t="shared" si="673"/>
        <v>0</v>
      </c>
      <c r="C7185" t="str">
        <f t="shared" si="674"/>
        <v>OFF</v>
      </c>
      <c r="D7185" s="4">
        <f t="shared" si="676"/>
        <v>42729.291666649246</v>
      </c>
      <c r="E7185" t="str">
        <f t="shared" si="677"/>
        <v>LRKPPS</v>
      </c>
      <c r="F7185" s="39">
        <v>64.2989501953125</v>
      </c>
      <c r="G7185">
        <f t="shared" si="675"/>
        <v>1.0339860338539069E-3</v>
      </c>
      <c r="H7185" s="38">
        <f>G7185*SUMIF('Manual Inputs'!$B$11:$B$22,'Expanded kW'!A7185,'Manual Inputs'!$C$11:$C$22)</f>
        <v>9306.0800679058993</v>
      </c>
    </row>
    <row r="7186" spans="1:8" x14ac:dyDescent="0.2">
      <c r="A7186">
        <f t="shared" si="672"/>
        <v>12</v>
      </c>
      <c r="B7186" t="b">
        <f t="shared" si="673"/>
        <v>0</v>
      </c>
      <c r="C7186" t="str">
        <f t="shared" si="674"/>
        <v>OFF</v>
      </c>
      <c r="D7186" s="4">
        <f t="shared" si="676"/>
        <v>42729.33333331591</v>
      </c>
      <c r="E7186" t="str">
        <f t="shared" si="677"/>
        <v>LRKPPS</v>
      </c>
      <c r="F7186" s="39">
        <v>62.980430603027344</v>
      </c>
      <c r="G7186">
        <f t="shared" si="675"/>
        <v>1.012783030699977E-3</v>
      </c>
      <c r="H7186" s="38">
        <f>G7186*SUMIF('Manual Inputs'!$B$11:$B$22,'Expanded kW'!A7186,'Manual Inputs'!$C$11:$C$22)</f>
        <v>9115.2488201229025</v>
      </c>
    </row>
    <row r="7187" spans="1:8" x14ac:dyDescent="0.2">
      <c r="A7187">
        <f t="shared" si="672"/>
        <v>12</v>
      </c>
      <c r="B7187" t="b">
        <f t="shared" si="673"/>
        <v>0</v>
      </c>
      <c r="C7187" t="str">
        <f t="shared" si="674"/>
        <v>OFF</v>
      </c>
      <c r="D7187" s="4">
        <f t="shared" si="676"/>
        <v>42729.374999982574</v>
      </c>
      <c r="E7187" t="str">
        <f t="shared" si="677"/>
        <v>LRKPPS</v>
      </c>
      <c r="F7187" s="39">
        <v>60.863784790039062</v>
      </c>
      <c r="G7187">
        <f t="shared" si="675"/>
        <v>9.7874542662405861E-4</v>
      </c>
      <c r="H7187" s="38">
        <f>G7187*SUMIF('Manual Inputs'!$B$11:$B$22,'Expanded kW'!A7187,'Manual Inputs'!$C$11:$C$22)</f>
        <v>8808.9036099564255</v>
      </c>
    </row>
    <row r="7188" spans="1:8" x14ac:dyDescent="0.2">
      <c r="A7188">
        <f t="shared" si="672"/>
        <v>12</v>
      </c>
      <c r="B7188" t="b">
        <f t="shared" si="673"/>
        <v>0</v>
      </c>
      <c r="C7188" t="str">
        <f t="shared" si="674"/>
        <v>OFF</v>
      </c>
      <c r="D7188" s="4">
        <f t="shared" si="676"/>
        <v>42729.416666649238</v>
      </c>
      <c r="E7188" t="str">
        <f t="shared" si="677"/>
        <v>LRKPPS</v>
      </c>
      <c r="F7188" s="39">
        <v>59.58856201171875</v>
      </c>
      <c r="G7188">
        <f t="shared" si="675"/>
        <v>9.58238675909928E-4</v>
      </c>
      <c r="H7188" s="38">
        <f>G7188*SUMIF('Manual Inputs'!$B$11:$B$22,'Expanded kW'!A7188,'Manual Inputs'!$C$11:$C$22)</f>
        <v>8624.3387726858582</v>
      </c>
    </row>
    <row r="7189" spans="1:8" x14ac:dyDescent="0.2">
      <c r="A7189">
        <f t="shared" si="672"/>
        <v>12</v>
      </c>
      <c r="B7189" t="b">
        <f t="shared" si="673"/>
        <v>0</v>
      </c>
      <c r="C7189" t="str">
        <f t="shared" si="674"/>
        <v>OFF</v>
      </c>
      <c r="D7189" s="4">
        <f t="shared" si="676"/>
        <v>42729.458333315903</v>
      </c>
      <c r="E7189" t="str">
        <f t="shared" si="677"/>
        <v>LRKPPS</v>
      </c>
      <c r="F7189" s="39">
        <v>57.885032653808594</v>
      </c>
      <c r="G7189">
        <f t="shared" si="675"/>
        <v>9.3084436295475903E-4</v>
      </c>
      <c r="H7189" s="38">
        <f>G7189*SUMIF('Manual Inputs'!$B$11:$B$22,'Expanded kW'!A7189,'Manual Inputs'!$C$11:$C$22)</f>
        <v>8377.7845046210587</v>
      </c>
    </row>
    <row r="7190" spans="1:8" x14ac:dyDescent="0.2">
      <c r="A7190">
        <f t="shared" si="672"/>
        <v>12</v>
      </c>
      <c r="B7190" t="b">
        <f t="shared" si="673"/>
        <v>0</v>
      </c>
      <c r="C7190" t="str">
        <f t="shared" si="674"/>
        <v>OFF</v>
      </c>
      <c r="D7190" s="4">
        <f t="shared" si="676"/>
        <v>42729.499999982567</v>
      </c>
      <c r="E7190" t="str">
        <f t="shared" si="677"/>
        <v>LRKPPS</v>
      </c>
      <c r="F7190" s="39">
        <v>58.955310821533203</v>
      </c>
      <c r="G7190">
        <f t="shared" si="675"/>
        <v>9.4805541654746086E-4</v>
      </c>
      <c r="H7190" s="38">
        <f>G7190*SUMIF('Manual Inputs'!$B$11:$B$22,'Expanded kW'!A7190,'Manual Inputs'!$C$11:$C$22)</f>
        <v>8532.6874119550412</v>
      </c>
    </row>
    <row r="7191" spans="1:8" x14ac:dyDescent="0.2">
      <c r="A7191">
        <f t="shared" si="672"/>
        <v>12</v>
      </c>
      <c r="B7191" t="b">
        <f t="shared" si="673"/>
        <v>0</v>
      </c>
      <c r="C7191" t="str">
        <f t="shared" si="674"/>
        <v>OFF</v>
      </c>
      <c r="D7191" s="4">
        <f t="shared" si="676"/>
        <v>42729.541666649231</v>
      </c>
      <c r="E7191" t="str">
        <f t="shared" si="677"/>
        <v>LRKPPS</v>
      </c>
      <c r="F7191" s="39">
        <v>57.058078765869141</v>
      </c>
      <c r="G7191">
        <f t="shared" si="675"/>
        <v>9.1754618672990182E-4</v>
      </c>
      <c r="H7191" s="38">
        <f>G7191*SUMIF('Manual Inputs'!$B$11:$B$22,'Expanded kW'!A7191,'Manual Inputs'!$C$11:$C$22)</f>
        <v>8258.0982722602748</v>
      </c>
    </row>
    <row r="7192" spans="1:8" x14ac:dyDescent="0.2">
      <c r="A7192">
        <f t="shared" si="672"/>
        <v>12</v>
      </c>
      <c r="B7192" t="b">
        <f t="shared" si="673"/>
        <v>0</v>
      </c>
      <c r="C7192" t="str">
        <f t="shared" si="674"/>
        <v>OFF</v>
      </c>
      <c r="D7192" s="4">
        <f t="shared" si="676"/>
        <v>42729.583333315895</v>
      </c>
      <c r="E7192" t="str">
        <f t="shared" si="677"/>
        <v>LRKPPS</v>
      </c>
      <c r="F7192" s="39">
        <v>56.704616546630859</v>
      </c>
      <c r="G7192">
        <f t="shared" si="675"/>
        <v>9.1186219038039314E-4</v>
      </c>
      <c r="H7192" s="38">
        <f>G7192*SUMIF('Manual Inputs'!$B$11:$B$22,'Expanded kW'!A7192,'Manual Inputs'!$C$11:$C$22)</f>
        <v>8206.9411739994248</v>
      </c>
    </row>
    <row r="7193" spans="1:8" x14ac:dyDescent="0.2">
      <c r="A7193">
        <f t="shared" si="672"/>
        <v>12</v>
      </c>
      <c r="B7193" t="b">
        <f t="shared" si="673"/>
        <v>0</v>
      </c>
      <c r="C7193" t="str">
        <f t="shared" si="674"/>
        <v>OFF</v>
      </c>
      <c r="D7193" s="4">
        <f t="shared" si="676"/>
        <v>42729.62499998256</v>
      </c>
      <c r="E7193" t="str">
        <f t="shared" si="677"/>
        <v>LRKPPS</v>
      </c>
      <c r="F7193" s="39">
        <v>55.682056427001953</v>
      </c>
      <c r="G7193">
        <f t="shared" si="675"/>
        <v>8.9541848672332553E-4</v>
      </c>
      <c r="H7193" s="38">
        <f>G7193*SUMIF('Manual Inputs'!$B$11:$B$22,'Expanded kW'!A7193,'Manual Inputs'!$C$11:$C$22)</f>
        <v>8058.9445687887874</v>
      </c>
    </row>
    <row r="7194" spans="1:8" x14ac:dyDescent="0.2">
      <c r="A7194">
        <f t="shared" si="672"/>
        <v>12</v>
      </c>
      <c r="B7194" t="b">
        <f t="shared" si="673"/>
        <v>0</v>
      </c>
      <c r="C7194" t="str">
        <f t="shared" si="674"/>
        <v>OFF</v>
      </c>
      <c r="D7194" s="4">
        <f t="shared" si="676"/>
        <v>42729.666666649224</v>
      </c>
      <c r="E7194" t="str">
        <f t="shared" si="677"/>
        <v>LRKPPS</v>
      </c>
      <c r="F7194" s="39">
        <v>55.170783996582031</v>
      </c>
      <c r="G7194">
        <f t="shared" si="675"/>
        <v>8.8719675758244635E-4</v>
      </c>
      <c r="H7194" s="38">
        <f>G7194*SUMIF('Manual Inputs'!$B$11:$B$22,'Expanded kW'!A7194,'Manual Inputs'!$C$11:$C$22)</f>
        <v>7984.947370396776</v>
      </c>
    </row>
    <row r="7195" spans="1:8" x14ac:dyDescent="0.2">
      <c r="A7195">
        <f t="shared" si="672"/>
        <v>12</v>
      </c>
      <c r="B7195" t="b">
        <f t="shared" si="673"/>
        <v>0</v>
      </c>
      <c r="C7195" t="str">
        <f t="shared" si="674"/>
        <v>OFF</v>
      </c>
      <c r="D7195" s="4">
        <f t="shared" si="676"/>
        <v>42729.708333315888</v>
      </c>
      <c r="E7195" t="str">
        <f t="shared" si="677"/>
        <v>LRKPPS</v>
      </c>
      <c r="F7195" s="39">
        <v>56.677989959716797</v>
      </c>
      <c r="G7195">
        <f t="shared" si="675"/>
        <v>9.1143401046587342E-4</v>
      </c>
      <c r="H7195" s="38">
        <f>G7195*SUMIF('Manual Inputs'!$B$11:$B$22,'Expanded kW'!A7195,'Manual Inputs'!$C$11:$C$22)</f>
        <v>8203.0874695609436</v>
      </c>
    </row>
    <row r="7196" spans="1:8" x14ac:dyDescent="0.2">
      <c r="A7196">
        <f t="shared" si="672"/>
        <v>12</v>
      </c>
      <c r="B7196" t="b">
        <f t="shared" si="673"/>
        <v>0</v>
      </c>
      <c r="C7196" t="str">
        <f t="shared" si="674"/>
        <v>OFF</v>
      </c>
      <c r="D7196" s="4">
        <f t="shared" si="676"/>
        <v>42729.749999982552</v>
      </c>
      <c r="E7196" t="str">
        <f t="shared" si="677"/>
        <v>LRKPPS</v>
      </c>
      <c r="F7196" s="39">
        <v>58.731918334960938</v>
      </c>
      <c r="G7196">
        <f t="shared" si="675"/>
        <v>9.4446306067723308E-4</v>
      </c>
      <c r="H7196" s="38">
        <f>G7196*SUMIF('Manual Inputs'!$B$11:$B$22,'Expanded kW'!A7196,'Manual Inputs'!$C$11:$C$22)</f>
        <v>8500.3554942441733</v>
      </c>
    </row>
    <row r="7197" spans="1:8" x14ac:dyDescent="0.2">
      <c r="A7197">
        <f t="shared" si="672"/>
        <v>12</v>
      </c>
      <c r="B7197" t="b">
        <f t="shared" si="673"/>
        <v>0</v>
      </c>
      <c r="C7197" t="str">
        <f t="shared" si="674"/>
        <v>OFF</v>
      </c>
      <c r="D7197" s="4">
        <f t="shared" si="676"/>
        <v>42729.791666649216</v>
      </c>
      <c r="E7197" t="str">
        <f t="shared" si="677"/>
        <v>LRKPPS</v>
      </c>
      <c r="F7197" s="39">
        <v>57.567268371582031</v>
      </c>
      <c r="G7197">
        <f t="shared" si="675"/>
        <v>9.2573442214107784E-4</v>
      </c>
      <c r="H7197" s="38">
        <f>G7197*SUMIF('Manual Inputs'!$B$11:$B$22,'Expanded kW'!A7197,'Manual Inputs'!$C$11:$C$22)</f>
        <v>8331.7940204197075</v>
      </c>
    </row>
    <row r="7198" spans="1:8" x14ac:dyDescent="0.2">
      <c r="A7198">
        <f t="shared" si="672"/>
        <v>12</v>
      </c>
      <c r="B7198" t="b">
        <f t="shared" si="673"/>
        <v>0</v>
      </c>
      <c r="C7198" t="str">
        <f t="shared" si="674"/>
        <v>OFF</v>
      </c>
      <c r="D7198" s="4">
        <f t="shared" si="676"/>
        <v>42729.833333315881</v>
      </c>
      <c r="E7198" t="str">
        <f t="shared" si="677"/>
        <v>LRKPPS</v>
      </c>
      <c r="F7198" s="39">
        <v>57.855659484863281</v>
      </c>
      <c r="G7198">
        <f t="shared" si="675"/>
        <v>9.3037201548458676E-4</v>
      </c>
      <c r="H7198" s="38">
        <f>G7198*SUMIF('Manual Inputs'!$B$11:$B$22,'Expanded kW'!A7198,'Manual Inputs'!$C$11:$C$22)</f>
        <v>8373.5332833923621</v>
      </c>
    </row>
    <row r="7199" spans="1:8" x14ac:dyDescent="0.2">
      <c r="A7199">
        <f t="shared" si="672"/>
        <v>12</v>
      </c>
      <c r="B7199" t="b">
        <f t="shared" si="673"/>
        <v>0</v>
      </c>
      <c r="C7199" t="str">
        <f t="shared" si="674"/>
        <v>OFF</v>
      </c>
      <c r="D7199" s="4">
        <f t="shared" si="676"/>
        <v>42729.874999982545</v>
      </c>
      <c r="E7199" t="str">
        <f t="shared" si="677"/>
        <v>LRKPPS</v>
      </c>
      <c r="F7199" s="39">
        <v>59.071754455566406</v>
      </c>
      <c r="G7199">
        <f t="shared" si="675"/>
        <v>9.4992793687564362E-4</v>
      </c>
      <c r="H7199" s="38">
        <f>G7199*SUMIF('Manual Inputs'!$B$11:$B$22,'Expanded kW'!A7199,'Manual Inputs'!$C$11:$C$22)</f>
        <v>8549.5404675402315</v>
      </c>
    </row>
    <row r="7200" spans="1:8" x14ac:dyDescent="0.2">
      <c r="A7200">
        <f t="shared" si="672"/>
        <v>12</v>
      </c>
      <c r="B7200" t="b">
        <f t="shared" si="673"/>
        <v>0</v>
      </c>
      <c r="C7200" t="str">
        <f t="shared" si="674"/>
        <v>OFF</v>
      </c>
      <c r="D7200" s="4">
        <f t="shared" si="676"/>
        <v>42729.916666649209</v>
      </c>
      <c r="E7200" t="str">
        <f t="shared" si="677"/>
        <v>LRKPPS</v>
      </c>
      <c r="F7200" s="39">
        <v>58.239532470703125</v>
      </c>
      <c r="G7200">
        <f t="shared" si="675"/>
        <v>9.3654504482529181E-4</v>
      </c>
      <c r="H7200" s="38">
        <f>G7200*SUMIF('Manual Inputs'!$B$11:$B$22,'Expanded kW'!A7200,'Manual Inputs'!$C$11:$C$22)</f>
        <v>8429.0917758915457</v>
      </c>
    </row>
    <row r="7201" spans="1:8" x14ac:dyDescent="0.2">
      <c r="A7201">
        <f t="shared" si="672"/>
        <v>12</v>
      </c>
      <c r="B7201" t="b">
        <f t="shared" si="673"/>
        <v>0</v>
      </c>
      <c r="C7201" t="str">
        <f t="shared" si="674"/>
        <v>OFF</v>
      </c>
      <c r="D7201" s="4">
        <f t="shared" si="676"/>
        <v>42729.958333315873</v>
      </c>
      <c r="E7201" t="str">
        <f t="shared" si="677"/>
        <v>LRKPPS</v>
      </c>
      <c r="F7201" s="39">
        <v>56.804595947265625</v>
      </c>
      <c r="G7201">
        <f t="shared" si="675"/>
        <v>9.1346995074997027E-4</v>
      </c>
      <c r="H7201" s="38">
        <f>G7201*SUMIF('Manual Inputs'!$B$11:$B$22,'Expanded kW'!A7201,'Manual Inputs'!$C$11:$C$22)</f>
        <v>8221.4113372699321</v>
      </c>
    </row>
    <row r="7202" spans="1:8" x14ac:dyDescent="0.2">
      <c r="A7202">
        <f t="shared" si="672"/>
        <v>12</v>
      </c>
      <c r="B7202" t="b">
        <f t="shared" si="673"/>
        <v>0</v>
      </c>
      <c r="C7202" t="str">
        <f t="shared" si="674"/>
        <v>OFF</v>
      </c>
      <c r="D7202" s="4">
        <f t="shared" si="676"/>
        <v>42729.999999982538</v>
      </c>
      <c r="E7202" t="str">
        <f t="shared" si="677"/>
        <v>LRKPPS</v>
      </c>
      <c r="F7202" s="39">
        <v>58.141265869140625</v>
      </c>
      <c r="G7202">
        <f t="shared" si="675"/>
        <v>9.3496482783417029E-4</v>
      </c>
      <c r="H7202" s="38">
        <f>G7202*SUMIF('Manual Inputs'!$B$11:$B$22,'Expanded kW'!A7202,'Manual Inputs'!$C$11:$C$22)</f>
        <v>8414.8695085082709</v>
      </c>
    </row>
    <row r="7203" spans="1:8" x14ac:dyDescent="0.2">
      <c r="A7203">
        <f t="shared" si="672"/>
        <v>12</v>
      </c>
      <c r="B7203" t="b">
        <f t="shared" si="673"/>
        <v>0</v>
      </c>
      <c r="C7203" t="str">
        <f t="shared" si="674"/>
        <v>OFF</v>
      </c>
      <c r="D7203" s="4">
        <f t="shared" si="676"/>
        <v>42730.041666649202</v>
      </c>
      <c r="E7203" t="str">
        <f t="shared" si="677"/>
        <v>LRKPPS</v>
      </c>
      <c r="F7203" s="39">
        <v>59.470256805419922</v>
      </c>
      <c r="G7203">
        <f t="shared" si="675"/>
        <v>9.5633621979402533E-4</v>
      </c>
      <c r="H7203" s="38">
        <f>G7203*SUMIF('Manual Inputs'!$B$11:$B$22,'Expanded kW'!A7203,'Manual Inputs'!$C$11:$C$22)</f>
        <v>8607.2162890539676</v>
      </c>
    </row>
    <row r="7204" spans="1:8" x14ac:dyDescent="0.2">
      <c r="A7204">
        <f t="shared" si="672"/>
        <v>12</v>
      </c>
      <c r="B7204" t="b">
        <f t="shared" si="673"/>
        <v>0</v>
      </c>
      <c r="C7204" t="str">
        <f t="shared" si="674"/>
        <v>OFF</v>
      </c>
      <c r="D7204" s="4">
        <f t="shared" si="676"/>
        <v>42730.083333315866</v>
      </c>
      <c r="E7204" t="str">
        <f t="shared" si="677"/>
        <v>LRKPPS</v>
      </c>
      <c r="F7204" s="39">
        <v>62.303604125976563</v>
      </c>
      <c r="G7204">
        <f t="shared" si="675"/>
        <v>1.001899040798318E-3</v>
      </c>
      <c r="H7204" s="38">
        <f>G7204*SUMIF('Manual Inputs'!$B$11:$B$22,'Expanded kW'!A7204,'Manual Inputs'!$C$11:$C$22)</f>
        <v>9017.2907450939801</v>
      </c>
    </row>
    <row r="7205" spans="1:8" x14ac:dyDescent="0.2">
      <c r="A7205">
        <f t="shared" si="672"/>
        <v>12</v>
      </c>
      <c r="B7205" t="b">
        <f t="shared" si="673"/>
        <v>0</v>
      </c>
      <c r="C7205" t="str">
        <f t="shared" si="674"/>
        <v>OFF</v>
      </c>
      <c r="D7205" s="4">
        <f t="shared" si="676"/>
        <v>42730.12499998253</v>
      </c>
      <c r="E7205" t="str">
        <f t="shared" si="677"/>
        <v>LRKPPS</v>
      </c>
      <c r="F7205" s="39">
        <v>59.297618865966797</v>
      </c>
      <c r="G7205">
        <f t="shared" si="675"/>
        <v>9.5356004354595861E-4</v>
      </c>
      <c r="H7205" s="38">
        <f>G7205*SUMIF('Manual Inputs'!$B$11:$B$22,'Expanded kW'!A7205,'Manual Inputs'!$C$11:$C$22)</f>
        <v>8582.230150362293</v>
      </c>
    </row>
    <row r="7206" spans="1:8" x14ac:dyDescent="0.2">
      <c r="A7206">
        <f t="shared" si="672"/>
        <v>12</v>
      </c>
      <c r="B7206" t="b">
        <f t="shared" si="673"/>
        <v>0</v>
      </c>
      <c r="C7206" t="str">
        <f t="shared" si="674"/>
        <v>OFF</v>
      </c>
      <c r="D7206" s="4">
        <f t="shared" si="676"/>
        <v>42730.166666649195</v>
      </c>
      <c r="E7206" t="str">
        <f t="shared" si="677"/>
        <v>LRKPPS</v>
      </c>
      <c r="F7206" s="39">
        <v>58.439208984375</v>
      </c>
      <c r="G7206">
        <f t="shared" si="675"/>
        <v>9.3975602612122609E-4</v>
      </c>
      <c r="H7206" s="38">
        <f>G7206*SUMIF('Manual Inputs'!$B$11:$B$22,'Expanded kW'!A7206,'Manual Inputs'!$C$11:$C$22)</f>
        <v>8457.9912465402322</v>
      </c>
    </row>
    <row r="7207" spans="1:8" x14ac:dyDescent="0.2">
      <c r="A7207">
        <f t="shared" si="672"/>
        <v>12</v>
      </c>
      <c r="B7207" t="b">
        <f t="shared" si="673"/>
        <v>0</v>
      </c>
      <c r="C7207" t="str">
        <f t="shared" si="674"/>
        <v>OFF</v>
      </c>
      <c r="D7207" s="4">
        <f t="shared" si="676"/>
        <v>42730.208333315859</v>
      </c>
      <c r="E7207" t="str">
        <f t="shared" si="677"/>
        <v>LRKPPS</v>
      </c>
      <c r="F7207" s="39">
        <v>61.216293334960938</v>
      </c>
      <c r="G7207">
        <f t="shared" si="675"/>
        <v>9.844140870167435E-4</v>
      </c>
      <c r="H7207" s="38">
        <f>G7207*SUMIF('Manual Inputs'!$B$11:$B$22,'Expanded kW'!A7207,'Manual Inputs'!$C$11:$C$22)</f>
        <v>8859.9226815540078</v>
      </c>
    </row>
    <row r="7208" spans="1:8" x14ac:dyDescent="0.2">
      <c r="A7208">
        <f t="shared" si="672"/>
        <v>12</v>
      </c>
      <c r="B7208" t="b">
        <f t="shared" si="673"/>
        <v>0</v>
      </c>
      <c r="C7208" t="str">
        <f t="shared" si="674"/>
        <v>OFF</v>
      </c>
      <c r="D7208" s="4">
        <f t="shared" si="676"/>
        <v>42730.249999982523</v>
      </c>
      <c r="E7208" t="str">
        <f t="shared" si="677"/>
        <v>LRKPPS</v>
      </c>
      <c r="F7208" s="39">
        <v>67.708023071289062</v>
      </c>
      <c r="G7208">
        <f t="shared" si="675"/>
        <v>1.0888070493050568E-3</v>
      </c>
      <c r="H7208" s="38">
        <f>G7208*SUMIF('Manual Inputs'!$B$11:$B$22,'Expanded kW'!A7208,'Manual Inputs'!$C$11:$C$22)</f>
        <v>9799.4801163483226</v>
      </c>
    </row>
    <row r="7209" spans="1:8" x14ac:dyDescent="0.2">
      <c r="A7209">
        <f t="shared" si="672"/>
        <v>12</v>
      </c>
      <c r="B7209" t="b">
        <f t="shared" si="673"/>
        <v>0</v>
      </c>
      <c r="C7209" t="str">
        <f t="shared" si="674"/>
        <v>ON</v>
      </c>
      <c r="D7209" s="4">
        <f t="shared" si="676"/>
        <v>42730.291666649187</v>
      </c>
      <c r="E7209" t="str">
        <f t="shared" si="677"/>
        <v>LRKPPS</v>
      </c>
      <c r="F7209" s="39">
        <v>67.5020751953125</v>
      </c>
      <c r="G7209">
        <f t="shared" si="675"/>
        <v>1.0854952187570493E-3</v>
      </c>
      <c r="H7209" s="38">
        <f>G7209*SUMIF('Manual Inputs'!$B$11:$B$22,'Expanded kW'!A7209,'Manual Inputs'!$C$11:$C$22)</f>
        <v>9769.6729823619753</v>
      </c>
    </row>
    <row r="7210" spans="1:8" x14ac:dyDescent="0.2">
      <c r="A7210">
        <f t="shared" si="672"/>
        <v>12</v>
      </c>
      <c r="B7210" t="b">
        <f t="shared" si="673"/>
        <v>0</v>
      </c>
      <c r="C7210" t="str">
        <f t="shared" si="674"/>
        <v>ON</v>
      </c>
      <c r="D7210" s="4">
        <f t="shared" si="676"/>
        <v>42730.333333315852</v>
      </c>
      <c r="E7210" t="str">
        <f t="shared" si="677"/>
        <v>LRKPPS</v>
      </c>
      <c r="F7210" s="39">
        <v>63.971000671386719</v>
      </c>
      <c r="G7210">
        <f t="shared" si="675"/>
        <v>1.028712305021348E-3</v>
      </c>
      <c r="H7210" s="38">
        <f>G7210*SUMIF('Manual Inputs'!$B$11:$B$22,'Expanded kW'!A7210,'Manual Inputs'!$C$11:$C$22)</f>
        <v>9258.6154589408306</v>
      </c>
    </row>
    <row r="7211" spans="1:8" x14ac:dyDescent="0.2">
      <c r="A7211">
        <f t="shared" si="672"/>
        <v>12</v>
      </c>
      <c r="B7211" t="b">
        <f t="shared" si="673"/>
        <v>0</v>
      </c>
      <c r="C7211" t="str">
        <f t="shared" si="674"/>
        <v>ON</v>
      </c>
      <c r="D7211" s="4">
        <f t="shared" si="676"/>
        <v>42730.374999982516</v>
      </c>
      <c r="E7211" t="str">
        <f t="shared" si="677"/>
        <v>LRKPPS</v>
      </c>
      <c r="F7211" s="39">
        <v>64.411460876464844</v>
      </c>
      <c r="G7211">
        <f t="shared" si="675"/>
        <v>1.0357953086961484E-3</v>
      </c>
      <c r="H7211" s="38">
        <f>G7211*SUMIF('Manual Inputs'!$B$11:$B$22,'Expanded kW'!A7211,'Manual Inputs'!$C$11:$C$22)</f>
        <v>9322.3639015317658</v>
      </c>
    </row>
    <row r="7212" spans="1:8" x14ac:dyDescent="0.2">
      <c r="A7212">
        <f t="shared" si="672"/>
        <v>12</v>
      </c>
      <c r="B7212" t="b">
        <f t="shared" si="673"/>
        <v>0</v>
      </c>
      <c r="C7212" t="str">
        <f t="shared" si="674"/>
        <v>ON</v>
      </c>
      <c r="D7212" s="4">
        <f t="shared" si="676"/>
        <v>42730.41666664918</v>
      </c>
      <c r="E7212" t="str">
        <f t="shared" si="677"/>
        <v>LRKPPS</v>
      </c>
      <c r="F7212" s="39">
        <v>63.63201904296875</v>
      </c>
      <c r="G7212">
        <f t="shared" si="675"/>
        <v>1.0232611698402516E-3</v>
      </c>
      <c r="H7212" s="38">
        <f>G7212*SUMIF('Manual Inputs'!$B$11:$B$22,'Expanded kW'!A7212,'Manual Inputs'!$C$11:$C$22)</f>
        <v>9209.5541575350617</v>
      </c>
    </row>
    <row r="7213" spans="1:8" x14ac:dyDescent="0.2">
      <c r="A7213">
        <f t="shared" si="672"/>
        <v>12</v>
      </c>
      <c r="B7213" t="b">
        <f t="shared" si="673"/>
        <v>0</v>
      </c>
      <c r="C7213" t="str">
        <f t="shared" si="674"/>
        <v>ON</v>
      </c>
      <c r="D7213" s="4">
        <f t="shared" si="676"/>
        <v>42730.458333315844</v>
      </c>
      <c r="E7213" t="str">
        <f t="shared" si="677"/>
        <v>LRKPPS</v>
      </c>
      <c r="F7213" s="39">
        <v>65.150199890136719</v>
      </c>
      <c r="G7213">
        <f t="shared" si="675"/>
        <v>1.0476749089148067E-3</v>
      </c>
      <c r="H7213" s="38">
        <f>G7213*SUMIF('Manual Inputs'!$B$11:$B$22,'Expanded kW'!A7213,'Manual Inputs'!$C$11:$C$22)</f>
        <v>9429.2826675401338</v>
      </c>
    </row>
    <row r="7214" spans="1:8" x14ac:dyDescent="0.2">
      <c r="A7214">
        <f t="shared" si="672"/>
        <v>12</v>
      </c>
      <c r="B7214" t="b">
        <f t="shared" si="673"/>
        <v>0</v>
      </c>
      <c r="C7214" t="str">
        <f t="shared" si="674"/>
        <v>ON</v>
      </c>
      <c r="D7214" s="4">
        <f t="shared" si="676"/>
        <v>42730.499999982509</v>
      </c>
      <c r="E7214" t="str">
        <f t="shared" si="677"/>
        <v>LRKPPS</v>
      </c>
      <c r="F7214" s="39">
        <v>62.148822784423828</v>
      </c>
      <c r="G7214">
        <f t="shared" si="675"/>
        <v>9.9941001500581978E-4</v>
      </c>
      <c r="H7214" s="38">
        <f>G7214*SUMIF('Manual Inputs'!$B$11:$B$22,'Expanded kW'!A7214,'Manual Inputs'!$C$11:$C$22)</f>
        <v>8994.8890176453642</v>
      </c>
    </row>
    <row r="7215" spans="1:8" x14ac:dyDescent="0.2">
      <c r="A7215">
        <f t="shared" si="672"/>
        <v>12</v>
      </c>
      <c r="B7215" t="b">
        <f t="shared" si="673"/>
        <v>0</v>
      </c>
      <c r="C7215" t="str">
        <f t="shared" si="674"/>
        <v>ON</v>
      </c>
      <c r="D7215" s="4">
        <f t="shared" si="676"/>
        <v>42730.541666649173</v>
      </c>
      <c r="E7215" t="str">
        <f t="shared" si="677"/>
        <v>LRKPPS</v>
      </c>
      <c r="F7215" s="39">
        <v>58.869003295898437</v>
      </c>
      <c r="G7215">
        <f t="shared" si="675"/>
        <v>9.4666751245490945E-4</v>
      </c>
      <c r="H7215" s="38">
        <f>G7215*SUMIF('Manual Inputs'!$B$11:$B$22,'Expanded kW'!A7215,'Manual Inputs'!$C$11:$C$22)</f>
        <v>8520.1959989291627</v>
      </c>
    </row>
    <row r="7216" spans="1:8" x14ac:dyDescent="0.2">
      <c r="A7216">
        <f t="shared" si="672"/>
        <v>12</v>
      </c>
      <c r="B7216" t="b">
        <f t="shared" si="673"/>
        <v>0</v>
      </c>
      <c r="C7216" t="str">
        <f t="shared" si="674"/>
        <v>ON</v>
      </c>
      <c r="D7216" s="4">
        <f t="shared" si="676"/>
        <v>42730.583333315837</v>
      </c>
      <c r="E7216" t="str">
        <f t="shared" si="677"/>
        <v>LRKPPS</v>
      </c>
      <c r="F7216" s="39">
        <v>56.312625885009766</v>
      </c>
      <c r="G7216">
        <f t="shared" si="675"/>
        <v>9.0555862137520421E-4</v>
      </c>
      <c r="H7216" s="38">
        <f>G7216*SUMIF('Manual Inputs'!$B$11:$B$22,'Expanded kW'!A7216,'Manual Inputs'!$C$11:$C$22)</f>
        <v>8150.2077985424912</v>
      </c>
    </row>
    <row r="7217" spans="1:8" x14ac:dyDescent="0.2">
      <c r="A7217">
        <f t="shared" si="672"/>
        <v>12</v>
      </c>
      <c r="B7217" t="b">
        <f t="shared" si="673"/>
        <v>0</v>
      </c>
      <c r="C7217" t="str">
        <f t="shared" si="674"/>
        <v>ON</v>
      </c>
      <c r="D7217" s="4">
        <f t="shared" si="676"/>
        <v>42730.624999982501</v>
      </c>
      <c r="E7217" t="str">
        <f t="shared" si="677"/>
        <v>LRKPPS</v>
      </c>
      <c r="F7217" s="39">
        <v>54.636150360107422</v>
      </c>
      <c r="G7217">
        <f t="shared" si="675"/>
        <v>8.7859935884321196E-4</v>
      </c>
      <c r="H7217" s="38">
        <f>G7217*SUMIF('Manual Inputs'!$B$11:$B$22,'Expanded kW'!A7217,'Manual Inputs'!$C$11:$C$22)</f>
        <v>7907.5690708613174</v>
      </c>
    </row>
    <row r="7218" spans="1:8" x14ac:dyDescent="0.2">
      <c r="A7218">
        <f t="shared" si="672"/>
        <v>12</v>
      </c>
      <c r="B7218" t="b">
        <f t="shared" si="673"/>
        <v>0</v>
      </c>
      <c r="C7218" t="str">
        <f t="shared" si="674"/>
        <v>ON</v>
      </c>
      <c r="D7218" s="4">
        <f t="shared" si="676"/>
        <v>42730.666666649166</v>
      </c>
      <c r="E7218" t="str">
        <f t="shared" si="677"/>
        <v>LRKPPS</v>
      </c>
      <c r="F7218" s="39">
        <v>54.493682861328125</v>
      </c>
      <c r="G7218">
        <f t="shared" si="675"/>
        <v>8.7630835092522216E-4</v>
      </c>
      <c r="H7218" s="38">
        <f>G7218*SUMIF('Manual Inputs'!$B$11:$B$22,'Expanded kW'!A7218,'Manual Inputs'!$C$11:$C$22)</f>
        <v>7886.9495436888337</v>
      </c>
    </row>
    <row r="7219" spans="1:8" x14ac:dyDescent="0.2">
      <c r="A7219">
        <f t="shared" si="672"/>
        <v>12</v>
      </c>
      <c r="B7219" t="b">
        <f t="shared" si="673"/>
        <v>0</v>
      </c>
      <c r="C7219" t="str">
        <f t="shared" si="674"/>
        <v>ON</v>
      </c>
      <c r="D7219" s="4">
        <f t="shared" si="676"/>
        <v>42730.70833331583</v>
      </c>
      <c r="E7219" t="str">
        <f t="shared" si="677"/>
        <v>LRKPPS</v>
      </c>
      <c r="F7219" s="39">
        <v>54.722919464111328</v>
      </c>
      <c r="G7219">
        <f t="shared" si="675"/>
        <v>8.7999468553886617E-4</v>
      </c>
      <c r="H7219" s="38">
        <f>G7219*SUMIF('Manual Inputs'!$B$11:$B$22,'Expanded kW'!A7219,'Manual Inputs'!$C$11:$C$22)</f>
        <v>7920.1272887922178</v>
      </c>
    </row>
    <row r="7220" spans="1:8" x14ac:dyDescent="0.2">
      <c r="A7220">
        <f t="shared" si="672"/>
        <v>12</v>
      </c>
      <c r="B7220" t="b">
        <f t="shared" si="673"/>
        <v>0</v>
      </c>
      <c r="C7220" t="str">
        <f t="shared" si="674"/>
        <v>ON</v>
      </c>
      <c r="D7220" s="4">
        <f t="shared" si="676"/>
        <v>42730.749999982494</v>
      </c>
      <c r="E7220" t="str">
        <f t="shared" si="677"/>
        <v>LRKPPS</v>
      </c>
      <c r="F7220" s="39">
        <v>56.348220825195313</v>
      </c>
      <c r="G7220">
        <f t="shared" si="675"/>
        <v>9.0613102062769466E-4</v>
      </c>
      <c r="H7220" s="38">
        <f>G7220*SUMIF('Manual Inputs'!$B$11:$B$22,'Expanded kW'!A7220,'Manual Inputs'!$C$11:$C$22)</f>
        <v>8155.3595057223565</v>
      </c>
    </row>
    <row r="7221" spans="1:8" x14ac:dyDescent="0.2">
      <c r="A7221">
        <f t="shared" si="672"/>
        <v>12</v>
      </c>
      <c r="B7221" t="b">
        <f t="shared" si="673"/>
        <v>0</v>
      </c>
      <c r="C7221" t="str">
        <f t="shared" si="674"/>
        <v>ON</v>
      </c>
      <c r="D7221" s="4">
        <f t="shared" si="676"/>
        <v>42730.791666649158</v>
      </c>
      <c r="E7221" t="str">
        <f t="shared" si="677"/>
        <v>LRKPPS</v>
      </c>
      <c r="F7221" s="39">
        <v>55.759635925292969</v>
      </c>
      <c r="G7221">
        <f t="shared" si="675"/>
        <v>8.9666603613902586E-4</v>
      </c>
      <c r="H7221" s="38">
        <f>G7221*SUMIF('Manual Inputs'!$B$11:$B$22,'Expanded kW'!A7221,'Manual Inputs'!$C$11:$C$22)</f>
        <v>8070.1727617924244</v>
      </c>
    </row>
    <row r="7222" spans="1:8" x14ac:dyDescent="0.2">
      <c r="A7222">
        <f t="shared" si="672"/>
        <v>12</v>
      </c>
      <c r="B7222" t="b">
        <f t="shared" si="673"/>
        <v>0</v>
      </c>
      <c r="C7222" t="str">
        <f t="shared" si="674"/>
        <v>ON</v>
      </c>
      <c r="D7222" s="4">
        <f t="shared" si="676"/>
        <v>42730.833333315823</v>
      </c>
      <c r="E7222" t="str">
        <f t="shared" si="677"/>
        <v>LRKPPS</v>
      </c>
      <c r="F7222" s="39">
        <v>54.344970703125</v>
      </c>
      <c r="G7222">
        <f t="shared" si="675"/>
        <v>8.7391692316195039E-4</v>
      </c>
      <c r="H7222" s="38">
        <f>G7222*SUMIF('Manual Inputs'!$B$11:$B$22,'Expanded kW'!A7222,'Manual Inputs'!$C$11:$C$22)</f>
        <v>7865.4262179252628</v>
      </c>
    </row>
    <row r="7223" spans="1:8" x14ac:dyDescent="0.2">
      <c r="A7223">
        <f t="shared" si="672"/>
        <v>12</v>
      </c>
      <c r="B7223" t="b">
        <f t="shared" si="673"/>
        <v>0</v>
      </c>
      <c r="C7223" t="str">
        <f t="shared" si="674"/>
        <v>OFF</v>
      </c>
      <c r="D7223" s="4">
        <f t="shared" si="676"/>
        <v>42730.874999982487</v>
      </c>
      <c r="E7223" t="str">
        <f t="shared" si="677"/>
        <v>LRKPPS</v>
      </c>
      <c r="F7223" s="39">
        <v>54.609012603759766</v>
      </c>
      <c r="G7223">
        <f t="shared" si="675"/>
        <v>8.7816295885583472E-4</v>
      </c>
      <c r="H7223" s="38">
        <f>G7223*SUMIF('Manual Inputs'!$B$11:$B$22,'Expanded kW'!A7223,'Manual Inputs'!$C$11:$C$22)</f>
        <v>7903.6413841313251</v>
      </c>
    </row>
    <row r="7224" spans="1:8" x14ac:dyDescent="0.2">
      <c r="A7224">
        <f t="shared" si="672"/>
        <v>12</v>
      </c>
      <c r="B7224" t="b">
        <f t="shared" si="673"/>
        <v>0</v>
      </c>
      <c r="C7224" t="str">
        <f t="shared" si="674"/>
        <v>OFF</v>
      </c>
      <c r="D7224" s="4">
        <f t="shared" si="676"/>
        <v>42730.916666649151</v>
      </c>
      <c r="E7224" t="str">
        <f t="shared" si="677"/>
        <v>LRKPPS</v>
      </c>
      <c r="F7224" s="39">
        <v>54.491847991943359</v>
      </c>
      <c r="G7224">
        <f t="shared" si="675"/>
        <v>8.762788445442932E-4</v>
      </c>
      <c r="H7224" s="38">
        <f>G7224*SUMIF('Manual Inputs'!$B$11:$B$22,'Expanded kW'!A7224,'Manual Inputs'!$C$11:$C$22)</f>
        <v>7886.6839803887033</v>
      </c>
    </row>
    <row r="7225" spans="1:8" x14ac:dyDescent="0.2">
      <c r="A7225">
        <f t="shared" si="672"/>
        <v>12</v>
      </c>
      <c r="B7225" t="b">
        <f t="shared" si="673"/>
        <v>0</v>
      </c>
      <c r="C7225" t="str">
        <f t="shared" si="674"/>
        <v>OFF</v>
      </c>
      <c r="D7225" s="4">
        <f t="shared" si="676"/>
        <v>42730.958333315815</v>
      </c>
      <c r="E7225" t="str">
        <f t="shared" si="677"/>
        <v>LRKPPS</v>
      </c>
      <c r="F7225" s="39">
        <v>53.557647705078125</v>
      </c>
      <c r="G7225">
        <f t="shared" si="675"/>
        <v>8.6125604795886184E-4</v>
      </c>
      <c r="H7225" s="38">
        <f>G7225*SUMIF('Manual Inputs'!$B$11:$B$22,'Expanded kW'!A7225,'Manual Inputs'!$C$11:$C$22)</f>
        <v>7751.4758215833008</v>
      </c>
    </row>
    <row r="7226" spans="1:8" x14ac:dyDescent="0.2">
      <c r="A7226">
        <f t="shared" si="672"/>
        <v>12</v>
      </c>
      <c r="B7226" t="b">
        <f t="shared" si="673"/>
        <v>0</v>
      </c>
      <c r="C7226" t="str">
        <f t="shared" si="674"/>
        <v>OFF</v>
      </c>
      <c r="D7226" s="4">
        <f t="shared" si="676"/>
        <v>42730.999999982479</v>
      </c>
      <c r="E7226" t="str">
        <f t="shared" si="677"/>
        <v>LRKPPS</v>
      </c>
      <c r="F7226" s="39">
        <v>52.369083404541016</v>
      </c>
      <c r="G7226">
        <f t="shared" si="675"/>
        <v>8.4214284496939365E-4</v>
      </c>
      <c r="H7226" s="38">
        <f>G7226*SUMIF('Manual Inputs'!$B$11:$B$22,'Expanded kW'!A7226,'Manual Inputs'!$C$11:$C$22)</f>
        <v>7579.453191150692</v>
      </c>
    </row>
    <row r="7227" spans="1:8" x14ac:dyDescent="0.2">
      <c r="A7227">
        <f t="shared" si="672"/>
        <v>12</v>
      </c>
      <c r="B7227" t="b">
        <f t="shared" si="673"/>
        <v>0</v>
      </c>
      <c r="C7227" t="str">
        <f t="shared" si="674"/>
        <v>OFF</v>
      </c>
      <c r="D7227" s="4">
        <f t="shared" si="676"/>
        <v>42731.041666649144</v>
      </c>
      <c r="E7227" t="str">
        <f t="shared" si="677"/>
        <v>LRKPPS</v>
      </c>
      <c r="F7227" s="39">
        <v>51.741836547851563</v>
      </c>
      <c r="G7227">
        <f t="shared" si="675"/>
        <v>8.3205614079108915E-4</v>
      </c>
      <c r="H7227" s="38">
        <f>G7227*SUMIF('Manual Inputs'!$B$11:$B$22,'Expanded kW'!A7227,'Manual Inputs'!$C$11:$C$22)</f>
        <v>7488.6708462918195</v>
      </c>
    </row>
    <row r="7228" spans="1:8" x14ac:dyDescent="0.2">
      <c r="A7228">
        <f t="shared" si="672"/>
        <v>12</v>
      </c>
      <c r="B7228" t="b">
        <f t="shared" si="673"/>
        <v>0</v>
      </c>
      <c r="C7228" t="str">
        <f t="shared" si="674"/>
        <v>OFF</v>
      </c>
      <c r="D7228" s="4">
        <f t="shared" si="676"/>
        <v>42731.083333315808</v>
      </c>
      <c r="E7228" t="str">
        <f t="shared" si="677"/>
        <v>LRKPPS</v>
      </c>
      <c r="F7228" s="39">
        <v>51.681411743164063</v>
      </c>
      <c r="G7228">
        <f t="shared" si="675"/>
        <v>8.3108445456673489E-4</v>
      </c>
      <c r="H7228" s="38">
        <f>G7228*SUMIF('Manual Inputs'!$B$11:$B$22,'Expanded kW'!A7228,'Manual Inputs'!$C$11:$C$22)</f>
        <v>7479.9254769070731</v>
      </c>
    </row>
    <row r="7229" spans="1:8" x14ac:dyDescent="0.2">
      <c r="A7229">
        <f t="shared" si="672"/>
        <v>12</v>
      </c>
      <c r="B7229" t="b">
        <f t="shared" si="673"/>
        <v>0</v>
      </c>
      <c r="C7229" t="str">
        <f t="shared" si="674"/>
        <v>OFF</v>
      </c>
      <c r="D7229" s="4">
        <f t="shared" si="676"/>
        <v>42731.124999982472</v>
      </c>
      <c r="E7229" t="str">
        <f t="shared" si="677"/>
        <v>LRKPPS</v>
      </c>
      <c r="F7229" s="39">
        <v>52.472763061523438</v>
      </c>
      <c r="G7229">
        <f t="shared" si="675"/>
        <v>8.4381010885144702E-4</v>
      </c>
      <c r="H7229" s="38">
        <f>G7229*SUMIF('Manual Inputs'!$B$11:$B$22,'Expanded kW'!A7229,'Manual Inputs'!$C$11:$C$22)</f>
        <v>7594.4588978746842</v>
      </c>
    </row>
    <row r="7230" spans="1:8" x14ac:dyDescent="0.2">
      <c r="A7230">
        <f t="shared" si="672"/>
        <v>12</v>
      </c>
      <c r="B7230" t="b">
        <f t="shared" si="673"/>
        <v>0</v>
      </c>
      <c r="C7230" t="str">
        <f t="shared" si="674"/>
        <v>OFF</v>
      </c>
      <c r="D7230" s="4">
        <f t="shared" si="676"/>
        <v>42731.166666649136</v>
      </c>
      <c r="E7230" t="str">
        <f t="shared" si="677"/>
        <v>LRKPPS</v>
      </c>
      <c r="F7230" s="39">
        <v>53.365871429443359</v>
      </c>
      <c r="G7230">
        <f t="shared" si="675"/>
        <v>8.5817210972925567E-4</v>
      </c>
      <c r="H7230" s="38">
        <f>G7230*SUMIF('Manual Inputs'!$B$11:$B$22,'Expanded kW'!A7230,'Manual Inputs'!$C$11:$C$22)</f>
        <v>7723.7197638131374</v>
      </c>
    </row>
    <row r="7231" spans="1:8" x14ac:dyDescent="0.2">
      <c r="A7231">
        <f t="shared" si="672"/>
        <v>12</v>
      </c>
      <c r="B7231" t="b">
        <f t="shared" si="673"/>
        <v>0</v>
      </c>
      <c r="C7231" t="str">
        <f t="shared" si="674"/>
        <v>OFF</v>
      </c>
      <c r="D7231" s="4">
        <f t="shared" si="676"/>
        <v>42731.208333315801</v>
      </c>
      <c r="E7231" t="str">
        <f t="shared" si="677"/>
        <v>LRKPPS</v>
      </c>
      <c r="F7231" s="39">
        <v>54.16796875</v>
      </c>
      <c r="G7231">
        <f t="shared" si="675"/>
        <v>8.7107056957545813E-4</v>
      </c>
      <c r="H7231" s="38">
        <f>G7231*SUMIF('Manual Inputs'!$B$11:$B$22,'Expanded kW'!A7231,'Manual Inputs'!$C$11:$C$22)</f>
        <v>7839.8084692224684</v>
      </c>
    </row>
    <row r="7232" spans="1:8" x14ac:dyDescent="0.2">
      <c r="A7232">
        <f t="shared" si="672"/>
        <v>12</v>
      </c>
      <c r="B7232" t="b">
        <f t="shared" si="673"/>
        <v>0</v>
      </c>
      <c r="C7232" t="str">
        <f t="shared" si="674"/>
        <v>OFF</v>
      </c>
      <c r="D7232" s="4">
        <f t="shared" si="676"/>
        <v>42731.249999982465</v>
      </c>
      <c r="E7232" t="str">
        <f t="shared" si="677"/>
        <v>LRKPPS</v>
      </c>
      <c r="F7232" s="39">
        <v>58.622505187988281</v>
      </c>
      <c r="G7232">
        <f t="shared" si="675"/>
        <v>9.4270359702275527E-4</v>
      </c>
      <c r="H7232" s="38">
        <f>G7232*SUMIF('Manual Inputs'!$B$11:$B$22,'Expanded kW'!A7232,'Manual Inputs'!$C$11:$C$22)</f>
        <v>8484.5199712206049</v>
      </c>
    </row>
    <row r="7233" spans="1:8" x14ac:dyDescent="0.2">
      <c r="A7233">
        <f t="shared" si="672"/>
        <v>12</v>
      </c>
      <c r="B7233" t="b">
        <f t="shared" si="673"/>
        <v>0</v>
      </c>
      <c r="C7233" t="str">
        <f t="shared" si="674"/>
        <v>ON</v>
      </c>
      <c r="D7233" s="4">
        <f t="shared" si="676"/>
        <v>42731.291666649129</v>
      </c>
      <c r="E7233" t="str">
        <f t="shared" si="677"/>
        <v>LRKPPS</v>
      </c>
      <c r="F7233" s="39">
        <v>61.707000732421875</v>
      </c>
      <c r="G7233">
        <f t="shared" si="675"/>
        <v>9.9230511158467484E-4</v>
      </c>
      <c r="H7233" s="38">
        <f>G7233*SUMIF('Manual Inputs'!$B$11:$B$22,'Expanded kW'!A7233,'Manual Inputs'!$C$11:$C$22)</f>
        <v>8930.9434729792792</v>
      </c>
    </row>
    <row r="7234" spans="1:8" x14ac:dyDescent="0.2">
      <c r="A7234">
        <f t="shared" ref="A7234:A7297" si="678">MONTH(D7234)</f>
        <v>12</v>
      </c>
      <c r="B7234" t="b">
        <f t="shared" ref="B7234:B7297" si="679">IF(ISNA(VLOOKUP(DATE(YEAR(D7234),MONTH(D7234),DAY(D7234)),Holidays,1,FALSE)),FALSE,TRUE)</f>
        <v>0</v>
      </c>
      <c r="C7234" t="str">
        <f t="shared" ref="C7234:C7297" si="680">IF(OR(HOUR(D7234)&lt;PkStart,HOUR(D7234)&gt;OPkStart-1,WEEKDAY(D7234,2)&gt;5,B7234)=TRUE,"OFF","ON")</f>
        <v>ON</v>
      </c>
      <c r="D7234" s="4">
        <f t="shared" si="676"/>
        <v>42731.333333315793</v>
      </c>
      <c r="E7234" t="str">
        <f t="shared" si="677"/>
        <v>LRKPPS</v>
      </c>
      <c r="F7234" s="39">
        <v>63.445709228515625</v>
      </c>
      <c r="G7234">
        <f t="shared" ref="G7234:G7297" si="681">IF(SUMIF($A$2:$A$8761,A7234,$F$2:$F$8761)=0,0,F7234/SUMIF($A$2:$A$8761,A7234,$F$2:$F$8761))</f>
        <v>1.0202651373151593E-3</v>
      </c>
      <c r="H7234" s="38">
        <f>G7234*SUMIF('Manual Inputs'!$B$11:$B$22,'Expanded kW'!A7234,'Manual Inputs'!$C$11:$C$22)</f>
        <v>9182.5892685987583</v>
      </c>
    </row>
    <row r="7235" spans="1:8" x14ac:dyDescent="0.2">
      <c r="A7235">
        <f t="shared" si="678"/>
        <v>12</v>
      </c>
      <c r="B7235" t="b">
        <f t="shared" si="679"/>
        <v>0</v>
      </c>
      <c r="C7235" t="str">
        <f t="shared" si="680"/>
        <v>ON</v>
      </c>
      <c r="D7235" s="4">
        <f t="shared" si="676"/>
        <v>42731.374999982458</v>
      </c>
      <c r="E7235" t="str">
        <f t="shared" si="677"/>
        <v>LRKPPS</v>
      </c>
      <c r="F7235" s="39">
        <v>65.244163513183594</v>
      </c>
      <c r="G7235">
        <f t="shared" si="681"/>
        <v>1.0491859300687393E-3</v>
      </c>
      <c r="H7235" s="38">
        <f>G7235*SUMIF('Manual Inputs'!$B$11:$B$22,'Expanded kW'!A7235,'Manual Inputs'!$C$11:$C$22)</f>
        <v>9442.8821586187369</v>
      </c>
    </row>
    <row r="7236" spans="1:8" x14ac:dyDescent="0.2">
      <c r="A7236">
        <f t="shared" si="678"/>
        <v>12</v>
      </c>
      <c r="B7236" t="b">
        <f t="shared" si="679"/>
        <v>0</v>
      </c>
      <c r="C7236" t="str">
        <f t="shared" si="680"/>
        <v>ON</v>
      </c>
      <c r="D7236" s="4">
        <f t="shared" ref="D7236:D7299" si="682">+D7235+1/24</f>
        <v>42731.416666649122</v>
      </c>
      <c r="E7236" t="str">
        <f t="shared" ref="E7236:E7299" si="683">+E7235</f>
        <v>LRKPPS</v>
      </c>
      <c r="F7236" s="39">
        <v>65.484451293945313</v>
      </c>
      <c r="G7236">
        <f t="shared" si="681"/>
        <v>1.053049977750057E-3</v>
      </c>
      <c r="H7236" s="38">
        <f>G7236*SUMIF('Manual Inputs'!$B$11:$B$22,'Expanded kW'!A7236,'Manual Inputs'!$C$11:$C$22)</f>
        <v>9477.6593566960855</v>
      </c>
    </row>
    <row r="7237" spans="1:8" x14ac:dyDescent="0.2">
      <c r="A7237">
        <f t="shared" si="678"/>
        <v>12</v>
      </c>
      <c r="B7237" t="b">
        <f t="shared" si="679"/>
        <v>0</v>
      </c>
      <c r="C7237" t="str">
        <f t="shared" si="680"/>
        <v>ON</v>
      </c>
      <c r="D7237" s="4">
        <f t="shared" si="682"/>
        <v>42731.458333315786</v>
      </c>
      <c r="E7237" t="str">
        <f t="shared" si="683"/>
        <v>LRKPPS</v>
      </c>
      <c r="F7237" s="39">
        <v>65.929550170898437</v>
      </c>
      <c r="G7237">
        <f t="shared" si="681"/>
        <v>1.0602075755188484E-3</v>
      </c>
      <c r="H7237" s="38">
        <f>G7237*SUMIF('Manual Inputs'!$B$11:$B$22,'Expanded kW'!A7237,'Manual Inputs'!$C$11:$C$22)</f>
        <v>9542.0791609771641</v>
      </c>
    </row>
    <row r="7238" spans="1:8" x14ac:dyDescent="0.2">
      <c r="A7238">
        <f t="shared" si="678"/>
        <v>12</v>
      </c>
      <c r="B7238" t="b">
        <f t="shared" si="679"/>
        <v>0</v>
      </c>
      <c r="C7238" t="str">
        <f t="shared" si="680"/>
        <v>ON</v>
      </c>
      <c r="D7238" s="4">
        <f t="shared" si="682"/>
        <v>42731.49999998245</v>
      </c>
      <c r="E7238" t="str">
        <f t="shared" si="683"/>
        <v>LRKPPS</v>
      </c>
      <c r="F7238" s="39">
        <v>64.609390258789063</v>
      </c>
      <c r="G7238">
        <f t="shared" si="681"/>
        <v>1.0389781945191814E-3</v>
      </c>
      <c r="H7238" s="38">
        <f>G7238*SUMIF('Manual Inputs'!$B$11:$B$22,'Expanded kW'!A7238,'Manual Inputs'!$C$11:$C$22)</f>
        <v>9351.0105073333416</v>
      </c>
    </row>
    <row r="7239" spans="1:8" x14ac:dyDescent="0.2">
      <c r="A7239">
        <f t="shared" si="678"/>
        <v>12</v>
      </c>
      <c r="B7239" t="b">
        <f t="shared" si="679"/>
        <v>0</v>
      </c>
      <c r="C7239" t="str">
        <f t="shared" si="680"/>
        <v>ON</v>
      </c>
      <c r="D7239" s="4">
        <f t="shared" si="682"/>
        <v>42731.541666649115</v>
      </c>
      <c r="E7239" t="str">
        <f t="shared" si="683"/>
        <v>LRKPPS</v>
      </c>
      <c r="F7239" s="39">
        <v>62.093704223632813</v>
      </c>
      <c r="G7239">
        <f t="shared" si="681"/>
        <v>9.9852365804523296E-4</v>
      </c>
      <c r="H7239" s="38">
        <f>G7239*SUMIF('Manual Inputs'!$B$11:$B$22,'Expanded kW'!A7239,'Manual Inputs'!$C$11:$C$22)</f>
        <v>8986.9116286150474</v>
      </c>
    </row>
    <row r="7240" spans="1:8" x14ac:dyDescent="0.2">
      <c r="A7240">
        <f t="shared" si="678"/>
        <v>12</v>
      </c>
      <c r="B7240" t="b">
        <f t="shared" si="679"/>
        <v>0</v>
      </c>
      <c r="C7240" t="str">
        <f t="shared" si="680"/>
        <v>ON</v>
      </c>
      <c r="D7240" s="4">
        <f t="shared" si="682"/>
        <v>42731.583333315779</v>
      </c>
      <c r="E7240" t="str">
        <f t="shared" si="683"/>
        <v>LRKPPS</v>
      </c>
      <c r="F7240" s="39">
        <v>60.192680358886719</v>
      </c>
      <c r="G7240">
        <f t="shared" si="681"/>
        <v>9.6795345246334242E-4</v>
      </c>
      <c r="H7240" s="38">
        <f>G7240*SUMIF('Manual Inputs'!$B$11:$B$22,'Expanded kW'!A7240,'Manual Inputs'!$C$11:$C$22)</f>
        <v>8711.7736949071223</v>
      </c>
    </row>
    <row r="7241" spans="1:8" x14ac:dyDescent="0.2">
      <c r="A7241">
        <f t="shared" si="678"/>
        <v>12</v>
      </c>
      <c r="B7241" t="b">
        <f t="shared" si="679"/>
        <v>0</v>
      </c>
      <c r="C7241" t="str">
        <f t="shared" si="680"/>
        <v>ON</v>
      </c>
      <c r="D7241" s="4">
        <f t="shared" si="682"/>
        <v>42731.624999982443</v>
      </c>
      <c r="E7241" t="str">
        <f t="shared" si="683"/>
        <v>LRKPPS</v>
      </c>
      <c r="F7241" s="39">
        <v>58.61566162109375</v>
      </c>
      <c r="G7241">
        <f t="shared" si="681"/>
        <v>9.4259354619658788E-4</v>
      </c>
      <c r="H7241" s="38">
        <f>G7241*SUMIF('Manual Inputs'!$B$11:$B$22,'Expanded kW'!A7241,'Manual Inputs'!$C$11:$C$22)</f>
        <v>8483.529491884985</v>
      </c>
    </row>
    <row r="7242" spans="1:8" x14ac:dyDescent="0.2">
      <c r="A7242">
        <f t="shared" si="678"/>
        <v>12</v>
      </c>
      <c r="B7242" t="b">
        <f t="shared" si="679"/>
        <v>0</v>
      </c>
      <c r="C7242" t="str">
        <f t="shared" si="680"/>
        <v>ON</v>
      </c>
      <c r="D7242" s="4">
        <f t="shared" si="682"/>
        <v>42731.666666649107</v>
      </c>
      <c r="E7242" t="str">
        <f t="shared" si="683"/>
        <v>LRKPPS</v>
      </c>
      <c r="F7242" s="39">
        <v>58.796649932861328</v>
      </c>
      <c r="G7242">
        <f t="shared" si="681"/>
        <v>9.4550400408260351E-4</v>
      </c>
      <c r="H7242" s="38">
        <f>G7242*SUMIF('Manual Inputs'!$B$11:$B$22,'Expanded kW'!A7242,'Manual Inputs'!$C$11:$C$22)</f>
        <v>8509.7241920402448</v>
      </c>
    </row>
    <row r="7243" spans="1:8" x14ac:dyDescent="0.2">
      <c r="A7243">
        <f t="shared" si="678"/>
        <v>12</v>
      </c>
      <c r="B7243" t="b">
        <f t="shared" si="679"/>
        <v>0</v>
      </c>
      <c r="C7243" t="str">
        <f t="shared" si="680"/>
        <v>ON</v>
      </c>
      <c r="D7243" s="4">
        <f t="shared" si="682"/>
        <v>42731.708333315772</v>
      </c>
      <c r="E7243" t="str">
        <f t="shared" si="683"/>
        <v>LRKPPS</v>
      </c>
      <c r="F7243" s="39">
        <v>60.691680908203125</v>
      </c>
      <c r="G7243">
        <f t="shared" si="681"/>
        <v>9.7597783851181331E-4</v>
      </c>
      <c r="H7243" s="38">
        <f>G7243*SUMIF('Manual Inputs'!$B$11:$B$22,'Expanded kW'!A7243,'Manual Inputs'!$C$11:$C$22)</f>
        <v>8783.9947661961833</v>
      </c>
    </row>
    <row r="7244" spans="1:8" x14ac:dyDescent="0.2">
      <c r="A7244">
        <f t="shared" si="678"/>
        <v>12</v>
      </c>
      <c r="B7244" t="b">
        <f t="shared" si="679"/>
        <v>0</v>
      </c>
      <c r="C7244" t="str">
        <f t="shared" si="680"/>
        <v>ON</v>
      </c>
      <c r="D7244" s="4">
        <f t="shared" si="682"/>
        <v>42731.749999982436</v>
      </c>
      <c r="E7244" t="str">
        <f t="shared" si="683"/>
        <v>LRKPPS</v>
      </c>
      <c r="F7244" s="39">
        <v>62.010993957519531</v>
      </c>
      <c r="G7244">
        <f t="shared" si="681"/>
        <v>9.9719360118182064E-4</v>
      </c>
      <c r="H7244" s="38">
        <f>G7244*SUMIF('Manual Inputs'!$B$11:$B$22,'Expanded kW'!A7244,'Manual Inputs'!$C$11:$C$22)</f>
        <v>8974.9408521630212</v>
      </c>
    </row>
    <row r="7245" spans="1:8" x14ac:dyDescent="0.2">
      <c r="A7245">
        <f t="shared" si="678"/>
        <v>12</v>
      </c>
      <c r="B7245" t="b">
        <f t="shared" si="679"/>
        <v>0</v>
      </c>
      <c r="C7245" t="str">
        <f t="shared" si="680"/>
        <v>ON</v>
      </c>
      <c r="D7245" s="4">
        <f t="shared" si="682"/>
        <v>42731.7916666491</v>
      </c>
      <c r="E7245" t="str">
        <f t="shared" si="683"/>
        <v>LRKPPS</v>
      </c>
      <c r="F7245" s="39">
        <v>63.858539581298828</v>
      </c>
      <c r="G7245">
        <f t="shared" si="681"/>
        <v>1.0269038276488614E-3</v>
      </c>
      <c r="H7245" s="38">
        <f>G7245*SUMIF('Manual Inputs'!$B$11:$B$22,'Expanded kW'!A7245,'Manual Inputs'!$C$11:$C$22)</f>
        <v>9242.3388027014535</v>
      </c>
    </row>
    <row r="7246" spans="1:8" x14ac:dyDescent="0.2">
      <c r="A7246">
        <f t="shared" si="678"/>
        <v>12</v>
      </c>
      <c r="B7246" t="b">
        <f t="shared" si="679"/>
        <v>0</v>
      </c>
      <c r="C7246" t="str">
        <f t="shared" si="680"/>
        <v>ON</v>
      </c>
      <c r="D7246" s="4">
        <f t="shared" si="682"/>
        <v>42731.833333315764</v>
      </c>
      <c r="E7246" t="str">
        <f t="shared" si="683"/>
        <v>LRKPPS</v>
      </c>
      <c r="F7246" s="39">
        <v>62.855262756347656</v>
      </c>
      <c r="G7246">
        <f t="shared" si="681"/>
        <v>1.0107702170387704E-3</v>
      </c>
      <c r="H7246" s="38">
        <f>G7246*SUMIF('Manual Inputs'!$B$11:$B$22,'Expanded kW'!A7246,'Manual Inputs'!$C$11:$C$22)</f>
        <v>9097.1330966221249</v>
      </c>
    </row>
    <row r="7247" spans="1:8" x14ac:dyDescent="0.2">
      <c r="A7247">
        <f t="shared" si="678"/>
        <v>12</v>
      </c>
      <c r="B7247" t="b">
        <f t="shared" si="679"/>
        <v>0</v>
      </c>
      <c r="C7247" t="str">
        <f t="shared" si="680"/>
        <v>OFF</v>
      </c>
      <c r="D7247" s="4">
        <f t="shared" si="682"/>
        <v>42731.874999982429</v>
      </c>
      <c r="E7247" t="str">
        <f t="shared" si="683"/>
        <v>LRKPPS</v>
      </c>
      <c r="F7247" s="39">
        <v>63.844154357910156</v>
      </c>
      <c r="G7247">
        <f t="shared" si="681"/>
        <v>1.0266725000761315E-3</v>
      </c>
      <c r="H7247" s="38">
        <f>G7247*SUMIF('Manual Inputs'!$B$11:$B$22,'Expanded kW'!A7247,'Manual Inputs'!$C$11:$C$22)</f>
        <v>9240.2568085126986</v>
      </c>
    </row>
    <row r="7248" spans="1:8" x14ac:dyDescent="0.2">
      <c r="A7248">
        <f t="shared" si="678"/>
        <v>12</v>
      </c>
      <c r="B7248" t="b">
        <f t="shared" si="679"/>
        <v>0</v>
      </c>
      <c r="C7248" t="str">
        <f t="shared" si="680"/>
        <v>OFF</v>
      </c>
      <c r="D7248" s="4">
        <f t="shared" si="682"/>
        <v>42731.916666649093</v>
      </c>
      <c r="E7248" t="str">
        <f t="shared" si="683"/>
        <v>LRKPPS</v>
      </c>
      <c r="F7248" s="39">
        <v>64.142860412597656</v>
      </c>
      <c r="G7248">
        <f t="shared" si="681"/>
        <v>1.0314759671286463E-3</v>
      </c>
      <c r="H7248" s="38">
        <f>G7248*SUMIF('Manual Inputs'!$B$11:$B$22,'Expanded kW'!A7248,'Manual Inputs'!$C$11:$C$22)</f>
        <v>9283.4889678752752</v>
      </c>
    </row>
    <row r="7249" spans="1:8" x14ac:dyDescent="0.2">
      <c r="A7249">
        <f t="shared" si="678"/>
        <v>12</v>
      </c>
      <c r="B7249" t="b">
        <f t="shared" si="679"/>
        <v>0</v>
      </c>
      <c r="C7249" t="str">
        <f t="shared" si="680"/>
        <v>OFF</v>
      </c>
      <c r="D7249" s="4">
        <f t="shared" si="682"/>
        <v>42731.958333315757</v>
      </c>
      <c r="E7249" t="str">
        <f t="shared" si="683"/>
        <v>LRKPPS</v>
      </c>
      <c r="F7249" s="39">
        <v>63.687370300292969</v>
      </c>
      <c r="G7249">
        <f t="shared" si="681"/>
        <v>1.0241512687743032E-3</v>
      </c>
      <c r="H7249" s="38">
        <f>G7249*SUMIF('Manual Inputs'!$B$11:$B$22,'Expanded kW'!A7249,'Manual Inputs'!$C$11:$C$22)</f>
        <v>9217.5652250712155</v>
      </c>
    </row>
    <row r="7250" spans="1:8" x14ac:dyDescent="0.2">
      <c r="A7250">
        <f t="shared" si="678"/>
        <v>12</v>
      </c>
      <c r="B7250" t="b">
        <f t="shared" si="679"/>
        <v>0</v>
      </c>
      <c r="C7250" t="str">
        <f t="shared" si="680"/>
        <v>OFF</v>
      </c>
      <c r="D7250" s="4">
        <f t="shared" si="682"/>
        <v>42731.999999982421</v>
      </c>
      <c r="E7250" t="str">
        <f t="shared" si="683"/>
        <v>LRKPPS</v>
      </c>
      <c r="F7250" s="39">
        <v>64.173225402832031</v>
      </c>
      <c r="G7250">
        <f t="shared" si="681"/>
        <v>1.0319642639939153E-3</v>
      </c>
      <c r="H7250" s="38">
        <f>G7250*SUMIF('Manual Inputs'!$B$11:$B$22,'Expanded kW'!A7250,'Manual Inputs'!$C$11:$C$22)</f>
        <v>9287.8837368337718</v>
      </c>
    </row>
    <row r="7251" spans="1:8" x14ac:dyDescent="0.2">
      <c r="A7251">
        <f t="shared" si="678"/>
        <v>12</v>
      </c>
      <c r="B7251" t="b">
        <f t="shared" si="679"/>
        <v>0</v>
      </c>
      <c r="C7251" t="str">
        <f t="shared" si="680"/>
        <v>OFF</v>
      </c>
      <c r="D7251" s="4">
        <f t="shared" si="682"/>
        <v>42732.041666649086</v>
      </c>
      <c r="E7251" t="str">
        <f t="shared" si="683"/>
        <v>LRKPPS</v>
      </c>
      <c r="F7251" s="39">
        <v>65.156394958496094</v>
      </c>
      <c r="G7251">
        <f t="shared" si="681"/>
        <v>1.0477745312903338E-3</v>
      </c>
      <c r="H7251" s="38">
        <f>G7251*SUMIF('Manual Inputs'!$B$11:$B$22,'Expanded kW'!A7251,'Manual Inputs'!$C$11:$C$22)</f>
        <v>9430.17928874473</v>
      </c>
    </row>
    <row r="7252" spans="1:8" x14ac:dyDescent="0.2">
      <c r="A7252">
        <f t="shared" si="678"/>
        <v>12</v>
      </c>
      <c r="B7252" t="b">
        <f t="shared" si="679"/>
        <v>0</v>
      </c>
      <c r="C7252" t="str">
        <f t="shared" si="680"/>
        <v>OFF</v>
      </c>
      <c r="D7252" s="4">
        <f t="shared" si="682"/>
        <v>42732.08333331575</v>
      </c>
      <c r="E7252" t="str">
        <f t="shared" si="683"/>
        <v>LRKPPS</v>
      </c>
      <c r="F7252" s="39">
        <v>67.124374389648437</v>
      </c>
      <c r="G7252">
        <f t="shared" si="681"/>
        <v>1.0794214437289077E-3</v>
      </c>
      <c r="H7252" s="38">
        <f>G7252*SUMIF('Manual Inputs'!$B$11:$B$22,'Expanded kW'!A7252,'Manual Inputs'!$C$11:$C$22)</f>
        <v>9715.0077984274703</v>
      </c>
    </row>
    <row r="7253" spans="1:8" x14ac:dyDescent="0.2">
      <c r="A7253">
        <f t="shared" si="678"/>
        <v>12</v>
      </c>
      <c r="B7253" t="b">
        <f t="shared" si="679"/>
        <v>0</v>
      </c>
      <c r="C7253" t="str">
        <f t="shared" si="680"/>
        <v>OFF</v>
      </c>
      <c r="D7253" s="4">
        <f t="shared" si="682"/>
        <v>42732.124999982414</v>
      </c>
      <c r="E7253" t="str">
        <f t="shared" si="683"/>
        <v>LRKPPS</v>
      </c>
      <c r="F7253" s="39">
        <v>68.312126159667969</v>
      </c>
      <c r="G7253">
        <f t="shared" si="681"/>
        <v>1.0985215804831621E-3</v>
      </c>
      <c r="H7253" s="38">
        <f>G7253*SUMIF('Manual Inputs'!$B$11:$B$22,'Expanded kW'!A7253,'Manual Inputs'!$C$11:$C$22)</f>
        <v>9886.9128301429755</v>
      </c>
    </row>
    <row r="7254" spans="1:8" x14ac:dyDescent="0.2">
      <c r="A7254">
        <f t="shared" si="678"/>
        <v>12</v>
      </c>
      <c r="B7254" t="b">
        <f t="shared" si="679"/>
        <v>0</v>
      </c>
      <c r="C7254" t="str">
        <f t="shared" si="680"/>
        <v>OFF</v>
      </c>
      <c r="D7254" s="4">
        <f t="shared" si="682"/>
        <v>42732.166666649078</v>
      </c>
      <c r="E7254" t="str">
        <f t="shared" si="683"/>
        <v>LRKPPS</v>
      </c>
      <c r="F7254" s="39">
        <v>70.392135620117187</v>
      </c>
      <c r="G7254">
        <f t="shared" si="681"/>
        <v>1.1319700384417382E-3</v>
      </c>
      <c r="H7254" s="38">
        <f>G7254*SUMIF('Manual Inputs'!$B$11:$B$22,'Expanded kW'!A7254,'Manual Inputs'!$C$11:$C$22)</f>
        <v>10187.955608013293</v>
      </c>
    </row>
    <row r="7255" spans="1:8" x14ac:dyDescent="0.2">
      <c r="A7255">
        <f t="shared" si="678"/>
        <v>12</v>
      </c>
      <c r="B7255" t="b">
        <f t="shared" si="679"/>
        <v>0</v>
      </c>
      <c r="C7255" t="str">
        <f t="shared" si="680"/>
        <v>OFF</v>
      </c>
      <c r="D7255" s="4">
        <f t="shared" si="682"/>
        <v>42732.208333315742</v>
      </c>
      <c r="E7255" t="str">
        <f t="shared" si="683"/>
        <v>LRKPPS</v>
      </c>
      <c r="F7255" s="39">
        <v>77.100692749023438</v>
      </c>
      <c r="G7255">
        <f t="shared" si="681"/>
        <v>1.2398497838735044E-3</v>
      </c>
      <c r="H7255" s="38">
        <f>G7255*SUMIF('Manual Inputs'!$B$11:$B$22,'Expanded kW'!A7255,'Manual Inputs'!$C$11:$C$22)</f>
        <v>11158.89478496853</v>
      </c>
    </row>
    <row r="7256" spans="1:8" x14ac:dyDescent="0.2">
      <c r="A7256">
        <f t="shared" si="678"/>
        <v>12</v>
      </c>
      <c r="B7256" t="b">
        <f t="shared" si="679"/>
        <v>0</v>
      </c>
      <c r="C7256" t="str">
        <f t="shared" si="680"/>
        <v>OFF</v>
      </c>
      <c r="D7256" s="4">
        <f t="shared" si="682"/>
        <v>42732.249999982407</v>
      </c>
      <c r="E7256" t="str">
        <f t="shared" si="683"/>
        <v>LRKPPS</v>
      </c>
      <c r="F7256" s="39">
        <v>82.472366333007812</v>
      </c>
      <c r="G7256">
        <f t="shared" si="681"/>
        <v>1.3262312169667421E-3</v>
      </c>
      <c r="H7256" s="38">
        <f>G7256*SUMIF('Manual Inputs'!$B$11:$B$22,'Expanded kW'!A7256,'Manual Inputs'!$C$11:$C$22)</f>
        <v>11936.344872712854</v>
      </c>
    </row>
    <row r="7257" spans="1:8" x14ac:dyDescent="0.2">
      <c r="A7257">
        <f t="shared" si="678"/>
        <v>12</v>
      </c>
      <c r="B7257" t="b">
        <f t="shared" si="679"/>
        <v>0</v>
      </c>
      <c r="C7257" t="str">
        <f t="shared" si="680"/>
        <v>ON</v>
      </c>
      <c r="D7257" s="4">
        <f t="shared" si="682"/>
        <v>42732.291666649071</v>
      </c>
      <c r="E7257" t="str">
        <f t="shared" si="683"/>
        <v>LRKPPS</v>
      </c>
      <c r="F7257" s="39">
        <v>84.657135009765625</v>
      </c>
      <c r="G7257">
        <f t="shared" si="681"/>
        <v>1.361364299110496E-3</v>
      </c>
      <c r="H7257" s="38">
        <f>G7257*SUMIF('Manual Inputs'!$B$11:$B$22,'Expanded kW'!A7257,'Manual Inputs'!$C$11:$C$22)</f>
        <v>12252.549603489988</v>
      </c>
    </row>
    <row r="7258" spans="1:8" x14ac:dyDescent="0.2">
      <c r="A7258">
        <f t="shared" si="678"/>
        <v>12</v>
      </c>
      <c r="B7258" t="b">
        <f t="shared" si="679"/>
        <v>0</v>
      </c>
      <c r="C7258" t="str">
        <f t="shared" si="680"/>
        <v>ON</v>
      </c>
      <c r="D7258" s="4">
        <f t="shared" si="682"/>
        <v>42732.333333315735</v>
      </c>
      <c r="E7258" t="str">
        <f t="shared" si="683"/>
        <v>LRKPPS</v>
      </c>
      <c r="F7258" s="39">
        <v>85.981971740722656</v>
      </c>
      <c r="G7258">
        <f t="shared" si="681"/>
        <v>1.3826688876424267E-3</v>
      </c>
      <c r="H7258" s="38">
        <f>G7258*SUMIF('Manual Inputs'!$B$11:$B$22,'Expanded kW'!A7258,'Manual Inputs'!$C$11:$C$22)</f>
        <v>12444.295139890481</v>
      </c>
    </row>
    <row r="7259" spans="1:8" x14ac:dyDescent="0.2">
      <c r="A7259">
        <f t="shared" si="678"/>
        <v>12</v>
      </c>
      <c r="B7259" t="b">
        <f t="shared" si="679"/>
        <v>0</v>
      </c>
      <c r="C7259" t="str">
        <f t="shared" si="680"/>
        <v>ON</v>
      </c>
      <c r="D7259" s="4">
        <f t="shared" si="682"/>
        <v>42732.374999982399</v>
      </c>
      <c r="E7259" t="str">
        <f t="shared" si="683"/>
        <v>LRKPPS</v>
      </c>
      <c r="F7259" s="39">
        <v>86.429885864257812</v>
      </c>
      <c r="G7259">
        <f t="shared" si="681"/>
        <v>1.3898717571557617E-3</v>
      </c>
      <c r="H7259" s="38">
        <f>G7259*SUMIF('Manual Inputs'!$B$11:$B$22,'Expanded kW'!A7259,'Manual Inputs'!$C$11:$C$22)</f>
        <v>12509.122398881529</v>
      </c>
    </row>
    <row r="7260" spans="1:8" x14ac:dyDescent="0.2">
      <c r="A7260">
        <f t="shared" si="678"/>
        <v>12</v>
      </c>
      <c r="B7260" t="b">
        <f t="shared" si="679"/>
        <v>0</v>
      </c>
      <c r="C7260" t="str">
        <f t="shared" si="680"/>
        <v>ON</v>
      </c>
      <c r="D7260" s="4">
        <f t="shared" si="682"/>
        <v>42732.416666649064</v>
      </c>
      <c r="E7260" t="str">
        <f t="shared" si="683"/>
        <v>LRKPPS</v>
      </c>
      <c r="F7260" s="39">
        <v>84.070648193359375</v>
      </c>
      <c r="G7260">
        <f t="shared" si="681"/>
        <v>1.3519330537268394E-3</v>
      </c>
      <c r="H7260" s="38">
        <f>G7260*SUMIF('Manual Inputs'!$B$11:$B$22,'Expanded kW'!A7260,'Manual Inputs'!$C$11:$C$22)</f>
        <v>12167.666518219246</v>
      </c>
    </row>
    <row r="7261" spans="1:8" x14ac:dyDescent="0.2">
      <c r="A7261">
        <f t="shared" si="678"/>
        <v>12</v>
      </c>
      <c r="B7261" t="b">
        <f t="shared" si="679"/>
        <v>0</v>
      </c>
      <c r="C7261" t="str">
        <f t="shared" si="680"/>
        <v>ON</v>
      </c>
      <c r="D7261" s="4">
        <f t="shared" si="682"/>
        <v>42732.458333315728</v>
      </c>
      <c r="E7261" t="str">
        <f t="shared" si="683"/>
        <v>LRKPPS</v>
      </c>
      <c r="F7261" s="39">
        <v>80.024421691894531</v>
      </c>
      <c r="G7261">
        <f t="shared" si="681"/>
        <v>1.2868660241778997E-3</v>
      </c>
      <c r="H7261" s="38">
        <f>G7261*SUMIF('Manual Inputs'!$B$11:$B$22,'Expanded kW'!A7261,'Manual Inputs'!$C$11:$C$22)</f>
        <v>11582.050303939908</v>
      </c>
    </row>
    <row r="7262" spans="1:8" x14ac:dyDescent="0.2">
      <c r="A7262">
        <f t="shared" si="678"/>
        <v>12</v>
      </c>
      <c r="B7262" t="b">
        <f t="shared" si="679"/>
        <v>0</v>
      </c>
      <c r="C7262" t="str">
        <f t="shared" si="680"/>
        <v>ON</v>
      </c>
      <c r="D7262" s="4">
        <f t="shared" si="682"/>
        <v>42732.499999982392</v>
      </c>
      <c r="E7262" t="str">
        <f t="shared" si="683"/>
        <v>LRKPPS</v>
      </c>
      <c r="F7262" s="39">
        <v>76.120735168457031</v>
      </c>
      <c r="G7262">
        <f t="shared" si="681"/>
        <v>1.2240911680796683E-3</v>
      </c>
      <c r="H7262" s="38">
        <f>G7262*SUMIF('Manual Inputs'!$B$11:$B$22,'Expanded kW'!A7262,'Manual Inputs'!$C$11:$C$22)</f>
        <v>11017.064106859463</v>
      </c>
    </row>
    <row r="7263" spans="1:8" x14ac:dyDescent="0.2">
      <c r="A7263">
        <f t="shared" si="678"/>
        <v>12</v>
      </c>
      <c r="B7263" t="b">
        <f t="shared" si="679"/>
        <v>0</v>
      </c>
      <c r="C7263" t="str">
        <f t="shared" si="680"/>
        <v>ON</v>
      </c>
      <c r="D7263" s="4">
        <f t="shared" si="682"/>
        <v>42732.541666649056</v>
      </c>
      <c r="E7263" t="str">
        <f t="shared" si="683"/>
        <v>LRKPPS</v>
      </c>
      <c r="F7263" s="39">
        <v>71.730667114257813</v>
      </c>
      <c r="G7263">
        <f t="shared" si="681"/>
        <v>1.1534948513136582E-3</v>
      </c>
      <c r="H7263" s="38">
        <f>G7263*SUMIF('Manual Inputs'!$B$11:$B$22,'Expanded kW'!A7263,'Manual Inputs'!$C$11:$C$22)</f>
        <v>10381.683207298334</v>
      </c>
    </row>
    <row r="7264" spans="1:8" x14ac:dyDescent="0.2">
      <c r="A7264">
        <f t="shared" si="678"/>
        <v>12</v>
      </c>
      <c r="B7264" t="b">
        <f t="shared" si="679"/>
        <v>0</v>
      </c>
      <c r="C7264" t="str">
        <f t="shared" si="680"/>
        <v>ON</v>
      </c>
      <c r="D7264" s="4">
        <f t="shared" si="682"/>
        <v>42732.583333315721</v>
      </c>
      <c r="E7264" t="str">
        <f t="shared" si="683"/>
        <v>LRKPPS</v>
      </c>
      <c r="F7264" s="39">
        <v>69.616668701171875</v>
      </c>
      <c r="G7264">
        <f t="shared" si="681"/>
        <v>1.1194998198538828E-3</v>
      </c>
      <c r="H7264" s="38">
        <f>G7264*SUMIF('Manual Inputs'!$B$11:$B$22,'Expanded kW'!A7264,'Manual Inputs'!$C$11:$C$22)</f>
        <v>10075.721159149096</v>
      </c>
    </row>
    <row r="7265" spans="1:8" x14ac:dyDescent="0.2">
      <c r="A7265">
        <f t="shared" si="678"/>
        <v>12</v>
      </c>
      <c r="B7265" t="b">
        <f t="shared" si="679"/>
        <v>0</v>
      </c>
      <c r="C7265" t="str">
        <f t="shared" si="680"/>
        <v>ON</v>
      </c>
      <c r="D7265" s="4">
        <f t="shared" si="682"/>
        <v>42732.624999982385</v>
      </c>
      <c r="E7265" t="str">
        <f t="shared" si="683"/>
        <v>LRKPPS</v>
      </c>
      <c r="F7265" s="39">
        <v>67.381637573242188</v>
      </c>
      <c r="G7265">
        <f t="shared" si="681"/>
        <v>1.0835584714416887E-3</v>
      </c>
      <c r="H7265" s="38">
        <f>G7265*SUMIF('Manual Inputs'!$B$11:$B$22,'Expanded kW'!A7265,'Manual Inputs'!$C$11:$C$22)</f>
        <v>9752.2418711110149</v>
      </c>
    </row>
    <row r="7266" spans="1:8" x14ac:dyDescent="0.2">
      <c r="A7266">
        <f t="shared" si="678"/>
        <v>12</v>
      </c>
      <c r="B7266" t="b">
        <f t="shared" si="679"/>
        <v>0</v>
      </c>
      <c r="C7266" t="str">
        <f t="shared" si="680"/>
        <v>ON</v>
      </c>
      <c r="D7266" s="4">
        <f t="shared" si="682"/>
        <v>42732.666666649049</v>
      </c>
      <c r="E7266" t="str">
        <f t="shared" si="683"/>
        <v>LRKPPS</v>
      </c>
      <c r="F7266" s="39">
        <v>67.485374450683594</v>
      </c>
      <c r="G7266">
        <f t="shared" si="681"/>
        <v>1.0852266554811515E-3</v>
      </c>
      <c r="H7266" s="38">
        <f>G7266*SUMIF('Manual Inputs'!$B$11:$B$22,'Expanded kW'!A7266,'Manual Inputs'!$C$11:$C$22)</f>
        <v>9767.2558594348047</v>
      </c>
    </row>
    <row r="7267" spans="1:8" x14ac:dyDescent="0.2">
      <c r="A7267">
        <f t="shared" si="678"/>
        <v>12</v>
      </c>
      <c r="B7267" t="b">
        <f t="shared" si="679"/>
        <v>0</v>
      </c>
      <c r="C7267" t="str">
        <f t="shared" si="680"/>
        <v>ON</v>
      </c>
      <c r="D7267" s="4">
        <f t="shared" si="682"/>
        <v>42732.708333315713</v>
      </c>
      <c r="E7267" t="str">
        <f t="shared" si="683"/>
        <v>LRKPPS</v>
      </c>
      <c r="F7267" s="39">
        <v>70.082557678222656</v>
      </c>
      <c r="G7267">
        <f t="shared" si="681"/>
        <v>1.1269917414814324E-3</v>
      </c>
      <c r="H7267" s="38">
        <f>G7267*SUMIF('Manual Inputs'!$B$11:$B$22,'Expanded kW'!A7267,'Manual Inputs'!$C$11:$C$22)</f>
        <v>10143.149944689447</v>
      </c>
    </row>
    <row r="7268" spans="1:8" x14ac:dyDescent="0.2">
      <c r="A7268">
        <f t="shared" si="678"/>
        <v>12</v>
      </c>
      <c r="B7268" t="b">
        <f t="shared" si="679"/>
        <v>0</v>
      </c>
      <c r="C7268" t="str">
        <f t="shared" si="680"/>
        <v>ON</v>
      </c>
      <c r="D7268" s="4">
        <f t="shared" si="682"/>
        <v>42732.749999982378</v>
      </c>
      <c r="E7268" t="str">
        <f t="shared" si="683"/>
        <v>LRKPPS</v>
      </c>
      <c r="F7268" s="39">
        <v>72.780136108398437</v>
      </c>
      <c r="G7268">
        <f t="shared" si="681"/>
        <v>1.1703712743284655E-3</v>
      </c>
      <c r="H7268" s="38">
        <f>G7268*SUMIF('Manual Inputs'!$B$11:$B$22,'Expanded kW'!A7268,'Manual Inputs'!$C$11:$C$22)</f>
        <v>10533.574372839781</v>
      </c>
    </row>
    <row r="7269" spans="1:8" x14ac:dyDescent="0.2">
      <c r="A7269">
        <f t="shared" si="678"/>
        <v>12</v>
      </c>
      <c r="B7269" t="b">
        <f t="shared" si="679"/>
        <v>0</v>
      </c>
      <c r="C7269" t="str">
        <f t="shared" si="680"/>
        <v>ON</v>
      </c>
      <c r="D7269" s="4">
        <f t="shared" si="682"/>
        <v>42732.791666649042</v>
      </c>
      <c r="E7269" t="str">
        <f t="shared" si="683"/>
        <v>LRKPPS</v>
      </c>
      <c r="F7269" s="39">
        <v>72.211448669433594</v>
      </c>
      <c r="G7269">
        <f t="shared" si="681"/>
        <v>1.1612262592429678E-3</v>
      </c>
      <c r="H7269" s="38">
        <f>G7269*SUMIF('Manual Inputs'!$B$11:$B$22,'Expanded kW'!A7269,'Manual Inputs'!$C$11:$C$22)</f>
        <v>10451.267417212299</v>
      </c>
    </row>
    <row r="7270" spans="1:8" x14ac:dyDescent="0.2">
      <c r="A7270">
        <f t="shared" si="678"/>
        <v>12</v>
      </c>
      <c r="B7270" t="b">
        <f t="shared" si="679"/>
        <v>0</v>
      </c>
      <c r="C7270" t="str">
        <f t="shared" si="680"/>
        <v>ON</v>
      </c>
      <c r="D7270" s="4">
        <f t="shared" si="682"/>
        <v>42732.833333315706</v>
      </c>
      <c r="E7270" t="str">
        <f t="shared" si="683"/>
        <v>LRKPPS</v>
      </c>
      <c r="F7270" s="39">
        <v>71.692558288574219</v>
      </c>
      <c r="G7270">
        <f t="shared" si="681"/>
        <v>1.1528820264789803E-3</v>
      </c>
      <c r="H7270" s="38">
        <f>G7270*SUMIF('Manual Inputs'!$B$11:$B$22,'Expanded kW'!A7270,'Manual Inputs'!$C$11:$C$22)</f>
        <v>10376.167661834092</v>
      </c>
    </row>
    <row r="7271" spans="1:8" x14ac:dyDescent="0.2">
      <c r="A7271">
        <f t="shared" si="678"/>
        <v>12</v>
      </c>
      <c r="B7271" t="b">
        <f t="shared" si="679"/>
        <v>0</v>
      </c>
      <c r="C7271" t="str">
        <f t="shared" si="680"/>
        <v>OFF</v>
      </c>
      <c r="D7271" s="4">
        <f t="shared" si="682"/>
        <v>42732.87499998237</v>
      </c>
      <c r="E7271" t="str">
        <f t="shared" si="683"/>
        <v>LRKPPS</v>
      </c>
      <c r="F7271" s="39">
        <v>70.332733154296875</v>
      </c>
      <c r="G7271">
        <f t="shared" si="681"/>
        <v>1.131014792363099E-3</v>
      </c>
      <c r="H7271" s="38">
        <f>G7271*SUMIF('Manual Inputs'!$B$11:$B$22,'Expanded kW'!A7271,'Manual Inputs'!$C$11:$C$22)</f>
        <v>10179.358203211572</v>
      </c>
    </row>
    <row r="7272" spans="1:8" x14ac:dyDescent="0.2">
      <c r="A7272">
        <f t="shared" si="678"/>
        <v>12</v>
      </c>
      <c r="B7272" t="b">
        <f t="shared" si="679"/>
        <v>0</v>
      </c>
      <c r="C7272" t="str">
        <f t="shared" si="680"/>
        <v>OFF</v>
      </c>
      <c r="D7272" s="4">
        <f t="shared" si="682"/>
        <v>42732.916666649035</v>
      </c>
      <c r="E7272" t="str">
        <f t="shared" si="683"/>
        <v>LRKPPS</v>
      </c>
      <c r="F7272" s="39">
        <v>68.949638366699219</v>
      </c>
      <c r="G7272">
        <f t="shared" si="681"/>
        <v>1.1087733609007177E-3</v>
      </c>
      <c r="H7272" s="38">
        <f>G7272*SUMIF('Manual Inputs'!$B$11:$B$22,'Expanded kW'!A7272,'Manual Inputs'!$C$11:$C$22)</f>
        <v>9979.1808940052779</v>
      </c>
    </row>
    <row r="7273" spans="1:8" x14ac:dyDescent="0.2">
      <c r="A7273">
        <f t="shared" si="678"/>
        <v>12</v>
      </c>
      <c r="B7273" t="b">
        <f t="shared" si="679"/>
        <v>0</v>
      </c>
      <c r="C7273" t="str">
        <f t="shared" si="680"/>
        <v>OFF</v>
      </c>
      <c r="D7273" s="4">
        <f t="shared" si="682"/>
        <v>42732.958333315699</v>
      </c>
      <c r="E7273" t="str">
        <f t="shared" si="683"/>
        <v>LRKPPS</v>
      </c>
      <c r="F7273" s="39">
        <v>67.741844177246094</v>
      </c>
      <c r="G7273">
        <f t="shared" si="681"/>
        <v>1.0893509236778549E-3</v>
      </c>
      <c r="H7273" s="38">
        <f>G7273*SUMIF('Manual Inputs'!$B$11:$B$22,'Expanded kW'!A7273,'Manual Inputs'!$C$11:$C$22)</f>
        <v>9804.3750939345064</v>
      </c>
    </row>
    <row r="7274" spans="1:8" x14ac:dyDescent="0.2">
      <c r="A7274">
        <f t="shared" si="678"/>
        <v>12</v>
      </c>
      <c r="B7274" t="b">
        <f t="shared" si="679"/>
        <v>0</v>
      </c>
      <c r="C7274" t="str">
        <f t="shared" si="680"/>
        <v>OFF</v>
      </c>
      <c r="D7274" s="4">
        <f t="shared" si="682"/>
        <v>42732.999999982363</v>
      </c>
      <c r="E7274" t="str">
        <f t="shared" si="683"/>
        <v>LRKPPS</v>
      </c>
      <c r="F7274" s="39">
        <v>64.213714599609375</v>
      </c>
      <c r="G7274">
        <f t="shared" si="681"/>
        <v>1.0326153673768253E-3</v>
      </c>
      <c r="H7274" s="38">
        <f>G7274*SUMIF('Manual Inputs'!$B$11:$B$22,'Expanded kW'!A7274,'Manual Inputs'!$C$11:$C$22)</f>
        <v>9293.743796849536</v>
      </c>
    </row>
    <row r="7275" spans="1:8" x14ac:dyDescent="0.2">
      <c r="A7275">
        <f t="shared" si="678"/>
        <v>12</v>
      </c>
      <c r="B7275" t="b">
        <f t="shared" si="679"/>
        <v>0</v>
      </c>
      <c r="C7275" t="str">
        <f t="shared" si="680"/>
        <v>OFF</v>
      </c>
      <c r="D7275" s="4">
        <f t="shared" si="682"/>
        <v>42733.041666649027</v>
      </c>
      <c r="E7275" t="str">
        <f t="shared" si="683"/>
        <v>LRKPPS</v>
      </c>
      <c r="F7275" s="39">
        <v>62.349212646484375</v>
      </c>
      <c r="G7275">
        <f t="shared" si="681"/>
        <v>1.0026324675974582E-3</v>
      </c>
      <c r="H7275" s="38">
        <f>G7275*SUMIF('Manual Inputs'!$B$11:$B$22,'Expanded kW'!A7275,'Manual Inputs'!$C$11:$C$22)</f>
        <v>9023.8917322381749</v>
      </c>
    </row>
    <row r="7276" spans="1:8" x14ac:dyDescent="0.2">
      <c r="A7276">
        <f t="shared" si="678"/>
        <v>12</v>
      </c>
      <c r="B7276" t="b">
        <f t="shared" si="679"/>
        <v>0</v>
      </c>
      <c r="C7276" t="str">
        <f t="shared" si="680"/>
        <v>OFF</v>
      </c>
      <c r="D7276" s="4">
        <f t="shared" si="682"/>
        <v>42733.083333315692</v>
      </c>
      <c r="E7276" t="str">
        <f t="shared" si="683"/>
        <v>LRKPPS</v>
      </c>
      <c r="F7276" s="39">
        <v>63.141632080078125</v>
      </c>
      <c r="G7276">
        <f t="shared" si="681"/>
        <v>1.0153752981538128E-3</v>
      </c>
      <c r="H7276" s="38">
        <f>G7276*SUMIF('Manual Inputs'!$B$11:$B$22,'Expanded kW'!A7276,'Manual Inputs'!$C$11:$C$22)</f>
        <v>9138.5797430686489</v>
      </c>
    </row>
    <row r="7277" spans="1:8" x14ac:dyDescent="0.2">
      <c r="A7277">
        <f t="shared" si="678"/>
        <v>12</v>
      </c>
      <c r="B7277" t="b">
        <f t="shared" si="679"/>
        <v>0</v>
      </c>
      <c r="C7277" t="str">
        <f t="shared" si="680"/>
        <v>OFF</v>
      </c>
      <c r="D7277" s="4">
        <f t="shared" si="682"/>
        <v>42733.124999982356</v>
      </c>
      <c r="E7277" t="str">
        <f t="shared" si="683"/>
        <v>LRKPPS</v>
      </c>
      <c r="F7277" s="39">
        <v>63.251045227050781</v>
      </c>
      <c r="G7277">
        <f t="shared" si="681"/>
        <v>1.0171347618082908E-3</v>
      </c>
      <c r="H7277" s="38">
        <f>G7277*SUMIF('Manual Inputs'!$B$11:$B$22,'Expanded kW'!A7277,'Manual Inputs'!$C$11:$C$22)</f>
        <v>9154.4152660922173</v>
      </c>
    </row>
    <row r="7278" spans="1:8" x14ac:dyDescent="0.2">
      <c r="A7278">
        <f t="shared" si="678"/>
        <v>12</v>
      </c>
      <c r="B7278" t="b">
        <f t="shared" si="679"/>
        <v>0</v>
      </c>
      <c r="C7278" t="str">
        <f t="shared" si="680"/>
        <v>OFF</v>
      </c>
      <c r="D7278" s="4">
        <f t="shared" si="682"/>
        <v>42733.16666664902</v>
      </c>
      <c r="E7278" t="str">
        <f t="shared" si="683"/>
        <v>LRKPPS</v>
      </c>
      <c r="F7278" s="39">
        <v>63.357860565185547</v>
      </c>
      <c r="G7278">
        <f t="shared" si="681"/>
        <v>1.0188524503163805E-3</v>
      </c>
      <c r="H7278" s="38">
        <f>G7278*SUMIF('Manual Inputs'!$B$11:$B$22,'Expanded kW'!A7278,'Manual Inputs'!$C$11:$C$22)</f>
        <v>9169.8748044850381</v>
      </c>
    </row>
    <row r="7279" spans="1:8" x14ac:dyDescent="0.2">
      <c r="A7279">
        <f t="shared" si="678"/>
        <v>12</v>
      </c>
      <c r="B7279" t="b">
        <f t="shared" si="679"/>
        <v>0</v>
      </c>
      <c r="C7279" t="str">
        <f t="shared" si="680"/>
        <v>OFF</v>
      </c>
      <c r="D7279" s="4">
        <f t="shared" si="682"/>
        <v>42733.208333315684</v>
      </c>
      <c r="E7279" t="str">
        <f t="shared" si="683"/>
        <v>LRKPPS</v>
      </c>
      <c r="F7279" s="39">
        <v>67.224235534667969</v>
      </c>
      <c r="G7279">
        <f t="shared" si="681"/>
        <v>1.0810273024398386E-3</v>
      </c>
      <c r="H7279" s="38">
        <f>G7279*SUMIF('Manual Inputs'!$B$11:$B$22,'Expanded kW'!A7279,'Manual Inputs'!$C$11:$C$22)</f>
        <v>9729.4608463917339</v>
      </c>
    </row>
    <row r="7280" spans="1:8" x14ac:dyDescent="0.2">
      <c r="A7280">
        <f t="shared" si="678"/>
        <v>12</v>
      </c>
      <c r="B7280" t="b">
        <f t="shared" si="679"/>
        <v>0</v>
      </c>
      <c r="C7280" t="str">
        <f t="shared" si="680"/>
        <v>OFF</v>
      </c>
      <c r="D7280" s="4">
        <f t="shared" si="682"/>
        <v>42733.249999982349</v>
      </c>
      <c r="E7280" t="str">
        <f t="shared" si="683"/>
        <v>LRKPPS</v>
      </c>
      <c r="F7280" s="39">
        <v>69.854507446289063</v>
      </c>
      <c r="G7280">
        <f t="shared" si="681"/>
        <v>1.1233244847980771E-3</v>
      </c>
      <c r="H7280" s="38">
        <f>G7280*SUMIF('Manual Inputs'!$B$11:$B$22,'Expanded kW'!A7280,'Manual Inputs'!$C$11:$C$22)</f>
        <v>10110.143904755168</v>
      </c>
    </row>
    <row r="7281" spans="1:8" x14ac:dyDescent="0.2">
      <c r="A7281">
        <f t="shared" si="678"/>
        <v>12</v>
      </c>
      <c r="B7281" t="b">
        <f t="shared" si="679"/>
        <v>0</v>
      </c>
      <c r="C7281" t="str">
        <f t="shared" si="680"/>
        <v>ON</v>
      </c>
      <c r="D7281" s="4">
        <f t="shared" si="682"/>
        <v>42733.291666649013</v>
      </c>
      <c r="E7281" t="str">
        <f t="shared" si="683"/>
        <v>LRKPPS</v>
      </c>
      <c r="F7281" s="39">
        <v>71.939201354980469</v>
      </c>
      <c r="G7281">
        <f t="shared" si="681"/>
        <v>1.1568482729765717E-3</v>
      </c>
      <c r="H7281" s="38">
        <f>G7281*SUMIF('Manual Inputs'!$B$11:$B$22,'Expanded kW'!A7281,'Manual Inputs'!$C$11:$C$22)</f>
        <v>10411.864669595469</v>
      </c>
    </row>
    <row r="7282" spans="1:8" x14ac:dyDescent="0.2">
      <c r="A7282">
        <f t="shared" si="678"/>
        <v>12</v>
      </c>
      <c r="B7282" t="b">
        <f t="shared" si="679"/>
        <v>0</v>
      </c>
      <c r="C7282" t="str">
        <f t="shared" si="680"/>
        <v>ON</v>
      </c>
      <c r="D7282" s="4">
        <f t="shared" si="682"/>
        <v>42733.333333315677</v>
      </c>
      <c r="E7282" t="str">
        <f t="shared" si="683"/>
        <v>LRKPPS</v>
      </c>
      <c r="F7282" s="39">
        <v>72.056838989257813</v>
      </c>
      <c r="G7282">
        <f t="shared" si="681"/>
        <v>1.1587399939226976E-3</v>
      </c>
      <c r="H7282" s="38">
        <f>G7282*SUMIF('Manual Inputs'!$B$11:$B$22,'Expanded kW'!A7282,'Manual Inputs'!$C$11:$C$22)</f>
        <v>10428.890534563068</v>
      </c>
    </row>
    <row r="7283" spans="1:8" x14ac:dyDescent="0.2">
      <c r="A7283">
        <f t="shared" si="678"/>
        <v>12</v>
      </c>
      <c r="B7283" t="b">
        <f t="shared" si="679"/>
        <v>0</v>
      </c>
      <c r="C7283" t="str">
        <f t="shared" si="680"/>
        <v>ON</v>
      </c>
      <c r="D7283" s="4">
        <f t="shared" si="682"/>
        <v>42733.374999982341</v>
      </c>
      <c r="E7283" t="str">
        <f t="shared" si="683"/>
        <v>LRKPPS</v>
      </c>
      <c r="F7283" s="39">
        <v>72.888778686523438</v>
      </c>
      <c r="G7283">
        <f t="shared" si="681"/>
        <v>1.1721183465298296E-3</v>
      </c>
      <c r="H7283" s="38">
        <f>G7283*SUMIF('Manual Inputs'!$B$11:$B$22,'Expanded kW'!A7283,'Manual Inputs'!$C$11:$C$22)</f>
        <v>10549.298370319426</v>
      </c>
    </row>
    <row r="7284" spans="1:8" x14ac:dyDescent="0.2">
      <c r="A7284">
        <f t="shared" si="678"/>
        <v>12</v>
      </c>
      <c r="B7284" t="b">
        <f t="shared" si="679"/>
        <v>0</v>
      </c>
      <c r="C7284" t="str">
        <f t="shared" si="680"/>
        <v>ON</v>
      </c>
      <c r="D7284" s="4">
        <f t="shared" si="682"/>
        <v>42733.416666649005</v>
      </c>
      <c r="E7284" t="str">
        <f t="shared" si="683"/>
        <v>LRKPPS</v>
      </c>
      <c r="F7284" s="39">
        <v>71.977890014648438</v>
      </c>
      <c r="G7284">
        <f t="shared" si="681"/>
        <v>1.1574704220729986E-3</v>
      </c>
      <c r="H7284" s="38">
        <f>G7284*SUMIF('Manual Inputs'!$B$11:$B$22,'Expanded kW'!A7284,'Manual Inputs'!$C$11:$C$22)</f>
        <v>10417.46413527098</v>
      </c>
    </row>
    <row r="7285" spans="1:8" x14ac:dyDescent="0.2">
      <c r="A7285">
        <f t="shared" si="678"/>
        <v>12</v>
      </c>
      <c r="B7285" t="b">
        <f t="shared" si="679"/>
        <v>0</v>
      </c>
      <c r="C7285" t="str">
        <f t="shared" si="680"/>
        <v>ON</v>
      </c>
      <c r="D7285" s="4">
        <f t="shared" si="682"/>
        <v>42733.45833331567</v>
      </c>
      <c r="E7285" t="str">
        <f t="shared" si="683"/>
        <v>LRKPPS</v>
      </c>
      <c r="F7285" s="39">
        <v>69.762176513671875</v>
      </c>
      <c r="G7285">
        <f t="shared" si="681"/>
        <v>1.1218397188022269E-3</v>
      </c>
      <c r="H7285" s="38">
        <f>G7285*SUMIF('Manual Inputs'!$B$11:$B$22,'Expanded kW'!A7285,'Manual Inputs'!$C$11:$C$22)</f>
        <v>10096.780715324083</v>
      </c>
    </row>
    <row r="7286" spans="1:8" x14ac:dyDescent="0.2">
      <c r="A7286">
        <f t="shared" si="678"/>
        <v>12</v>
      </c>
      <c r="B7286" t="b">
        <f t="shared" si="679"/>
        <v>0</v>
      </c>
      <c r="C7286" t="str">
        <f t="shared" si="680"/>
        <v>ON</v>
      </c>
      <c r="D7286" s="4">
        <f t="shared" si="682"/>
        <v>42733.499999982334</v>
      </c>
      <c r="E7286" t="str">
        <f t="shared" si="683"/>
        <v>LRKPPS</v>
      </c>
      <c r="F7286" s="39">
        <v>69.844688415527344</v>
      </c>
      <c r="G7286">
        <f t="shared" si="681"/>
        <v>1.1231665857866196E-3</v>
      </c>
      <c r="H7286" s="38">
        <f>G7286*SUMIF('Manual Inputs'!$B$11:$B$22,'Expanded kW'!A7286,'Manual Inputs'!$C$11:$C$22)</f>
        <v>10108.722782230148</v>
      </c>
    </row>
    <row r="7287" spans="1:8" x14ac:dyDescent="0.2">
      <c r="A7287">
        <f t="shared" si="678"/>
        <v>12</v>
      </c>
      <c r="B7287" t="b">
        <f t="shared" si="679"/>
        <v>0</v>
      </c>
      <c r="C7287" t="str">
        <f t="shared" si="680"/>
        <v>ON</v>
      </c>
      <c r="D7287" s="4">
        <f t="shared" si="682"/>
        <v>42733.541666648998</v>
      </c>
      <c r="E7287" t="str">
        <f t="shared" si="683"/>
        <v>LRKPPS</v>
      </c>
      <c r="F7287" s="39">
        <v>68.77044677734375</v>
      </c>
      <c r="G7287">
        <f t="shared" si="681"/>
        <v>1.1058917959573581E-3</v>
      </c>
      <c r="H7287" s="38">
        <f>G7287*SUMIF('Manual Inputs'!$B$11:$B$22,'Expanded kW'!A7287,'Manual Inputs'!$C$11:$C$22)</f>
        <v>9953.246236083618</v>
      </c>
    </row>
    <row r="7288" spans="1:8" x14ac:dyDescent="0.2">
      <c r="A7288">
        <f t="shared" si="678"/>
        <v>12</v>
      </c>
      <c r="B7288" t="b">
        <f t="shared" si="679"/>
        <v>0</v>
      </c>
      <c r="C7288" t="str">
        <f t="shared" si="680"/>
        <v>ON</v>
      </c>
      <c r="D7288" s="4">
        <f t="shared" si="682"/>
        <v>42733.583333315662</v>
      </c>
      <c r="E7288" t="str">
        <f t="shared" si="683"/>
        <v>LRKPPS</v>
      </c>
      <c r="F7288" s="39">
        <v>67.108894348144531</v>
      </c>
      <c r="G7288">
        <f t="shared" si="681"/>
        <v>1.0791725104777443E-3</v>
      </c>
      <c r="H7288" s="38">
        <f>G7288*SUMIF('Manual Inputs'!$B$11:$B$22,'Expanded kW'!A7288,'Manual Inputs'!$C$11:$C$22)</f>
        <v>9712.7673496292828</v>
      </c>
    </row>
    <row r="7289" spans="1:8" x14ac:dyDescent="0.2">
      <c r="A7289">
        <f t="shared" si="678"/>
        <v>12</v>
      </c>
      <c r="B7289" t="b">
        <f t="shared" si="679"/>
        <v>0</v>
      </c>
      <c r="C7289" t="str">
        <f t="shared" si="680"/>
        <v>ON</v>
      </c>
      <c r="D7289" s="4">
        <f t="shared" si="682"/>
        <v>42733.624999982327</v>
      </c>
      <c r="E7289" t="str">
        <f t="shared" si="683"/>
        <v>LRKPPS</v>
      </c>
      <c r="F7289" s="39">
        <v>66.502288818359375</v>
      </c>
      <c r="G7289">
        <f t="shared" si="681"/>
        <v>1.0694177377489334E-3</v>
      </c>
      <c r="H7289" s="38">
        <f>G7289*SUMIF('Manual Inputs'!$B$11:$B$22,'Expanded kW'!A7289,'Manual Inputs'!$C$11:$C$22)</f>
        <v>9624.9724538702121</v>
      </c>
    </row>
    <row r="7290" spans="1:8" x14ac:dyDescent="0.2">
      <c r="A7290">
        <f t="shared" si="678"/>
        <v>12</v>
      </c>
      <c r="B7290" t="b">
        <f t="shared" si="679"/>
        <v>0</v>
      </c>
      <c r="C7290" t="str">
        <f t="shared" si="680"/>
        <v>ON</v>
      </c>
      <c r="D7290" s="4">
        <f t="shared" si="682"/>
        <v>42733.666666648991</v>
      </c>
      <c r="E7290" t="str">
        <f t="shared" si="683"/>
        <v>LRKPPS</v>
      </c>
      <c r="F7290" s="39">
        <v>68.014389038085938</v>
      </c>
      <c r="G7290">
        <f t="shared" si="681"/>
        <v>1.09373369476278E-3</v>
      </c>
      <c r="H7290" s="38">
        <f>G7290*SUMIF('Manual Inputs'!$B$11:$B$22,'Expanded kW'!A7290,'Manual Inputs'!$C$11:$C$22)</f>
        <v>9843.8209058702778</v>
      </c>
    </row>
    <row r="7291" spans="1:8" x14ac:dyDescent="0.2">
      <c r="A7291">
        <f t="shared" si="678"/>
        <v>12</v>
      </c>
      <c r="B7291" t="b">
        <f t="shared" si="679"/>
        <v>0</v>
      </c>
      <c r="C7291" t="str">
        <f t="shared" si="680"/>
        <v>ON</v>
      </c>
      <c r="D7291" s="4">
        <f t="shared" si="682"/>
        <v>42733.708333315655</v>
      </c>
      <c r="E7291" t="str">
        <f t="shared" si="683"/>
        <v>LRKPPS</v>
      </c>
      <c r="F7291" s="39">
        <v>69.128807067871094</v>
      </c>
      <c r="G7291">
        <f t="shared" si="681"/>
        <v>1.1116545577811135E-3</v>
      </c>
      <c r="H7291" s="38">
        <f>G7291*SUMIF('Manual Inputs'!$B$11:$B$22,'Expanded kW'!A7291,'Manual Inputs'!$C$11:$C$22)</f>
        <v>10005.11223928702</v>
      </c>
    </row>
    <row r="7292" spans="1:8" x14ac:dyDescent="0.2">
      <c r="A7292">
        <f t="shared" si="678"/>
        <v>12</v>
      </c>
      <c r="B7292" t="b">
        <f t="shared" si="679"/>
        <v>0</v>
      </c>
      <c r="C7292" t="str">
        <f t="shared" si="680"/>
        <v>ON</v>
      </c>
      <c r="D7292" s="4">
        <f t="shared" si="682"/>
        <v>42733.749999982319</v>
      </c>
      <c r="E7292" t="str">
        <f t="shared" si="683"/>
        <v>LRKPPS</v>
      </c>
      <c r="F7292" s="39">
        <v>74.159912109375</v>
      </c>
      <c r="G7292">
        <f t="shared" si="681"/>
        <v>1.1925593366611E-3</v>
      </c>
      <c r="H7292" s="38">
        <f>G7292*SUMIF('Manual Inputs'!$B$11:$B$22,'Expanded kW'!A7292,'Manual Inputs'!$C$11:$C$22)</f>
        <v>10733.271349257895</v>
      </c>
    </row>
    <row r="7293" spans="1:8" x14ac:dyDescent="0.2">
      <c r="A7293">
        <f t="shared" si="678"/>
        <v>12</v>
      </c>
      <c r="B7293" t="b">
        <f t="shared" si="679"/>
        <v>0</v>
      </c>
      <c r="C7293" t="str">
        <f t="shared" si="680"/>
        <v>ON</v>
      </c>
      <c r="D7293" s="4">
        <f t="shared" si="682"/>
        <v>42733.791666648984</v>
      </c>
      <c r="E7293" t="str">
        <f t="shared" si="683"/>
        <v>LRKPPS</v>
      </c>
      <c r="F7293" s="39">
        <v>72.650802612304688</v>
      </c>
      <c r="G7293">
        <f t="shared" si="681"/>
        <v>1.1682914732078526E-3</v>
      </c>
      <c r="H7293" s="38">
        <f>G7293*SUMIF('Manual Inputs'!$B$11:$B$22,'Expanded kW'!A7293,'Manual Inputs'!$C$11:$C$22)</f>
        <v>10514.855748873842</v>
      </c>
    </row>
    <row r="7294" spans="1:8" x14ac:dyDescent="0.2">
      <c r="A7294">
        <f t="shared" si="678"/>
        <v>12</v>
      </c>
      <c r="B7294" t="b">
        <f t="shared" si="679"/>
        <v>0</v>
      </c>
      <c r="C7294" t="str">
        <f t="shared" si="680"/>
        <v>ON</v>
      </c>
      <c r="D7294" s="4">
        <f t="shared" si="682"/>
        <v>42733.833333315648</v>
      </c>
      <c r="E7294" t="str">
        <f t="shared" si="683"/>
        <v>LRKPPS</v>
      </c>
      <c r="F7294" s="39">
        <v>71.668891906738281</v>
      </c>
      <c r="G7294">
        <f t="shared" si="681"/>
        <v>1.1525014493744415E-3</v>
      </c>
      <c r="H7294" s="38">
        <f>G7294*SUMIF('Manual Inputs'!$B$11:$B$22,'Expanded kW'!A7294,'Manual Inputs'!$C$11:$C$22)</f>
        <v>10372.7423921584</v>
      </c>
    </row>
    <row r="7295" spans="1:8" x14ac:dyDescent="0.2">
      <c r="A7295">
        <f t="shared" si="678"/>
        <v>12</v>
      </c>
      <c r="B7295" t="b">
        <f t="shared" si="679"/>
        <v>0</v>
      </c>
      <c r="C7295" t="str">
        <f t="shared" si="680"/>
        <v>OFF</v>
      </c>
      <c r="D7295" s="4">
        <f t="shared" si="682"/>
        <v>42733.874999982312</v>
      </c>
      <c r="E7295" t="str">
        <f t="shared" si="683"/>
        <v>LRKPPS</v>
      </c>
      <c r="F7295" s="39">
        <v>71.122474670410156</v>
      </c>
      <c r="G7295">
        <f t="shared" si="681"/>
        <v>1.1437145595526927E-3</v>
      </c>
      <c r="H7295" s="38">
        <f>G7295*SUMIF('Manual Inputs'!$B$11:$B$22,'Expanded kW'!A7295,'Manual Inputs'!$C$11:$C$22)</f>
        <v>10293.658635171585</v>
      </c>
    </row>
    <row r="7296" spans="1:8" x14ac:dyDescent="0.2">
      <c r="A7296">
        <f t="shared" si="678"/>
        <v>12</v>
      </c>
      <c r="B7296" t="b">
        <f t="shared" si="679"/>
        <v>0</v>
      </c>
      <c r="C7296" t="str">
        <f t="shared" si="680"/>
        <v>OFF</v>
      </c>
      <c r="D7296" s="4">
        <f t="shared" si="682"/>
        <v>42733.916666648976</v>
      </c>
      <c r="E7296" t="str">
        <f t="shared" si="683"/>
        <v>LRKPPS</v>
      </c>
      <c r="F7296" s="39">
        <v>70.227920532226562</v>
      </c>
      <c r="G7296">
        <f t="shared" si="681"/>
        <v>1.1293293093643391E-3</v>
      </c>
      <c r="H7296" s="38">
        <f>G7296*SUMIF('Manual Inputs'!$B$11:$B$22,'Expanded kW'!A7296,'Manual Inputs'!$C$11:$C$22)</f>
        <v>10164.188520811616</v>
      </c>
    </row>
    <row r="7297" spans="1:8" x14ac:dyDescent="0.2">
      <c r="A7297">
        <f t="shared" si="678"/>
        <v>12</v>
      </c>
      <c r="B7297" t="b">
        <f t="shared" si="679"/>
        <v>0</v>
      </c>
      <c r="C7297" t="str">
        <f t="shared" si="680"/>
        <v>OFF</v>
      </c>
      <c r="D7297" s="4">
        <f t="shared" si="682"/>
        <v>42733.958333315641</v>
      </c>
      <c r="E7297" t="str">
        <f t="shared" si="683"/>
        <v>LRKPPS</v>
      </c>
      <c r="F7297" s="39">
        <v>70.108688354492188</v>
      </c>
      <c r="G7297">
        <f t="shared" si="681"/>
        <v>1.1274119466984037E-3</v>
      </c>
      <c r="H7297" s="38">
        <f>G7297*SUMIF('Manual Inputs'!$B$11:$B$22,'Expanded kW'!A7297,'Manual Inputs'!$C$11:$C$22)</f>
        <v>10146.931875263026</v>
      </c>
    </row>
    <row r="7298" spans="1:8" x14ac:dyDescent="0.2">
      <c r="A7298">
        <f t="shared" ref="A7298:A7361" si="684">MONTH(D7298)</f>
        <v>12</v>
      </c>
      <c r="B7298" t="b">
        <f t="shared" ref="B7298:B7361" si="685">IF(ISNA(VLOOKUP(DATE(YEAR(D7298),MONTH(D7298),DAY(D7298)),Holidays,1,FALSE)),FALSE,TRUE)</f>
        <v>0</v>
      </c>
      <c r="C7298" t="str">
        <f t="shared" ref="C7298:C7361" si="686">IF(OR(HOUR(D7298)&lt;PkStart,HOUR(D7298)&gt;OPkStart-1,WEEKDAY(D7298,2)&gt;5,B7298)=TRUE,"OFF","ON")</f>
        <v>OFF</v>
      </c>
      <c r="D7298" s="4">
        <f t="shared" si="682"/>
        <v>42733.999999982305</v>
      </c>
      <c r="E7298" t="str">
        <f t="shared" si="683"/>
        <v>LRKPPS</v>
      </c>
      <c r="F7298" s="39">
        <v>71.007965087890625</v>
      </c>
      <c r="G7298">
        <f t="shared" ref="G7298:G7361" si="687">IF(SUMIF($A$2:$A$8761,A7298,$F$2:$F$8761)=0,0,F7298/SUMIF($A$2:$A$8761,A7298,$F$2:$F$8761))</f>
        <v>1.1418731405449486E-3</v>
      </c>
      <c r="H7298" s="38">
        <f>G7298*SUMIF('Manual Inputs'!$B$11:$B$22,'Expanded kW'!A7298,'Manual Inputs'!$C$11:$C$22)</f>
        <v>10277.085497659506</v>
      </c>
    </row>
    <row r="7299" spans="1:8" x14ac:dyDescent="0.2">
      <c r="A7299">
        <f t="shared" si="684"/>
        <v>12</v>
      </c>
      <c r="B7299" t="b">
        <f t="shared" si="685"/>
        <v>0</v>
      </c>
      <c r="C7299" t="str">
        <f t="shared" si="686"/>
        <v>OFF</v>
      </c>
      <c r="D7299" s="4">
        <f t="shared" si="682"/>
        <v>42734.041666648969</v>
      </c>
      <c r="E7299" t="str">
        <f t="shared" si="683"/>
        <v>LRKPPS</v>
      </c>
      <c r="F7299" s="39">
        <v>72.8157958984375</v>
      </c>
      <c r="G7299">
        <f t="shared" si="687"/>
        <v>1.17094471642602E-3</v>
      </c>
      <c r="H7299" s="38">
        <f>G7299*SUMIF('Manual Inputs'!$B$11:$B$22,'Expanded kW'!A7299,'Manual Inputs'!$C$11:$C$22)</f>
        <v>10538.735465832749</v>
      </c>
    </row>
    <row r="7300" spans="1:8" x14ac:dyDescent="0.2">
      <c r="A7300">
        <f t="shared" si="684"/>
        <v>12</v>
      </c>
      <c r="B7300" t="b">
        <f t="shared" si="685"/>
        <v>0</v>
      </c>
      <c r="C7300" t="str">
        <f t="shared" si="686"/>
        <v>OFF</v>
      </c>
      <c r="D7300" s="4">
        <f t="shared" ref="D7300:D7363" si="688">+D7299+1/24</f>
        <v>42734.083333315633</v>
      </c>
      <c r="E7300" t="str">
        <f t="shared" ref="E7300:E7363" si="689">+E7299</f>
        <v>LRKPPS</v>
      </c>
      <c r="F7300" s="39">
        <v>70.835289001464844</v>
      </c>
      <c r="G7300">
        <f t="shared" si="687"/>
        <v>1.1390963508586089E-3</v>
      </c>
      <c r="H7300" s="38">
        <f>G7300*SUMIF('Manual Inputs'!$B$11:$B$22,'Expanded kW'!A7300,'Manual Inputs'!$C$11:$C$22)</f>
        <v>10252.093837901301</v>
      </c>
    </row>
    <row r="7301" spans="1:8" x14ac:dyDescent="0.2">
      <c r="A7301">
        <f t="shared" si="684"/>
        <v>12</v>
      </c>
      <c r="B7301" t="b">
        <f t="shared" si="685"/>
        <v>0</v>
      </c>
      <c r="C7301" t="str">
        <f t="shared" si="686"/>
        <v>OFF</v>
      </c>
      <c r="D7301" s="4">
        <f t="shared" si="688"/>
        <v>42734.124999982298</v>
      </c>
      <c r="E7301" t="str">
        <f t="shared" si="689"/>
        <v>LRKPPS</v>
      </c>
      <c r="F7301" s="39">
        <v>72.595924377441406</v>
      </c>
      <c r="G7301">
        <f t="shared" si="687"/>
        <v>1.1674089809083855E-3</v>
      </c>
      <c r="H7301" s="38">
        <f>G7301*SUMIF('Manual Inputs'!$B$11:$B$22,'Expanded kW'!A7301,'Manual Inputs'!$C$11:$C$22)</f>
        <v>10506.913142562671</v>
      </c>
    </row>
    <row r="7302" spans="1:8" x14ac:dyDescent="0.2">
      <c r="A7302">
        <f t="shared" si="684"/>
        <v>12</v>
      </c>
      <c r="B7302" t="b">
        <f t="shared" si="685"/>
        <v>0</v>
      </c>
      <c r="C7302" t="str">
        <f t="shared" si="686"/>
        <v>OFF</v>
      </c>
      <c r="D7302" s="4">
        <f t="shared" si="688"/>
        <v>42734.166666648962</v>
      </c>
      <c r="E7302" t="str">
        <f t="shared" si="689"/>
        <v>LRKPPS</v>
      </c>
      <c r="F7302" s="39">
        <v>74.907585144042969</v>
      </c>
      <c r="G7302">
        <f t="shared" si="687"/>
        <v>1.2045826041232833E-3</v>
      </c>
      <c r="H7302" s="38">
        <f>G7302*SUMIF('Manual Inputs'!$B$11:$B$22,'Expanded kW'!A7302,'Manual Inputs'!$C$11:$C$22)</f>
        <v>10841.48314904777</v>
      </c>
    </row>
    <row r="7303" spans="1:8" x14ac:dyDescent="0.2">
      <c r="A7303">
        <f t="shared" si="684"/>
        <v>12</v>
      </c>
      <c r="B7303" t="b">
        <f t="shared" si="685"/>
        <v>0</v>
      </c>
      <c r="C7303" t="str">
        <f t="shared" si="686"/>
        <v>OFF</v>
      </c>
      <c r="D7303" s="4">
        <f t="shared" si="688"/>
        <v>42734.208333315626</v>
      </c>
      <c r="E7303" t="str">
        <f t="shared" si="689"/>
        <v>LRKPPS</v>
      </c>
      <c r="F7303" s="39">
        <v>78.071479797363281</v>
      </c>
      <c r="G7303">
        <f t="shared" si="687"/>
        <v>1.255460929106523E-3</v>
      </c>
      <c r="H7303" s="38">
        <f>G7303*SUMIF('Manual Inputs'!$B$11:$B$22,'Expanded kW'!A7303,'Manual Inputs'!$C$11:$C$22)</f>
        <v>11299.398198683599</v>
      </c>
    </row>
    <row r="7304" spans="1:8" x14ac:dyDescent="0.2">
      <c r="A7304">
        <f t="shared" si="684"/>
        <v>12</v>
      </c>
      <c r="B7304" t="b">
        <f t="shared" si="685"/>
        <v>0</v>
      </c>
      <c r="C7304" t="str">
        <f t="shared" si="686"/>
        <v>OFF</v>
      </c>
      <c r="D7304" s="4">
        <f t="shared" si="688"/>
        <v>42734.24999998229</v>
      </c>
      <c r="E7304" t="str">
        <f t="shared" si="689"/>
        <v>LRKPPS</v>
      </c>
      <c r="F7304" s="39">
        <v>81.736114501953125</v>
      </c>
      <c r="G7304">
        <f t="shared" si="687"/>
        <v>1.3143916129234802E-3</v>
      </c>
      <c r="H7304" s="38">
        <f>G7304*SUMIF('Manual Inputs'!$B$11:$B$22,'Expanded kW'!A7304,'Manual Inputs'!$C$11:$C$22)</f>
        <v>11829.786080242295</v>
      </c>
    </row>
    <row r="7305" spans="1:8" x14ac:dyDescent="0.2">
      <c r="A7305">
        <f t="shared" si="684"/>
        <v>12</v>
      </c>
      <c r="B7305" t="b">
        <f t="shared" si="685"/>
        <v>0</v>
      </c>
      <c r="C7305" t="str">
        <f t="shared" si="686"/>
        <v>ON</v>
      </c>
      <c r="D7305" s="4">
        <f t="shared" si="688"/>
        <v>42734.291666648955</v>
      </c>
      <c r="E7305" t="str">
        <f t="shared" si="689"/>
        <v>LRKPPS</v>
      </c>
      <c r="F7305" s="39">
        <v>83.080711364746094</v>
      </c>
      <c r="G7305">
        <f t="shared" si="687"/>
        <v>1.3360139624807993E-3</v>
      </c>
      <c r="H7305" s="38">
        <f>G7305*SUMIF('Manual Inputs'!$B$11:$B$22,'Expanded kW'!A7305,'Manual Inputs'!$C$11:$C$22)</f>
        <v>12024.391529105727</v>
      </c>
    </row>
    <row r="7306" spans="1:8" x14ac:dyDescent="0.2">
      <c r="A7306">
        <f t="shared" si="684"/>
        <v>12</v>
      </c>
      <c r="B7306" t="b">
        <f t="shared" si="685"/>
        <v>0</v>
      </c>
      <c r="C7306" t="str">
        <f t="shared" si="686"/>
        <v>ON</v>
      </c>
      <c r="D7306" s="4">
        <f t="shared" si="688"/>
        <v>42734.333333315619</v>
      </c>
      <c r="E7306" t="str">
        <f t="shared" si="689"/>
        <v>LRKPPS</v>
      </c>
      <c r="F7306" s="39">
        <v>83.718597412109375</v>
      </c>
      <c r="G7306">
        <f t="shared" si="687"/>
        <v>1.3462717545934301E-3</v>
      </c>
      <c r="H7306" s="38">
        <f>G7306*SUMIF('Manual Inputs'!$B$11:$B$22,'Expanded kW'!A7306,'Manual Inputs'!$C$11:$C$22)</f>
        <v>12116.713699420035</v>
      </c>
    </row>
    <row r="7307" spans="1:8" x14ac:dyDescent="0.2">
      <c r="A7307">
        <f t="shared" si="684"/>
        <v>12</v>
      </c>
      <c r="B7307" t="b">
        <f t="shared" si="685"/>
        <v>0</v>
      </c>
      <c r="C7307" t="str">
        <f t="shared" si="686"/>
        <v>ON</v>
      </c>
      <c r="D7307" s="4">
        <f t="shared" si="688"/>
        <v>42734.374999982283</v>
      </c>
      <c r="E7307" t="str">
        <f t="shared" si="689"/>
        <v>LRKPPS</v>
      </c>
      <c r="F7307" s="39">
        <v>85.461929321289063</v>
      </c>
      <c r="G7307">
        <f t="shared" si="687"/>
        <v>1.3743061290425959E-3</v>
      </c>
      <c r="H7307" s="38">
        <f>G7307*SUMIF('Manual Inputs'!$B$11:$B$22,'Expanded kW'!A7307,'Manual Inputs'!$C$11:$C$22)</f>
        <v>12369.028648303043</v>
      </c>
    </row>
    <row r="7308" spans="1:8" x14ac:dyDescent="0.2">
      <c r="A7308">
        <f t="shared" si="684"/>
        <v>12</v>
      </c>
      <c r="B7308" t="b">
        <f t="shared" si="685"/>
        <v>0</v>
      </c>
      <c r="C7308" t="str">
        <f t="shared" si="686"/>
        <v>ON</v>
      </c>
      <c r="D7308" s="4">
        <f t="shared" si="688"/>
        <v>42734.416666648947</v>
      </c>
      <c r="E7308" t="str">
        <f t="shared" si="689"/>
        <v>LRKPPS</v>
      </c>
      <c r="F7308" s="39">
        <v>78.665763854980469</v>
      </c>
      <c r="G7308">
        <f t="shared" si="687"/>
        <v>1.2650175612731707E-3</v>
      </c>
      <c r="H7308" s="38">
        <f>G7308*SUMIF('Manual Inputs'!$B$11:$B$22,'Expanded kW'!A7308,'Manual Inputs'!$C$11:$C$22)</f>
        <v>11385.40978995323</v>
      </c>
    </row>
    <row r="7309" spans="1:8" x14ac:dyDescent="0.2">
      <c r="A7309">
        <f t="shared" si="684"/>
        <v>12</v>
      </c>
      <c r="B7309" t="b">
        <f t="shared" si="685"/>
        <v>0</v>
      </c>
      <c r="C7309" t="str">
        <f t="shared" si="686"/>
        <v>ON</v>
      </c>
      <c r="D7309" s="4">
        <f t="shared" si="688"/>
        <v>42734.458333315612</v>
      </c>
      <c r="E7309" t="str">
        <f t="shared" si="689"/>
        <v>LRKPPS</v>
      </c>
      <c r="F7309" s="39">
        <v>81.423301696777344</v>
      </c>
      <c r="G7309">
        <f t="shared" si="687"/>
        <v>1.309361296397628E-3</v>
      </c>
      <c r="H7309" s="38">
        <f>G7309*SUMIF('Manual Inputs'!$B$11:$B$22,'Expanded kW'!A7309,'Manual Inputs'!$C$11:$C$22)</f>
        <v>11784.512230476636</v>
      </c>
    </row>
    <row r="7310" spans="1:8" x14ac:dyDescent="0.2">
      <c r="A7310">
        <f t="shared" si="684"/>
        <v>12</v>
      </c>
      <c r="B7310" t="b">
        <f t="shared" si="685"/>
        <v>0</v>
      </c>
      <c r="C7310" t="str">
        <f t="shared" si="686"/>
        <v>ON</v>
      </c>
      <c r="D7310" s="4">
        <f t="shared" si="688"/>
        <v>42734.499999982276</v>
      </c>
      <c r="E7310" t="str">
        <f t="shared" si="689"/>
        <v>LRKPPS</v>
      </c>
      <c r="F7310" s="39">
        <v>82.394706726074219</v>
      </c>
      <c r="G7310">
        <f t="shared" si="687"/>
        <v>1.3249823793306686E-3</v>
      </c>
      <c r="H7310" s="38">
        <f>G7310*SUMIF('Manual Inputs'!$B$11:$B$22,'Expanded kW'!A7310,'Manual Inputs'!$C$11:$C$22)</f>
        <v>11925.105085469504</v>
      </c>
    </row>
    <row r="7311" spans="1:8" x14ac:dyDescent="0.2">
      <c r="A7311">
        <f t="shared" si="684"/>
        <v>12</v>
      </c>
      <c r="B7311" t="b">
        <f t="shared" si="685"/>
        <v>0</v>
      </c>
      <c r="C7311" t="str">
        <f t="shared" si="686"/>
        <v>ON</v>
      </c>
      <c r="D7311" s="4">
        <f t="shared" si="688"/>
        <v>42734.54166664894</v>
      </c>
      <c r="E7311" t="str">
        <f t="shared" si="689"/>
        <v>LRKPPS</v>
      </c>
      <c r="F7311" s="39">
        <v>80.321891784667969</v>
      </c>
      <c r="G7311">
        <f t="shared" si="687"/>
        <v>1.2916496158303708E-3</v>
      </c>
      <c r="H7311" s="38">
        <f>G7311*SUMIF('Manual Inputs'!$B$11:$B$22,'Expanded kW'!A7311,'Manual Inputs'!$C$11:$C$22)</f>
        <v>11625.103580746887</v>
      </c>
    </row>
    <row r="7312" spans="1:8" x14ac:dyDescent="0.2">
      <c r="A7312">
        <f t="shared" si="684"/>
        <v>12</v>
      </c>
      <c r="B7312" t="b">
        <f t="shared" si="685"/>
        <v>0</v>
      </c>
      <c r="C7312" t="str">
        <f t="shared" si="686"/>
        <v>ON</v>
      </c>
      <c r="D7312" s="4">
        <f t="shared" si="688"/>
        <v>42734.583333315604</v>
      </c>
      <c r="E7312" t="str">
        <f t="shared" si="689"/>
        <v>LRKPPS</v>
      </c>
      <c r="F7312" s="39">
        <v>77.064010620117188</v>
      </c>
      <c r="G7312">
        <f t="shared" si="687"/>
        <v>1.2392599016302348E-3</v>
      </c>
      <c r="H7312" s="38">
        <f>G7312*SUMIF('Manual Inputs'!$B$11:$B$22,'Expanded kW'!A7312,'Manual Inputs'!$C$11:$C$22)</f>
        <v>11153.585727392538</v>
      </c>
    </row>
    <row r="7313" spans="1:8" x14ac:dyDescent="0.2">
      <c r="A7313">
        <f t="shared" si="684"/>
        <v>12</v>
      </c>
      <c r="B7313" t="b">
        <f t="shared" si="685"/>
        <v>0</v>
      </c>
      <c r="C7313" t="str">
        <f t="shared" si="686"/>
        <v>ON</v>
      </c>
      <c r="D7313" s="4">
        <f t="shared" si="688"/>
        <v>42734.624999982268</v>
      </c>
      <c r="E7313" t="str">
        <f t="shared" si="689"/>
        <v>LRKPPS</v>
      </c>
      <c r="F7313" s="39">
        <v>75.543708801269531</v>
      </c>
      <c r="G7313">
        <f t="shared" si="687"/>
        <v>1.2148120553877035E-3</v>
      </c>
      <c r="H7313" s="38">
        <f>G7313*SUMIF('Manual Inputs'!$B$11:$B$22,'Expanded kW'!A7313,'Manual Inputs'!$C$11:$C$22)</f>
        <v>10933.550246088354</v>
      </c>
    </row>
    <row r="7314" spans="1:8" x14ac:dyDescent="0.2">
      <c r="A7314">
        <f t="shared" si="684"/>
        <v>12</v>
      </c>
      <c r="B7314" t="b">
        <f t="shared" si="685"/>
        <v>0</v>
      </c>
      <c r="C7314" t="str">
        <f t="shared" si="686"/>
        <v>ON</v>
      </c>
      <c r="D7314" s="4">
        <f t="shared" si="688"/>
        <v>42734.666666648933</v>
      </c>
      <c r="E7314" t="str">
        <f t="shared" si="689"/>
        <v>LRKPPS</v>
      </c>
      <c r="F7314" s="39">
        <v>73.893218994140625</v>
      </c>
      <c r="G7314">
        <f t="shared" si="687"/>
        <v>1.1882706670072456E-3</v>
      </c>
      <c r="H7314" s="38">
        <f>G7314*SUMIF('Manual Inputs'!$B$11:$B$22,'Expanded kW'!A7314,'Manual Inputs'!$C$11:$C$22)</f>
        <v>10694.672468927945</v>
      </c>
    </row>
    <row r="7315" spans="1:8" x14ac:dyDescent="0.2">
      <c r="A7315">
        <f t="shared" si="684"/>
        <v>12</v>
      </c>
      <c r="B7315" t="b">
        <f t="shared" si="685"/>
        <v>0</v>
      </c>
      <c r="C7315" t="str">
        <f t="shared" si="686"/>
        <v>ON</v>
      </c>
      <c r="D7315" s="4">
        <f t="shared" si="688"/>
        <v>42734.708333315597</v>
      </c>
      <c r="E7315" t="str">
        <f t="shared" si="689"/>
        <v>LRKPPS</v>
      </c>
      <c r="F7315" s="39">
        <v>77.7940673828125</v>
      </c>
      <c r="G7315">
        <f t="shared" si="687"/>
        <v>1.2509998832979693E-3</v>
      </c>
      <c r="H7315" s="38">
        <f>G7315*SUMIF('Manual Inputs'!$B$11:$B$22,'Expanded kW'!A7315,'Manual Inputs'!$C$11:$C$22)</f>
        <v>11259.247898658499</v>
      </c>
    </row>
    <row r="7316" spans="1:8" x14ac:dyDescent="0.2">
      <c r="A7316">
        <f t="shared" si="684"/>
        <v>12</v>
      </c>
      <c r="B7316" t="b">
        <f t="shared" si="685"/>
        <v>0</v>
      </c>
      <c r="C7316" t="str">
        <f t="shared" si="686"/>
        <v>ON</v>
      </c>
      <c r="D7316" s="4">
        <f t="shared" si="688"/>
        <v>42734.749999982261</v>
      </c>
      <c r="E7316" t="str">
        <f t="shared" si="689"/>
        <v>LRKPPS</v>
      </c>
      <c r="F7316" s="39">
        <v>80.889060974121094</v>
      </c>
      <c r="G7316">
        <f t="shared" si="687"/>
        <v>1.300770216072605E-3</v>
      </c>
      <c r="H7316" s="38">
        <f>G7316*SUMIF('Manual Inputs'!$B$11:$B$22,'Expanded kW'!A7316,'Manual Inputs'!$C$11:$C$22)</f>
        <v>11707.190797926443</v>
      </c>
    </row>
    <row r="7317" spans="1:8" x14ac:dyDescent="0.2">
      <c r="A7317">
        <f t="shared" si="684"/>
        <v>12</v>
      </c>
      <c r="B7317" t="b">
        <f t="shared" si="685"/>
        <v>0</v>
      </c>
      <c r="C7317" t="str">
        <f t="shared" si="686"/>
        <v>ON</v>
      </c>
      <c r="D7317" s="4">
        <f t="shared" si="688"/>
        <v>42734.791666648925</v>
      </c>
      <c r="E7317" t="str">
        <f t="shared" si="689"/>
        <v>LRKPPS</v>
      </c>
      <c r="F7317" s="39">
        <v>82.334312438964844</v>
      </c>
      <c r="G7317">
        <f t="shared" si="687"/>
        <v>1.3240111838569327E-3</v>
      </c>
      <c r="H7317" s="38">
        <f>G7317*SUMIF('Manual Inputs'!$B$11:$B$22,'Expanded kW'!A7317,'Manual Inputs'!$C$11:$C$22)</f>
        <v>11916.364132937981</v>
      </c>
    </row>
    <row r="7318" spans="1:8" x14ac:dyDescent="0.2">
      <c r="A7318">
        <f t="shared" si="684"/>
        <v>12</v>
      </c>
      <c r="B7318" t="b">
        <f t="shared" si="685"/>
        <v>0</v>
      </c>
      <c r="C7318" t="str">
        <f t="shared" si="686"/>
        <v>ON</v>
      </c>
      <c r="D7318" s="4">
        <f t="shared" si="688"/>
        <v>42734.83333331559</v>
      </c>
      <c r="E7318" t="str">
        <f t="shared" si="689"/>
        <v>LRKPPS</v>
      </c>
      <c r="F7318" s="39">
        <v>82.706817626953125</v>
      </c>
      <c r="G7318">
        <f t="shared" si="687"/>
        <v>1.3300014085922984E-3</v>
      </c>
      <c r="H7318" s="38">
        <f>G7318*SUMIF('Manual Inputs'!$B$11:$B$22,'Expanded kW'!A7318,'Manual Inputs'!$C$11:$C$22)</f>
        <v>11970.277347610996</v>
      </c>
    </row>
    <row r="7319" spans="1:8" x14ac:dyDescent="0.2">
      <c r="A7319">
        <f t="shared" si="684"/>
        <v>12</v>
      </c>
      <c r="B7319" t="b">
        <f t="shared" si="685"/>
        <v>0</v>
      </c>
      <c r="C7319" t="str">
        <f t="shared" si="686"/>
        <v>OFF</v>
      </c>
      <c r="D7319" s="4">
        <f t="shared" si="688"/>
        <v>42734.874999982254</v>
      </c>
      <c r="E7319" t="str">
        <f t="shared" si="689"/>
        <v>LRKPPS</v>
      </c>
      <c r="F7319" s="39">
        <v>84.277290344238281</v>
      </c>
      <c r="G7319">
        <f t="shared" si="687"/>
        <v>1.3552560488514144E-3</v>
      </c>
      <c r="H7319" s="38">
        <f>G7319*SUMIF('Manual Inputs'!$B$11:$B$22,'Expanded kW'!A7319,'Manual Inputs'!$C$11:$C$22)</f>
        <v>12197.574135616451</v>
      </c>
    </row>
    <row r="7320" spans="1:8" x14ac:dyDescent="0.2">
      <c r="A7320">
        <f t="shared" si="684"/>
        <v>12</v>
      </c>
      <c r="B7320" t="b">
        <f t="shared" si="685"/>
        <v>0</v>
      </c>
      <c r="C7320" t="str">
        <f t="shared" si="686"/>
        <v>OFF</v>
      </c>
      <c r="D7320" s="4">
        <f t="shared" si="688"/>
        <v>42734.916666648918</v>
      </c>
      <c r="E7320" t="str">
        <f t="shared" si="689"/>
        <v>LRKPPS</v>
      </c>
      <c r="F7320" s="39">
        <v>82.87139892578125</v>
      </c>
      <c r="G7320">
        <f t="shared" si="687"/>
        <v>1.3326480266771176E-3</v>
      </c>
      <c r="H7320" s="38">
        <f>G7320*SUMIF('Manual Inputs'!$B$11:$B$22,'Expanded kW'!A7320,'Manual Inputs'!$C$11:$C$22)</f>
        <v>11994.097437051367</v>
      </c>
    </row>
    <row r="7321" spans="1:8" x14ac:dyDescent="0.2">
      <c r="A7321">
        <f t="shared" si="684"/>
        <v>12</v>
      </c>
      <c r="B7321" t="b">
        <f t="shared" si="685"/>
        <v>0</v>
      </c>
      <c r="C7321" t="str">
        <f t="shared" si="686"/>
        <v>OFF</v>
      </c>
      <c r="D7321" s="4">
        <f t="shared" si="688"/>
        <v>42734.958333315582</v>
      </c>
      <c r="E7321" t="str">
        <f t="shared" si="689"/>
        <v>LRKPPS</v>
      </c>
      <c r="F7321" s="39">
        <v>82.711814880371094</v>
      </c>
      <c r="G7321">
        <f t="shared" si="687"/>
        <v>1.3300817690060549E-3</v>
      </c>
      <c r="H7321" s="38">
        <f>G7321*SUMIF('Manual Inputs'!$B$11:$B$22,'Expanded kW'!A7321,'Manual Inputs'!$C$11:$C$22)</f>
        <v>11971.000607326527</v>
      </c>
    </row>
    <row r="7322" spans="1:8" x14ac:dyDescent="0.2">
      <c r="A7322">
        <f t="shared" si="684"/>
        <v>12</v>
      </c>
      <c r="B7322" t="b">
        <f t="shared" si="685"/>
        <v>0</v>
      </c>
      <c r="C7322" t="str">
        <f t="shared" si="686"/>
        <v>OFF</v>
      </c>
      <c r="D7322" s="4">
        <f t="shared" si="688"/>
        <v>42734.999999982247</v>
      </c>
      <c r="E7322" t="str">
        <f t="shared" si="689"/>
        <v>LRKPPS</v>
      </c>
      <c r="F7322" s="39">
        <v>79.48284912109375</v>
      </c>
      <c r="G7322">
        <f t="shared" si="687"/>
        <v>1.2781570410168156E-3</v>
      </c>
      <c r="H7322" s="38">
        <f>G7322*SUMIF('Manual Inputs'!$B$11:$B$22,'Expanded kW'!A7322,'Manual Inputs'!$C$11:$C$22)</f>
        <v>11503.667722402502</v>
      </c>
    </row>
    <row r="7323" spans="1:8" x14ac:dyDescent="0.2">
      <c r="A7323">
        <f t="shared" si="684"/>
        <v>12</v>
      </c>
      <c r="B7323" t="b">
        <f t="shared" si="685"/>
        <v>0</v>
      </c>
      <c r="C7323" t="str">
        <f t="shared" si="686"/>
        <v>OFF</v>
      </c>
      <c r="D7323" s="4">
        <f t="shared" si="688"/>
        <v>42735.041666648911</v>
      </c>
      <c r="E7323" t="str">
        <f t="shared" si="689"/>
        <v>LRKPPS</v>
      </c>
      <c r="F7323" s="39">
        <v>80.100753784179687</v>
      </c>
      <c r="G7323">
        <f t="shared" si="687"/>
        <v>1.2880935141620744E-3</v>
      </c>
      <c r="H7323" s="38">
        <f>G7323*SUMIF('Manual Inputs'!$B$11:$B$22,'Expanded kW'!A7323,'Manual Inputs'!$C$11:$C$22)</f>
        <v>11593.097958067987</v>
      </c>
    </row>
    <row r="7324" spans="1:8" x14ac:dyDescent="0.2">
      <c r="A7324">
        <f t="shared" si="684"/>
        <v>12</v>
      </c>
      <c r="B7324" t="b">
        <f t="shared" si="685"/>
        <v>0</v>
      </c>
      <c r="C7324" t="str">
        <f t="shared" si="686"/>
        <v>OFF</v>
      </c>
      <c r="D7324" s="4">
        <f t="shared" si="688"/>
        <v>42735.083333315575</v>
      </c>
      <c r="E7324" t="str">
        <f t="shared" si="689"/>
        <v>LRKPPS</v>
      </c>
      <c r="F7324" s="39">
        <v>81.221290588378906</v>
      </c>
      <c r="G7324">
        <f t="shared" si="687"/>
        <v>1.3061127726793891E-3</v>
      </c>
      <c r="H7324" s="38">
        <f>G7324*SUMIF('Manual Inputs'!$B$11:$B$22,'Expanded kW'!A7324,'Manual Inputs'!$C$11:$C$22)</f>
        <v>11755.274870556264</v>
      </c>
    </row>
    <row r="7325" spans="1:8" x14ac:dyDescent="0.2">
      <c r="A7325">
        <f t="shared" si="684"/>
        <v>12</v>
      </c>
      <c r="B7325" t="b">
        <f t="shared" si="685"/>
        <v>0</v>
      </c>
      <c r="C7325" t="str">
        <f t="shared" si="686"/>
        <v>OFF</v>
      </c>
      <c r="D7325" s="4">
        <f t="shared" si="688"/>
        <v>42735.124999982239</v>
      </c>
      <c r="E7325" t="str">
        <f t="shared" si="689"/>
        <v>LRKPPS</v>
      </c>
      <c r="F7325" s="39">
        <v>82.37884521484375</v>
      </c>
      <c r="G7325">
        <f t="shared" si="687"/>
        <v>1.3247273116967755E-3</v>
      </c>
      <c r="H7325" s="38">
        <f>G7325*SUMIF('Manual Inputs'!$B$11:$B$22,'Expanded kW'!A7325,'Manual Inputs'!$C$11:$C$22)</f>
        <v>11922.809426006008</v>
      </c>
    </row>
    <row r="7326" spans="1:8" x14ac:dyDescent="0.2">
      <c r="A7326">
        <f t="shared" si="684"/>
        <v>12</v>
      </c>
      <c r="B7326" t="b">
        <f t="shared" si="685"/>
        <v>0</v>
      </c>
      <c r="C7326" t="str">
        <f t="shared" si="686"/>
        <v>OFF</v>
      </c>
      <c r="D7326" s="4">
        <f t="shared" si="688"/>
        <v>42735.166666648904</v>
      </c>
      <c r="E7326" t="str">
        <f t="shared" si="689"/>
        <v>LRKPPS</v>
      </c>
      <c r="F7326" s="39">
        <v>82.533203125</v>
      </c>
      <c r="G7326">
        <f t="shared" si="687"/>
        <v>1.3272095283244441E-3</v>
      </c>
      <c r="H7326" s="38">
        <f>G7326*SUMIF('Manual Inputs'!$B$11:$B$22,'Expanded kW'!A7326,'Manual Inputs'!$C$11:$C$22)</f>
        <v>11945.149869616132</v>
      </c>
    </row>
    <row r="7327" spans="1:8" x14ac:dyDescent="0.2">
      <c r="A7327">
        <f t="shared" si="684"/>
        <v>12</v>
      </c>
      <c r="B7327" t="b">
        <f t="shared" si="685"/>
        <v>0</v>
      </c>
      <c r="C7327" t="str">
        <f t="shared" si="686"/>
        <v>OFF</v>
      </c>
      <c r="D7327" s="4">
        <f t="shared" si="688"/>
        <v>42735.208333315568</v>
      </c>
      <c r="E7327" t="str">
        <f t="shared" si="689"/>
        <v>LRKPPS</v>
      </c>
      <c r="F7327" s="39">
        <v>83.3924560546875</v>
      </c>
      <c r="G7327">
        <f t="shared" si="687"/>
        <v>1.3410271027350089E-3</v>
      </c>
      <c r="H7327" s="38">
        <f>G7327*SUMIF('Manual Inputs'!$B$11:$B$22,'Expanded kW'!A7327,'Manual Inputs'!$C$11:$C$22)</f>
        <v>12069.510789008526</v>
      </c>
    </row>
    <row r="7328" spans="1:8" x14ac:dyDescent="0.2">
      <c r="A7328">
        <f t="shared" si="684"/>
        <v>12</v>
      </c>
      <c r="B7328" t="b">
        <f t="shared" si="685"/>
        <v>0</v>
      </c>
      <c r="C7328" t="str">
        <f t="shared" si="686"/>
        <v>OFF</v>
      </c>
      <c r="D7328" s="4">
        <f t="shared" si="688"/>
        <v>42735.249999982232</v>
      </c>
      <c r="E7328" t="str">
        <f t="shared" si="689"/>
        <v>LRKPPS</v>
      </c>
      <c r="F7328" s="39">
        <v>86.575454711914063</v>
      </c>
      <c r="G7328">
        <f t="shared" si="687"/>
        <v>1.3922126376053423E-3</v>
      </c>
      <c r="H7328" s="38">
        <f>G7328*SUMIF('Manual Inputs'!$B$11:$B$22,'Expanded kW'!A7328,'Manual Inputs'!$C$11:$C$22)</f>
        <v>12530.190788762964</v>
      </c>
    </row>
    <row r="7329" spans="1:8" x14ac:dyDescent="0.2">
      <c r="A7329">
        <f t="shared" si="684"/>
        <v>12</v>
      </c>
      <c r="B7329" t="b">
        <f t="shared" si="685"/>
        <v>0</v>
      </c>
      <c r="C7329" t="str">
        <f t="shared" si="686"/>
        <v>OFF</v>
      </c>
      <c r="D7329" s="4">
        <f t="shared" si="688"/>
        <v>42735.291666648896</v>
      </c>
      <c r="E7329" t="str">
        <f t="shared" si="689"/>
        <v>LRKPPS</v>
      </c>
      <c r="F7329" s="39">
        <v>90.837860107421875</v>
      </c>
      <c r="G7329">
        <f t="shared" si="687"/>
        <v>1.460756021847095E-3</v>
      </c>
      <c r="H7329" s="38">
        <f>G7329*SUMIF('Manual Inputs'!$B$11:$B$22,'Expanded kW'!A7329,'Manual Inputs'!$C$11:$C$22)</f>
        <v>13147.094887072202</v>
      </c>
    </row>
    <row r="7330" spans="1:8" x14ac:dyDescent="0.2">
      <c r="A7330">
        <f t="shared" si="684"/>
        <v>12</v>
      </c>
      <c r="B7330" t="b">
        <f t="shared" si="685"/>
        <v>0</v>
      </c>
      <c r="C7330" t="str">
        <f t="shared" si="686"/>
        <v>OFF</v>
      </c>
      <c r="D7330" s="4">
        <f t="shared" si="688"/>
        <v>42735.333333315561</v>
      </c>
      <c r="E7330" t="str">
        <f t="shared" si="689"/>
        <v>LRKPPS</v>
      </c>
      <c r="F7330" s="39">
        <v>87.232330322265625</v>
      </c>
      <c r="G7330">
        <f t="shared" si="687"/>
        <v>1.4027757992902479E-3</v>
      </c>
      <c r="H7330" s="38">
        <f>G7330*SUMIF('Manual Inputs'!$B$11:$B$22,'Expanded kW'!A7330,'Manual Inputs'!$C$11:$C$22)</f>
        <v>12625.26134599629</v>
      </c>
    </row>
    <row r="7331" spans="1:8" x14ac:dyDescent="0.2">
      <c r="A7331">
        <f t="shared" si="684"/>
        <v>12</v>
      </c>
      <c r="B7331" t="b">
        <f t="shared" si="685"/>
        <v>0</v>
      </c>
      <c r="C7331" t="str">
        <f t="shared" si="686"/>
        <v>OFF</v>
      </c>
      <c r="D7331" s="4">
        <f t="shared" si="688"/>
        <v>42735.374999982225</v>
      </c>
      <c r="E7331" t="str">
        <f t="shared" si="689"/>
        <v>LRKPPS</v>
      </c>
      <c r="F7331" s="39">
        <v>85.131179809570313</v>
      </c>
      <c r="G7331">
        <f t="shared" si="687"/>
        <v>1.3689873738408024E-3</v>
      </c>
      <c r="H7331" s="38">
        <f>G7331*SUMIF('Manual Inputs'!$B$11:$B$22,'Expanded kW'!A7331,'Manual Inputs'!$C$11:$C$22)</f>
        <v>12321.158793054616</v>
      </c>
    </row>
    <row r="7332" spans="1:8" x14ac:dyDescent="0.2">
      <c r="A7332">
        <f t="shared" si="684"/>
        <v>12</v>
      </c>
      <c r="B7332" t="b">
        <f t="shared" si="685"/>
        <v>0</v>
      </c>
      <c r="C7332" t="str">
        <f t="shared" si="686"/>
        <v>OFF</v>
      </c>
      <c r="D7332" s="4">
        <f t="shared" si="688"/>
        <v>42735.416666648889</v>
      </c>
      <c r="E7332" t="str">
        <f t="shared" si="689"/>
        <v>LRKPPS</v>
      </c>
      <c r="F7332" s="39">
        <v>78.970802307128906</v>
      </c>
      <c r="G7332">
        <f t="shared" si="687"/>
        <v>1.2699228590789954E-3</v>
      </c>
      <c r="H7332" s="38">
        <f>G7332*SUMIF('Manual Inputs'!$B$11:$B$22,'Expanded kW'!A7332,'Manual Inputs'!$C$11:$C$22)</f>
        <v>11429.558446359915</v>
      </c>
    </row>
    <row r="7333" spans="1:8" x14ac:dyDescent="0.2">
      <c r="A7333">
        <f t="shared" si="684"/>
        <v>12</v>
      </c>
      <c r="B7333" t="b">
        <f t="shared" si="685"/>
        <v>0</v>
      </c>
      <c r="C7333" t="str">
        <f t="shared" si="686"/>
        <v>OFF</v>
      </c>
      <c r="D7333" s="4">
        <f t="shared" si="688"/>
        <v>42735.458333315553</v>
      </c>
      <c r="E7333" t="str">
        <f t="shared" si="689"/>
        <v>LRKPPS</v>
      </c>
      <c r="F7333" s="39">
        <v>75.052886962890625</v>
      </c>
      <c r="G7333">
        <f t="shared" si="687"/>
        <v>1.2069191905049533E-3</v>
      </c>
      <c r="H7333" s="38">
        <f>G7333*SUMIF('Manual Inputs'!$B$11:$B$22,'Expanded kW'!A7333,'Manual Inputs'!$C$11:$C$22)</f>
        <v>10862.51289146349</v>
      </c>
    </row>
    <row r="7334" spans="1:8" x14ac:dyDescent="0.2">
      <c r="A7334">
        <f t="shared" si="684"/>
        <v>12</v>
      </c>
      <c r="B7334" t="b">
        <f t="shared" si="685"/>
        <v>0</v>
      </c>
      <c r="C7334" t="str">
        <f t="shared" si="686"/>
        <v>OFF</v>
      </c>
      <c r="D7334" s="4">
        <f t="shared" si="688"/>
        <v>42735.499999982218</v>
      </c>
      <c r="E7334" t="str">
        <f t="shared" si="689"/>
        <v>LRKPPS</v>
      </c>
      <c r="F7334" s="39">
        <v>74.999961853027344</v>
      </c>
      <c r="G7334">
        <f t="shared" si="687"/>
        <v>1.2060681062450612E-3</v>
      </c>
      <c r="H7334" s="38">
        <f>G7334*SUMIF('Manual Inputs'!$B$11:$B$22,'Expanded kW'!A7334,'Manual Inputs'!$C$11:$C$22)</f>
        <v>10854.852963758693</v>
      </c>
    </row>
    <row r="7335" spans="1:8" x14ac:dyDescent="0.2">
      <c r="A7335">
        <f t="shared" si="684"/>
        <v>12</v>
      </c>
      <c r="B7335" t="b">
        <f t="shared" si="685"/>
        <v>0</v>
      </c>
      <c r="C7335" t="str">
        <f t="shared" si="686"/>
        <v>OFF</v>
      </c>
      <c r="D7335" s="4">
        <f t="shared" si="688"/>
        <v>42735.541666648882</v>
      </c>
      <c r="E7335" t="str">
        <f t="shared" si="689"/>
        <v>LRKPPS</v>
      </c>
      <c r="F7335" s="39">
        <v>75.441490173339844</v>
      </c>
      <c r="G7335">
        <f t="shared" si="687"/>
        <v>1.2131682861915042E-3</v>
      </c>
      <c r="H7335" s="38">
        <f>G7335*SUMIF('Manual Inputs'!$B$11:$B$22,'Expanded kW'!A7335,'Manual Inputs'!$C$11:$C$22)</f>
        <v>10918.755996212491</v>
      </c>
    </row>
    <row r="7336" spans="1:8" x14ac:dyDescent="0.2">
      <c r="A7336">
        <f t="shared" si="684"/>
        <v>12</v>
      </c>
      <c r="B7336" t="b">
        <f t="shared" si="685"/>
        <v>0</v>
      </c>
      <c r="C7336" t="str">
        <f t="shared" si="686"/>
        <v>OFF</v>
      </c>
      <c r="D7336" s="4">
        <f t="shared" si="688"/>
        <v>42735.583333315546</v>
      </c>
      <c r="E7336" t="str">
        <f t="shared" si="689"/>
        <v>LRKPPS</v>
      </c>
      <c r="F7336" s="39">
        <v>76.363105773925781</v>
      </c>
      <c r="G7336">
        <f t="shared" si="687"/>
        <v>1.2279887094906892E-3</v>
      </c>
      <c r="H7336" s="38">
        <f>G7336*SUMIF('Manual Inputs'!$B$11:$B$22,'Expanded kW'!A7336,'Manual Inputs'!$C$11:$C$22)</f>
        <v>11052.142755169392</v>
      </c>
    </row>
    <row r="7337" spans="1:8" x14ac:dyDescent="0.2">
      <c r="A7337">
        <f t="shared" si="684"/>
        <v>12</v>
      </c>
      <c r="B7337" t="b">
        <f t="shared" si="685"/>
        <v>0</v>
      </c>
      <c r="C7337" t="str">
        <f t="shared" si="686"/>
        <v>OFF</v>
      </c>
      <c r="D7337" s="4">
        <f t="shared" si="688"/>
        <v>42735.62499998221</v>
      </c>
      <c r="E7337" t="str">
        <f t="shared" si="689"/>
        <v>LRKPPS</v>
      </c>
      <c r="F7337" s="39">
        <v>76.009170532226563</v>
      </c>
      <c r="G7337">
        <f t="shared" si="687"/>
        <v>1.2222971065065961E-3</v>
      </c>
      <c r="H7337" s="38">
        <f>G7337*SUMIF('Manual Inputs'!$B$11:$B$22,'Expanded kW'!A7337,'Manual Inputs'!$C$11:$C$22)</f>
        <v>11000.91719568356</v>
      </c>
    </row>
    <row r="7338" spans="1:8" x14ac:dyDescent="0.2">
      <c r="A7338">
        <f t="shared" si="684"/>
        <v>12</v>
      </c>
      <c r="B7338" t="b">
        <f t="shared" si="685"/>
        <v>0</v>
      </c>
      <c r="C7338" t="str">
        <f t="shared" si="686"/>
        <v>OFF</v>
      </c>
      <c r="D7338" s="4">
        <f t="shared" si="688"/>
        <v>42735.666666648875</v>
      </c>
      <c r="E7338" t="str">
        <f t="shared" si="689"/>
        <v>LRKPPS</v>
      </c>
      <c r="F7338" s="39">
        <v>72.319190979003906</v>
      </c>
      <c r="G7338">
        <f t="shared" si="687"/>
        <v>1.1629588543010903E-3</v>
      </c>
      <c r="H7338" s="38">
        <f>G7338*SUMIF('Manual Inputs'!$B$11:$B$22,'Expanded kW'!A7338,'Manual Inputs'!$C$11:$C$22)</f>
        <v>10466.861117521819</v>
      </c>
    </row>
    <row r="7339" spans="1:8" x14ac:dyDescent="0.2">
      <c r="A7339">
        <f t="shared" si="684"/>
        <v>12</v>
      </c>
      <c r="B7339" t="b">
        <f t="shared" si="685"/>
        <v>0</v>
      </c>
      <c r="C7339" t="str">
        <f t="shared" si="686"/>
        <v>OFF</v>
      </c>
      <c r="D7339" s="4">
        <f t="shared" si="688"/>
        <v>42735.708333315539</v>
      </c>
      <c r="E7339" t="str">
        <f t="shared" si="689"/>
        <v>LRKPPS</v>
      </c>
      <c r="F7339" s="39">
        <v>71.487251281738281</v>
      </c>
      <c r="G7339">
        <f t="shared" si="687"/>
        <v>1.1495805016939584E-3</v>
      </c>
      <c r="H7339" s="38">
        <f>G7339*SUMIF('Manual Inputs'!$B$11:$B$22,'Expanded kW'!A7339,'Manual Inputs'!$C$11:$C$22)</f>
        <v>10346.453281765462</v>
      </c>
    </row>
    <row r="7340" spans="1:8" x14ac:dyDescent="0.2">
      <c r="A7340">
        <f t="shared" si="684"/>
        <v>12</v>
      </c>
      <c r="B7340" t="b">
        <f t="shared" si="685"/>
        <v>0</v>
      </c>
      <c r="C7340" t="str">
        <f t="shared" si="686"/>
        <v>OFF</v>
      </c>
      <c r="D7340" s="4">
        <f t="shared" si="688"/>
        <v>42735.749999982203</v>
      </c>
      <c r="E7340" t="str">
        <f t="shared" si="689"/>
        <v>LRKPPS</v>
      </c>
      <c r="F7340" s="39">
        <v>73.15655517578125</v>
      </c>
      <c r="G7340">
        <f t="shared" si="687"/>
        <v>1.1764244378306358E-3</v>
      </c>
      <c r="H7340" s="38">
        <f>G7340*SUMIF('Manual Inputs'!$B$11:$B$22,'Expanded kW'!A7340,'Manual Inputs'!$C$11:$C$22)</f>
        <v>10588.054048938851</v>
      </c>
    </row>
    <row r="7341" spans="1:8" x14ac:dyDescent="0.2">
      <c r="A7341">
        <f t="shared" si="684"/>
        <v>12</v>
      </c>
      <c r="B7341" t="b">
        <f t="shared" si="685"/>
        <v>0</v>
      </c>
      <c r="C7341" t="str">
        <f t="shared" si="686"/>
        <v>OFF</v>
      </c>
      <c r="D7341" s="4">
        <f t="shared" si="688"/>
        <v>42735.791666648867</v>
      </c>
      <c r="E7341" t="str">
        <f t="shared" si="689"/>
        <v>LRKPPS</v>
      </c>
      <c r="F7341" s="39">
        <v>74.055007934570312</v>
      </c>
      <c r="G7341">
        <f t="shared" si="687"/>
        <v>1.1908723814104849E-3</v>
      </c>
      <c r="H7341" s="38">
        <f>G7341*SUMIF('Manual Inputs'!$B$11:$B$22,'Expanded kW'!A7341,'Manual Inputs'!$C$11:$C$22)</f>
        <v>10718.088416298266</v>
      </c>
    </row>
    <row r="7342" spans="1:8" x14ac:dyDescent="0.2">
      <c r="A7342">
        <f t="shared" si="684"/>
        <v>12</v>
      </c>
      <c r="B7342" t="b">
        <f t="shared" si="685"/>
        <v>0</v>
      </c>
      <c r="C7342" t="str">
        <f t="shared" si="686"/>
        <v>OFF</v>
      </c>
      <c r="D7342" s="4">
        <f t="shared" si="688"/>
        <v>42735.833333315531</v>
      </c>
      <c r="E7342" t="str">
        <f t="shared" si="689"/>
        <v>LRKPPS</v>
      </c>
      <c r="F7342" s="39">
        <v>73.759651184082031</v>
      </c>
      <c r="G7342">
        <f t="shared" si="687"/>
        <v>1.1861227742383353E-3</v>
      </c>
      <c r="H7342" s="38">
        <f>G7342*SUMIF('Manual Inputs'!$B$11:$B$22,'Expanded kW'!A7342,'Manual Inputs'!$C$11:$C$22)</f>
        <v>10675.341006577091</v>
      </c>
    </row>
    <row r="7343" spans="1:8" x14ac:dyDescent="0.2">
      <c r="A7343">
        <f t="shared" si="684"/>
        <v>12</v>
      </c>
      <c r="B7343" t="b">
        <f t="shared" si="685"/>
        <v>0</v>
      </c>
      <c r="C7343" t="str">
        <f t="shared" si="686"/>
        <v>OFF</v>
      </c>
      <c r="D7343" s="4">
        <f t="shared" si="688"/>
        <v>42735.874999982196</v>
      </c>
      <c r="E7343" t="str">
        <f t="shared" si="689"/>
        <v>LRKPPS</v>
      </c>
      <c r="F7343" s="39">
        <v>72.45947265625</v>
      </c>
      <c r="G7343">
        <f t="shared" si="687"/>
        <v>1.1652147122060399E-3</v>
      </c>
      <c r="H7343" s="38">
        <f>G7343*SUMIF('Manual Inputs'!$B$11:$B$22,'Expanded kW'!A7343,'Manual Inputs'!$C$11:$C$22)</f>
        <v>10487.164287582089</v>
      </c>
    </row>
    <row r="7344" spans="1:8" x14ac:dyDescent="0.2">
      <c r="A7344">
        <f t="shared" si="684"/>
        <v>12</v>
      </c>
      <c r="B7344" t="b">
        <f t="shared" si="685"/>
        <v>0</v>
      </c>
      <c r="C7344" t="str">
        <f t="shared" si="686"/>
        <v>OFF</v>
      </c>
      <c r="D7344" s="4">
        <f t="shared" si="688"/>
        <v>42735.91666664886</v>
      </c>
      <c r="E7344" t="str">
        <f t="shared" si="689"/>
        <v>LRKPPS</v>
      </c>
      <c r="F7344" s="39">
        <v>72.177101135253906</v>
      </c>
      <c r="G7344">
        <f t="shared" si="687"/>
        <v>1.1606739194220028E-3</v>
      </c>
      <c r="H7344" s="38">
        <f>G7344*SUMIF('Manual Inputs'!$B$11:$B$22,'Expanded kW'!A7344,'Manual Inputs'!$C$11:$C$22)</f>
        <v>10446.296248907991</v>
      </c>
    </row>
    <row r="7345" spans="1:8" x14ac:dyDescent="0.2">
      <c r="A7345">
        <f t="shared" si="684"/>
        <v>12</v>
      </c>
      <c r="B7345" t="b">
        <f t="shared" si="685"/>
        <v>0</v>
      </c>
      <c r="C7345" t="str">
        <f t="shared" si="686"/>
        <v>OFF</v>
      </c>
      <c r="D7345" s="4">
        <f t="shared" si="688"/>
        <v>42735.958333315524</v>
      </c>
      <c r="E7345" t="str">
        <f t="shared" si="689"/>
        <v>LRKPPS</v>
      </c>
      <c r="F7345" s="39">
        <v>70.647872924804688</v>
      </c>
      <c r="G7345">
        <f t="shared" si="687"/>
        <v>1.1360825286236011E-3</v>
      </c>
      <c r="H7345" s="38">
        <f>G7345*SUMIF('Manual Inputs'!$B$11:$B$22,'Expanded kW'!A7345,'Manual Inputs'!$C$11:$C$22)</f>
        <v>10224.968838035606</v>
      </c>
    </row>
    <row r="7346" spans="1:8" x14ac:dyDescent="0.2">
      <c r="A7346">
        <f t="shared" si="684"/>
        <v>1</v>
      </c>
      <c r="B7346" t="b">
        <f t="shared" si="685"/>
        <v>0</v>
      </c>
      <c r="C7346" t="str">
        <f t="shared" si="686"/>
        <v>OFF</v>
      </c>
      <c r="D7346" s="4">
        <f t="shared" si="688"/>
        <v>42735.999999982188</v>
      </c>
      <c r="E7346" t="str">
        <f t="shared" si="689"/>
        <v>LRKPPS</v>
      </c>
      <c r="F7346" s="39">
        <v>69.215782165527344</v>
      </c>
      <c r="G7346">
        <f t="shared" si="687"/>
        <v>1.0968578074928902E-3</v>
      </c>
      <c r="H7346" s="38">
        <f>G7346*SUMIF('Manual Inputs'!$B$11:$B$22,'Expanded kW'!A7346,'Manual Inputs'!$C$11:$C$22)</f>
        <v>9195.7092509532231</v>
      </c>
    </row>
    <row r="7347" spans="1:8" x14ac:dyDescent="0.2">
      <c r="A7347">
        <f t="shared" si="684"/>
        <v>1</v>
      </c>
      <c r="B7347" t="b">
        <f t="shared" si="685"/>
        <v>0</v>
      </c>
      <c r="C7347" t="str">
        <f t="shared" si="686"/>
        <v>OFF</v>
      </c>
      <c r="D7347" s="4">
        <f t="shared" si="688"/>
        <v>42736.041666648853</v>
      </c>
      <c r="E7347" t="str">
        <f t="shared" si="689"/>
        <v>LRKPPS</v>
      </c>
      <c r="F7347" s="39">
        <v>67.623260498046875</v>
      </c>
      <c r="G7347">
        <f t="shared" si="687"/>
        <v>1.0716212245933398E-3</v>
      </c>
      <c r="H7347" s="38">
        <f>G7347*SUMIF('Manual Inputs'!$B$11:$B$22,'Expanded kW'!A7347,'Manual Inputs'!$C$11:$C$22)</f>
        <v>8984.1337146835904</v>
      </c>
    </row>
    <row r="7348" spans="1:8" x14ac:dyDescent="0.2">
      <c r="A7348">
        <f t="shared" si="684"/>
        <v>1</v>
      </c>
      <c r="B7348" t="b">
        <f t="shared" si="685"/>
        <v>0</v>
      </c>
      <c r="C7348" t="str">
        <f t="shared" si="686"/>
        <v>OFF</v>
      </c>
      <c r="D7348" s="4">
        <f t="shared" si="688"/>
        <v>42736.083333315517</v>
      </c>
      <c r="E7348" t="str">
        <f t="shared" si="689"/>
        <v>LRKPPS</v>
      </c>
      <c r="F7348" s="39">
        <v>65.919754028320313</v>
      </c>
      <c r="G7348">
        <f t="shared" si="687"/>
        <v>1.0446258730568106E-3</v>
      </c>
      <c r="H7348" s="38">
        <f>G7348*SUMIF('Manual Inputs'!$B$11:$B$22,'Expanded kW'!A7348,'Manual Inputs'!$C$11:$C$22)</f>
        <v>8757.8132179324148</v>
      </c>
    </row>
    <row r="7349" spans="1:8" x14ac:dyDescent="0.2">
      <c r="A7349">
        <f t="shared" si="684"/>
        <v>1</v>
      </c>
      <c r="B7349" t="b">
        <f t="shared" si="685"/>
        <v>0</v>
      </c>
      <c r="C7349" t="str">
        <f t="shared" si="686"/>
        <v>OFF</v>
      </c>
      <c r="D7349" s="4">
        <f t="shared" si="688"/>
        <v>42736.124999982181</v>
      </c>
      <c r="E7349" t="str">
        <f t="shared" si="689"/>
        <v>LRKPPS</v>
      </c>
      <c r="F7349" s="39">
        <v>66.048957824707031</v>
      </c>
      <c r="G7349">
        <f t="shared" si="687"/>
        <v>1.0466733568587792E-3</v>
      </c>
      <c r="H7349" s="38">
        <f>G7349*SUMIF('Manual Inputs'!$B$11:$B$22,'Expanded kW'!A7349,'Manual Inputs'!$C$11:$C$22)</f>
        <v>8774.9786751232368</v>
      </c>
    </row>
    <row r="7350" spans="1:8" x14ac:dyDescent="0.2">
      <c r="A7350">
        <f t="shared" si="684"/>
        <v>1</v>
      </c>
      <c r="B7350" t="b">
        <f t="shared" si="685"/>
        <v>0</v>
      </c>
      <c r="C7350" t="str">
        <f t="shared" si="686"/>
        <v>OFF</v>
      </c>
      <c r="D7350" s="4">
        <f t="shared" si="688"/>
        <v>42736.166666648845</v>
      </c>
      <c r="E7350" t="str">
        <f t="shared" si="689"/>
        <v>LRKPPS</v>
      </c>
      <c r="F7350" s="39">
        <v>68.158714294433594</v>
      </c>
      <c r="G7350">
        <f t="shared" si="687"/>
        <v>1.0801065246035879E-3</v>
      </c>
      <c r="H7350" s="38">
        <f>G7350*SUMIF('Manual Inputs'!$B$11:$B$22,'Expanded kW'!A7350,'Manual Inputs'!$C$11:$C$22)</f>
        <v>9055.2717886147075</v>
      </c>
    </row>
    <row r="7351" spans="1:8" x14ac:dyDescent="0.2">
      <c r="A7351">
        <f t="shared" si="684"/>
        <v>1</v>
      </c>
      <c r="B7351" t="b">
        <f t="shared" si="685"/>
        <v>0</v>
      </c>
      <c r="C7351" t="str">
        <f t="shared" si="686"/>
        <v>OFF</v>
      </c>
      <c r="D7351" s="4">
        <f t="shared" si="688"/>
        <v>42736.20833331551</v>
      </c>
      <c r="E7351" t="str">
        <f t="shared" si="689"/>
        <v>LRKPPS</v>
      </c>
      <c r="F7351" s="39">
        <v>70.194747924804687</v>
      </c>
      <c r="G7351">
        <f t="shared" si="687"/>
        <v>1.1123714115111706E-3</v>
      </c>
      <c r="H7351" s="38">
        <f>G7351*SUMIF('Manual Inputs'!$B$11:$B$22,'Expanded kW'!A7351,'Manual Inputs'!$C$11:$C$22)</f>
        <v>9325.7704047436164</v>
      </c>
    </row>
    <row r="7352" spans="1:8" x14ac:dyDescent="0.2">
      <c r="A7352">
        <f t="shared" si="684"/>
        <v>1</v>
      </c>
      <c r="B7352" t="b">
        <f t="shared" si="685"/>
        <v>0</v>
      </c>
      <c r="C7352" t="str">
        <f t="shared" si="686"/>
        <v>OFF</v>
      </c>
      <c r="D7352" s="4">
        <f t="shared" si="688"/>
        <v>42736.249999982174</v>
      </c>
      <c r="E7352" t="str">
        <f t="shared" si="689"/>
        <v>LRKPPS</v>
      </c>
      <c r="F7352" s="39">
        <v>67.51068115234375</v>
      </c>
      <c r="G7352">
        <f t="shared" si="687"/>
        <v>1.0698371873342995E-3</v>
      </c>
      <c r="H7352" s="38">
        <f>G7352*SUMIF('Manual Inputs'!$B$11:$B$22,'Expanded kW'!A7352,'Manual Inputs'!$C$11:$C$22)</f>
        <v>8969.1769100595684</v>
      </c>
    </row>
    <row r="7353" spans="1:8" x14ac:dyDescent="0.2">
      <c r="A7353">
        <f t="shared" si="684"/>
        <v>1</v>
      </c>
      <c r="B7353" t="b">
        <f t="shared" si="685"/>
        <v>0</v>
      </c>
      <c r="C7353" t="str">
        <f t="shared" si="686"/>
        <v>OFF</v>
      </c>
      <c r="D7353" s="4">
        <f t="shared" si="688"/>
        <v>42736.291666648838</v>
      </c>
      <c r="E7353" t="str">
        <f t="shared" si="689"/>
        <v>LRKPPS</v>
      </c>
      <c r="F7353" s="39">
        <v>70.550796508789063</v>
      </c>
      <c r="G7353">
        <f t="shared" si="687"/>
        <v>1.1180136892832561E-3</v>
      </c>
      <c r="H7353" s="38">
        <f>G7353*SUMIF('Manual Inputs'!$B$11:$B$22,'Expanded kW'!A7353,'Manual Inputs'!$C$11:$C$22)</f>
        <v>9373.073478625005</v>
      </c>
    </row>
    <row r="7354" spans="1:8" x14ac:dyDescent="0.2">
      <c r="A7354">
        <f t="shared" si="684"/>
        <v>1</v>
      </c>
      <c r="B7354" t="b">
        <f t="shared" si="685"/>
        <v>0</v>
      </c>
      <c r="C7354" t="str">
        <f t="shared" si="686"/>
        <v>OFF</v>
      </c>
      <c r="D7354" s="4">
        <f t="shared" si="688"/>
        <v>42736.333333315502</v>
      </c>
      <c r="E7354" t="str">
        <f t="shared" si="689"/>
        <v>LRKPPS</v>
      </c>
      <c r="F7354" s="39">
        <v>67.514846801757813</v>
      </c>
      <c r="G7354">
        <f t="shared" si="687"/>
        <v>1.0699032000981541E-3</v>
      </c>
      <c r="H7354" s="38">
        <f>G7354*SUMIF('Manual Inputs'!$B$11:$B$22,'Expanded kW'!A7354,'Manual Inputs'!$C$11:$C$22)</f>
        <v>8969.7303402116922</v>
      </c>
    </row>
    <row r="7355" spans="1:8" x14ac:dyDescent="0.2">
      <c r="A7355">
        <f t="shared" si="684"/>
        <v>1</v>
      </c>
      <c r="B7355" t="b">
        <f t="shared" si="685"/>
        <v>0</v>
      </c>
      <c r="C7355" t="str">
        <f t="shared" si="686"/>
        <v>OFF</v>
      </c>
      <c r="D7355" s="4">
        <f t="shared" si="688"/>
        <v>42736.374999982167</v>
      </c>
      <c r="E7355" t="str">
        <f t="shared" si="689"/>
        <v>LRKPPS</v>
      </c>
      <c r="F7355" s="39">
        <v>66.828895568847656</v>
      </c>
      <c r="G7355">
        <f t="shared" si="687"/>
        <v>1.0590329774142933E-3</v>
      </c>
      <c r="H7355" s="38">
        <f>G7355*SUMIF('Manual Inputs'!$B$11:$B$22,'Expanded kW'!A7355,'Manual Inputs'!$C$11:$C$22)</f>
        <v>8878.5978282205724</v>
      </c>
    </row>
    <row r="7356" spans="1:8" x14ac:dyDescent="0.2">
      <c r="A7356">
        <f t="shared" si="684"/>
        <v>1</v>
      </c>
      <c r="B7356" t="b">
        <f t="shared" si="685"/>
        <v>0</v>
      </c>
      <c r="C7356" t="str">
        <f t="shared" si="686"/>
        <v>OFF</v>
      </c>
      <c r="D7356" s="4">
        <f t="shared" si="688"/>
        <v>42736.416666648831</v>
      </c>
      <c r="E7356" t="str">
        <f t="shared" si="689"/>
        <v>LRKPPS</v>
      </c>
      <c r="F7356" s="39">
        <v>65.694435119628906</v>
      </c>
      <c r="G7356">
        <f t="shared" si="687"/>
        <v>1.0410552595862743E-3</v>
      </c>
      <c r="H7356" s="38">
        <f>G7356*SUMIF('Manual Inputs'!$B$11:$B$22,'Expanded kW'!A7356,'Manual Inputs'!$C$11:$C$22)</f>
        <v>8727.8783229092951</v>
      </c>
    </row>
    <row r="7357" spans="1:8" x14ac:dyDescent="0.2">
      <c r="A7357">
        <f t="shared" si="684"/>
        <v>1</v>
      </c>
      <c r="B7357" t="b">
        <f t="shared" si="685"/>
        <v>0</v>
      </c>
      <c r="C7357" t="str">
        <f t="shared" si="686"/>
        <v>OFF</v>
      </c>
      <c r="D7357" s="4">
        <f t="shared" si="688"/>
        <v>42736.458333315495</v>
      </c>
      <c r="E7357" t="str">
        <f t="shared" si="689"/>
        <v>LRKPPS</v>
      </c>
      <c r="F7357" s="39">
        <v>63.758796691894531</v>
      </c>
      <c r="G7357">
        <f t="shared" si="687"/>
        <v>1.0103813286485824E-3</v>
      </c>
      <c r="H7357" s="38">
        <f>G7357*SUMIF('Manual Inputs'!$B$11:$B$22,'Expanded kW'!A7357,'Manual Inputs'!$C$11:$C$22)</f>
        <v>8470.7177788898625</v>
      </c>
    </row>
    <row r="7358" spans="1:8" x14ac:dyDescent="0.2">
      <c r="A7358">
        <f t="shared" si="684"/>
        <v>1</v>
      </c>
      <c r="B7358" t="b">
        <f t="shared" si="685"/>
        <v>0</v>
      </c>
      <c r="C7358" t="str">
        <f t="shared" si="686"/>
        <v>OFF</v>
      </c>
      <c r="D7358" s="4">
        <f t="shared" si="688"/>
        <v>42736.499999982159</v>
      </c>
      <c r="E7358" t="str">
        <f t="shared" si="689"/>
        <v>LRKPPS</v>
      </c>
      <c r="F7358" s="39">
        <v>61.091957092285156</v>
      </c>
      <c r="G7358">
        <f t="shared" si="687"/>
        <v>9.6812010231197372E-4</v>
      </c>
      <c r="H7358" s="38">
        <f>G7358*SUMIF('Manual Inputs'!$B$11:$B$22,'Expanded kW'!A7358,'Manual Inputs'!$C$11:$C$22)</f>
        <v>8116.4130118312569</v>
      </c>
    </row>
    <row r="7359" spans="1:8" x14ac:dyDescent="0.2">
      <c r="A7359">
        <f t="shared" si="684"/>
        <v>1</v>
      </c>
      <c r="B7359" t="b">
        <f t="shared" si="685"/>
        <v>0</v>
      </c>
      <c r="C7359" t="str">
        <f t="shared" si="686"/>
        <v>OFF</v>
      </c>
      <c r="D7359" s="4">
        <f t="shared" si="688"/>
        <v>42736.541666648824</v>
      </c>
      <c r="E7359" t="str">
        <f t="shared" si="689"/>
        <v>LRKPPS</v>
      </c>
      <c r="F7359" s="39">
        <v>59.350605010986328</v>
      </c>
      <c r="G7359">
        <f t="shared" si="687"/>
        <v>9.4052501393460228E-4</v>
      </c>
      <c r="H7359" s="38">
        <f>G7359*SUMIF('Manual Inputs'!$B$11:$B$22,'Expanded kW'!A7359,'Manual Inputs'!$C$11:$C$22)</f>
        <v>7885.0645109233019</v>
      </c>
    </row>
    <row r="7360" spans="1:8" x14ac:dyDescent="0.2">
      <c r="A7360">
        <f t="shared" si="684"/>
        <v>1</v>
      </c>
      <c r="B7360" t="b">
        <f t="shared" si="685"/>
        <v>0</v>
      </c>
      <c r="C7360" t="str">
        <f t="shared" si="686"/>
        <v>OFF</v>
      </c>
      <c r="D7360" s="4">
        <f t="shared" si="688"/>
        <v>42736.583333315488</v>
      </c>
      <c r="E7360" t="str">
        <f t="shared" si="689"/>
        <v>LRKPPS</v>
      </c>
      <c r="F7360" s="39">
        <v>59.563209533691406</v>
      </c>
      <c r="G7360">
        <f t="shared" si="687"/>
        <v>9.4389414339238523E-4</v>
      </c>
      <c r="H7360" s="38">
        <f>G7360*SUMIF('Manual Inputs'!$B$11:$B$22,'Expanded kW'!A7360,'Manual Inputs'!$C$11:$C$22)</f>
        <v>7913.310227652446</v>
      </c>
    </row>
    <row r="7361" spans="1:8" x14ac:dyDescent="0.2">
      <c r="A7361">
        <f t="shared" si="684"/>
        <v>1</v>
      </c>
      <c r="B7361" t="b">
        <f t="shared" si="685"/>
        <v>0</v>
      </c>
      <c r="C7361" t="str">
        <f t="shared" si="686"/>
        <v>OFF</v>
      </c>
      <c r="D7361" s="4">
        <f t="shared" si="688"/>
        <v>42736.624999982152</v>
      </c>
      <c r="E7361" t="str">
        <f t="shared" si="689"/>
        <v>LRKPPS</v>
      </c>
      <c r="F7361" s="39">
        <v>60.695400238037109</v>
      </c>
      <c r="G7361">
        <f t="shared" si="687"/>
        <v>9.6183589272727835E-4</v>
      </c>
      <c r="H7361" s="38">
        <f>G7361*SUMIF('Manual Inputs'!$B$11:$B$22,'Expanded kW'!A7361,'Manual Inputs'!$C$11:$C$22)</f>
        <v>8063.7281844833997</v>
      </c>
    </row>
    <row r="7362" spans="1:8" x14ac:dyDescent="0.2">
      <c r="A7362">
        <f t="shared" ref="A7362:A7425" si="690">MONTH(D7362)</f>
        <v>1</v>
      </c>
      <c r="B7362" t="b">
        <f t="shared" ref="B7362:B7425" si="691">IF(ISNA(VLOOKUP(DATE(YEAR(D7362),MONTH(D7362),DAY(D7362)),Holidays,1,FALSE)),FALSE,TRUE)</f>
        <v>0</v>
      </c>
      <c r="C7362" t="str">
        <f t="shared" ref="C7362:C7425" si="692">IF(OR(HOUR(D7362)&lt;PkStart,HOUR(D7362)&gt;OPkStart-1,WEEKDAY(D7362,2)&gt;5,B7362)=TRUE,"OFF","ON")</f>
        <v>OFF</v>
      </c>
      <c r="D7362" s="4">
        <f t="shared" si="688"/>
        <v>42736.666666648816</v>
      </c>
      <c r="E7362" t="str">
        <f t="shared" si="689"/>
        <v>LRKPPS</v>
      </c>
      <c r="F7362" s="39">
        <v>61.186744689941406</v>
      </c>
      <c r="G7362">
        <f t="shared" ref="G7362:G7425" si="693">IF(SUMIF($A$2:$A$8761,A7362,$F$2:$F$8761)=0,0,F7362/SUMIF($A$2:$A$8761,A7362,$F$2:$F$8761))</f>
        <v>9.696221949459067E-4</v>
      </c>
      <c r="H7362" s="38">
        <f>G7362*SUMIF('Manual Inputs'!$B$11:$B$22,'Expanded kW'!A7362,'Manual Inputs'!$C$11:$C$22)</f>
        <v>8129.0060818128786</v>
      </c>
    </row>
    <row r="7363" spans="1:8" x14ac:dyDescent="0.2">
      <c r="A7363">
        <f t="shared" si="690"/>
        <v>1</v>
      </c>
      <c r="B7363" t="b">
        <f t="shared" si="691"/>
        <v>0</v>
      </c>
      <c r="C7363" t="str">
        <f t="shared" si="692"/>
        <v>OFF</v>
      </c>
      <c r="D7363" s="4">
        <f t="shared" si="688"/>
        <v>42736.708333315481</v>
      </c>
      <c r="E7363" t="str">
        <f t="shared" si="689"/>
        <v>LRKPPS</v>
      </c>
      <c r="F7363" s="39">
        <v>62.711231231689453</v>
      </c>
      <c r="G7363">
        <f t="shared" si="693"/>
        <v>9.9378062982041705E-4</v>
      </c>
      <c r="H7363" s="38">
        <f>G7363*SUMIF('Manual Inputs'!$B$11:$B$22,'Expanded kW'!A7363,'Manual Inputs'!$C$11:$C$22)</f>
        <v>8331.5427657353539</v>
      </c>
    </row>
    <row r="7364" spans="1:8" x14ac:dyDescent="0.2">
      <c r="A7364">
        <f t="shared" si="690"/>
        <v>1</v>
      </c>
      <c r="B7364" t="b">
        <f t="shared" si="691"/>
        <v>0</v>
      </c>
      <c r="C7364" t="str">
        <f t="shared" si="692"/>
        <v>OFF</v>
      </c>
      <c r="D7364" s="4">
        <f t="shared" ref="D7364:D7427" si="694">+D7363+1/24</f>
        <v>42736.749999982145</v>
      </c>
      <c r="E7364" t="str">
        <f t="shared" ref="E7364:E7427" si="695">+E7363</f>
        <v>LRKPPS</v>
      </c>
      <c r="F7364" s="39">
        <v>63.174720764160156</v>
      </c>
      <c r="G7364">
        <f t="shared" si="693"/>
        <v>1.0011255170192055E-3</v>
      </c>
      <c r="H7364" s="38">
        <f>G7364*SUMIF('Manual Inputs'!$B$11:$B$22,'Expanded kW'!A7364,'Manual Inputs'!$C$11:$C$22)</f>
        <v>8393.1199790256414</v>
      </c>
    </row>
    <row r="7365" spans="1:8" x14ac:dyDescent="0.2">
      <c r="A7365">
        <f t="shared" si="690"/>
        <v>1</v>
      </c>
      <c r="B7365" t="b">
        <f t="shared" si="691"/>
        <v>0</v>
      </c>
      <c r="C7365" t="str">
        <f t="shared" si="692"/>
        <v>OFF</v>
      </c>
      <c r="D7365" s="4">
        <f t="shared" si="694"/>
        <v>42736.791666648809</v>
      </c>
      <c r="E7365" t="str">
        <f t="shared" si="695"/>
        <v>LRKPPS</v>
      </c>
      <c r="F7365" s="39">
        <v>65.442344665527344</v>
      </c>
      <c r="G7365">
        <f t="shared" si="693"/>
        <v>1.0370603992506001E-3</v>
      </c>
      <c r="H7365" s="38">
        <f>G7365*SUMIF('Manual Inputs'!$B$11:$B$22,'Expanded kW'!A7365,'Manual Inputs'!$C$11:$C$22)</f>
        <v>8694.386676230868</v>
      </c>
    </row>
    <row r="7366" spans="1:8" x14ac:dyDescent="0.2">
      <c r="A7366">
        <f t="shared" si="690"/>
        <v>1</v>
      </c>
      <c r="B7366" t="b">
        <f t="shared" si="691"/>
        <v>0</v>
      </c>
      <c r="C7366" t="str">
        <f t="shared" si="692"/>
        <v>OFF</v>
      </c>
      <c r="D7366" s="4">
        <f t="shared" si="694"/>
        <v>42736.833333315473</v>
      </c>
      <c r="E7366" t="str">
        <f t="shared" si="695"/>
        <v>LRKPPS</v>
      </c>
      <c r="F7366" s="39">
        <v>64.306449890136719</v>
      </c>
      <c r="G7366">
        <f t="shared" si="693"/>
        <v>1.0190599517529756E-3</v>
      </c>
      <c r="H7366" s="38">
        <f>G7366*SUMIF('Manual Inputs'!$B$11:$B$22,'Expanded kW'!A7366,'Manual Inputs'!$C$11:$C$22)</f>
        <v>8543.4766125521928</v>
      </c>
    </row>
    <row r="7367" spans="1:8" x14ac:dyDescent="0.2">
      <c r="A7367">
        <f t="shared" si="690"/>
        <v>1</v>
      </c>
      <c r="B7367" t="b">
        <f t="shared" si="691"/>
        <v>0</v>
      </c>
      <c r="C7367" t="str">
        <f t="shared" si="692"/>
        <v>OFF</v>
      </c>
      <c r="D7367" s="4">
        <f t="shared" si="694"/>
        <v>42736.874999982138</v>
      </c>
      <c r="E7367" t="str">
        <f t="shared" si="695"/>
        <v>LRKPPS</v>
      </c>
      <c r="F7367" s="39">
        <v>64.839263916015625</v>
      </c>
      <c r="G7367">
        <f t="shared" si="693"/>
        <v>1.0275034194989496E-3</v>
      </c>
      <c r="H7367" s="38">
        <f>G7367*SUMIF('Manual Inputs'!$B$11:$B$22,'Expanded kW'!A7367,'Manual Inputs'!$C$11:$C$22)</f>
        <v>8614.2639779986312</v>
      </c>
    </row>
    <row r="7368" spans="1:8" x14ac:dyDescent="0.2">
      <c r="A7368">
        <f t="shared" si="690"/>
        <v>1</v>
      </c>
      <c r="B7368" t="b">
        <f t="shared" si="691"/>
        <v>0</v>
      </c>
      <c r="C7368" t="str">
        <f t="shared" si="692"/>
        <v>OFF</v>
      </c>
      <c r="D7368" s="4">
        <f t="shared" si="694"/>
        <v>42736.916666648802</v>
      </c>
      <c r="E7368" t="str">
        <f t="shared" si="695"/>
        <v>LRKPPS</v>
      </c>
      <c r="F7368" s="39">
        <v>63.364276885986328</v>
      </c>
      <c r="G7368">
        <f t="shared" si="693"/>
        <v>1.0041294000308269E-3</v>
      </c>
      <c r="H7368" s="38">
        <f>G7368*SUMIF('Manual Inputs'!$B$11:$B$22,'Expanded kW'!A7368,'Manual Inputs'!$C$11:$C$22)</f>
        <v>8418.3035849680437</v>
      </c>
    </row>
    <row r="7369" spans="1:8" x14ac:dyDescent="0.2">
      <c r="A7369">
        <f t="shared" si="690"/>
        <v>1</v>
      </c>
      <c r="B7369" t="b">
        <f t="shared" si="691"/>
        <v>0</v>
      </c>
      <c r="C7369" t="str">
        <f t="shared" si="692"/>
        <v>OFF</v>
      </c>
      <c r="D7369" s="4">
        <f t="shared" si="694"/>
        <v>42736.958333315466</v>
      </c>
      <c r="E7369" t="str">
        <f t="shared" si="695"/>
        <v>LRKPPS</v>
      </c>
      <c r="F7369" s="39">
        <v>61.131134033203125</v>
      </c>
      <c r="G7369">
        <f t="shared" si="693"/>
        <v>9.6874093663869981E-4</v>
      </c>
      <c r="H7369" s="38">
        <f>G7369*SUMIF('Manual Inputs'!$B$11:$B$22,'Expanded kW'!A7369,'Manual Inputs'!$C$11:$C$22)</f>
        <v>8121.6178906428813</v>
      </c>
    </row>
    <row r="7370" spans="1:8" x14ac:dyDescent="0.2">
      <c r="A7370">
        <f t="shared" si="690"/>
        <v>1</v>
      </c>
      <c r="B7370" t="b">
        <f t="shared" si="691"/>
        <v>0</v>
      </c>
      <c r="C7370" t="str">
        <f t="shared" si="692"/>
        <v>OFF</v>
      </c>
      <c r="D7370" s="4">
        <f t="shared" si="694"/>
        <v>42736.99999998213</v>
      </c>
      <c r="E7370" t="str">
        <f t="shared" si="695"/>
        <v>LRKPPS</v>
      </c>
      <c r="F7370" s="39">
        <v>55.422904968261719</v>
      </c>
      <c r="G7370">
        <f t="shared" si="693"/>
        <v>8.7828301763598511E-4</v>
      </c>
      <c r="H7370" s="38">
        <f>G7370*SUMIF('Manual Inputs'!$B$11:$B$22,'Expanded kW'!A7370,'Manual Inputs'!$C$11:$C$22)</f>
        <v>7363.247282426526</v>
      </c>
    </row>
    <row r="7371" spans="1:8" x14ac:dyDescent="0.2">
      <c r="A7371">
        <f t="shared" si="690"/>
        <v>1</v>
      </c>
      <c r="B7371" t="b">
        <f t="shared" si="691"/>
        <v>0</v>
      </c>
      <c r="C7371" t="str">
        <f t="shared" si="692"/>
        <v>OFF</v>
      </c>
      <c r="D7371" s="4">
        <f t="shared" si="694"/>
        <v>42737.041666648794</v>
      </c>
      <c r="E7371" t="str">
        <f t="shared" si="695"/>
        <v>LRKPPS</v>
      </c>
      <c r="F7371" s="39">
        <v>55.112056732177734</v>
      </c>
      <c r="G7371">
        <f t="shared" si="693"/>
        <v>8.7335702671271955E-4</v>
      </c>
      <c r="H7371" s="38">
        <f>G7371*SUMIF('Manual Inputs'!$B$11:$B$22,'Expanded kW'!A7371,'Manual Inputs'!$C$11:$C$22)</f>
        <v>7321.9493311389997</v>
      </c>
    </row>
    <row r="7372" spans="1:8" x14ac:dyDescent="0.2">
      <c r="A7372">
        <f t="shared" si="690"/>
        <v>1</v>
      </c>
      <c r="B7372" t="b">
        <f t="shared" si="691"/>
        <v>0</v>
      </c>
      <c r="C7372" t="str">
        <f t="shared" si="692"/>
        <v>OFF</v>
      </c>
      <c r="D7372" s="4">
        <f t="shared" si="694"/>
        <v>42737.083333315459</v>
      </c>
      <c r="E7372" t="str">
        <f t="shared" si="695"/>
        <v>LRKPPS</v>
      </c>
      <c r="F7372" s="39">
        <v>55.444248199462891</v>
      </c>
      <c r="G7372">
        <f t="shared" si="693"/>
        <v>8.7862124237386566E-4</v>
      </c>
      <c r="H7372" s="38">
        <f>G7372*SUMIF('Manual Inputs'!$B$11:$B$22,'Expanded kW'!A7372,'Manual Inputs'!$C$11:$C$22)</f>
        <v>7366.0828517498994</v>
      </c>
    </row>
    <row r="7373" spans="1:8" x14ac:dyDescent="0.2">
      <c r="A7373">
        <f t="shared" si="690"/>
        <v>1</v>
      </c>
      <c r="B7373" t="b">
        <f t="shared" si="691"/>
        <v>0</v>
      </c>
      <c r="C7373" t="str">
        <f t="shared" si="692"/>
        <v>OFF</v>
      </c>
      <c r="D7373" s="4">
        <f t="shared" si="694"/>
        <v>42737.124999982123</v>
      </c>
      <c r="E7373" t="str">
        <f t="shared" si="695"/>
        <v>LRKPPS</v>
      </c>
      <c r="F7373" s="39">
        <v>56.181205749511719</v>
      </c>
      <c r="G7373">
        <f t="shared" si="693"/>
        <v>8.902997587074494E-4</v>
      </c>
      <c r="H7373" s="38">
        <f>G7373*SUMIF('Manual Inputs'!$B$11:$B$22,'Expanded kW'!A7373,'Manual Inputs'!$C$11:$C$22)</f>
        <v>7463.9918422795045</v>
      </c>
    </row>
    <row r="7374" spans="1:8" x14ac:dyDescent="0.2">
      <c r="A7374">
        <f t="shared" si="690"/>
        <v>1</v>
      </c>
      <c r="B7374" t="b">
        <f t="shared" si="691"/>
        <v>0</v>
      </c>
      <c r="C7374" t="str">
        <f t="shared" si="692"/>
        <v>OFF</v>
      </c>
      <c r="D7374" s="4">
        <f t="shared" si="694"/>
        <v>42737.166666648787</v>
      </c>
      <c r="E7374" t="str">
        <f t="shared" si="695"/>
        <v>LRKPPS</v>
      </c>
      <c r="F7374" s="39">
        <v>56.741329193115234</v>
      </c>
      <c r="G7374">
        <f t="shared" si="693"/>
        <v>8.9917599694466332E-4</v>
      </c>
      <c r="H7374" s="38">
        <f>G7374*SUMIF('Manual Inputs'!$B$11:$B$22,'Expanded kW'!A7374,'Manual Inputs'!$C$11:$C$22)</f>
        <v>7538.407418769023</v>
      </c>
    </row>
    <row r="7375" spans="1:8" x14ac:dyDescent="0.2">
      <c r="A7375">
        <f t="shared" si="690"/>
        <v>1</v>
      </c>
      <c r="B7375" t="b">
        <f t="shared" si="691"/>
        <v>0</v>
      </c>
      <c r="C7375" t="str">
        <f t="shared" si="692"/>
        <v>OFF</v>
      </c>
      <c r="D7375" s="4">
        <f t="shared" si="694"/>
        <v>42737.208333315451</v>
      </c>
      <c r="E7375" t="str">
        <f t="shared" si="695"/>
        <v>LRKPPS</v>
      </c>
      <c r="F7375" s="39">
        <v>65.306854248046875</v>
      </c>
      <c r="G7375">
        <f t="shared" si="693"/>
        <v>1.0349132917903605E-3</v>
      </c>
      <c r="H7375" s="38">
        <f>G7375*SUMIF('Manual Inputs'!$B$11:$B$22,'Expanded kW'!A7375,'Manual Inputs'!$C$11:$C$22)</f>
        <v>8676.3860057701768</v>
      </c>
    </row>
    <row r="7376" spans="1:8" x14ac:dyDescent="0.2">
      <c r="A7376">
        <f t="shared" si="690"/>
        <v>1</v>
      </c>
      <c r="B7376" t="b">
        <f t="shared" si="691"/>
        <v>0</v>
      </c>
      <c r="C7376" t="str">
        <f t="shared" si="692"/>
        <v>OFF</v>
      </c>
      <c r="D7376" s="4">
        <f t="shared" si="694"/>
        <v>42737.249999982116</v>
      </c>
      <c r="E7376" t="str">
        <f t="shared" si="695"/>
        <v>LRKPPS</v>
      </c>
      <c r="F7376" s="39">
        <v>88.7572021484375</v>
      </c>
      <c r="G7376">
        <f t="shared" si="693"/>
        <v>1.4065293651514235E-3</v>
      </c>
      <c r="H7376" s="38">
        <f>G7376*SUMIF('Manual Inputs'!$B$11:$B$22,'Expanded kW'!A7376,'Manual Inputs'!$C$11:$C$22)</f>
        <v>11791.897734150147</v>
      </c>
    </row>
    <row r="7377" spans="1:8" x14ac:dyDescent="0.2">
      <c r="A7377">
        <f t="shared" si="690"/>
        <v>1</v>
      </c>
      <c r="B7377" t="b">
        <f t="shared" si="691"/>
        <v>0</v>
      </c>
      <c r="C7377" t="str">
        <f t="shared" si="692"/>
        <v>ON</v>
      </c>
      <c r="D7377" s="4">
        <f t="shared" si="694"/>
        <v>42737.29166664878</v>
      </c>
      <c r="E7377" t="str">
        <f t="shared" si="695"/>
        <v>LRKPPS</v>
      </c>
      <c r="F7377" s="39">
        <v>108.07121276855469</v>
      </c>
      <c r="G7377">
        <f t="shared" si="693"/>
        <v>1.7125971820549952E-3</v>
      </c>
      <c r="H7377" s="38">
        <f>G7377*SUMIF('Manual Inputs'!$B$11:$B$22,'Expanded kW'!A7377,'Manual Inputs'!$C$11:$C$22)</f>
        <v>14357.87359363955</v>
      </c>
    </row>
    <row r="7378" spans="1:8" x14ac:dyDescent="0.2">
      <c r="A7378">
        <f t="shared" si="690"/>
        <v>1</v>
      </c>
      <c r="B7378" t="b">
        <f t="shared" si="691"/>
        <v>0</v>
      </c>
      <c r="C7378" t="str">
        <f t="shared" si="692"/>
        <v>ON</v>
      </c>
      <c r="D7378" s="4">
        <f t="shared" si="694"/>
        <v>42737.333333315444</v>
      </c>
      <c r="E7378" t="str">
        <f t="shared" si="695"/>
        <v>LRKPPS</v>
      </c>
      <c r="F7378" s="39">
        <v>122.25131988525391</v>
      </c>
      <c r="G7378">
        <f t="shared" si="693"/>
        <v>1.9373083781929106E-3</v>
      </c>
      <c r="H7378" s="38">
        <f>G7378*SUMIF('Manual Inputs'!$B$11:$B$22,'Expanded kW'!A7378,'Manual Inputs'!$C$11:$C$22)</f>
        <v>16241.781253321853</v>
      </c>
    </row>
    <row r="7379" spans="1:8" x14ac:dyDescent="0.2">
      <c r="A7379">
        <f t="shared" si="690"/>
        <v>1</v>
      </c>
      <c r="B7379" t="b">
        <f t="shared" si="691"/>
        <v>0</v>
      </c>
      <c r="C7379" t="str">
        <f t="shared" si="692"/>
        <v>ON</v>
      </c>
      <c r="D7379" s="4">
        <f t="shared" si="694"/>
        <v>42737.374999982108</v>
      </c>
      <c r="E7379" t="str">
        <f t="shared" si="695"/>
        <v>LRKPPS</v>
      </c>
      <c r="F7379" s="39">
        <v>120.07978057861328</v>
      </c>
      <c r="G7379">
        <f t="shared" si="693"/>
        <v>1.9028961420200924E-3</v>
      </c>
      <c r="H7379" s="38">
        <f>G7379*SUMIF('Manual Inputs'!$B$11:$B$22,'Expanded kW'!A7379,'Manual Inputs'!$C$11:$C$22)</f>
        <v>15953.279939515576</v>
      </c>
    </row>
    <row r="7380" spans="1:8" x14ac:dyDescent="0.2">
      <c r="A7380">
        <f t="shared" si="690"/>
        <v>1</v>
      </c>
      <c r="B7380" t="b">
        <f t="shared" si="691"/>
        <v>0</v>
      </c>
      <c r="C7380" t="str">
        <f t="shared" si="692"/>
        <v>ON</v>
      </c>
      <c r="D7380" s="4">
        <f t="shared" si="694"/>
        <v>42737.416666648773</v>
      </c>
      <c r="E7380" t="str">
        <f t="shared" si="695"/>
        <v>LRKPPS</v>
      </c>
      <c r="F7380" s="39">
        <v>119.62115478515625</v>
      </c>
      <c r="G7380">
        <f t="shared" si="693"/>
        <v>1.8956283301637161E-3</v>
      </c>
      <c r="H7380" s="38">
        <f>G7380*SUMIF('Manual Inputs'!$B$11:$B$22,'Expanded kW'!A7380,'Manual Inputs'!$C$11:$C$22)</f>
        <v>15892.348901540265</v>
      </c>
    </row>
    <row r="7381" spans="1:8" x14ac:dyDescent="0.2">
      <c r="A7381">
        <f t="shared" si="690"/>
        <v>1</v>
      </c>
      <c r="B7381" t="b">
        <f t="shared" si="691"/>
        <v>0</v>
      </c>
      <c r="C7381" t="str">
        <f t="shared" si="692"/>
        <v>ON</v>
      </c>
      <c r="D7381" s="4">
        <f t="shared" si="694"/>
        <v>42737.458333315437</v>
      </c>
      <c r="E7381" t="str">
        <f t="shared" si="695"/>
        <v>LRKPPS</v>
      </c>
      <c r="F7381" s="39">
        <v>120.38055419921875</v>
      </c>
      <c r="G7381">
        <f t="shared" si="693"/>
        <v>1.9076624811948783E-3</v>
      </c>
      <c r="H7381" s="38">
        <f>G7381*SUMIF('Manual Inputs'!$B$11:$B$22,'Expanded kW'!A7381,'Manual Inputs'!$C$11:$C$22)</f>
        <v>15993.239420993801</v>
      </c>
    </row>
    <row r="7382" spans="1:8" x14ac:dyDescent="0.2">
      <c r="A7382">
        <f t="shared" si="690"/>
        <v>1</v>
      </c>
      <c r="B7382" t="b">
        <f t="shared" si="691"/>
        <v>0</v>
      </c>
      <c r="C7382" t="str">
        <f t="shared" si="692"/>
        <v>ON</v>
      </c>
      <c r="D7382" s="4">
        <f t="shared" si="694"/>
        <v>42737.499999982101</v>
      </c>
      <c r="E7382" t="str">
        <f t="shared" si="695"/>
        <v>LRKPPS</v>
      </c>
      <c r="F7382" s="39">
        <v>114.12662506103516</v>
      </c>
      <c r="G7382">
        <f t="shared" si="693"/>
        <v>1.8085568901272332E-3</v>
      </c>
      <c r="H7382" s="38">
        <f>G7382*SUMIF('Manual Inputs'!$B$11:$B$22,'Expanded kW'!A7382,'Manual Inputs'!$C$11:$C$22)</f>
        <v>15162.369462849443</v>
      </c>
    </row>
    <row r="7383" spans="1:8" x14ac:dyDescent="0.2">
      <c r="A7383">
        <f t="shared" si="690"/>
        <v>1</v>
      </c>
      <c r="B7383" t="b">
        <f t="shared" si="691"/>
        <v>0</v>
      </c>
      <c r="C7383" t="str">
        <f t="shared" si="692"/>
        <v>ON</v>
      </c>
      <c r="D7383" s="4">
        <f t="shared" si="694"/>
        <v>42737.541666648765</v>
      </c>
      <c r="E7383" t="str">
        <f t="shared" si="695"/>
        <v>LRKPPS</v>
      </c>
      <c r="F7383" s="39">
        <v>102.13298034667969</v>
      </c>
      <c r="G7383">
        <f t="shared" si="693"/>
        <v>1.6184944154480324E-3</v>
      </c>
      <c r="H7383" s="38">
        <f>G7383*SUMIF('Manual Inputs'!$B$11:$B$22,'Expanded kW'!A7383,'Manual Inputs'!$C$11:$C$22)</f>
        <v>13568.945734881021</v>
      </c>
    </row>
    <row r="7384" spans="1:8" x14ac:dyDescent="0.2">
      <c r="A7384">
        <f t="shared" si="690"/>
        <v>1</v>
      </c>
      <c r="B7384" t="b">
        <f t="shared" si="691"/>
        <v>0</v>
      </c>
      <c r="C7384" t="str">
        <f t="shared" si="692"/>
        <v>ON</v>
      </c>
      <c r="D7384" s="4">
        <f t="shared" si="694"/>
        <v>42737.58333331543</v>
      </c>
      <c r="E7384" t="str">
        <f t="shared" si="695"/>
        <v>LRKPPS</v>
      </c>
      <c r="F7384" s="39">
        <v>96.628280639648438</v>
      </c>
      <c r="G7384">
        <f t="shared" si="693"/>
        <v>1.5312618123818462E-3</v>
      </c>
      <c r="H7384" s="38">
        <f>G7384*SUMIF('Manual Inputs'!$B$11:$B$22,'Expanded kW'!A7384,'Manual Inputs'!$C$11:$C$22)</f>
        <v>12837.615156276686</v>
      </c>
    </row>
    <row r="7385" spans="1:8" x14ac:dyDescent="0.2">
      <c r="A7385">
        <f t="shared" si="690"/>
        <v>1</v>
      </c>
      <c r="B7385" t="b">
        <f t="shared" si="691"/>
        <v>0</v>
      </c>
      <c r="C7385" t="str">
        <f t="shared" si="692"/>
        <v>ON</v>
      </c>
      <c r="D7385" s="4">
        <f t="shared" si="694"/>
        <v>42737.624999982094</v>
      </c>
      <c r="E7385" t="str">
        <f t="shared" si="695"/>
        <v>LRKPPS</v>
      </c>
      <c r="F7385" s="39">
        <v>86.612655639648438</v>
      </c>
      <c r="G7385">
        <f t="shared" si="693"/>
        <v>1.3725448820161822E-3</v>
      </c>
      <c r="H7385" s="38">
        <f>G7385*SUMIF('Manual Inputs'!$B$11:$B$22,'Expanded kW'!A7385,'Manual Inputs'!$C$11:$C$22)</f>
        <v>11506.982566640954</v>
      </c>
    </row>
    <row r="7386" spans="1:8" x14ac:dyDescent="0.2">
      <c r="A7386">
        <f t="shared" si="690"/>
        <v>1</v>
      </c>
      <c r="B7386" t="b">
        <f t="shared" si="691"/>
        <v>0</v>
      </c>
      <c r="C7386" t="str">
        <f t="shared" si="692"/>
        <v>ON</v>
      </c>
      <c r="D7386" s="4">
        <f t="shared" si="694"/>
        <v>42737.666666648758</v>
      </c>
      <c r="E7386" t="str">
        <f t="shared" si="695"/>
        <v>LRKPPS</v>
      </c>
      <c r="F7386" s="39">
        <v>77.032569885253906</v>
      </c>
      <c r="G7386">
        <f t="shared" si="693"/>
        <v>1.220729912548243E-3</v>
      </c>
      <c r="H7386" s="38">
        <f>G7386*SUMIF('Manual Inputs'!$B$11:$B$22,'Expanded kW'!A7386,'Manual Inputs'!$C$11:$C$22)</f>
        <v>10234.213836152103</v>
      </c>
    </row>
    <row r="7387" spans="1:8" x14ac:dyDescent="0.2">
      <c r="A7387">
        <f t="shared" si="690"/>
        <v>1</v>
      </c>
      <c r="B7387" t="b">
        <f t="shared" si="691"/>
        <v>0</v>
      </c>
      <c r="C7387" t="str">
        <f t="shared" si="692"/>
        <v>ON</v>
      </c>
      <c r="D7387" s="4">
        <f t="shared" si="694"/>
        <v>42737.708333315422</v>
      </c>
      <c r="E7387" t="str">
        <f t="shared" si="695"/>
        <v>LRKPPS</v>
      </c>
      <c r="F7387" s="39">
        <v>70.979316711425781</v>
      </c>
      <c r="G7387">
        <f t="shared" si="693"/>
        <v>1.1248044198829113E-3</v>
      </c>
      <c r="H7387" s="38">
        <f>G7387*SUMIF('Manual Inputs'!$B$11:$B$22,'Expanded kW'!A7387,'Manual Inputs'!$C$11:$C$22)</f>
        <v>9430.0048181016446</v>
      </c>
    </row>
    <row r="7388" spans="1:8" x14ac:dyDescent="0.2">
      <c r="A7388">
        <f t="shared" si="690"/>
        <v>1</v>
      </c>
      <c r="B7388" t="b">
        <f t="shared" si="691"/>
        <v>0</v>
      </c>
      <c r="C7388" t="str">
        <f t="shared" si="692"/>
        <v>ON</v>
      </c>
      <c r="D7388" s="4">
        <f t="shared" si="694"/>
        <v>42737.749999982087</v>
      </c>
      <c r="E7388" t="str">
        <f t="shared" si="695"/>
        <v>LRKPPS</v>
      </c>
      <c r="F7388" s="39">
        <v>68.477043151855469</v>
      </c>
      <c r="G7388">
        <f t="shared" si="693"/>
        <v>1.0851510604260462E-3</v>
      </c>
      <c r="H7388" s="38">
        <f>G7388*SUMIF('Manual Inputs'!$B$11:$B$22,'Expanded kW'!A7388,'Manual Inputs'!$C$11:$C$22)</f>
        <v>9097.5635828768773</v>
      </c>
    </row>
    <row r="7389" spans="1:8" x14ac:dyDescent="0.2">
      <c r="A7389">
        <f t="shared" si="690"/>
        <v>1</v>
      </c>
      <c r="B7389" t="b">
        <f t="shared" si="691"/>
        <v>0</v>
      </c>
      <c r="C7389" t="str">
        <f t="shared" si="692"/>
        <v>ON</v>
      </c>
      <c r="D7389" s="4">
        <f t="shared" si="694"/>
        <v>42737.791666648751</v>
      </c>
      <c r="E7389" t="str">
        <f t="shared" si="695"/>
        <v>LRKPPS</v>
      </c>
      <c r="F7389" s="39">
        <v>66.154937744140625</v>
      </c>
      <c r="G7389">
        <f t="shared" si="693"/>
        <v>1.0483528134571343E-3</v>
      </c>
      <c r="H7389" s="38">
        <f>G7389*SUMIF('Manual Inputs'!$B$11:$B$22,'Expanded kW'!A7389,'Manual Inputs'!$C$11:$C$22)</f>
        <v>8789.0587085355619</v>
      </c>
    </row>
    <row r="7390" spans="1:8" x14ac:dyDescent="0.2">
      <c r="A7390">
        <f t="shared" si="690"/>
        <v>1</v>
      </c>
      <c r="B7390" t="b">
        <f t="shared" si="691"/>
        <v>0</v>
      </c>
      <c r="C7390" t="str">
        <f t="shared" si="692"/>
        <v>ON</v>
      </c>
      <c r="D7390" s="4">
        <f t="shared" si="694"/>
        <v>42737.833333315415</v>
      </c>
      <c r="E7390" t="str">
        <f t="shared" si="695"/>
        <v>LRKPPS</v>
      </c>
      <c r="F7390" s="39">
        <v>65.87640380859375</v>
      </c>
      <c r="G7390">
        <f t="shared" si="693"/>
        <v>1.0439389050637322E-3</v>
      </c>
      <c r="H7390" s="38">
        <f>G7390*SUMIF('Manual Inputs'!$B$11:$B$22,'Expanded kW'!A7390,'Manual Inputs'!$C$11:$C$22)</f>
        <v>8752.05389536033</v>
      </c>
    </row>
    <row r="7391" spans="1:8" x14ac:dyDescent="0.2">
      <c r="A7391">
        <f t="shared" si="690"/>
        <v>1</v>
      </c>
      <c r="B7391" t="b">
        <f t="shared" si="691"/>
        <v>0</v>
      </c>
      <c r="C7391" t="str">
        <f t="shared" si="692"/>
        <v>OFF</v>
      </c>
      <c r="D7391" s="4">
        <f t="shared" si="694"/>
        <v>42737.874999982079</v>
      </c>
      <c r="E7391" t="str">
        <f t="shared" si="695"/>
        <v>LRKPPS</v>
      </c>
      <c r="F7391" s="39">
        <v>60.904090881347656</v>
      </c>
      <c r="G7391">
        <f t="shared" si="693"/>
        <v>9.6514299920363758E-4</v>
      </c>
      <c r="H7391" s="38">
        <f>G7391*SUMIF('Manual Inputs'!$B$11:$B$22,'Expanded kW'!A7391,'Manual Inputs'!$C$11:$C$22)</f>
        <v>8091.4539201355492</v>
      </c>
    </row>
    <row r="7392" spans="1:8" x14ac:dyDescent="0.2">
      <c r="A7392">
        <f t="shared" si="690"/>
        <v>1</v>
      </c>
      <c r="B7392" t="b">
        <f t="shared" si="691"/>
        <v>0</v>
      </c>
      <c r="C7392" t="str">
        <f t="shared" si="692"/>
        <v>OFF</v>
      </c>
      <c r="D7392" s="4">
        <f t="shared" si="694"/>
        <v>42737.916666648744</v>
      </c>
      <c r="E7392" t="str">
        <f t="shared" si="695"/>
        <v>LRKPPS</v>
      </c>
      <c r="F7392" s="39">
        <v>56.953544616699219</v>
      </c>
      <c r="G7392">
        <f t="shared" si="693"/>
        <v>9.0253896037505328E-4</v>
      </c>
      <c r="H7392" s="38">
        <f>G7392*SUMIF('Manual Inputs'!$B$11:$B$22,'Expanded kW'!A7392,'Manual Inputs'!$C$11:$C$22)</f>
        <v>7566.601441472968</v>
      </c>
    </row>
    <row r="7393" spans="1:8" x14ac:dyDescent="0.2">
      <c r="A7393">
        <f t="shared" si="690"/>
        <v>1</v>
      </c>
      <c r="B7393" t="b">
        <f t="shared" si="691"/>
        <v>0</v>
      </c>
      <c r="C7393" t="str">
        <f t="shared" si="692"/>
        <v>OFF</v>
      </c>
      <c r="D7393" s="4">
        <f t="shared" si="694"/>
        <v>42737.958333315408</v>
      </c>
      <c r="E7393" t="str">
        <f t="shared" si="695"/>
        <v>LRKPPS</v>
      </c>
      <c r="F7393" s="39">
        <v>54.510692596435547</v>
      </c>
      <c r="G7393">
        <f t="shared" si="693"/>
        <v>8.6382725002309702E-4</v>
      </c>
      <c r="H7393" s="38">
        <f>G7393*SUMIF('Manual Inputs'!$B$11:$B$22,'Expanded kW'!A7393,'Manual Inputs'!$C$11:$C$22)</f>
        <v>7242.0546947826379</v>
      </c>
    </row>
    <row r="7394" spans="1:8" x14ac:dyDescent="0.2">
      <c r="A7394">
        <f t="shared" si="690"/>
        <v>1</v>
      </c>
      <c r="B7394" t="b">
        <f t="shared" si="691"/>
        <v>0</v>
      </c>
      <c r="C7394" t="str">
        <f t="shared" si="692"/>
        <v>OFF</v>
      </c>
      <c r="D7394" s="4">
        <f t="shared" si="694"/>
        <v>42737.999999982072</v>
      </c>
      <c r="E7394" t="str">
        <f t="shared" si="695"/>
        <v>LRKPPS</v>
      </c>
      <c r="F7394" s="39">
        <v>52.885673522949219</v>
      </c>
      <c r="G7394">
        <f t="shared" si="693"/>
        <v>8.3807568293373363E-4</v>
      </c>
      <c r="H7394" s="38">
        <f>G7394*SUMIF('Manual Inputs'!$B$11:$B$22,'Expanded kW'!A7394,'Manual Inputs'!$C$11:$C$22)</f>
        <v>7026.1616938006155</v>
      </c>
    </row>
    <row r="7395" spans="1:8" x14ac:dyDescent="0.2">
      <c r="A7395">
        <f t="shared" si="690"/>
        <v>1</v>
      </c>
      <c r="B7395" t="b">
        <f t="shared" si="691"/>
        <v>0</v>
      </c>
      <c r="C7395" t="str">
        <f t="shared" si="692"/>
        <v>OFF</v>
      </c>
      <c r="D7395" s="4">
        <f t="shared" si="694"/>
        <v>42738.041666648736</v>
      </c>
      <c r="E7395" t="str">
        <f t="shared" si="695"/>
        <v>LRKPPS</v>
      </c>
      <c r="F7395" s="39">
        <v>51.888629913330078</v>
      </c>
      <c r="G7395">
        <f t="shared" si="693"/>
        <v>8.222756004466745E-4</v>
      </c>
      <c r="H7395" s="38">
        <f>G7395*SUMIF('Manual Inputs'!$B$11:$B$22,'Expanded kW'!A7395,'Manual Inputs'!$C$11:$C$22)</f>
        <v>6893.6987950551775</v>
      </c>
    </row>
    <row r="7396" spans="1:8" x14ac:dyDescent="0.2">
      <c r="A7396">
        <f t="shared" si="690"/>
        <v>1</v>
      </c>
      <c r="B7396" t="b">
        <f t="shared" si="691"/>
        <v>0</v>
      </c>
      <c r="C7396" t="str">
        <f t="shared" si="692"/>
        <v>OFF</v>
      </c>
      <c r="D7396" s="4">
        <f t="shared" si="694"/>
        <v>42738.083333315401</v>
      </c>
      <c r="E7396" t="str">
        <f t="shared" si="695"/>
        <v>LRKPPS</v>
      </c>
      <c r="F7396" s="39">
        <v>50.882339477539063</v>
      </c>
      <c r="G7396">
        <f t="shared" si="693"/>
        <v>8.0632898413215829E-4</v>
      </c>
      <c r="H7396" s="38">
        <f>G7396*SUMIF('Manual Inputs'!$B$11:$B$22,'Expanded kW'!A7396,'Manual Inputs'!$C$11:$C$22)</f>
        <v>6760.0074030050291</v>
      </c>
    </row>
    <row r="7397" spans="1:8" x14ac:dyDescent="0.2">
      <c r="A7397">
        <f t="shared" si="690"/>
        <v>1</v>
      </c>
      <c r="B7397" t="b">
        <f t="shared" si="691"/>
        <v>0</v>
      </c>
      <c r="C7397" t="str">
        <f t="shared" si="692"/>
        <v>OFF</v>
      </c>
      <c r="D7397" s="4">
        <f t="shared" si="694"/>
        <v>42738.124999982065</v>
      </c>
      <c r="E7397" t="str">
        <f t="shared" si="695"/>
        <v>LRKPPS</v>
      </c>
      <c r="F7397" s="39">
        <v>50.623916625976562</v>
      </c>
      <c r="G7397">
        <f t="shared" si="693"/>
        <v>8.0223377472322564E-4</v>
      </c>
      <c r="H7397" s="38">
        <f>G7397*SUMIF('Manual Inputs'!$B$11:$B$22,'Expanded kW'!A7397,'Manual Inputs'!$C$11:$C$22)</f>
        <v>6725.6744614067111</v>
      </c>
    </row>
    <row r="7398" spans="1:8" x14ac:dyDescent="0.2">
      <c r="A7398">
        <f t="shared" si="690"/>
        <v>1</v>
      </c>
      <c r="B7398" t="b">
        <f t="shared" si="691"/>
        <v>0</v>
      </c>
      <c r="C7398" t="str">
        <f t="shared" si="692"/>
        <v>OFF</v>
      </c>
      <c r="D7398" s="4">
        <f t="shared" si="694"/>
        <v>42738.166666648729</v>
      </c>
      <c r="E7398" t="str">
        <f t="shared" si="695"/>
        <v>LRKPPS</v>
      </c>
      <c r="F7398" s="39">
        <v>52.418277740478516</v>
      </c>
      <c r="G7398">
        <f t="shared" si="693"/>
        <v>8.3066889365601931E-4</v>
      </c>
      <c r="H7398" s="38">
        <f>G7398*SUMIF('Manual Inputs'!$B$11:$B$22,'Expanded kW'!A7398,'Manual Inputs'!$C$11:$C$22)</f>
        <v>6964.0655130416708</v>
      </c>
    </row>
    <row r="7399" spans="1:8" x14ac:dyDescent="0.2">
      <c r="A7399">
        <f t="shared" si="690"/>
        <v>1</v>
      </c>
      <c r="B7399" t="b">
        <f t="shared" si="691"/>
        <v>0</v>
      </c>
      <c r="C7399" t="str">
        <f t="shared" si="692"/>
        <v>OFF</v>
      </c>
      <c r="D7399" s="4">
        <f t="shared" si="694"/>
        <v>42738.208333315393</v>
      </c>
      <c r="E7399" t="str">
        <f t="shared" si="695"/>
        <v>LRKPPS</v>
      </c>
      <c r="F7399" s="39">
        <v>64.496269226074219</v>
      </c>
      <c r="G7399">
        <f t="shared" si="693"/>
        <v>1.0220680059007746E-3</v>
      </c>
      <c r="H7399" s="38">
        <f>G7399*SUMIF('Manual Inputs'!$B$11:$B$22,'Expanded kW'!A7399,'Manual Inputs'!$C$11:$C$22)</f>
        <v>8568.69518798223</v>
      </c>
    </row>
    <row r="7400" spans="1:8" x14ac:dyDescent="0.2">
      <c r="A7400">
        <f t="shared" si="690"/>
        <v>1</v>
      </c>
      <c r="B7400" t="b">
        <f t="shared" si="691"/>
        <v>0</v>
      </c>
      <c r="C7400" t="str">
        <f t="shared" si="692"/>
        <v>OFF</v>
      </c>
      <c r="D7400" s="4">
        <f t="shared" si="694"/>
        <v>42738.249999982057</v>
      </c>
      <c r="E7400" t="str">
        <f t="shared" si="695"/>
        <v>LRKPPS</v>
      </c>
      <c r="F7400" s="39">
        <v>84.645790100097656</v>
      </c>
      <c r="G7400">
        <f t="shared" si="693"/>
        <v>1.3413760971545778E-3</v>
      </c>
      <c r="H7400" s="38">
        <f>G7400*SUMIF('Manual Inputs'!$B$11:$B$22,'Expanded kW'!A7400,'Manual Inputs'!$C$11:$C$22)</f>
        <v>11245.67332369728</v>
      </c>
    </row>
    <row r="7401" spans="1:8" x14ac:dyDescent="0.2">
      <c r="A7401">
        <f t="shared" si="690"/>
        <v>1</v>
      </c>
      <c r="B7401" t="b">
        <f t="shared" si="691"/>
        <v>0</v>
      </c>
      <c r="C7401" t="str">
        <f t="shared" si="692"/>
        <v>ON</v>
      </c>
      <c r="D7401" s="4">
        <f t="shared" si="694"/>
        <v>42738.291666648722</v>
      </c>
      <c r="E7401" t="str">
        <f t="shared" si="695"/>
        <v>LRKPPS</v>
      </c>
      <c r="F7401" s="39">
        <v>108.39405059814453</v>
      </c>
      <c r="G7401">
        <f t="shared" si="693"/>
        <v>1.7177131712537135E-3</v>
      </c>
      <c r="H7401" s="38">
        <f>G7401*SUMIF('Manual Inputs'!$B$11:$B$22,'Expanded kW'!A7401,'Manual Inputs'!$C$11:$C$22)</f>
        <v>14400.764430429019</v>
      </c>
    </row>
    <row r="7402" spans="1:8" x14ac:dyDescent="0.2">
      <c r="A7402">
        <f t="shared" si="690"/>
        <v>1</v>
      </c>
      <c r="B7402" t="b">
        <f t="shared" si="691"/>
        <v>0</v>
      </c>
      <c r="C7402" t="str">
        <f t="shared" si="692"/>
        <v>ON</v>
      </c>
      <c r="D7402" s="4">
        <f t="shared" si="694"/>
        <v>42738.333333315386</v>
      </c>
      <c r="E7402" t="str">
        <f t="shared" si="695"/>
        <v>LRKPPS</v>
      </c>
      <c r="F7402" s="39">
        <v>122.27461242675781</v>
      </c>
      <c r="G7402">
        <f t="shared" si="693"/>
        <v>1.937677493519005E-3</v>
      </c>
      <c r="H7402" s="38">
        <f>G7402*SUMIF('Manual Inputs'!$B$11:$B$22,'Expanded kW'!A7402,'Manual Inputs'!$C$11:$C$22)</f>
        <v>16244.875799575386</v>
      </c>
    </row>
    <row r="7403" spans="1:8" x14ac:dyDescent="0.2">
      <c r="A7403">
        <f t="shared" si="690"/>
        <v>1</v>
      </c>
      <c r="B7403" t="b">
        <f t="shared" si="691"/>
        <v>0</v>
      </c>
      <c r="C7403" t="str">
        <f t="shared" si="692"/>
        <v>ON</v>
      </c>
      <c r="D7403" s="4">
        <f t="shared" si="694"/>
        <v>42738.37499998205</v>
      </c>
      <c r="E7403" t="str">
        <f t="shared" si="695"/>
        <v>LRKPPS</v>
      </c>
      <c r="F7403" s="39">
        <v>123.09678649902344</v>
      </c>
      <c r="G7403">
        <f t="shared" si="693"/>
        <v>1.950706430302904E-3</v>
      </c>
      <c r="H7403" s="38">
        <f>G7403*SUMIF('Manual Inputs'!$B$11:$B$22,'Expanded kW'!A7403,'Manual Inputs'!$C$11:$C$22)</f>
        <v>16354.106288427571</v>
      </c>
    </row>
    <row r="7404" spans="1:8" x14ac:dyDescent="0.2">
      <c r="A7404">
        <f t="shared" si="690"/>
        <v>1</v>
      </c>
      <c r="B7404" t="b">
        <f t="shared" si="691"/>
        <v>0</v>
      </c>
      <c r="C7404" t="str">
        <f t="shared" si="692"/>
        <v>ON</v>
      </c>
      <c r="D7404" s="4">
        <f t="shared" si="694"/>
        <v>42738.416666648714</v>
      </c>
      <c r="E7404" t="str">
        <f t="shared" si="695"/>
        <v>LRKPPS</v>
      </c>
      <c r="F7404" s="39">
        <v>123.21640777587891</v>
      </c>
      <c r="G7404">
        <f t="shared" si="693"/>
        <v>1.9526020605675075E-3</v>
      </c>
      <c r="H7404" s="38">
        <f>G7404*SUMIF('Manual Inputs'!$B$11:$B$22,'Expanded kW'!A7404,'Manual Inputs'!$C$11:$C$22)</f>
        <v>16369.998653546843</v>
      </c>
    </row>
    <row r="7405" spans="1:8" x14ac:dyDescent="0.2">
      <c r="A7405">
        <f t="shared" si="690"/>
        <v>1</v>
      </c>
      <c r="B7405" t="b">
        <f t="shared" si="691"/>
        <v>0</v>
      </c>
      <c r="C7405" t="str">
        <f t="shared" si="692"/>
        <v>ON</v>
      </c>
      <c r="D7405" s="4">
        <f t="shared" si="694"/>
        <v>42738.458333315379</v>
      </c>
      <c r="E7405" t="str">
        <f t="shared" si="695"/>
        <v>LRKPPS</v>
      </c>
      <c r="F7405" s="39">
        <v>127.92109680175781</v>
      </c>
      <c r="G7405">
        <f t="shared" si="693"/>
        <v>2.0271569486061997E-3</v>
      </c>
      <c r="H7405" s="38">
        <f>G7405*SUMIF('Manual Inputs'!$B$11:$B$22,'Expanded kW'!A7405,'Manual Inputs'!$C$11:$C$22)</f>
        <v>16995.043275518619</v>
      </c>
    </row>
    <row r="7406" spans="1:8" x14ac:dyDescent="0.2">
      <c r="A7406">
        <f t="shared" si="690"/>
        <v>1</v>
      </c>
      <c r="B7406" t="b">
        <f t="shared" si="691"/>
        <v>0</v>
      </c>
      <c r="C7406" t="str">
        <f t="shared" si="692"/>
        <v>ON</v>
      </c>
      <c r="D7406" s="4">
        <f t="shared" si="694"/>
        <v>42738.499999982043</v>
      </c>
      <c r="E7406" t="str">
        <f t="shared" si="695"/>
        <v>LRKPPS</v>
      </c>
      <c r="F7406" s="39">
        <v>120.70730590820312</v>
      </c>
      <c r="G7406">
        <f t="shared" si="693"/>
        <v>1.9128404933750204E-3</v>
      </c>
      <c r="H7406" s="38">
        <f>G7406*SUMIF('Manual Inputs'!$B$11:$B$22,'Expanded kW'!A7406,'Manual Inputs'!$C$11:$C$22)</f>
        <v>16036.650238860264</v>
      </c>
    </row>
    <row r="7407" spans="1:8" x14ac:dyDescent="0.2">
      <c r="A7407">
        <f t="shared" si="690"/>
        <v>1</v>
      </c>
      <c r="B7407" t="b">
        <f t="shared" si="691"/>
        <v>0</v>
      </c>
      <c r="C7407" t="str">
        <f t="shared" si="692"/>
        <v>ON</v>
      </c>
      <c r="D7407" s="4">
        <f t="shared" si="694"/>
        <v>42738.541666648707</v>
      </c>
      <c r="E7407" t="str">
        <f t="shared" si="695"/>
        <v>LRKPPS</v>
      </c>
      <c r="F7407" s="39">
        <v>111.17242431640625</v>
      </c>
      <c r="G7407">
        <f t="shared" si="693"/>
        <v>1.7617418712071501E-3</v>
      </c>
      <c r="H7407" s="38">
        <f>G7407*SUMIF('Manual Inputs'!$B$11:$B$22,'Expanded kW'!A7407,'Manual Inputs'!$C$11:$C$22)</f>
        <v>14769.887137769445</v>
      </c>
    </row>
    <row r="7408" spans="1:8" x14ac:dyDescent="0.2">
      <c r="A7408">
        <f t="shared" si="690"/>
        <v>1</v>
      </c>
      <c r="B7408" t="b">
        <f t="shared" si="691"/>
        <v>0</v>
      </c>
      <c r="C7408" t="str">
        <f t="shared" si="692"/>
        <v>ON</v>
      </c>
      <c r="D7408" s="4">
        <f t="shared" si="694"/>
        <v>42738.583333315371</v>
      </c>
      <c r="E7408" t="str">
        <f t="shared" si="695"/>
        <v>LRKPPS</v>
      </c>
      <c r="F7408" s="39">
        <v>104.57675170898437</v>
      </c>
      <c r="G7408">
        <f t="shared" si="693"/>
        <v>1.6572206945509856E-3</v>
      </c>
      <c r="H7408" s="38">
        <f>G7408*SUMIF('Manual Inputs'!$B$11:$B$22,'Expanded kW'!A7408,'Manual Inputs'!$C$11:$C$22)</f>
        <v>13893.614621375986</v>
      </c>
    </row>
    <row r="7409" spans="1:8" x14ac:dyDescent="0.2">
      <c r="A7409">
        <f t="shared" si="690"/>
        <v>1</v>
      </c>
      <c r="B7409" t="b">
        <f t="shared" si="691"/>
        <v>0</v>
      </c>
      <c r="C7409" t="str">
        <f t="shared" si="692"/>
        <v>ON</v>
      </c>
      <c r="D7409" s="4">
        <f t="shared" si="694"/>
        <v>42738.624999982036</v>
      </c>
      <c r="E7409" t="str">
        <f t="shared" si="695"/>
        <v>LRKPPS</v>
      </c>
      <c r="F7409" s="39">
        <v>91.867782592773438</v>
      </c>
      <c r="G7409">
        <f t="shared" si="693"/>
        <v>1.4558225225710017E-3</v>
      </c>
      <c r="H7409" s="38">
        <f>G7409*SUMIF('Manual Inputs'!$B$11:$B$22,'Expanded kW'!A7409,'Manual Inputs'!$C$11:$C$22)</f>
        <v>12205.155989318146</v>
      </c>
    </row>
    <row r="7410" spans="1:8" x14ac:dyDescent="0.2">
      <c r="A7410">
        <f t="shared" si="690"/>
        <v>1</v>
      </c>
      <c r="B7410" t="b">
        <f t="shared" si="691"/>
        <v>0</v>
      </c>
      <c r="C7410" t="str">
        <f t="shared" si="692"/>
        <v>ON</v>
      </c>
      <c r="D7410" s="4">
        <f t="shared" si="694"/>
        <v>42738.6666666487</v>
      </c>
      <c r="E7410" t="str">
        <f t="shared" si="695"/>
        <v>LRKPPS</v>
      </c>
      <c r="F7410" s="39">
        <v>79.281005859375</v>
      </c>
      <c r="G7410">
        <f t="shared" si="693"/>
        <v>1.2563607249974143E-3</v>
      </c>
      <c r="H7410" s="38">
        <f>G7410*SUMIF('Manual Inputs'!$B$11:$B$22,'Expanded kW'!A7410,'Manual Inputs'!$C$11:$C$22)</f>
        <v>10532.931308389223</v>
      </c>
    </row>
    <row r="7411" spans="1:8" x14ac:dyDescent="0.2">
      <c r="A7411">
        <f t="shared" si="690"/>
        <v>1</v>
      </c>
      <c r="B7411" t="b">
        <f t="shared" si="691"/>
        <v>0</v>
      </c>
      <c r="C7411" t="str">
        <f t="shared" si="692"/>
        <v>ON</v>
      </c>
      <c r="D7411" s="4">
        <f t="shared" si="694"/>
        <v>42738.708333315364</v>
      </c>
      <c r="E7411" t="str">
        <f t="shared" si="695"/>
        <v>LRKPPS</v>
      </c>
      <c r="F7411" s="39">
        <v>72.449966430664063</v>
      </c>
      <c r="G7411">
        <f t="shared" si="693"/>
        <v>1.1481097062809769E-3</v>
      </c>
      <c r="H7411" s="38">
        <f>G7411*SUMIF('Manual Inputs'!$B$11:$B$22,'Expanded kW'!A7411,'Manual Inputs'!$C$11:$C$22)</f>
        <v>9625.3889747925259</v>
      </c>
    </row>
    <row r="7412" spans="1:8" x14ac:dyDescent="0.2">
      <c r="A7412">
        <f t="shared" si="690"/>
        <v>1</v>
      </c>
      <c r="B7412" t="b">
        <f t="shared" si="691"/>
        <v>0</v>
      </c>
      <c r="C7412" t="str">
        <f t="shared" si="692"/>
        <v>ON</v>
      </c>
      <c r="D7412" s="4">
        <f t="shared" si="694"/>
        <v>42738.749999982028</v>
      </c>
      <c r="E7412" t="str">
        <f t="shared" si="695"/>
        <v>LRKPPS</v>
      </c>
      <c r="F7412" s="39">
        <v>71.135482788085938</v>
      </c>
      <c r="G7412">
        <f t="shared" si="693"/>
        <v>1.127279173112465E-3</v>
      </c>
      <c r="H7412" s="38">
        <f>G7412*SUMIF('Manual Inputs'!$B$11:$B$22,'Expanded kW'!A7412,'Manual Inputs'!$C$11:$C$22)</f>
        <v>9450.752367156203</v>
      </c>
    </row>
    <row r="7413" spans="1:8" x14ac:dyDescent="0.2">
      <c r="A7413">
        <f t="shared" si="690"/>
        <v>1</v>
      </c>
      <c r="B7413" t="b">
        <f t="shared" si="691"/>
        <v>0</v>
      </c>
      <c r="C7413" t="str">
        <f t="shared" si="692"/>
        <v>ON</v>
      </c>
      <c r="D7413" s="4">
        <f t="shared" si="694"/>
        <v>42738.791666648693</v>
      </c>
      <c r="E7413" t="str">
        <f t="shared" si="695"/>
        <v>LRKPPS</v>
      </c>
      <c r="F7413" s="39">
        <v>65.829414367675781</v>
      </c>
      <c r="G7413">
        <f t="shared" si="693"/>
        <v>1.0431942665791545E-3</v>
      </c>
      <c r="H7413" s="38">
        <f>G7413*SUMIF('Manual Inputs'!$B$11:$B$22,'Expanded kW'!A7413,'Manual Inputs'!$C$11:$C$22)</f>
        <v>8745.8110816113913</v>
      </c>
    </row>
    <row r="7414" spans="1:8" x14ac:dyDescent="0.2">
      <c r="A7414">
        <f t="shared" si="690"/>
        <v>1</v>
      </c>
      <c r="B7414" t="b">
        <f t="shared" si="691"/>
        <v>0</v>
      </c>
      <c r="C7414" t="str">
        <f t="shared" si="692"/>
        <v>ON</v>
      </c>
      <c r="D7414" s="4">
        <f t="shared" si="694"/>
        <v>42738.833333315357</v>
      </c>
      <c r="E7414" t="str">
        <f t="shared" si="695"/>
        <v>LRKPPS</v>
      </c>
      <c r="F7414" s="39">
        <v>60.277427673339844</v>
      </c>
      <c r="G7414">
        <f t="shared" si="693"/>
        <v>9.5521230983097239E-4</v>
      </c>
      <c r="H7414" s="38">
        <f>G7414*SUMIF('Manual Inputs'!$B$11:$B$22,'Expanded kW'!A7414,'Manual Inputs'!$C$11:$C$22)</f>
        <v>8008.1981585329659</v>
      </c>
    </row>
    <row r="7415" spans="1:8" x14ac:dyDescent="0.2">
      <c r="A7415">
        <f t="shared" si="690"/>
        <v>1</v>
      </c>
      <c r="B7415" t="b">
        <f t="shared" si="691"/>
        <v>0</v>
      </c>
      <c r="C7415" t="str">
        <f t="shared" si="692"/>
        <v>OFF</v>
      </c>
      <c r="D7415" s="4">
        <f t="shared" si="694"/>
        <v>42738.874999982021</v>
      </c>
      <c r="E7415" t="str">
        <f t="shared" si="695"/>
        <v>LRKPPS</v>
      </c>
      <c r="F7415" s="39">
        <v>57.988327026367188</v>
      </c>
      <c r="G7415">
        <f t="shared" si="693"/>
        <v>9.1893708706798399E-4</v>
      </c>
      <c r="H7415" s="38">
        <f>G7415*SUMIF('Manual Inputs'!$B$11:$B$22,'Expanded kW'!A7415,'Manual Inputs'!$C$11:$C$22)</f>
        <v>7704.0781538584642</v>
      </c>
    </row>
    <row r="7416" spans="1:8" x14ac:dyDescent="0.2">
      <c r="A7416">
        <f t="shared" si="690"/>
        <v>1</v>
      </c>
      <c r="B7416" t="b">
        <f t="shared" si="691"/>
        <v>0</v>
      </c>
      <c r="C7416" t="str">
        <f t="shared" si="692"/>
        <v>OFF</v>
      </c>
      <c r="D7416" s="4">
        <f t="shared" si="694"/>
        <v>42738.916666648685</v>
      </c>
      <c r="E7416" t="str">
        <f t="shared" si="695"/>
        <v>LRKPPS</v>
      </c>
      <c r="F7416" s="39">
        <v>54.270561218261719</v>
      </c>
      <c r="G7416">
        <f t="shared" si="693"/>
        <v>8.6002190435288412E-4</v>
      </c>
      <c r="H7416" s="38">
        <f>G7416*SUMIF('Manual Inputs'!$B$11:$B$22,'Expanded kW'!A7416,'Manual Inputs'!$C$11:$C$22)</f>
        <v>7210.1518791728049</v>
      </c>
    </row>
    <row r="7417" spans="1:8" x14ac:dyDescent="0.2">
      <c r="A7417">
        <f t="shared" si="690"/>
        <v>1</v>
      </c>
      <c r="B7417" t="b">
        <f t="shared" si="691"/>
        <v>0</v>
      </c>
      <c r="C7417" t="str">
        <f t="shared" si="692"/>
        <v>OFF</v>
      </c>
      <c r="D7417" s="4">
        <f t="shared" si="694"/>
        <v>42738.95833331535</v>
      </c>
      <c r="E7417" t="str">
        <f t="shared" si="695"/>
        <v>LRKPPS</v>
      </c>
      <c r="F7417" s="39">
        <v>52.529266357421875</v>
      </c>
      <c r="G7417">
        <f t="shared" si="693"/>
        <v>8.32427722744247E-4</v>
      </c>
      <c r="H7417" s="38">
        <f>G7417*SUMIF('Manual Inputs'!$B$11:$B$22,'Expanded kW'!A7417,'Manual Inputs'!$C$11:$C$22)</f>
        <v>6978.8109803273792</v>
      </c>
    </row>
    <row r="7418" spans="1:8" x14ac:dyDescent="0.2">
      <c r="A7418">
        <f t="shared" si="690"/>
        <v>1</v>
      </c>
      <c r="B7418" t="b">
        <f t="shared" si="691"/>
        <v>0</v>
      </c>
      <c r="C7418" t="str">
        <f t="shared" si="692"/>
        <v>OFF</v>
      </c>
      <c r="D7418" s="4">
        <f t="shared" si="694"/>
        <v>42738.999999982014</v>
      </c>
      <c r="E7418" t="str">
        <f t="shared" si="695"/>
        <v>LRKPPS</v>
      </c>
      <c r="F7418" s="39">
        <v>50.824939727783203</v>
      </c>
      <c r="G7418">
        <f t="shared" si="693"/>
        <v>8.0541937418919345E-4</v>
      </c>
      <c r="H7418" s="38">
        <f>G7418*SUMIF('Manual Inputs'!$B$11:$B$22,'Expanded kW'!A7418,'Manual Inputs'!$C$11:$C$22)</f>
        <v>6752.3815206799545</v>
      </c>
    </row>
    <row r="7419" spans="1:8" x14ac:dyDescent="0.2">
      <c r="A7419">
        <f t="shared" si="690"/>
        <v>1</v>
      </c>
      <c r="B7419" t="b">
        <f t="shared" si="691"/>
        <v>0</v>
      </c>
      <c r="C7419" t="str">
        <f t="shared" si="692"/>
        <v>OFF</v>
      </c>
      <c r="D7419" s="4">
        <f t="shared" si="694"/>
        <v>42739.041666648678</v>
      </c>
      <c r="E7419" t="str">
        <f t="shared" si="695"/>
        <v>LRKPPS</v>
      </c>
      <c r="F7419" s="39">
        <v>50.219039916992188</v>
      </c>
      <c r="G7419">
        <f t="shared" si="693"/>
        <v>7.9581772096456831E-4</v>
      </c>
      <c r="H7419" s="38">
        <f>G7419*SUMIF('Manual Inputs'!$B$11:$B$22,'Expanded kW'!A7419,'Manual Inputs'!$C$11:$C$22)</f>
        <v>6671.8842941671155</v>
      </c>
    </row>
    <row r="7420" spans="1:8" x14ac:dyDescent="0.2">
      <c r="A7420">
        <f t="shared" si="690"/>
        <v>1</v>
      </c>
      <c r="B7420" t="b">
        <f t="shared" si="691"/>
        <v>0</v>
      </c>
      <c r="C7420" t="str">
        <f t="shared" si="692"/>
        <v>OFF</v>
      </c>
      <c r="D7420" s="4">
        <f t="shared" si="694"/>
        <v>42739.083333315342</v>
      </c>
      <c r="E7420" t="str">
        <f t="shared" si="695"/>
        <v>LRKPPS</v>
      </c>
      <c r="F7420" s="39">
        <v>50.411769866943359</v>
      </c>
      <c r="G7420">
        <f t="shared" si="693"/>
        <v>7.9887189941531679E-4</v>
      </c>
      <c r="H7420" s="38">
        <f>G7420*SUMIF('Manual Inputs'!$B$11:$B$22,'Expanded kW'!A7420,'Manual Inputs'!$C$11:$C$22)</f>
        <v>6697.4895611778011</v>
      </c>
    </row>
    <row r="7421" spans="1:8" x14ac:dyDescent="0.2">
      <c r="A7421">
        <f t="shared" si="690"/>
        <v>1</v>
      </c>
      <c r="B7421" t="b">
        <f t="shared" si="691"/>
        <v>0</v>
      </c>
      <c r="C7421" t="str">
        <f t="shared" si="692"/>
        <v>OFF</v>
      </c>
      <c r="D7421" s="4">
        <f t="shared" si="694"/>
        <v>42739.124999982007</v>
      </c>
      <c r="E7421" t="str">
        <f t="shared" si="695"/>
        <v>LRKPPS</v>
      </c>
      <c r="F7421" s="39">
        <v>52.228950500488281</v>
      </c>
      <c r="G7421">
        <f t="shared" si="693"/>
        <v>8.2766863771933507E-4</v>
      </c>
      <c r="H7421" s="38">
        <f>G7421*SUMIF('Manual Inputs'!$B$11:$B$22,'Expanded kW'!A7421,'Manual Inputs'!$C$11:$C$22)</f>
        <v>6938.9123153493856</v>
      </c>
    </row>
    <row r="7422" spans="1:8" x14ac:dyDescent="0.2">
      <c r="A7422">
        <f t="shared" si="690"/>
        <v>1</v>
      </c>
      <c r="B7422" t="b">
        <f t="shared" si="691"/>
        <v>0</v>
      </c>
      <c r="C7422" t="str">
        <f t="shared" si="692"/>
        <v>OFF</v>
      </c>
      <c r="D7422" s="4">
        <f t="shared" si="694"/>
        <v>42739.166666648671</v>
      </c>
      <c r="E7422" t="str">
        <f t="shared" si="695"/>
        <v>LRKPPS</v>
      </c>
      <c r="F7422" s="39">
        <v>53.1087646484375</v>
      </c>
      <c r="G7422">
        <f t="shared" si="693"/>
        <v>8.4161099287488269E-4</v>
      </c>
      <c r="H7422" s="38">
        <f>G7422*SUMIF('Manual Inputs'!$B$11:$B$22,'Expanded kW'!A7422,'Manual Inputs'!$C$11:$C$22)</f>
        <v>7055.8006151892678</v>
      </c>
    </row>
    <row r="7423" spans="1:8" x14ac:dyDescent="0.2">
      <c r="A7423">
        <f t="shared" si="690"/>
        <v>1</v>
      </c>
      <c r="B7423" t="b">
        <f t="shared" si="691"/>
        <v>0</v>
      </c>
      <c r="C7423" t="str">
        <f t="shared" si="692"/>
        <v>OFF</v>
      </c>
      <c r="D7423" s="4">
        <f t="shared" si="694"/>
        <v>42739.208333315335</v>
      </c>
      <c r="E7423" t="str">
        <f t="shared" si="695"/>
        <v>LRKPPS</v>
      </c>
      <c r="F7423" s="39">
        <v>64.518524169921875</v>
      </c>
      <c r="G7423">
        <f t="shared" si="693"/>
        <v>1.0224206784871543E-3</v>
      </c>
      <c r="H7423" s="38">
        <f>G7423*SUMIF('Manual Inputs'!$B$11:$B$22,'Expanded kW'!A7423,'Manual Inputs'!$C$11:$C$22)</f>
        <v>8571.6518835018996</v>
      </c>
    </row>
    <row r="7424" spans="1:8" x14ac:dyDescent="0.2">
      <c r="A7424">
        <f t="shared" si="690"/>
        <v>1</v>
      </c>
      <c r="B7424" t="b">
        <f t="shared" si="691"/>
        <v>0</v>
      </c>
      <c r="C7424" t="str">
        <f t="shared" si="692"/>
        <v>OFF</v>
      </c>
      <c r="D7424" s="4">
        <f t="shared" si="694"/>
        <v>42739.249999981999</v>
      </c>
      <c r="E7424" t="str">
        <f t="shared" si="695"/>
        <v>LRKPPS</v>
      </c>
      <c r="F7424" s="39">
        <v>86.97198486328125</v>
      </c>
      <c r="G7424">
        <f t="shared" si="693"/>
        <v>1.3782391478623652E-3</v>
      </c>
      <c r="H7424" s="38">
        <f>G7424*SUMIF('Manual Inputs'!$B$11:$B$22,'Expanded kW'!A7424,'Manual Inputs'!$C$11:$C$22)</f>
        <v>11554.721492107345</v>
      </c>
    </row>
    <row r="7425" spans="1:8" x14ac:dyDescent="0.2">
      <c r="A7425">
        <f t="shared" si="690"/>
        <v>1</v>
      </c>
      <c r="B7425" t="b">
        <f t="shared" si="691"/>
        <v>0</v>
      </c>
      <c r="C7425" t="str">
        <f t="shared" si="692"/>
        <v>ON</v>
      </c>
      <c r="D7425" s="4">
        <f t="shared" si="694"/>
        <v>42739.291666648664</v>
      </c>
      <c r="E7425" t="str">
        <f t="shared" si="695"/>
        <v>LRKPPS</v>
      </c>
      <c r="F7425" s="39">
        <v>112.56240081787109</v>
      </c>
      <c r="G7425">
        <f t="shared" si="693"/>
        <v>1.783768734592401E-3</v>
      </c>
      <c r="H7425" s="38">
        <f>G7425*SUMIF('Manual Inputs'!$B$11:$B$22,'Expanded kW'!A7425,'Manual Inputs'!$C$11:$C$22)</f>
        <v>14954.553399902559</v>
      </c>
    </row>
    <row r="7426" spans="1:8" x14ac:dyDescent="0.2">
      <c r="A7426">
        <f t="shared" ref="A7426:A7489" si="696">MONTH(D7426)</f>
        <v>1</v>
      </c>
      <c r="B7426" t="b">
        <f t="shared" ref="B7426:B7489" si="697">IF(ISNA(VLOOKUP(DATE(YEAR(D7426),MONTH(D7426),DAY(D7426)),Holidays,1,FALSE)),FALSE,TRUE)</f>
        <v>0</v>
      </c>
      <c r="C7426" t="str">
        <f t="shared" ref="C7426:C7489" si="698">IF(OR(HOUR(D7426)&lt;PkStart,HOUR(D7426)&gt;OPkStart-1,WEEKDAY(D7426,2)&gt;5,B7426)=TRUE,"OFF","ON")</f>
        <v>ON</v>
      </c>
      <c r="D7426" s="4">
        <f t="shared" si="694"/>
        <v>42739.333333315328</v>
      </c>
      <c r="E7426" t="str">
        <f t="shared" si="695"/>
        <v>LRKPPS</v>
      </c>
      <c r="F7426" s="39">
        <v>130.03330993652344</v>
      </c>
      <c r="G7426">
        <f t="shared" ref="G7426:G7489" si="699">IF(SUMIF($A$2:$A$8761,A7426,$F$2:$F$8761)=0,0,F7426/SUMIF($A$2:$A$8761,A7426,$F$2:$F$8761))</f>
        <v>2.0606290469553329E-3</v>
      </c>
      <c r="H7426" s="38">
        <f>G7426*SUMIF('Manual Inputs'!$B$11:$B$22,'Expanded kW'!A7426,'Manual Inputs'!$C$11:$C$22)</f>
        <v>17275.662770894673</v>
      </c>
    </row>
    <row r="7427" spans="1:8" x14ac:dyDescent="0.2">
      <c r="A7427">
        <f t="shared" si="696"/>
        <v>1</v>
      </c>
      <c r="B7427" t="b">
        <f t="shared" si="697"/>
        <v>0</v>
      </c>
      <c r="C7427" t="str">
        <f t="shared" si="698"/>
        <v>ON</v>
      </c>
      <c r="D7427" s="4">
        <f t="shared" si="694"/>
        <v>42739.374999981992</v>
      </c>
      <c r="E7427" t="str">
        <f t="shared" si="695"/>
        <v>LRKPPS</v>
      </c>
      <c r="F7427" s="39">
        <v>134.41767883300781</v>
      </c>
      <c r="G7427">
        <f t="shared" si="699"/>
        <v>2.1301078436196143E-3</v>
      </c>
      <c r="H7427" s="38">
        <f>G7427*SUMIF('Manual Inputs'!$B$11:$B$22,'Expanded kW'!A7427,'Manual Inputs'!$C$11:$C$22)</f>
        <v>17858.151046828261</v>
      </c>
    </row>
    <row r="7428" spans="1:8" x14ac:dyDescent="0.2">
      <c r="A7428">
        <f t="shared" si="696"/>
        <v>1</v>
      </c>
      <c r="B7428" t="b">
        <f t="shared" si="697"/>
        <v>0</v>
      </c>
      <c r="C7428" t="str">
        <f t="shared" si="698"/>
        <v>ON</v>
      </c>
      <c r="D7428" s="4">
        <f t="shared" ref="D7428:D7491" si="700">+D7427+1/24</f>
        <v>42739.416666648656</v>
      </c>
      <c r="E7428" t="str">
        <f t="shared" ref="E7428:E7491" si="701">+E7427</f>
        <v>LRKPPS</v>
      </c>
      <c r="F7428" s="39">
        <v>131.26803588867187</v>
      </c>
      <c r="G7428">
        <f t="shared" si="699"/>
        <v>2.0801956654107785E-3</v>
      </c>
      <c r="H7428" s="38">
        <f>G7428*SUMIF('Manual Inputs'!$B$11:$B$22,'Expanded kW'!A7428,'Manual Inputs'!$C$11:$C$22)</f>
        <v>17439.703116973698</v>
      </c>
    </row>
    <row r="7429" spans="1:8" x14ac:dyDescent="0.2">
      <c r="A7429">
        <f t="shared" si="696"/>
        <v>1</v>
      </c>
      <c r="B7429" t="b">
        <f t="shared" si="697"/>
        <v>0</v>
      </c>
      <c r="C7429" t="str">
        <f t="shared" si="698"/>
        <v>ON</v>
      </c>
      <c r="D7429" s="4">
        <f t="shared" si="700"/>
        <v>42739.45833331532</v>
      </c>
      <c r="E7429" t="str">
        <f t="shared" si="701"/>
        <v>LRKPPS</v>
      </c>
      <c r="F7429" s="39">
        <v>136.8707275390625</v>
      </c>
      <c r="G7429">
        <f t="shared" si="699"/>
        <v>2.1689811401600164E-3</v>
      </c>
      <c r="H7429" s="38">
        <f>G7429*SUMIF('Manual Inputs'!$B$11:$B$22,'Expanded kW'!A7429,'Manual Inputs'!$C$11:$C$22)</f>
        <v>18184.052481061288</v>
      </c>
    </row>
    <row r="7430" spans="1:8" x14ac:dyDescent="0.2">
      <c r="A7430">
        <f t="shared" si="696"/>
        <v>1</v>
      </c>
      <c r="B7430" t="b">
        <f t="shared" si="697"/>
        <v>0</v>
      </c>
      <c r="C7430" t="str">
        <f t="shared" si="698"/>
        <v>ON</v>
      </c>
      <c r="D7430" s="4">
        <f t="shared" si="700"/>
        <v>42739.499999981985</v>
      </c>
      <c r="E7430" t="str">
        <f t="shared" si="701"/>
        <v>LRKPPS</v>
      </c>
      <c r="F7430" s="39">
        <v>130.39247131347656</v>
      </c>
      <c r="G7430">
        <f t="shared" si="699"/>
        <v>2.0663206529465622E-3</v>
      </c>
      <c r="H7430" s="38">
        <f>G7430*SUMIF('Manual Inputs'!$B$11:$B$22,'Expanded kW'!A7430,'Manual Inputs'!$C$11:$C$22)</f>
        <v>17323.379396977645</v>
      </c>
    </row>
    <row r="7431" spans="1:8" x14ac:dyDescent="0.2">
      <c r="A7431">
        <f t="shared" si="696"/>
        <v>1</v>
      </c>
      <c r="B7431" t="b">
        <f t="shared" si="697"/>
        <v>0</v>
      </c>
      <c r="C7431" t="str">
        <f t="shared" si="698"/>
        <v>ON</v>
      </c>
      <c r="D7431" s="4">
        <f t="shared" si="700"/>
        <v>42739.541666648649</v>
      </c>
      <c r="E7431" t="str">
        <f t="shared" si="701"/>
        <v>LRKPPS</v>
      </c>
      <c r="F7431" s="39">
        <v>114.56024169921875</v>
      </c>
      <c r="G7431">
        <f t="shared" si="699"/>
        <v>1.815428383595487E-3</v>
      </c>
      <c r="H7431" s="38">
        <f>G7431*SUMIF('Manual Inputs'!$B$11:$B$22,'Expanded kW'!A7431,'Manual Inputs'!$C$11:$C$22)</f>
        <v>15219.977892695346</v>
      </c>
    </row>
    <row r="7432" spans="1:8" x14ac:dyDescent="0.2">
      <c r="A7432">
        <f t="shared" si="696"/>
        <v>1</v>
      </c>
      <c r="B7432" t="b">
        <f t="shared" si="697"/>
        <v>0</v>
      </c>
      <c r="C7432" t="str">
        <f t="shared" si="698"/>
        <v>ON</v>
      </c>
      <c r="D7432" s="4">
        <f t="shared" si="700"/>
        <v>42739.583333315313</v>
      </c>
      <c r="E7432" t="str">
        <f t="shared" si="701"/>
        <v>LRKPPS</v>
      </c>
      <c r="F7432" s="39">
        <v>107.54580688476562</v>
      </c>
      <c r="G7432">
        <f t="shared" si="699"/>
        <v>1.7042711106344838E-3</v>
      </c>
      <c r="H7432" s="38">
        <f>G7432*SUMIF('Manual Inputs'!$B$11:$B$22,'Expanded kW'!A7432,'Manual Inputs'!$C$11:$C$22)</f>
        <v>14288.070441888553</v>
      </c>
    </row>
    <row r="7433" spans="1:8" x14ac:dyDescent="0.2">
      <c r="A7433">
        <f t="shared" si="696"/>
        <v>1</v>
      </c>
      <c r="B7433" t="b">
        <f t="shared" si="697"/>
        <v>0</v>
      </c>
      <c r="C7433" t="str">
        <f t="shared" si="698"/>
        <v>ON</v>
      </c>
      <c r="D7433" s="4">
        <f t="shared" si="700"/>
        <v>42739.624999981977</v>
      </c>
      <c r="E7433" t="str">
        <f t="shared" si="701"/>
        <v>LRKPPS</v>
      </c>
      <c r="F7433" s="39">
        <v>97.029861450195313</v>
      </c>
      <c r="G7433">
        <f t="shared" si="699"/>
        <v>1.5376256362614098E-3</v>
      </c>
      <c r="H7433" s="38">
        <f>G7433*SUMIF('Manual Inputs'!$B$11:$B$22,'Expanded kW'!A7433,'Manual Inputs'!$C$11:$C$22)</f>
        <v>12890.967444714601</v>
      </c>
    </row>
    <row r="7434" spans="1:8" x14ac:dyDescent="0.2">
      <c r="A7434">
        <f t="shared" si="696"/>
        <v>1</v>
      </c>
      <c r="B7434" t="b">
        <f t="shared" si="697"/>
        <v>0</v>
      </c>
      <c r="C7434" t="str">
        <f t="shared" si="698"/>
        <v>ON</v>
      </c>
      <c r="D7434" s="4">
        <f t="shared" si="700"/>
        <v>42739.666666648642</v>
      </c>
      <c r="E7434" t="str">
        <f t="shared" si="701"/>
        <v>LRKPPS</v>
      </c>
      <c r="F7434" s="39">
        <v>86.368072509765625</v>
      </c>
      <c r="G7434">
        <f t="shared" si="699"/>
        <v>1.3686689897384435E-3</v>
      </c>
      <c r="H7434" s="38">
        <f>G7434*SUMIF('Manual Inputs'!$B$11:$B$22,'Expanded kW'!A7434,'Manual Inputs'!$C$11:$C$22)</f>
        <v>11474.488310566354</v>
      </c>
    </row>
    <row r="7435" spans="1:8" x14ac:dyDescent="0.2">
      <c r="A7435">
        <f t="shared" si="696"/>
        <v>1</v>
      </c>
      <c r="B7435" t="b">
        <f t="shared" si="697"/>
        <v>0</v>
      </c>
      <c r="C7435" t="str">
        <f t="shared" si="698"/>
        <v>ON</v>
      </c>
      <c r="D7435" s="4">
        <f t="shared" si="700"/>
        <v>42739.708333315306</v>
      </c>
      <c r="E7435" t="str">
        <f t="shared" si="701"/>
        <v>LRKPPS</v>
      </c>
      <c r="F7435" s="39">
        <v>80.925514221191406</v>
      </c>
      <c r="G7435">
        <f t="shared" si="699"/>
        <v>1.2824211375176682E-3</v>
      </c>
      <c r="H7435" s="38">
        <f>G7435*SUMIF('Manual Inputs'!$B$11:$B$22,'Expanded kW'!A7435,'Manual Inputs'!$C$11:$C$22)</f>
        <v>10751.413571868674</v>
      </c>
    </row>
    <row r="7436" spans="1:8" x14ac:dyDescent="0.2">
      <c r="A7436">
        <f t="shared" si="696"/>
        <v>1</v>
      </c>
      <c r="B7436" t="b">
        <f t="shared" si="697"/>
        <v>0</v>
      </c>
      <c r="C7436" t="str">
        <f t="shared" si="698"/>
        <v>ON</v>
      </c>
      <c r="D7436" s="4">
        <f t="shared" si="700"/>
        <v>42739.74999998197</v>
      </c>
      <c r="E7436" t="str">
        <f t="shared" si="701"/>
        <v>LRKPPS</v>
      </c>
      <c r="F7436" s="39">
        <v>80.519355773925781</v>
      </c>
      <c r="G7436">
        <f t="shared" si="699"/>
        <v>1.2759847721393633E-3</v>
      </c>
      <c r="H7436" s="38">
        <f>G7436*SUMIF('Manual Inputs'!$B$11:$B$22,'Expanded kW'!A7436,'Manual Inputs'!$C$11:$C$22)</f>
        <v>10697.453118428426</v>
      </c>
    </row>
    <row r="7437" spans="1:8" x14ac:dyDescent="0.2">
      <c r="A7437">
        <f t="shared" si="696"/>
        <v>1</v>
      </c>
      <c r="B7437" t="b">
        <f t="shared" si="697"/>
        <v>0</v>
      </c>
      <c r="C7437" t="str">
        <f t="shared" si="698"/>
        <v>ON</v>
      </c>
      <c r="D7437" s="4">
        <f t="shared" si="700"/>
        <v>42739.791666648634</v>
      </c>
      <c r="E7437" t="str">
        <f t="shared" si="701"/>
        <v>LRKPPS</v>
      </c>
      <c r="F7437" s="39">
        <v>78.542068481445312</v>
      </c>
      <c r="G7437">
        <f t="shared" si="699"/>
        <v>1.244650834465625E-3</v>
      </c>
      <c r="H7437" s="38">
        <f>G7437*SUMIF('Manual Inputs'!$B$11:$B$22,'Expanded kW'!A7437,'Manual Inputs'!$C$11:$C$22)</f>
        <v>10434.759286496108</v>
      </c>
    </row>
    <row r="7438" spans="1:8" x14ac:dyDescent="0.2">
      <c r="A7438">
        <f t="shared" si="696"/>
        <v>1</v>
      </c>
      <c r="B7438" t="b">
        <f t="shared" si="697"/>
        <v>0</v>
      </c>
      <c r="C7438" t="str">
        <f t="shared" si="698"/>
        <v>ON</v>
      </c>
      <c r="D7438" s="4">
        <f t="shared" si="700"/>
        <v>42739.833333315299</v>
      </c>
      <c r="E7438" t="str">
        <f t="shared" si="701"/>
        <v>LRKPPS</v>
      </c>
      <c r="F7438" s="39">
        <v>74.554519653320313</v>
      </c>
      <c r="G7438">
        <f t="shared" si="699"/>
        <v>1.1814604185222165E-3</v>
      </c>
      <c r="H7438" s="38">
        <f>G7438*SUMIF('Manual Inputs'!$B$11:$B$22,'Expanded kW'!A7438,'Manual Inputs'!$C$11:$C$22)</f>
        <v>9904.9908073980096</v>
      </c>
    </row>
    <row r="7439" spans="1:8" x14ac:dyDescent="0.2">
      <c r="A7439">
        <f t="shared" si="696"/>
        <v>1</v>
      </c>
      <c r="B7439" t="b">
        <f t="shared" si="697"/>
        <v>0</v>
      </c>
      <c r="C7439" t="str">
        <f t="shared" si="698"/>
        <v>OFF</v>
      </c>
      <c r="D7439" s="4">
        <f t="shared" si="700"/>
        <v>42739.874999981963</v>
      </c>
      <c r="E7439" t="str">
        <f t="shared" si="701"/>
        <v>LRKPPS</v>
      </c>
      <c r="F7439" s="39">
        <v>73.11053466796875</v>
      </c>
      <c r="G7439">
        <f t="shared" si="699"/>
        <v>1.158577686354318E-3</v>
      </c>
      <c r="H7439" s="38">
        <f>G7439*SUMIF('Manual Inputs'!$B$11:$B$22,'Expanded kW'!A7439,'Manual Inputs'!$C$11:$C$22)</f>
        <v>9713.1492118457154</v>
      </c>
    </row>
    <row r="7440" spans="1:8" x14ac:dyDescent="0.2">
      <c r="A7440">
        <f t="shared" si="696"/>
        <v>1</v>
      </c>
      <c r="B7440" t="b">
        <f t="shared" si="697"/>
        <v>0</v>
      </c>
      <c r="C7440" t="str">
        <f t="shared" si="698"/>
        <v>OFF</v>
      </c>
      <c r="D7440" s="4">
        <f t="shared" si="700"/>
        <v>42739.916666648627</v>
      </c>
      <c r="E7440" t="str">
        <f t="shared" si="701"/>
        <v>LRKPPS</v>
      </c>
      <c r="F7440" s="39">
        <v>71.778305053710937</v>
      </c>
      <c r="G7440">
        <f t="shared" si="699"/>
        <v>1.1374659339756863E-3</v>
      </c>
      <c r="H7440" s="38">
        <f>G7440*SUMIF('Manual Inputs'!$B$11:$B$22,'Expanded kW'!A7440,'Manual Inputs'!$C$11:$C$22)</f>
        <v>9536.1549512170186</v>
      </c>
    </row>
    <row r="7441" spans="1:8" x14ac:dyDescent="0.2">
      <c r="A7441">
        <f t="shared" si="696"/>
        <v>1</v>
      </c>
      <c r="B7441" t="b">
        <f t="shared" si="697"/>
        <v>0</v>
      </c>
      <c r="C7441" t="str">
        <f t="shared" si="698"/>
        <v>OFF</v>
      </c>
      <c r="D7441" s="4">
        <f t="shared" si="700"/>
        <v>42739.958333315291</v>
      </c>
      <c r="E7441" t="str">
        <f t="shared" si="701"/>
        <v>LRKPPS</v>
      </c>
      <c r="F7441" s="39">
        <v>72.595855712890625</v>
      </c>
      <c r="G7441">
        <f t="shared" si="699"/>
        <v>1.1504216038458568E-3</v>
      </c>
      <c r="H7441" s="38">
        <f>G7441*SUMIF('Manual Inputs'!$B$11:$B$22,'Expanded kW'!A7441,'Manual Inputs'!$C$11:$C$22)</f>
        <v>9644.7711934168474</v>
      </c>
    </row>
    <row r="7442" spans="1:8" x14ac:dyDescent="0.2">
      <c r="A7442">
        <f t="shared" si="696"/>
        <v>1</v>
      </c>
      <c r="B7442" t="b">
        <f t="shared" si="697"/>
        <v>0</v>
      </c>
      <c r="C7442" t="str">
        <f t="shared" si="698"/>
        <v>OFF</v>
      </c>
      <c r="D7442" s="4">
        <f t="shared" si="700"/>
        <v>42739.999999981956</v>
      </c>
      <c r="E7442" t="str">
        <f t="shared" si="701"/>
        <v>LRKPPS</v>
      </c>
      <c r="F7442" s="39">
        <v>70.176460266113281</v>
      </c>
      <c r="G7442">
        <f t="shared" si="699"/>
        <v>1.1120816082236999E-3</v>
      </c>
      <c r="H7442" s="38">
        <f>G7442*SUMIF('Manual Inputs'!$B$11:$B$22,'Expanded kW'!A7442,'Manual Inputs'!$C$11:$C$22)</f>
        <v>9323.3407855593014</v>
      </c>
    </row>
    <row r="7443" spans="1:8" x14ac:dyDescent="0.2">
      <c r="A7443">
        <f t="shared" si="696"/>
        <v>1</v>
      </c>
      <c r="B7443" t="b">
        <f t="shared" si="697"/>
        <v>0</v>
      </c>
      <c r="C7443" t="str">
        <f t="shared" si="698"/>
        <v>OFF</v>
      </c>
      <c r="D7443" s="4">
        <f t="shared" si="700"/>
        <v>42740.04166664862</v>
      </c>
      <c r="E7443" t="str">
        <f t="shared" si="701"/>
        <v>LRKPPS</v>
      </c>
      <c r="F7443" s="39">
        <v>70.360801696777344</v>
      </c>
      <c r="G7443">
        <f t="shared" si="699"/>
        <v>1.1150028543780053E-3</v>
      </c>
      <c r="H7443" s="38">
        <f>G7443*SUMIF('Manual Inputs'!$B$11:$B$22,'Expanded kW'!A7443,'Manual Inputs'!$C$11:$C$22)</f>
        <v>9347.8315902032136</v>
      </c>
    </row>
    <row r="7444" spans="1:8" x14ac:dyDescent="0.2">
      <c r="A7444">
        <f t="shared" si="696"/>
        <v>1</v>
      </c>
      <c r="B7444" t="b">
        <f t="shared" si="697"/>
        <v>0</v>
      </c>
      <c r="C7444" t="str">
        <f t="shared" si="698"/>
        <v>OFF</v>
      </c>
      <c r="D7444" s="4">
        <f t="shared" si="700"/>
        <v>42740.083333315284</v>
      </c>
      <c r="E7444" t="str">
        <f t="shared" si="701"/>
        <v>LRKPPS</v>
      </c>
      <c r="F7444" s="39">
        <v>70.251953125</v>
      </c>
      <c r="G7444">
        <f t="shared" si="699"/>
        <v>1.113277938440439E-3</v>
      </c>
      <c r="H7444" s="38">
        <f>G7444*SUMIF('Manual Inputs'!$B$11:$B$22,'Expanded kW'!A7444,'Manual Inputs'!$C$11:$C$22)</f>
        <v>9333.3704400560946</v>
      </c>
    </row>
    <row r="7445" spans="1:8" x14ac:dyDescent="0.2">
      <c r="A7445">
        <f t="shared" si="696"/>
        <v>1</v>
      </c>
      <c r="B7445" t="b">
        <f t="shared" si="697"/>
        <v>0</v>
      </c>
      <c r="C7445" t="str">
        <f t="shared" si="698"/>
        <v>OFF</v>
      </c>
      <c r="D7445" s="4">
        <f t="shared" si="700"/>
        <v>42740.124999981948</v>
      </c>
      <c r="E7445" t="str">
        <f t="shared" si="701"/>
        <v>LRKPPS</v>
      </c>
      <c r="F7445" s="39">
        <v>72.242340087890625</v>
      </c>
      <c r="G7445">
        <f t="shared" si="699"/>
        <v>1.1448194657030749E-3</v>
      </c>
      <c r="H7445" s="38">
        <f>G7445*SUMIF('Manual Inputs'!$B$11:$B$22,'Expanded kW'!A7445,'Manual Inputs'!$C$11:$C$22)</f>
        <v>9597.8046375034173</v>
      </c>
    </row>
    <row r="7446" spans="1:8" x14ac:dyDescent="0.2">
      <c r="A7446">
        <f t="shared" si="696"/>
        <v>1</v>
      </c>
      <c r="B7446" t="b">
        <f t="shared" si="697"/>
        <v>0</v>
      </c>
      <c r="C7446" t="str">
        <f t="shared" si="698"/>
        <v>OFF</v>
      </c>
      <c r="D7446" s="4">
        <f t="shared" si="700"/>
        <v>42740.166666648613</v>
      </c>
      <c r="E7446" t="str">
        <f t="shared" si="701"/>
        <v>LRKPPS</v>
      </c>
      <c r="F7446" s="39">
        <v>75.339393615722656</v>
      </c>
      <c r="G7446">
        <f t="shared" si="699"/>
        <v>1.1938982629938731E-3</v>
      </c>
      <c r="H7446" s="38">
        <f>G7446*SUMIF('Manual Inputs'!$B$11:$B$22,'Expanded kW'!A7446,'Manual Inputs'!$C$11:$C$22)</f>
        <v>10009.265765089525</v>
      </c>
    </row>
    <row r="7447" spans="1:8" x14ac:dyDescent="0.2">
      <c r="A7447">
        <f t="shared" si="696"/>
        <v>1</v>
      </c>
      <c r="B7447" t="b">
        <f t="shared" si="697"/>
        <v>0</v>
      </c>
      <c r="C7447" t="str">
        <f t="shared" si="698"/>
        <v>OFF</v>
      </c>
      <c r="D7447" s="4">
        <f t="shared" si="700"/>
        <v>42740.208333315277</v>
      </c>
      <c r="E7447" t="str">
        <f t="shared" si="701"/>
        <v>LRKPPS</v>
      </c>
      <c r="F7447" s="39">
        <v>88.811920166015625</v>
      </c>
      <c r="G7447">
        <f t="shared" si="699"/>
        <v>1.4073964778663758E-3</v>
      </c>
      <c r="H7447" s="38">
        <f>G7447*SUMIF('Manual Inputs'!$B$11:$B$22,'Expanded kW'!A7447,'Manual Inputs'!$C$11:$C$22)</f>
        <v>11799.167333144689</v>
      </c>
    </row>
    <row r="7448" spans="1:8" x14ac:dyDescent="0.2">
      <c r="A7448">
        <f t="shared" si="696"/>
        <v>1</v>
      </c>
      <c r="B7448" t="b">
        <f t="shared" si="697"/>
        <v>0</v>
      </c>
      <c r="C7448" t="str">
        <f t="shared" si="698"/>
        <v>OFF</v>
      </c>
      <c r="D7448" s="4">
        <f t="shared" si="700"/>
        <v>42740.249999981941</v>
      </c>
      <c r="E7448" t="str">
        <f t="shared" si="701"/>
        <v>LRKPPS</v>
      </c>
      <c r="F7448" s="39">
        <v>106.39685821533203</v>
      </c>
      <c r="G7448">
        <f t="shared" si="699"/>
        <v>1.6860637989629492E-3</v>
      </c>
      <c r="H7448" s="38">
        <f>G7448*SUMIF('Manual Inputs'!$B$11:$B$22,'Expanded kW'!A7448,'Manual Inputs'!$C$11:$C$22)</f>
        <v>14135.426094344893</v>
      </c>
    </row>
    <row r="7449" spans="1:8" x14ac:dyDescent="0.2">
      <c r="A7449">
        <f t="shared" si="696"/>
        <v>1</v>
      </c>
      <c r="B7449" t="b">
        <f t="shared" si="697"/>
        <v>0</v>
      </c>
      <c r="C7449" t="str">
        <f t="shared" si="698"/>
        <v>ON</v>
      </c>
      <c r="D7449" s="4">
        <f t="shared" si="700"/>
        <v>42740.291666648605</v>
      </c>
      <c r="E7449" t="str">
        <f t="shared" si="701"/>
        <v>LRKPPS</v>
      </c>
      <c r="F7449" s="39">
        <v>126.82636260986328</v>
      </c>
      <c r="G7449">
        <f t="shared" si="699"/>
        <v>2.009808770084756E-3</v>
      </c>
      <c r="H7449" s="38">
        <f>G7449*SUMIF('Manual Inputs'!$B$11:$B$22,'Expanded kW'!A7449,'Manual Inputs'!$C$11:$C$22)</f>
        <v>16849.601628819248</v>
      </c>
    </row>
    <row r="7450" spans="1:8" x14ac:dyDescent="0.2">
      <c r="A7450">
        <f t="shared" si="696"/>
        <v>1</v>
      </c>
      <c r="B7450" t="b">
        <f t="shared" si="697"/>
        <v>0</v>
      </c>
      <c r="C7450" t="str">
        <f t="shared" si="698"/>
        <v>ON</v>
      </c>
      <c r="D7450" s="4">
        <f t="shared" si="700"/>
        <v>42740.33333331527</v>
      </c>
      <c r="E7450" t="str">
        <f t="shared" si="701"/>
        <v>LRKPPS</v>
      </c>
      <c r="F7450" s="39">
        <v>135.17279052734375</v>
      </c>
      <c r="G7450">
        <f t="shared" si="699"/>
        <v>2.1420740474469555E-3</v>
      </c>
      <c r="H7450" s="38">
        <f>G7450*SUMIF('Manual Inputs'!$B$11:$B$22,'Expanded kW'!A7450,'Manual Inputs'!$C$11:$C$22)</f>
        <v>17958.471918396281</v>
      </c>
    </row>
    <row r="7451" spans="1:8" x14ac:dyDescent="0.2">
      <c r="A7451">
        <f t="shared" si="696"/>
        <v>1</v>
      </c>
      <c r="B7451" t="b">
        <f t="shared" si="697"/>
        <v>0</v>
      </c>
      <c r="C7451" t="str">
        <f t="shared" si="698"/>
        <v>ON</v>
      </c>
      <c r="D7451" s="4">
        <f t="shared" si="700"/>
        <v>42740.374999981934</v>
      </c>
      <c r="E7451" t="str">
        <f t="shared" si="701"/>
        <v>LRKPPS</v>
      </c>
      <c r="F7451" s="39">
        <v>131.37045288085937</v>
      </c>
      <c r="G7451">
        <f t="shared" si="699"/>
        <v>2.0818186605426133E-3</v>
      </c>
      <c r="H7451" s="38">
        <f>G7451*SUMIF('Manual Inputs'!$B$11:$B$22,'Expanded kW'!A7451,'Manual Inputs'!$C$11:$C$22)</f>
        <v>17453.309795292538</v>
      </c>
    </row>
    <row r="7452" spans="1:8" x14ac:dyDescent="0.2">
      <c r="A7452">
        <f t="shared" si="696"/>
        <v>1</v>
      </c>
      <c r="B7452" t="b">
        <f t="shared" si="697"/>
        <v>0</v>
      </c>
      <c r="C7452" t="str">
        <f t="shared" si="698"/>
        <v>ON</v>
      </c>
      <c r="D7452" s="4">
        <f t="shared" si="700"/>
        <v>42740.416666648598</v>
      </c>
      <c r="E7452" t="str">
        <f t="shared" si="701"/>
        <v>LRKPPS</v>
      </c>
      <c r="F7452" s="39">
        <v>126.34120178222656</v>
      </c>
      <c r="G7452">
        <f t="shared" si="699"/>
        <v>2.0021204593406771E-3</v>
      </c>
      <c r="H7452" s="38">
        <f>G7452*SUMIF('Manual Inputs'!$B$11:$B$22,'Expanded kW'!A7452,'Manual Inputs'!$C$11:$C$22)</f>
        <v>16785.145261047084</v>
      </c>
    </row>
    <row r="7453" spans="1:8" x14ac:dyDescent="0.2">
      <c r="A7453">
        <f t="shared" si="696"/>
        <v>1</v>
      </c>
      <c r="B7453" t="b">
        <f t="shared" si="697"/>
        <v>0</v>
      </c>
      <c r="C7453" t="str">
        <f t="shared" si="698"/>
        <v>ON</v>
      </c>
      <c r="D7453" s="4">
        <f t="shared" si="700"/>
        <v>42740.458333315262</v>
      </c>
      <c r="E7453" t="str">
        <f t="shared" si="701"/>
        <v>LRKPPS</v>
      </c>
      <c r="F7453" s="39">
        <v>117.85305023193359</v>
      </c>
      <c r="G7453">
        <f t="shared" si="699"/>
        <v>1.8676092971774518E-3</v>
      </c>
      <c r="H7453" s="38">
        <f>G7453*SUMIF('Manual Inputs'!$B$11:$B$22,'Expanded kW'!A7453,'Manual Inputs'!$C$11:$C$22)</f>
        <v>15657.446182997848</v>
      </c>
    </row>
    <row r="7454" spans="1:8" x14ac:dyDescent="0.2">
      <c r="A7454">
        <f t="shared" si="696"/>
        <v>1</v>
      </c>
      <c r="B7454" t="b">
        <f t="shared" si="697"/>
        <v>0</v>
      </c>
      <c r="C7454" t="str">
        <f t="shared" si="698"/>
        <v>ON</v>
      </c>
      <c r="D7454" s="4">
        <f t="shared" si="700"/>
        <v>42740.499999981927</v>
      </c>
      <c r="E7454" t="str">
        <f t="shared" si="701"/>
        <v>LRKPPS</v>
      </c>
      <c r="F7454" s="39">
        <v>109.61839294433594</v>
      </c>
      <c r="G7454">
        <f t="shared" si="699"/>
        <v>1.7371152414095146E-3</v>
      </c>
      <c r="H7454" s="38">
        <f>G7454*SUMIF('Manual Inputs'!$B$11:$B$22,'Expanded kW'!A7454,'Manual Inputs'!$C$11:$C$22)</f>
        <v>14563.425255561086</v>
      </c>
    </row>
    <row r="7455" spans="1:8" x14ac:dyDescent="0.2">
      <c r="A7455">
        <f t="shared" si="696"/>
        <v>1</v>
      </c>
      <c r="B7455" t="b">
        <f t="shared" si="697"/>
        <v>0</v>
      </c>
      <c r="C7455" t="str">
        <f t="shared" si="698"/>
        <v>ON</v>
      </c>
      <c r="D7455" s="4">
        <f t="shared" si="700"/>
        <v>42740.541666648591</v>
      </c>
      <c r="E7455" t="str">
        <f t="shared" si="701"/>
        <v>LRKPPS</v>
      </c>
      <c r="F7455" s="39">
        <v>103.28797149658203</v>
      </c>
      <c r="G7455">
        <f t="shared" si="699"/>
        <v>1.6367974818979052E-3</v>
      </c>
      <c r="H7455" s="38">
        <f>G7455*SUMIF('Manual Inputs'!$B$11:$B$22,'Expanded kW'!A7455,'Manual Inputs'!$C$11:$C$22)</f>
        <v>13722.392860227757</v>
      </c>
    </row>
    <row r="7456" spans="1:8" x14ac:dyDescent="0.2">
      <c r="A7456">
        <f t="shared" si="696"/>
        <v>1</v>
      </c>
      <c r="B7456" t="b">
        <f t="shared" si="697"/>
        <v>0</v>
      </c>
      <c r="C7456" t="str">
        <f t="shared" si="698"/>
        <v>ON</v>
      </c>
      <c r="D7456" s="4">
        <f t="shared" si="700"/>
        <v>42740.583333315255</v>
      </c>
      <c r="E7456" t="str">
        <f t="shared" si="701"/>
        <v>LRKPPS</v>
      </c>
      <c r="F7456" s="39">
        <v>98.26605224609375</v>
      </c>
      <c r="G7456">
        <f t="shared" si="699"/>
        <v>1.5572154679964526E-3</v>
      </c>
      <c r="H7456" s="38">
        <f>G7456*SUMIF('Manual Inputs'!$B$11:$B$22,'Expanded kW'!A7456,'Manual Inputs'!$C$11:$C$22)</f>
        <v>13055.202403594372</v>
      </c>
    </row>
    <row r="7457" spans="1:8" x14ac:dyDescent="0.2">
      <c r="A7457">
        <f t="shared" si="696"/>
        <v>1</v>
      </c>
      <c r="B7457" t="b">
        <f t="shared" si="697"/>
        <v>0</v>
      </c>
      <c r="C7457" t="str">
        <f t="shared" si="698"/>
        <v>ON</v>
      </c>
      <c r="D7457" s="4">
        <f t="shared" si="700"/>
        <v>42740.624999981919</v>
      </c>
      <c r="E7457" t="str">
        <f t="shared" si="701"/>
        <v>LRKPPS</v>
      </c>
      <c r="F7457" s="39">
        <v>94.462371826171875</v>
      </c>
      <c r="G7457">
        <f t="shared" si="699"/>
        <v>1.4969388022524795E-3</v>
      </c>
      <c r="H7457" s="38">
        <f>G7457*SUMIF('Manual Inputs'!$B$11:$B$22,'Expanded kW'!A7457,'Manual Inputs'!$C$11:$C$22)</f>
        <v>12549.861885423275</v>
      </c>
    </row>
    <row r="7458" spans="1:8" x14ac:dyDescent="0.2">
      <c r="A7458">
        <f t="shared" si="696"/>
        <v>1</v>
      </c>
      <c r="B7458" t="b">
        <f t="shared" si="697"/>
        <v>0</v>
      </c>
      <c r="C7458" t="str">
        <f t="shared" si="698"/>
        <v>ON</v>
      </c>
      <c r="D7458" s="4">
        <f t="shared" si="700"/>
        <v>42740.666666648583</v>
      </c>
      <c r="E7458" t="str">
        <f t="shared" si="701"/>
        <v>LRKPPS</v>
      </c>
      <c r="F7458" s="39">
        <v>86.451423645019531</v>
      </c>
      <c r="G7458">
        <f t="shared" si="699"/>
        <v>1.3699898495280216E-3</v>
      </c>
      <c r="H7458" s="38">
        <f>G7458*SUMIF('Manual Inputs'!$B$11:$B$22,'Expanded kW'!A7458,'Manual Inputs'!$C$11:$C$22)</f>
        <v>11485.561981650482</v>
      </c>
    </row>
    <row r="7459" spans="1:8" x14ac:dyDescent="0.2">
      <c r="A7459">
        <f t="shared" si="696"/>
        <v>1</v>
      </c>
      <c r="B7459" t="b">
        <f t="shared" si="697"/>
        <v>0</v>
      </c>
      <c r="C7459" t="str">
        <f t="shared" si="698"/>
        <v>ON</v>
      </c>
      <c r="D7459" s="4">
        <f t="shared" si="700"/>
        <v>42740.708333315248</v>
      </c>
      <c r="E7459" t="str">
        <f t="shared" si="701"/>
        <v>LRKPPS</v>
      </c>
      <c r="F7459" s="39">
        <v>83.815673828125</v>
      </c>
      <c r="G7459">
        <f t="shared" si="699"/>
        <v>1.328221300870363E-3</v>
      </c>
      <c r="H7459" s="38">
        <f>G7459*SUMIF('Manual Inputs'!$B$11:$B$22,'Expanded kW'!A7459,'Manual Inputs'!$C$11:$C$22)</f>
        <v>11135.387668566049</v>
      </c>
    </row>
    <row r="7460" spans="1:8" x14ac:dyDescent="0.2">
      <c r="A7460">
        <f t="shared" si="696"/>
        <v>1</v>
      </c>
      <c r="B7460" t="b">
        <f t="shared" si="697"/>
        <v>0</v>
      </c>
      <c r="C7460" t="str">
        <f t="shared" si="698"/>
        <v>ON</v>
      </c>
      <c r="D7460" s="4">
        <f t="shared" si="700"/>
        <v>42740.749999981912</v>
      </c>
      <c r="E7460" t="str">
        <f t="shared" si="701"/>
        <v>LRKPPS</v>
      </c>
      <c r="F7460" s="39">
        <v>85.129196166992188</v>
      </c>
      <c r="G7460">
        <f t="shared" si="699"/>
        <v>1.3490366003241392E-3</v>
      </c>
      <c r="H7460" s="38">
        <f>G7460*SUMIF('Manual Inputs'!$B$11:$B$22,'Expanded kW'!A7460,'Manual Inputs'!$C$11:$C$22)</f>
        <v>11309.896561551881</v>
      </c>
    </row>
    <row r="7461" spans="1:8" x14ac:dyDescent="0.2">
      <c r="A7461">
        <f t="shared" si="696"/>
        <v>1</v>
      </c>
      <c r="B7461" t="b">
        <f t="shared" si="697"/>
        <v>0</v>
      </c>
      <c r="C7461" t="str">
        <f t="shared" si="698"/>
        <v>ON</v>
      </c>
      <c r="D7461" s="4">
        <f t="shared" si="700"/>
        <v>42740.791666648576</v>
      </c>
      <c r="E7461" t="str">
        <f t="shared" si="701"/>
        <v>LRKPPS</v>
      </c>
      <c r="F7461" s="39">
        <v>81.023788452148438</v>
      </c>
      <c r="G7461">
        <f t="shared" si="699"/>
        <v>1.2839784825931424E-3</v>
      </c>
      <c r="H7461" s="38">
        <f>G7461*SUMIF('Manual Inputs'!$B$11:$B$22,'Expanded kW'!A7461,'Manual Inputs'!$C$11:$C$22)</f>
        <v>10764.469860860407</v>
      </c>
    </row>
    <row r="7462" spans="1:8" x14ac:dyDescent="0.2">
      <c r="A7462">
        <f t="shared" si="696"/>
        <v>1</v>
      </c>
      <c r="B7462" t="b">
        <f t="shared" si="697"/>
        <v>0</v>
      </c>
      <c r="C7462" t="str">
        <f t="shared" si="698"/>
        <v>ON</v>
      </c>
      <c r="D7462" s="4">
        <f t="shared" si="700"/>
        <v>42740.83333331524</v>
      </c>
      <c r="E7462" t="str">
        <f t="shared" si="701"/>
        <v>LRKPPS</v>
      </c>
      <c r="F7462" s="39">
        <v>80.659141540527344</v>
      </c>
      <c r="G7462">
        <f t="shared" si="699"/>
        <v>1.2781999477059216E-3</v>
      </c>
      <c r="H7462" s="38">
        <f>G7462*SUMIF('Manual Inputs'!$B$11:$B$22,'Expanded kW'!A7462,'Manual Inputs'!$C$11:$C$22)</f>
        <v>10716.024450382971</v>
      </c>
    </row>
    <row r="7463" spans="1:8" x14ac:dyDescent="0.2">
      <c r="A7463">
        <f t="shared" si="696"/>
        <v>1</v>
      </c>
      <c r="B7463" t="b">
        <f t="shared" si="697"/>
        <v>0</v>
      </c>
      <c r="C7463" t="str">
        <f t="shared" si="698"/>
        <v>OFF</v>
      </c>
      <c r="D7463" s="4">
        <f t="shared" si="700"/>
        <v>42740.874999981905</v>
      </c>
      <c r="E7463" t="str">
        <f t="shared" si="701"/>
        <v>LRKPPS</v>
      </c>
      <c r="F7463" s="39">
        <v>82.537483215332031</v>
      </c>
      <c r="G7463">
        <f t="shared" si="699"/>
        <v>1.3079659008843705E-3</v>
      </c>
      <c r="H7463" s="38">
        <f>G7463*SUMIF('Manual Inputs'!$B$11:$B$22,'Expanded kW'!A7463,'Manual Inputs'!$C$11:$C$22)</f>
        <v>10965.572795789883</v>
      </c>
    </row>
    <row r="7464" spans="1:8" x14ac:dyDescent="0.2">
      <c r="A7464">
        <f t="shared" si="696"/>
        <v>1</v>
      </c>
      <c r="B7464" t="b">
        <f t="shared" si="697"/>
        <v>0</v>
      </c>
      <c r="C7464" t="str">
        <f t="shared" si="698"/>
        <v>OFF</v>
      </c>
      <c r="D7464" s="4">
        <f t="shared" si="700"/>
        <v>42740.916666648569</v>
      </c>
      <c r="E7464" t="str">
        <f t="shared" si="701"/>
        <v>LRKPPS</v>
      </c>
      <c r="F7464" s="39">
        <v>81.637252807617188</v>
      </c>
      <c r="G7464">
        <f t="shared" si="699"/>
        <v>1.2937000106444372E-3</v>
      </c>
      <c r="H7464" s="38">
        <f>G7464*SUMIF('Manual Inputs'!$B$11:$B$22,'Expanded kW'!A7464,'Manual Inputs'!$C$11:$C$22)</f>
        <v>10845.972080039597</v>
      </c>
    </row>
    <row r="7465" spans="1:8" x14ac:dyDescent="0.2">
      <c r="A7465">
        <f t="shared" si="696"/>
        <v>1</v>
      </c>
      <c r="B7465" t="b">
        <f t="shared" si="697"/>
        <v>0</v>
      </c>
      <c r="C7465" t="str">
        <f t="shared" si="698"/>
        <v>OFF</v>
      </c>
      <c r="D7465" s="4">
        <f t="shared" si="700"/>
        <v>42740.958333315233</v>
      </c>
      <c r="E7465" t="str">
        <f t="shared" si="701"/>
        <v>LRKPPS</v>
      </c>
      <c r="F7465" s="39">
        <v>79.764335632324219</v>
      </c>
      <c r="G7465">
        <f t="shared" si="699"/>
        <v>1.2640200191419968E-3</v>
      </c>
      <c r="H7465" s="38">
        <f>G7465*SUMIF('Manual Inputs'!$B$11:$B$22,'Expanded kW'!A7465,'Manual Inputs'!$C$11:$C$22)</f>
        <v>10597.144410160452</v>
      </c>
    </row>
    <row r="7466" spans="1:8" x14ac:dyDescent="0.2">
      <c r="A7466">
        <f t="shared" si="696"/>
        <v>1</v>
      </c>
      <c r="B7466" t="b">
        <f t="shared" si="697"/>
        <v>0</v>
      </c>
      <c r="C7466" t="str">
        <f t="shared" si="698"/>
        <v>OFF</v>
      </c>
      <c r="D7466" s="4">
        <f t="shared" si="700"/>
        <v>42740.999999981897</v>
      </c>
      <c r="E7466" t="str">
        <f t="shared" si="701"/>
        <v>LRKPPS</v>
      </c>
      <c r="F7466" s="39">
        <v>78.561904907226562</v>
      </c>
      <c r="G7466">
        <f t="shared" si="699"/>
        <v>1.24496518096017E-3</v>
      </c>
      <c r="H7466" s="38">
        <f>G7466*SUMIF('Manual Inputs'!$B$11:$B$22,'Expanded kW'!A7466,'Manual Inputs'!$C$11:$C$22)</f>
        <v>10437.394668172881</v>
      </c>
    </row>
    <row r="7467" spans="1:8" x14ac:dyDescent="0.2">
      <c r="A7467">
        <f t="shared" si="696"/>
        <v>1</v>
      </c>
      <c r="B7467" t="b">
        <f t="shared" si="697"/>
        <v>0</v>
      </c>
      <c r="C7467" t="str">
        <f t="shared" si="698"/>
        <v>OFF</v>
      </c>
      <c r="D7467" s="4">
        <f t="shared" si="700"/>
        <v>42741.041666648562</v>
      </c>
      <c r="E7467" t="str">
        <f t="shared" si="701"/>
        <v>LRKPPS</v>
      </c>
      <c r="F7467" s="39">
        <v>79.315437316894531</v>
      </c>
      <c r="G7467">
        <f t="shared" si="699"/>
        <v>1.2569063579704455E-3</v>
      </c>
      <c r="H7467" s="38">
        <f>G7467*SUMIF('Manual Inputs'!$B$11:$B$22,'Expanded kW'!A7467,'Manual Inputs'!$C$11:$C$22)</f>
        <v>10537.505722815096</v>
      </c>
    </row>
    <row r="7468" spans="1:8" x14ac:dyDescent="0.2">
      <c r="A7468">
        <f t="shared" si="696"/>
        <v>1</v>
      </c>
      <c r="B7468" t="b">
        <f t="shared" si="697"/>
        <v>0</v>
      </c>
      <c r="C7468" t="str">
        <f t="shared" si="698"/>
        <v>OFF</v>
      </c>
      <c r="D7468" s="4">
        <f t="shared" si="700"/>
        <v>42741.083333315226</v>
      </c>
      <c r="E7468" t="str">
        <f t="shared" si="701"/>
        <v>LRKPPS</v>
      </c>
      <c r="F7468" s="39">
        <v>83.434555053710938</v>
      </c>
      <c r="G7468">
        <f t="shared" si="699"/>
        <v>1.3221817374901722E-3</v>
      </c>
      <c r="H7468" s="38">
        <f>G7468*SUMIF('Manual Inputs'!$B$11:$B$22,'Expanded kW'!A7468,'Manual Inputs'!$C$11:$C$22)</f>
        <v>11084.753877688558</v>
      </c>
    </row>
    <row r="7469" spans="1:8" x14ac:dyDescent="0.2">
      <c r="A7469">
        <f t="shared" si="696"/>
        <v>1</v>
      </c>
      <c r="B7469" t="b">
        <f t="shared" si="697"/>
        <v>0</v>
      </c>
      <c r="C7469" t="str">
        <f t="shared" si="698"/>
        <v>OFF</v>
      </c>
      <c r="D7469" s="4">
        <f t="shared" si="700"/>
        <v>42741.12499998189</v>
      </c>
      <c r="E7469" t="str">
        <f t="shared" si="701"/>
        <v>LRKPPS</v>
      </c>
      <c r="F7469" s="39">
        <v>82.288139343261719</v>
      </c>
      <c r="G7469">
        <f t="shared" si="699"/>
        <v>1.3040145654479409E-3</v>
      </c>
      <c r="H7469" s="38">
        <f>G7469*SUMIF('Manual Inputs'!$B$11:$B$22,'Expanded kW'!A7469,'Manual Inputs'!$C$11:$C$22)</f>
        <v>10932.446048112855</v>
      </c>
    </row>
    <row r="7470" spans="1:8" x14ac:dyDescent="0.2">
      <c r="A7470">
        <f t="shared" si="696"/>
        <v>1</v>
      </c>
      <c r="B7470" t="b">
        <f t="shared" si="697"/>
        <v>0</v>
      </c>
      <c r="C7470" t="str">
        <f t="shared" si="698"/>
        <v>OFF</v>
      </c>
      <c r="D7470" s="4">
        <f t="shared" si="700"/>
        <v>42741.166666648554</v>
      </c>
      <c r="E7470" t="str">
        <f t="shared" si="701"/>
        <v>LRKPPS</v>
      </c>
      <c r="F7470" s="39">
        <v>84.739501953125</v>
      </c>
      <c r="G7470">
        <f t="shared" si="699"/>
        <v>1.3428611425363066E-3</v>
      </c>
      <c r="H7470" s="38">
        <f>G7470*SUMIF('Manual Inputs'!$B$11:$B$22,'Expanded kW'!A7470,'Manual Inputs'!$C$11:$C$22)</f>
        <v>11258.123474903354</v>
      </c>
    </row>
    <row r="7471" spans="1:8" x14ac:dyDescent="0.2">
      <c r="A7471">
        <f t="shared" si="696"/>
        <v>1</v>
      </c>
      <c r="B7471" t="b">
        <f t="shared" si="697"/>
        <v>0</v>
      </c>
      <c r="C7471" t="str">
        <f t="shared" si="698"/>
        <v>OFF</v>
      </c>
      <c r="D7471" s="4">
        <f t="shared" si="700"/>
        <v>42741.208333315219</v>
      </c>
      <c r="E7471" t="str">
        <f t="shared" si="701"/>
        <v>LRKPPS</v>
      </c>
      <c r="F7471" s="39">
        <v>94.145729064941406</v>
      </c>
      <c r="G7471">
        <f t="shared" si="699"/>
        <v>1.4919209858820575E-3</v>
      </c>
      <c r="H7471" s="38">
        <f>G7471*SUMIF('Manual Inputs'!$B$11:$B$22,'Expanded kW'!A7471,'Manual Inputs'!$C$11:$C$22)</f>
        <v>12507.794098603632</v>
      </c>
    </row>
    <row r="7472" spans="1:8" x14ac:dyDescent="0.2">
      <c r="A7472">
        <f t="shared" si="696"/>
        <v>1</v>
      </c>
      <c r="B7472" t="b">
        <f t="shared" si="697"/>
        <v>0</v>
      </c>
      <c r="C7472" t="str">
        <f t="shared" si="698"/>
        <v>OFF</v>
      </c>
      <c r="D7472" s="4">
        <f t="shared" si="700"/>
        <v>42741.249999981883</v>
      </c>
      <c r="E7472" t="str">
        <f t="shared" si="701"/>
        <v>LRKPPS</v>
      </c>
      <c r="F7472" s="39">
        <v>102.86492156982422</v>
      </c>
      <c r="G7472">
        <f t="shared" si="699"/>
        <v>1.6300934383892457E-3</v>
      </c>
      <c r="H7472" s="38">
        <f>G7472*SUMIF('Manual Inputs'!$B$11:$B$22,'Expanded kW'!A7472,'Manual Inputs'!$C$11:$C$22)</f>
        <v>13666.188277928904</v>
      </c>
    </row>
    <row r="7473" spans="1:8" x14ac:dyDescent="0.2">
      <c r="A7473">
        <f t="shared" si="696"/>
        <v>1</v>
      </c>
      <c r="B7473" t="b">
        <f t="shared" si="697"/>
        <v>0</v>
      </c>
      <c r="C7473" t="str">
        <f t="shared" si="698"/>
        <v>ON</v>
      </c>
      <c r="D7473" s="4">
        <f t="shared" si="700"/>
        <v>42741.291666648547</v>
      </c>
      <c r="E7473" t="str">
        <f t="shared" si="701"/>
        <v>LRKPPS</v>
      </c>
      <c r="F7473" s="39">
        <v>110.57388305664062</v>
      </c>
      <c r="G7473">
        <f t="shared" si="699"/>
        <v>1.7522568284417512E-3</v>
      </c>
      <c r="H7473" s="38">
        <f>G7473*SUMIF('Manual Inputs'!$B$11:$B$22,'Expanded kW'!A7473,'Manual Inputs'!$C$11:$C$22)</f>
        <v>14690.367536497854</v>
      </c>
    </row>
    <row r="7474" spans="1:8" x14ac:dyDescent="0.2">
      <c r="A7474">
        <f t="shared" si="696"/>
        <v>1</v>
      </c>
      <c r="B7474" t="b">
        <f t="shared" si="697"/>
        <v>0</v>
      </c>
      <c r="C7474" t="str">
        <f t="shared" si="698"/>
        <v>ON</v>
      </c>
      <c r="D7474" s="4">
        <f t="shared" si="700"/>
        <v>42741.333333315211</v>
      </c>
      <c r="E7474" t="str">
        <f t="shared" si="701"/>
        <v>LRKPPS</v>
      </c>
      <c r="F7474" s="39">
        <v>109.031005859375</v>
      </c>
      <c r="G7474">
        <f t="shared" si="699"/>
        <v>1.7278069580960484E-3</v>
      </c>
      <c r="H7474" s="38">
        <f>G7474*SUMIF('Manual Inputs'!$B$11:$B$22,'Expanded kW'!A7474,'Manual Inputs'!$C$11:$C$22)</f>
        <v>14485.387549678511</v>
      </c>
    </row>
    <row r="7475" spans="1:8" x14ac:dyDescent="0.2">
      <c r="A7475">
        <f t="shared" si="696"/>
        <v>1</v>
      </c>
      <c r="B7475" t="b">
        <f t="shared" si="697"/>
        <v>0</v>
      </c>
      <c r="C7475" t="str">
        <f t="shared" si="698"/>
        <v>ON</v>
      </c>
      <c r="D7475" s="4">
        <f t="shared" si="700"/>
        <v>42741.374999981876</v>
      </c>
      <c r="E7475" t="str">
        <f t="shared" si="701"/>
        <v>LRKPPS</v>
      </c>
      <c r="F7475" s="39">
        <v>107.32433319091797</v>
      </c>
      <c r="G7475">
        <f t="shared" si="699"/>
        <v>1.70076143202289E-3</v>
      </c>
      <c r="H7475" s="38">
        <f>G7475*SUMIF('Manual Inputs'!$B$11:$B$22,'Expanded kW'!A7475,'Manual Inputs'!$C$11:$C$22)</f>
        <v>14258.646405467391</v>
      </c>
    </row>
    <row r="7476" spans="1:8" x14ac:dyDescent="0.2">
      <c r="A7476">
        <f t="shared" si="696"/>
        <v>1</v>
      </c>
      <c r="B7476" t="b">
        <f t="shared" si="697"/>
        <v>0</v>
      </c>
      <c r="C7476" t="str">
        <f t="shared" si="698"/>
        <v>ON</v>
      </c>
      <c r="D7476" s="4">
        <f t="shared" si="700"/>
        <v>42741.41666664854</v>
      </c>
      <c r="E7476" t="str">
        <f t="shared" si="701"/>
        <v>LRKPPS</v>
      </c>
      <c r="F7476" s="39">
        <v>104.51880645751953</v>
      </c>
      <c r="G7476">
        <f t="shared" si="699"/>
        <v>1.6563024400794207E-3</v>
      </c>
      <c r="H7476" s="38">
        <f>G7476*SUMIF('Manual Inputs'!$B$11:$B$22,'Expanded kW'!A7476,'Manual Inputs'!$C$11:$C$22)</f>
        <v>13885.916266054799</v>
      </c>
    </row>
    <row r="7477" spans="1:8" x14ac:dyDescent="0.2">
      <c r="A7477">
        <f t="shared" si="696"/>
        <v>1</v>
      </c>
      <c r="B7477" t="b">
        <f t="shared" si="697"/>
        <v>0</v>
      </c>
      <c r="C7477" t="str">
        <f t="shared" si="698"/>
        <v>ON</v>
      </c>
      <c r="D7477" s="4">
        <f t="shared" si="700"/>
        <v>42741.458333315204</v>
      </c>
      <c r="E7477" t="str">
        <f t="shared" si="701"/>
        <v>LRKPPS</v>
      </c>
      <c r="F7477" s="39">
        <v>105.00991058349609</v>
      </c>
      <c r="G7477">
        <f t="shared" si="699"/>
        <v>1.6640849338693652E-3</v>
      </c>
      <c r="H7477" s="38">
        <f>G7477*SUMIF('Manual Inputs'!$B$11:$B$22,'Expanded kW'!A7477,'Manual Inputs'!$C$11:$C$22)</f>
        <v>13951.162234721654</v>
      </c>
    </row>
    <row r="7478" spans="1:8" x14ac:dyDescent="0.2">
      <c r="A7478">
        <f t="shared" si="696"/>
        <v>1</v>
      </c>
      <c r="B7478" t="b">
        <f t="shared" si="697"/>
        <v>0</v>
      </c>
      <c r="C7478" t="str">
        <f t="shared" si="698"/>
        <v>ON</v>
      </c>
      <c r="D7478" s="4">
        <f t="shared" si="700"/>
        <v>42741.499999981868</v>
      </c>
      <c r="E7478" t="str">
        <f t="shared" si="701"/>
        <v>LRKPPS</v>
      </c>
      <c r="F7478" s="39">
        <v>114.81458282470703</v>
      </c>
      <c r="G7478">
        <f t="shared" si="699"/>
        <v>1.8194589101680422E-3</v>
      </c>
      <c r="H7478" s="38">
        <f>G7478*SUMIF('Manual Inputs'!$B$11:$B$22,'Expanded kW'!A7478,'Manual Inputs'!$C$11:$C$22)</f>
        <v>15253.768553833253</v>
      </c>
    </row>
    <row r="7479" spans="1:8" x14ac:dyDescent="0.2">
      <c r="A7479">
        <f t="shared" si="696"/>
        <v>1</v>
      </c>
      <c r="B7479" t="b">
        <f t="shared" si="697"/>
        <v>0</v>
      </c>
      <c r="C7479" t="str">
        <f t="shared" si="698"/>
        <v>ON</v>
      </c>
      <c r="D7479" s="4">
        <f t="shared" si="700"/>
        <v>42741.541666648533</v>
      </c>
      <c r="E7479" t="str">
        <f t="shared" si="701"/>
        <v>LRKPPS</v>
      </c>
      <c r="F7479" s="39">
        <v>104.30276489257812</v>
      </c>
      <c r="G7479">
        <f t="shared" si="699"/>
        <v>1.652878844046333E-3</v>
      </c>
      <c r="H7479" s="38">
        <f>G7479*SUMIF('Manual Inputs'!$B$11:$B$22,'Expanded kW'!A7479,'Manual Inputs'!$C$11:$C$22)</f>
        <v>13857.213918769738</v>
      </c>
    </row>
    <row r="7480" spans="1:8" x14ac:dyDescent="0.2">
      <c r="A7480">
        <f t="shared" si="696"/>
        <v>1</v>
      </c>
      <c r="B7480" t="b">
        <f t="shared" si="697"/>
        <v>0</v>
      </c>
      <c r="C7480" t="str">
        <f t="shared" si="698"/>
        <v>ON</v>
      </c>
      <c r="D7480" s="4">
        <f t="shared" si="700"/>
        <v>42741.583333315197</v>
      </c>
      <c r="E7480" t="str">
        <f t="shared" si="701"/>
        <v>LRKPPS</v>
      </c>
      <c r="F7480" s="39">
        <v>103.13087463378906</v>
      </c>
      <c r="G7480">
        <f t="shared" si="699"/>
        <v>1.6343079785636075E-3</v>
      </c>
      <c r="H7480" s="38">
        <f>G7480*SUMIF('Manual Inputs'!$B$11:$B$22,'Expanded kW'!A7480,'Manual Inputs'!$C$11:$C$22)</f>
        <v>13701.52165095606</v>
      </c>
    </row>
    <row r="7481" spans="1:8" x14ac:dyDescent="0.2">
      <c r="A7481">
        <f t="shared" si="696"/>
        <v>1</v>
      </c>
      <c r="B7481" t="b">
        <f t="shared" si="697"/>
        <v>0</v>
      </c>
      <c r="C7481" t="str">
        <f t="shared" si="698"/>
        <v>ON</v>
      </c>
      <c r="D7481" s="4">
        <f t="shared" si="700"/>
        <v>42741.624999981861</v>
      </c>
      <c r="E7481" t="str">
        <f t="shared" si="701"/>
        <v>LRKPPS</v>
      </c>
      <c r="F7481" s="39">
        <v>101.48220825195312</v>
      </c>
      <c r="G7481">
        <f t="shared" si="699"/>
        <v>1.6081816741819971E-3</v>
      </c>
      <c r="H7481" s="38">
        <f>G7481*SUMIF('Manual Inputs'!$B$11:$B$22,'Expanded kW'!A7481,'Manual Inputs'!$C$11:$C$22)</f>
        <v>13482.486970932821</v>
      </c>
    </row>
    <row r="7482" spans="1:8" x14ac:dyDescent="0.2">
      <c r="A7482">
        <f t="shared" si="696"/>
        <v>1</v>
      </c>
      <c r="B7482" t="b">
        <f t="shared" si="697"/>
        <v>0</v>
      </c>
      <c r="C7482" t="str">
        <f t="shared" si="698"/>
        <v>ON</v>
      </c>
      <c r="D7482" s="4">
        <f t="shared" si="700"/>
        <v>42741.666666648525</v>
      </c>
      <c r="E7482" t="str">
        <f t="shared" si="701"/>
        <v>LRKPPS</v>
      </c>
      <c r="F7482" s="39">
        <v>98.884025573730469</v>
      </c>
      <c r="G7482">
        <f t="shared" si="699"/>
        <v>1.5670084494240075E-3</v>
      </c>
      <c r="H7482" s="38">
        <f>G7482*SUMIF('Manual Inputs'!$B$11:$B$22,'Expanded kW'!A7482,'Manual Inputs'!$C$11:$C$22)</f>
        <v>13137.30366530086</v>
      </c>
    </row>
    <row r="7483" spans="1:8" x14ac:dyDescent="0.2">
      <c r="A7483">
        <f t="shared" si="696"/>
        <v>1</v>
      </c>
      <c r="B7483" t="b">
        <f t="shared" si="697"/>
        <v>0</v>
      </c>
      <c r="C7483" t="str">
        <f t="shared" si="698"/>
        <v>ON</v>
      </c>
      <c r="D7483" s="4">
        <f t="shared" si="700"/>
        <v>42741.70833331519</v>
      </c>
      <c r="E7483" t="str">
        <f t="shared" si="701"/>
        <v>LRKPPS</v>
      </c>
      <c r="F7483" s="39">
        <v>91.940765380859375</v>
      </c>
      <c r="G7483">
        <f t="shared" si="699"/>
        <v>1.4569790758659311E-3</v>
      </c>
      <c r="H7483" s="38">
        <f>G7483*SUMIF('Manual Inputs'!$B$11:$B$22,'Expanded kW'!A7483,'Manual Inputs'!$C$11:$C$22)</f>
        <v>12214.852166671993</v>
      </c>
    </row>
    <row r="7484" spans="1:8" x14ac:dyDescent="0.2">
      <c r="A7484">
        <f t="shared" si="696"/>
        <v>1</v>
      </c>
      <c r="B7484" t="b">
        <f t="shared" si="697"/>
        <v>0</v>
      </c>
      <c r="C7484" t="str">
        <f t="shared" si="698"/>
        <v>ON</v>
      </c>
      <c r="D7484" s="4">
        <f t="shared" si="700"/>
        <v>42741.749999981854</v>
      </c>
      <c r="E7484" t="str">
        <f t="shared" si="701"/>
        <v>LRKPPS</v>
      </c>
      <c r="F7484" s="39">
        <v>94.979469299316406</v>
      </c>
      <c r="G7484">
        <f t="shared" si="699"/>
        <v>1.5051332108527756E-3</v>
      </c>
      <c r="H7484" s="38">
        <f>G7484*SUMIF('Manual Inputs'!$B$11:$B$22,'Expanded kW'!A7484,'Manual Inputs'!$C$11:$C$22)</f>
        <v>12618.561217695042</v>
      </c>
    </row>
    <row r="7485" spans="1:8" x14ac:dyDescent="0.2">
      <c r="A7485">
        <f t="shared" si="696"/>
        <v>1</v>
      </c>
      <c r="B7485" t="b">
        <f t="shared" si="697"/>
        <v>0</v>
      </c>
      <c r="C7485" t="str">
        <f t="shared" si="698"/>
        <v>ON</v>
      </c>
      <c r="D7485" s="4">
        <f t="shared" si="700"/>
        <v>42741.791666648518</v>
      </c>
      <c r="E7485" t="str">
        <f t="shared" si="701"/>
        <v>LRKPPS</v>
      </c>
      <c r="F7485" s="39">
        <v>94.476478576660156</v>
      </c>
      <c r="G7485">
        <f t="shared" si="699"/>
        <v>1.4971623509711001E-3</v>
      </c>
      <c r="H7485" s="38">
        <f>G7485*SUMIF('Manual Inputs'!$B$11:$B$22,'Expanded kW'!A7485,'Manual Inputs'!$C$11:$C$22)</f>
        <v>12551.736047238795</v>
      </c>
    </row>
    <row r="7486" spans="1:8" x14ac:dyDescent="0.2">
      <c r="A7486">
        <f t="shared" si="696"/>
        <v>1</v>
      </c>
      <c r="B7486" t="b">
        <f t="shared" si="697"/>
        <v>0</v>
      </c>
      <c r="C7486" t="str">
        <f t="shared" si="698"/>
        <v>ON</v>
      </c>
      <c r="D7486" s="4">
        <f t="shared" si="700"/>
        <v>42741.833333315182</v>
      </c>
      <c r="E7486" t="str">
        <f t="shared" si="701"/>
        <v>LRKPPS</v>
      </c>
      <c r="F7486" s="39">
        <v>92.388221740722656</v>
      </c>
      <c r="G7486">
        <f t="shared" si="699"/>
        <v>1.4640698864653789E-3</v>
      </c>
      <c r="H7486" s="38">
        <f>G7486*SUMIF('Manual Inputs'!$B$11:$B$22,'Expanded kW'!A7486,'Manual Inputs'!$C$11:$C$22)</f>
        <v>12274.299282041613</v>
      </c>
    </row>
    <row r="7487" spans="1:8" x14ac:dyDescent="0.2">
      <c r="A7487">
        <f t="shared" si="696"/>
        <v>1</v>
      </c>
      <c r="B7487" t="b">
        <f t="shared" si="697"/>
        <v>0</v>
      </c>
      <c r="C7487" t="str">
        <f t="shared" si="698"/>
        <v>OFF</v>
      </c>
      <c r="D7487" s="4">
        <f t="shared" si="700"/>
        <v>42741.874999981846</v>
      </c>
      <c r="E7487" t="str">
        <f t="shared" si="701"/>
        <v>LRKPPS</v>
      </c>
      <c r="F7487" s="39">
        <v>94.603523254394531</v>
      </c>
      <c r="G7487">
        <f t="shared" si="699"/>
        <v>1.4991756193661623E-3</v>
      </c>
      <c r="H7487" s="38">
        <f>G7487*SUMIF('Manual Inputs'!$B$11:$B$22,'Expanded kW'!A7487,'Manual Inputs'!$C$11:$C$22)</f>
        <v>12568.614653270184</v>
      </c>
    </row>
    <row r="7488" spans="1:8" x14ac:dyDescent="0.2">
      <c r="A7488">
        <f t="shared" si="696"/>
        <v>1</v>
      </c>
      <c r="B7488" t="b">
        <f t="shared" si="697"/>
        <v>0</v>
      </c>
      <c r="C7488" t="str">
        <f t="shared" si="698"/>
        <v>OFF</v>
      </c>
      <c r="D7488" s="4">
        <f t="shared" si="700"/>
        <v>42741.916666648511</v>
      </c>
      <c r="E7488" t="str">
        <f t="shared" si="701"/>
        <v>LRKPPS</v>
      </c>
      <c r="F7488" s="39">
        <v>90.998268127441406</v>
      </c>
      <c r="G7488">
        <f t="shared" si="699"/>
        <v>1.4420433857876215E-3</v>
      </c>
      <c r="H7488" s="38">
        <f>G7488*SUMIF('Manual Inputs'!$B$11:$B$22,'Expanded kW'!A7488,'Manual Inputs'!$C$11:$C$22)</f>
        <v>12089.63606073351</v>
      </c>
    </row>
    <row r="7489" spans="1:8" x14ac:dyDescent="0.2">
      <c r="A7489">
        <f t="shared" si="696"/>
        <v>1</v>
      </c>
      <c r="B7489" t="b">
        <f t="shared" si="697"/>
        <v>0</v>
      </c>
      <c r="C7489" t="str">
        <f t="shared" si="698"/>
        <v>OFF</v>
      </c>
      <c r="D7489" s="4">
        <f t="shared" si="700"/>
        <v>42741.958333315175</v>
      </c>
      <c r="E7489" t="str">
        <f t="shared" si="701"/>
        <v>LRKPPS</v>
      </c>
      <c r="F7489" s="39">
        <v>89.7216796875</v>
      </c>
      <c r="G7489">
        <f t="shared" si="699"/>
        <v>1.4218133753261884E-3</v>
      </c>
      <c r="H7489" s="38">
        <f>G7489*SUMIF('Manual Inputs'!$B$11:$B$22,'Expanded kW'!A7489,'Manual Inputs'!$C$11:$C$22)</f>
        <v>11920.03404570816</v>
      </c>
    </row>
    <row r="7490" spans="1:8" x14ac:dyDescent="0.2">
      <c r="A7490">
        <f t="shared" ref="A7490:A7553" si="702">MONTH(D7490)</f>
        <v>1</v>
      </c>
      <c r="B7490" t="b">
        <f t="shared" ref="B7490:B7553" si="703">IF(ISNA(VLOOKUP(DATE(YEAR(D7490),MONTH(D7490),DAY(D7490)),Holidays,1,FALSE)),FALSE,TRUE)</f>
        <v>0</v>
      </c>
      <c r="C7490" t="str">
        <f t="shared" ref="C7490:C7553" si="704">IF(OR(HOUR(D7490)&lt;PkStart,HOUR(D7490)&gt;OPkStart-1,WEEKDAY(D7490,2)&gt;5,B7490)=TRUE,"OFF","ON")</f>
        <v>OFF</v>
      </c>
      <c r="D7490" s="4">
        <f t="shared" si="700"/>
        <v>42741.999999981839</v>
      </c>
      <c r="E7490" t="str">
        <f t="shared" si="701"/>
        <v>LRKPPS</v>
      </c>
      <c r="F7490" s="39">
        <v>87.670181274414063</v>
      </c>
      <c r="G7490">
        <f t="shared" ref="G7490:G7553" si="705">IF(SUMIF($A$2:$A$8761,A7490,$F$2:$F$8761)=0,0,F7490/SUMIF($A$2:$A$8761,A7490,$F$2:$F$8761))</f>
        <v>1.3893034190553585E-3</v>
      </c>
      <c r="H7490" s="38">
        <f>G7490*SUMIF('Manual Inputs'!$B$11:$B$22,'Expanded kW'!A7490,'Manual Inputs'!$C$11:$C$22)</f>
        <v>11647.480845479704</v>
      </c>
    </row>
    <row r="7491" spans="1:8" x14ac:dyDescent="0.2">
      <c r="A7491">
        <f t="shared" si="702"/>
        <v>1</v>
      </c>
      <c r="B7491" t="b">
        <f t="shared" si="703"/>
        <v>0</v>
      </c>
      <c r="C7491" t="str">
        <f t="shared" si="704"/>
        <v>OFF</v>
      </c>
      <c r="D7491" s="4">
        <f t="shared" si="700"/>
        <v>42742.041666648503</v>
      </c>
      <c r="E7491" t="str">
        <f t="shared" si="701"/>
        <v>LRKPPS</v>
      </c>
      <c r="F7491" s="39">
        <v>94.551200866699219</v>
      </c>
      <c r="G7491">
        <f t="shared" si="705"/>
        <v>1.4983464700355513E-3</v>
      </c>
      <c r="H7491" s="38">
        <f>G7491*SUMIF('Manual Inputs'!$B$11:$B$22,'Expanded kW'!A7491,'Manual Inputs'!$C$11:$C$22)</f>
        <v>12561.663327293531</v>
      </c>
    </row>
    <row r="7492" spans="1:8" x14ac:dyDescent="0.2">
      <c r="A7492">
        <f t="shared" si="702"/>
        <v>1</v>
      </c>
      <c r="B7492" t="b">
        <f t="shared" si="703"/>
        <v>0</v>
      </c>
      <c r="C7492" t="str">
        <f t="shared" si="704"/>
        <v>OFF</v>
      </c>
      <c r="D7492" s="4">
        <f t="shared" ref="D7492:D7555" si="706">+D7491+1/24</f>
        <v>42742.083333315168</v>
      </c>
      <c r="E7492" t="str">
        <f t="shared" ref="E7492:E7555" si="707">+E7491</f>
        <v>LRKPPS</v>
      </c>
      <c r="F7492" s="39">
        <v>101.91004943847656</v>
      </c>
      <c r="G7492">
        <f t="shared" si="705"/>
        <v>1.6149616444593392E-3</v>
      </c>
      <c r="H7492" s="38">
        <f>G7492*SUMIF('Manual Inputs'!$B$11:$B$22,'Expanded kW'!A7492,'Manual Inputs'!$C$11:$C$22)</f>
        <v>13539.328099267452</v>
      </c>
    </row>
    <row r="7493" spans="1:8" x14ac:dyDescent="0.2">
      <c r="A7493">
        <f t="shared" si="702"/>
        <v>1</v>
      </c>
      <c r="B7493" t="b">
        <f t="shared" si="703"/>
        <v>0</v>
      </c>
      <c r="C7493" t="str">
        <f t="shared" si="704"/>
        <v>OFF</v>
      </c>
      <c r="D7493" s="4">
        <f t="shared" si="706"/>
        <v>42742.124999981832</v>
      </c>
      <c r="E7493" t="str">
        <f t="shared" si="707"/>
        <v>LRKPPS</v>
      </c>
      <c r="F7493" s="39">
        <v>102.83776092529297</v>
      </c>
      <c r="G7493">
        <f t="shared" si="705"/>
        <v>1.6296630254967149E-3</v>
      </c>
      <c r="H7493" s="38">
        <f>G7493*SUMIF('Manual Inputs'!$B$11:$B$22,'Expanded kW'!A7493,'Manual Inputs'!$C$11:$C$22)</f>
        <v>13662.579832248401</v>
      </c>
    </row>
    <row r="7494" spans="1:8" x14ac:dyDescent="0.2">
      <c r="A7494">
        <f t="shared" si="702"/>
        <v>1</v>
      </c>
      <c r="B7494" t="b">
        <f t="shared" si="703"/>
        <v>0</v>
      </c>
      <c r="C7494" t="str">
        <f t="shared" si="704"/>
        <v>OFF</v>
      </c>
      <c r="D7494" s="4">
        <f t="shared" si="706"/>
        <v>42742.166666648496</v>
      </c>
      <c r="E7494" t="str">
        <f t="shared" si="707"/>
        <v>LRKPPS</v>
      </c>
      <c r="F7494" s="39">
        <v>97.577316284179688</v>
      </c>
      <c r="G7494">
        <f t="shared" si="705"/>
        <v>1.5463011159008576E-3</v>
      </c>
      <c r="H7494" s="38">
        <f>G7494*SUMIF('Manual Inputs'!$B$11:$B$22,'Expanded kW'!A7494,'Manual Inputs'!$C$11:$C$22)</f>
        <v>12963.699924560166</v>
      </c>
    </row>
    <row r="7495" spans="1:8" x14ac:dyDescent="0.2">
      <c r="A7495">
        <f t="shared" si="702"/>
        <v>1</v>
      </c>
      <c r="B7495" t="b">
        <f t="shared" si="703"/>
        <v>0</v>
      </c>
      <c r="C7495" t="str">
        <f t="shared" si="704"/>
        <v>OFF</v>
      </c>
      <c r="D7495" s="4">
        <f t="shared" si="706"/>
        <v>42742.20833331516</v>
      </c>
      <c r="E7495" t="str">
        <f t="shared" si="707"/>
        <v>LRKPPS</v>
      </c>
      <c r="F7495" s="39">
        <v>99.647758483886719</v>
      </c>
      <c r="G7495">
        <f t="shared" si="705"/>
        <v>1.5791112730739779E-3</v>
      </c>
      <c r="H7495" s="38">
        <f>G7495*SUMIF('Manual Inputs'!$B$11:$B$22,'Expanded kW'!A7495,'Manual Inputs'!$C$11:$C$22)</f>
        <v>13238.76991428994</v>
      </c>
    </row>
    <row r="7496" spans="1:8" x14ac:dyDescent="0.2">
      <c r="A7496">
        <f t="shared" si="702"/>
        <v>1</v>
      </c>
      <c r="B7496" t="b">
        <f t="shared" si="703"/>
        <v>0</v>
      </c>
      <c r="C7496" t="str">
        <f t="shared" si="704"/>
        <v>OFF</v>
      </c>
      <c r="D7496" s="4">
        <f t="shared" si="706"/>
        <v>42742.249999981825</v>
      </c>
      <c r="E7496" t="str">
        <f t="shared" si="707"/>
        <v>LRKPPS</v>
      </c>
      <c r="F7496" s="39">
        <v>101.93453216552734</v>
      </c>
      <c r="G7496">
        <f t="shared" si="705"/>
        <v>1.6153496205751064E-3</v>
      </c>
      <c r="H7496" s="38">
        <f>G7496*SUMIF('Manual Inputs'!$B$11:$B$22,'Expanded kW'!A7496,'Manual Inputs'!$C$11:$C$22)</f>
        <v>13542.580768421591</v>
      </c>
    </row>
    <row r="7497" spans="1:8" x14ac:dyDescent="0.2">
      <c r="A7497">
        <f t="shared" si="702"/>
        <v>1</v>
      </c>
      <c r="B7497" t="b">
        <f t="shared" si="703"/>
        <v>0</v>
      </c>
      <c r="C7497" t="str">
        <f t="shared" si="704"/>
        <v>OFF</v>
      </c>
      <c r="D7497" s="4">
        <f t="shared" si="706"/>
        <v>42742.291666648489</v>
      </c>
      <c r="E7497" t="str">
        <f t="shared" si="707"/>
        <v>LRKPPS</v>
      </c>
      <c r="F7497" s="39">
        <v>103.15975189208984</v>
      </c>
      <c r="G7497">
        <f t="shared" si="705"/>
        <v>1.6347655945181661E-3</v>
      </c>
      <c r="H7497" s="38">
        <f>G7497*SUMIF('Manual Inputs'!$B$11:$B$22,'Expanded kW'!A7497,'Manual Inputs'!$C$11:$C$22)</f>
        <v>13705.358158512438</v>
      </c>
    </row>
    <row r="7498" spans="1:8" x14ac:dyDescent="0.2">
      <c r="A7498">
        <f t="shared" si="702"/>
        <v>1</v>
      </c>
      <c r="B7498" t="b">
        <f t="shared" si="703"/>
        <v>0</v>
      </c>
      <c r="C7498" t="str">
        <f t="shared" si="704"/>
        <v>OFF</v>
      </c>
      <c r="D7498" s="4">
        <f t="shared" si="706"/>
        <v>42742.333333315153</v>
      </c>
      <c r="E7498" t="str">
        <f t="shared" si="707"/>
        <v>LRKPPS</v>
      </c>
      <c r="F7498" s="39">
        <v>104.66953277587891</v>
      </c>
      <c r="G7498">
        <f t="shared" si="705"/>
        <v>1.6586909898279704E-3</v>
      </c>
      <c r="H7498" s="38">
        <f>G7498*SUMIF('Manual Inputs'!$B$11:$B$22,'Expanded kW'!A7498,'Manual Inputs'!$C$11:$C$22)</f>
        <v>13905.941112364919</v>
      </c>
    </row>
    <row r="7499" spans="1:8" x14ac:dyDescent="0.2">
      <c r="A7499">
        <f t="shared" si="702"/>
        <v>1</v>
      </c>
      <c r="B7499" t="b">
        <f t="shared" si="703"/>
        <v>0</v>
      </c>
      <c r="C7499" t="str">
        <f t="shared" si="704"/>
        <v>OFF</v>
      </c>
      <c r="D7499" s="4">
        <f t="shared" si="706"/>
        <v>42742.374999981817</v>
      </c>
      <c r="E7499" t="str">
        <f t="shared" si="707"/>
        <v>LRKPPS</v>
      </c>
      <c r="F7499" s="39">
        <v>106.73915863037109</v>
      </c>
      <c r="G7499">
        <f t="shared" si="705"/>
        <v>1.6914882104338152E-3</v>
      </c>
      <c r="H7499" s="38">
        <f>G7499*SUMIF('Manual Inputs'!$B$11:$B$22,'Expanded kW'!A7499,'Manual Inputs'!$C$11:$C$22)</f>
        <v>14180.902646002609</v>
      </c>
    </row>
    <row r="7500" spans="1:8" x14ac:dyDescent="0.2">
      <c r="A7500">
        <f t="shared" si="702"/>
        <v>1</v>
      </c>
      <c r="B7500" t="b">
        <f t="shared" si="703"/>
        <v>0</v>
      </c>
      <c r="C7500" t="str">
        <f t="shared" si="704"/>
        <v>OFF</v>
      </c>
      <c r="D7500" s="4">
        <f t="shared" si="706"/>
        <v>42742.416666648482</v>
      </c>
      <c r="E7500" t="str">
        <f t="shared" si="707"/>
        <v>LRKPPS</v>
      </c>
      <c r="F7500" s="39">
        <v>105.19806671142578</v>
      </c>
      <c r="G7500">
        <f t="shared" si="705"/>
        <v>1.6670666312726217E-3</v>
      </c>
      <c r="H7500" s="38">
        <f>G7500*SUMIF('Manual Inputs'!$B$11:$B$22,'Expanded kW'!A7500,'Manual Inputs'!$C$11:$C$22)</f>
        <v>13976.159843534178</v>
      </c>
    </row>
    <row r="7501" spans="1:8" x14ac:dyDescent="0.2">
      <c r="A7501">
        <f t="shared" si="702"/>
        <v>1</v>
      </c>
      <c r="B7501" t="b">
        <f t="shared" si="703"/>
        <v>0</v>
      </c>
      <c r="C7501" t="str">
        <f t="shared" si="704"/>
        <v>OFF</v>
      </c>
      <c r="D7501" s="4">
        <f t="shared" si="706"/>
        <v>42742.458333315146</v>
      </c>
      <c r="E7501" t="str">
        <f t="shared" si="707"/>
        <v>LRKPPS</v>
      </c>
      <c r="F7501" s="39">
        <v>101.519287109375</v>
      </c>
      <c r="G7501">
        <f t="shared" si="705"/>
        <v>1.6087692603218003E-3</v>
      </c>
      <c r="H7501" s="38">
        <f>G7501*SUMIF('Manual Inputs'!$B$11:$B$22,'Expanded kW'!A7501,'Manual Inputs'!$C$11:$C$22)</f>
        <v>13487.413107451712</v>
      </c>
    </row>
    <row r="7502" spans="1:8" x14ac:dyDescent="0.2">
      <c r="A7502">
        <f t="shared" si="702"/>
        <v>1</v>
      </c>
      <c r="B7502" t="b">
        <f t="shared" si="703"/>
        <v>0</v>
      </c>
      <c r="C7502" t="str">
        <f t="shared" si="704"/>
        <v>OFF</v>
      </c>
      <c r="D7502" s="4">
        <f t="shared" si="706"/>
        <v>42742.49999998181</v>
      </c>
      <c r="E7502" t="str">
        <f t="shared" si="707"/>
        <v>LRKPPS</v>
      </c>
      <c r="F7502" s="39">
        <v>99.948005676269531</v>
      </c>
      <c r="G7502">
        <f t="shared" si="705"/>
        <v>1.5838692699764088E-3</v>
      </c>
      <c r="H7502" s="38">
        <f>G7502*SUMIF('Manual Inputs'!$B$11:$B$22,'Expanded kW'!A7502,'Manual Inputs'!$C$11:$C$22)</f>
        <v>13278.659456792899</v>
      </c>
    </row>
    <row r="7503" spans="1:8" x14ac:dyDescent="0.2">
      <c r="A7503">
        <f t="shared" si="702"/>
        <v>1</v>
      </c>
      <c r="B7503" t="b">
        <f t="shared" si="703"/>
        <v>0</v>
      </c>
      <c r="C7503" t="str">
        <f t="shared" si="704"/>
        <v>OFF</v>
      </c>
      <c r="D7503" s="4">
        <f t="shared" si="706"/>
        <v>42742.541666648474</v>
      </c>
      <c r="E7503" t="str">
        <f t="shared" si="707"/>
        <v>LRKPPS</v>
      </c>
      <c r="F7503" s="39">
        <v>96.072807312011719</v>
      </c>
      <c r="G7503">
        <f t="shared" si="705"/>
        <v>1.5224592642171036E-3</v>
      </c>
      <c r="H7503" s="38">
        <f>G7503*SUMIF('Manual Inputs'!$B$11:$B$22,'Expanded kW'!A7503,'Manual Inputs'!$C$11:$C$22)</f>
        <v>12763.817374068703</v>
      </c>
    </row>
    <row r="7504" spans="1:8" x14ac:dyDescent="0.2">
      <c r="A7504">
        <f t="shared" si="702"/>
        <v>1</v>
      </c>
      <c r="B7504" t="b">
        <f t="shared" si="703"/>
        <v>0</v>
      </c>
      <c r="C7504" t="str">
        <f t="shared" si="704"/>
        <v>OFF</v>
      </c>
      <c r="D7504" s="4">
        <f t="shared" si="706"/>
        <v>42742.583333315139</v>
      </c>
      <c r="E7504" t="str">
        <f t="shared" si="707"/>
        <v>LRKPPS</v>
      </c>
      <c r="F7504" s="39">
        <v>96.075439453125</v>
      </c>
      <c r="G7504">
        <f t="shared" si="705"/>
        <v>1.5225009755788796E-3</v>
      </c>
      <c r="H7504" s="38">
        <f>G7504*SUMIF('Manual Inputs'!$B$11:$B$22,'Expanded kW'!A7504,'Manual Inputs'!$C$11:$C$22)</f>
        <v>12764.167068945044</v>
      </c>
    </row>
    <row r="7505" spans="1:8" x14ac:dyDescent="0.2">
      <c r="A7505">
        <f t="shared" si="702"/>
        <v>1</v>
      </c>
      <c r="B7505" t="b">
        <f t="shared" si="703"/>
        <v>0</v>
      </c>
      <c r="C7505" t="str">
        <f t="shared" si="704"/>
        <v>OFF</v>
      </c>
      <c r="D7505" s="4">
        <f t="shared" si="706"/>
        <v>42742.624999981803</v>
      </c>
      <c r="E7505" t="str">
        <f t="shared" si="707"/>
        <v>LRKPPS</v>
      </c>
      <c r="F7505" s="39">
        <v>94.963150024414063</v>
      </c>
      <c r="G7505">
        <f t="shared" si="705"/>
        <v>1.5048746004097636E-3</v>
      </c>
      <c r="H7505" s="38">
        <f>G7505*SUMIF('Manual Inputs'!$B$11:$B$22,'Expanded kW'!A7505,'Manual Inputs'!$C$11:$C$22)</f>
        <v>12616.393109461729</v>
      </c>
    </row>
    <row r="7506" spans="1:8" x14ac:dyDescent="0.2">
      <c r="A7506">
        <f t="shared" si="702"/>
        <v>1</v>
      </c>
      <c r="B7506" t="b">
        <f t="shared" si="703"/>
        <v>0</v>
      </c>
      <c r="C7506" t="str">
        <f t="shared" si="704"/>
        <v>OFF</v>
      </c>
      <c r="D7506" s="4">
        <f t="shared" si="706"/>
        <v>42742.666666648467</v>
      </c>
      <c r="E7506" t="str">
        <f t="shared" si="707"/>
        <v>LRKPPS</v>
      </c>
      <c r="F7506" s="39">
        <v>95.854499816894531</v>
      </c>
      <c r="G7506">
        <f t="shared" si="705"/>
        <v>1.5189997601421389E-3</v>
      </c>
      <c r="H7506" s="38">
        <f>G7506*SUMIF('Manual Inputs'!$B$11:$B$22,'Expanded kW'!A7506,'Manual Inputs'!$C$11:$C$22)</f>
        <v>12734.813985107488</v>
      </c>
    </row>
    <row r="7507" spans="1:8" x14ac:dyDescent="0.2">
      <c r="A7507">
        <f t="shared" si="702"/>
        <v>1</v>
      </c>
      <c r="B7507" t="b">
        <f t="shared" si="703"/>
        <v>0</v>
      </c>
      <c r="C7507" t="str">
        <f t="shared" si="704"/>
        <v>OFF</v>
      </c>
      <c r="D7507" s="4">
        <f t="shared" si="706"/>
        <v>42742.708333315131</v>
      </c>
      <c r="E7507" t="str">
        <f t="shared" si="707"/>
        <v>LRKPPS</v>
      </c>
      <c r="F7507" s="39">
        <v>99.849449157714844</v>
      </c>
      <c r="G7507">
        <f t="shared" si="705"/>
        <v>1.5823074515085122E-3</v>
      </c>
      <c r="H7507" s="38">
        <f>G7507*SUMIF('Manual Inputs'!$B$11:$B$22,'Expanded kW'!A7507,'Manual Inputs'!$C$11:$C$22)</f>
        <v>13265.56566429269</v>
      </c>
    </row>
    <row r="7508" spans="1:8" x14ac:dyDescent="0.2">
      <c r="A7508">
        <f t="shared" si="702"/>
        <v>1</v>
      </c>
      <c r="B7508" t="b">
        <f t="shared" si="703"/>
        <v>0</v>
      </c>
      <c r="C7508" t="str">
        <f t="shared" si="704"/>
        <v>OFF</v>
      </c>
      <c r="D7508" s="4">
        <f t="shared" si="706"/>
        <v>42742.749999981796</v>
      </c>
      <c r="E7508" t="str">
        <f t="shared" si="707"/>
        <v>LRKPPS</v>
      </c>
      <c r="F7508" s="39">
        <v>101.75904083251953</v>
      </c>
      <c r="G7508">
        <f t="shared" si="705"/>
        <v>1.6125686213183672E-3</v>
      </c>
      <c r="H7508" s="38">
        <f>G7508*SUMIF('Manual Inputs'!$B$11:$B$22,'Expanded kW'!A7508,'Manual Inputs'!$C$11:$C$22)</f>
        <v>13519.265749448854</v>
      </c>
    </row>
    <row r="7509" spans="1:8" x14ac:dyDescent="0.2">
      <c r="A7509">
        <f t="shared" si="702"/>
        <v>1</v>
      </c>
      <c r="B7509" t="b">
        <f t="shared" si="703"/>
        <v>0</v>
      </c>
      <c r="C7509" t="str">
        <f t="shared" si="704"/>
        <v>OFF</v>
      </c>
      <c r="D7509" s="4">
        <f t="shared" si="706"/>
        <v>42742.79166664846</v>
      </c>
      <c r="E7509" t="str">
        <f t="shared" si="707"/>
        <v>LRKPPS</v>
      </c>
      <c r="F7509" s="39">
        <v>101.11203765869141</v>
      </c>
      <c r="G7509">
        <f t="shared" si="705"/>
        <v>1.6023156058862956E-3</v>
      </c>
      <c r="H7509" s="38">
        <f>G7509*SUMIF('Manual Inputs'!$B$11:$B$22,'Expanded kW'!A7509,'Manual Inputs'!$C$11:$C$22)</f>
        <v>13433.307708019242</v>
      </c>
    </row>
    <row r="7510" spans="1:8" x14ac:dyDescent="0.2">
      <c r="A7510">
        <f t="shared" si="702"/>
        <v>1</v>
      </c>
      <c r="B7510" t="b">
        <f t="shared" si="703"/>
        <v>0</v>
      </c>
      <c r="C7510" t="str">
        <f t="shared" si="704"/>
        <v>OFF</v>
      </c>
      <c r="D7510" s="4">
        <f t="shared" si="706"/>
        <v>42742.833333315124</v>
      </c>
      <c r="E7510" t="str">
        <f t="shared" si="707"/>
        <v>LRKPPS</v>
      </c>
      <c r="F7510" s="39">
        <v>103.1063232421875</v>
      </c>
      <c r="G7510">
        <f t="shared" si="705"/>
        <v>1.6339189143253592E-3</v>
      </c>
      <c r="H7510" s="38">
        <f>G7510*SUMIF('Manual Inputs'!$B$11:$B$22,'Expanded kW'!A7510,'Manual Inputs'!$C$11:$C$22)</f>
        <v>13698.259859326885</v>
      </c>
    </row>
    <row r="7511" spans="1:8" x14ac:dyDescent="0.2">
      <c r="A7511">
        <f t="shared" si="702"/>
        <v>1</v>
      </c>
      <c r="B7511" t="b">
        <f t="shared" si="703"/>
        <v>0</v>
      </c>
      <c r="C7511" t="str">
        <f t="shared" si="704"/>
        <v>OFF</v>
      </c>
      <c r="D7511" s="4">
        <f t="shared" si="706"/>
        <v>42742.874999981788</v>
      </c>
      <c r="E7511" t="str">
        <f t="shared" si="707"/>
        <v>LRKPPS</v>
      </c>
      <c r="F7511" s="39">
        <v>105.54079437255859</v>
      </c>
      <c r="G7511">
        <f t="shared" si="705"/>
        <v>1.6724978132833701E-3</v>
      </c>
      <c r="H7511" s="38">
        <f>G7511*SUMIF('Manual Inputs'!$B$11:$B$22,'Expanded kW'!A7511,'Manual Inputs'!$C$11:$C$22)</f>
        <v>14021.693157258778</v>
      </c>
    </row>
    <row r="7512" spans="1:8" x14ac:dyDescent="0.2">
      <c r="A7512">
        <f t="shared" si="702"/>
        <v>1</v>
      </c>
      <c r="B7512" t="b">
        <f t="shared" si="703"/>
        <v>0</v>
      </c>
      <c r="C7512" t="str">
        <f t="shared" si="704"/>
        <v>OFF</v>
      </c>
      <c r="D7512" s="4">
        <f t="shared" si="706"/>
        <v>42742.916666648453</v>
      </c>
      <c r="E7512" t="str">
        <f t="shared" si="707"/>
        <v>LRKPPS</v>
      </c>
      <c r="F7512" s="39">
        <v>101.53147888183594</v>
      </c>
      <c r="G7512">
        <f t="shared" si="705"/>
        <v>1.6089624625134475E-3</v>
      </c>
      <c r="H7512" s="38">
        <f>G7512*SUMIF('Manual Inputs'!$B$11:$B$22,'Expanded kW'!A7512,'Manual Inputs'!$C$11:$C$22)</f>
        <v>13489.03285357459</v>
      </c>
    </row>
    <row r="7513" spans="1:8" x14ac:dyDescent="0.2">
      <c r="A7513">
        <f t="shared" si="702"/>
        <v>1</v>
      </c>
      <c r="B7513" t="b">
        <f t="shared" si="703"/>
        <v>0</v>
      </c>
      <c r="C7513" t="str">
        <f t="shared" si="704"/>
        <v>OFF</v>
      </c>
      <c r="D7513" s="4">
        <f t="shared" si="706"/>
        <v>42742.958333315117</v>
      </c>
      <c r="E7513" t="str">
        <f t="shared" si="707"/>
        <v>LRKPPS</v>
      </c>
      <c r="F7513" s="39">
        <v>101.63694763183594</v>
      </c>
      <c r="G7513">
        <f t="shared" si="705"/>
        <v>1.6106338186444432E-3</v>
      </c>
      <c r="H7513" s="38">
        <f>G7513*SUMIF('Manual Inputs'!$B$11:$B$22,'Expanded kW'!A7513,'Manual Inputs'!$C$11:$C$22)</f>
        <v>13503.04497522832</v>
      </c>
    </row>
    <row r="7514" spans="1:8" x14ac:dyDescent="0.2">
      <c r="A7514">
        <f t="shared" si="702"/>
        <v>1</v>
      </c>
      <c r="B7514" t="b">
        <f t="shared" si="703"/>
        <v>0</v>
      </c>
      <c r="C7514" t="str">
        <f t="shared" si="704"/>
        <v>OFF</v>
      </c>
      <c r="D7514" s="4">
        <f t="shared" si="706"/>
        <v>42742.999999981781</v>
      </c>
      <c r="E7514" t="str">
        <f t="shared" si="707"/>
        <v>LRKPPS</v>
      </c>
      <c r="F7514" s="39">
        <v>100.68422698974609</v>
      </c>
      <c r="G7514">
        <f t="shared" si="705"/>
        <v>1.5955361192189451E-3</v>
      </c>
      <c r="H7514" s="38">
        <f>G7514*SUMIF('Manual Inputs'!$B$11:$B$22,'Expanded kW'!A7514,'Manual Inputs'!$C$11:$C$22)</f>
        <v>13376.470634117963</v>
      </c>
    </row>
    <row r="7515" spans="1:8" x14ac:dyDescent="0.2">
      <c r="A7515">
        <f t="shared" si="702"/>
        <v>1</v>
      </c>
      <c r="B7515" t="b">
        <f t="shared" si="703"/>
        <v>0</v>
      </c>
      <c r="C7515" t="str">
        <f t="shared" si="704"/>
        <v>OFF</v>
      </c>
      <c r="D7515" s="4">
        <f t="shared" si="706"/>
        <v>42743.041666648445</v>
      </c>
      <c r="E7515" t="str">
        <f t="shared" si="707"/>
        <v>LRKPPS</v>
      </c>
      <c r="F7515" s="39">
        <v>101.47737121582031</v>
      </c>
      <c r="G7515">
        <f t="shared" si="705"/>
        <v>1.6081050219983273E-3</v>
      </c>
      <c r="H7515" s="38">
        <f>G7515*SUMIF('Manual Inputs'!$B$11:$B$22,'Expanded kW'!A7515,'Manual Inputs'!$C$11:$C$22)</f>
        <v>13481.844343247025</v>
      </c>
    </row>
    <row r="7516" spans="1:8" x14ac:dyDescent="0.2">
      <c r="A7516">
        <f t="shared" si="702"/>
        <v>1</v>
      </c>
      <c r="B7516" t="b">
        <f t="shared" si="703"/>
        <v>0</v>
      </c>
      <c r="C7516" t="str">
        <f t="shared" si="704"/>
        <v>OFF</v>
      </c>
      <c r="D7516" s="4">
        <f t="shared" si="706"/>
        <v>42743.083333315109</v>
      </c>
      <c r="E7516" t="str">
        <f t="shared" si="707"/>
        <v>LRKPPS</v>
      </c>
      <c r="F7516" s="39">
        <v>103.52882385253906</v>
      </c>
      <c r="G7516">
        <f t="shared" si="705"/>
        <v>1.64061425285417E-3</v>
      </c>
      <c r="H7516" s="38">
        <f>G7516*SUMIF('Manual Inputs'!$B$11:$B$22,'Expanded kW'!A7516,'Manual Inputs'!$C$11:$C$22)</f>
        <v>13754.391461825458</v>
      </c>
    </row>
    <row r="7517" spans="1:8" x14ac:dyDescent="0.2">
      <c r="A7517">
        <f t="shared" si="702"/>
        <v>1</v>
      </c>
      <c r="B7517" t="b">
        <f t="shared" si="703"/>
        <v>0</v>
      </c>
      <c r="C7517" t="str">
        <f t="shared" si="704"/>
        <v>OFF</v>
      </c>
      <c r="D7517" s="4">
        <f t="shared" si="706"/>
        <v>42743.124999981774</v>
      </c>
      <c r="E7517" t="str">
        <f t="shared" si="707"/>
        <v>LRKPPS</v>
      </c>
      <c r="F7517" s="39">
        <v>102.9990234375</v>
      </c>
      <c r="G7517">
        <f t="shared" si="705"/>
        <v>1.632218541594867E-3</v>
      </c>
      <c r="H7517" s="38">
        <f>G7517*SUMIF('Manual Inputs'!$B$11:$B$22,'Expanded kW'!A7517,'Manual Inputs'!$C$11:$C$22)</f>
        <v>13684.00447167222</v>
      </c>
    </row>
    <row r="7518" spans="1:8" x14ac:dyDescent="0.2">
      <c r="A7518">
        <f t="shared" si="702"/>
        <v>1</v>
      </c>
      <c r="B7518" t="b">
        <f t="shared" si="703"/>
        <v>0</v>
      </c>
      <c r="C7518" t="str">
        <f t="shared" si="704"/>
        <v>OFF</v>
      </c>
      <c r="D7518" s="4">
        <f t="shared" si="706"/>
        <v>42743.166666648438</v>
      </c>
      <c r="E7518" t="str">
        <f t="shared" si="707"/>
        <v>LRKPPS</v>
      </c>
      <c r="F7518" s="39">
        <v>103.40549468994141</v>
      </c>
      <c r="G7518">
        <f t="shared" si="705"/>
        <v>1.6386598639755859E-3</v>
      </c>
      <c r="H7518" s="38">
        <f>G7518*SUMIF('Manual Inputs'!$B$11:$B$22,'Expanded kW'!A7518,'Manual Inputs'!$C$11:$C$22)</f>
        <v>13738.006483054296</v>
      </c>
    </row>
    <row r="7519" spans="1:8" x14ac:dyDescent="0.2">
      <c r="A7519">
        <f t="shared" si="702"/>
        <v>1</v>
      </c>
      <c r="B7519" t="b">
        <f t="shared" si="703"/>
        <v>0</v>
      </c>
      <c r="C7519" t="str">
        <f t="shared" si="704"/>
        <v>OFF</v>
      </c>
      <c r="D7519" s="4">
        <f t="shared" si="706"/>
        <v>42743.208333315102</v>
      </c>
      <c r="E7519" t="str">
        <f t="shared" si="707"/>
        <v>LRKPPS</v>
      </c>
      <c r="F7519" s="39">
        <v>107.58145904541016</v>
      </c>
      <c r="G7519">
        <f t="shared" si="705"/>
        <v>1.7048360880071794E-3</v>
      </c>
      <c r="H7519" s="38">
        <f>G7519*SUMIF('Manual Inputs'!$B$11:$B$22,'Expanded kW'!A7519,'Manual Inputs'!$C$11:$C$22)</f>
        <v>14292.807033648382</v>
      </c>
    </row>
    <row r="7520" spans="1:8" x14ac:dyDescent="0.2">
      <c r="A7520">
        <f t="shared" si="702"/>
        <v>1</v>
      </c>
      <c r="B7520" t="b">
        <f t="shared" si="703"/>
        <v>0</v>
      </c>
      <c r="C7520" t="str">
        <f t="shared" si="704"/>
        <v>OFF</v>
      </c>
      <c r="D7520" s="4">
        <f t="shared" si="706"/>
        <v>42743.249999981766</v>
      </c>
      <c r="E7520" t="str">
        <f t="shared" si="707"/>
        <v>LRKPPS</v>
      </c>
      <c r="F7520" s="39">
        <v>115.92774200439453</v>
      </c>
      <c r="G7520">
        <f t="shared" si="705"/>
        <v>1.837099068221919E-3</v>
      </c>
      <c r="H7520" s="38">
        <f>G7520*SUMIF('Manual Inputs'!$B$11:$B$22,'Expanded kW'!A7520,'Manual Inputs'!$C$11:$C$22)</f>
        <v>15401.658064667012</v>
      </c>
    </row>
    <row r="7521" spans="1:8" x14ac:dyDescent="0.2">
      <c r="A7521">
        <f t="shared" si="702"/>
        <v>1</v>
      </c>
      <c r="B7521" t="b">
        <f t="shared" si="703"/>
        <v>0</v>
      </c>
      <c r="C7521" t="str">
        <f t="shared" si="704"/>
        <v>OFF</v>
      </c>
      <c r="D7521" s="4">
        <f t="shared" si="706"/>
        <v>42743.291666648431</v>
      </c>
      <c r="E7521" t="str">
        <f t="shared" si="707"/>
        <v>LRKPPS</v>
      </c>
      <c r="F7521" s="39">
        <v>107.06995391845703</v>
      </c>
      <c r="G7521">
        <f t="shared" si="705"/>
        <v>1.6967303009378454E-3</v>
      </c>
      <c r="H7521" s="38">
        <f>G7521*SUMIF('Manual Inputs'!$B$11:$B$22,'Expanded kW'!A7521,'Manual Inputs'!$C$11:$C$22)</f>
        <v>14224.850676287799</v>
      </c>
    </row>
    <row r="7522" spans="1:8" x14ac:dyDescent="0.2">
      <c r="A7522">
        <f t="shared" si="702"/>
        <v>1</v>
      </c>
      <c r="B7522" t="b">
        <f t="shared" si="703"/>
        <v>0</v>
      </c>
      <c r="C7522" t="str">
        <f t="shared" si="704"/>
        <v>OFF</v>
      </c>
      <c r="D7522" s="4">
        <f t="shared" si="706"/>
        <v>42743.333333315095</v>
      </c>
      <c r="E7522" t="str">
        <f t="shared" si="707"/>
        <v>LRKPPS</v>
      </c>
      <c r="F7522" s="39">
        <v>106.73212432861328</v>
      </c>
      <c r="G7522">
        <f t="shared" si="705"/>
        <v>1.6913767383307497E-3</v>
      </c>
      <c r="H7522" s="38">
        <f>G7522*SUMIF('Manual Inputs'!$B$11:$B$22,'Expanded kW'!A7522,'Manual Inputs'!$C$11:$C$22)</f>
        <v>14179.968099115693</v>
      </c>
    </row>
    <row r="7523" spans="1:8" x14ac:dyDescent="0.2">
      <c r="A7523">
        <f t="shared" si="702"/>
        <v>1</v>
      </c>
      <c r="B7523" t="b">
        <f t="shared" si="703"/>
        <v>0</v>
      </c>
      <c r="C7523" t="str">
        <f t="shared" si="704"/>
        <v>OFF</v>
      </c>
      <c r="D7523" s="4">
        <f t="shared" si="706"/>
        <v>42743.374999981759</v>
      </c>
      <c r="E7523" t="str">
        <f t="shared" si="707"/>
        <v>LRKPPS</v>
      </c>
      <c r="F7523" s="39">
        <v>104.98095703125</v>
      </c>
      <c r="G7523">
        <f t="shared" si="705"/>
        <v>1.6636261088898276E-3</v>
      </c>
      <c r="H7523" s="38">
        <f>G7523*SUMIF('Manual Inputs'!$B$11:$B$22,'Expanded kW'!A7523,'Manual Inputs'!$C$11:$C$22)</f>
        <v>13947.315591081906</v>
      </c>
    </row>
    <row r="7524" spans="1:8" x14ac:dyDescent="0.2">
      <c r="A7524">
        <f t="shared" si="702"/>
        <v>1</v>
      </c>
      <c r="B7524" t="b">
        <f t="shared" si="703"/>
        <v>0</v>
      </c>
      <c r="C7524" t="str">
        <f t="shared" si="704"/>
        <v>OFF</v>
      </c>
      <c r="D7524" s="4">
        <f t="shared" si="706"/>
        <v>42743.416666648423</v>
      </c>
      <c r="E7524" t="str">
        <f t="shared" si="707"/>
        <v>LRKPPS</v>
      </c>
      <c r="F7524" s="39">
        <v>103.16416931152344</v>
      </c>
      <c r="G7524">
        <f t="shared" si="705"/>
        <v>1.6348355970644513E-3</v>
      </c>
      <c r="H7524" s="38">
        <f>G7524*SUMIF('Manual Inputs'!$B$11:$B$22,'Expanded kW'!A7524,'Manual Inputs'!$C$11:$C$22)</f>
        <v>13705.945037739688</v>
      </c>
    </row>
    <row r="7525" spans="1:8" x14ac:dyDescent="0.2">
      <c r="A7525">
        <f t="shared" si="702"/>
        <v>1</v>
      </c>
      <c r="B7525" t="b">
        <f t="shared" si="703"/>
        <v>0</v>
      </c>
      <c r="C7525" t="str">
        <f t="shared" si="704"/>
        <v>OFF</v>
      </c>
      <c r="D7525" s="4">
        <f t="shared" si="706"/>
        <v>42743.458333315088</v>
      </c>
      <c r="E7525" t="str">
        <f t="shared" si="707"/>
        <v>LRKPPS</v>
      </c>
      <c r="F7525" s="39">
        <v>100.90755462646484</v>
      </c>
      <c r="G7525">
        <f t="shared" si="705"/>
        <v>1.5990751771375292E-3</v>
      </c>
      <c r="H7525" s="38">
        <f>G7525*SUMIF('Manual Inputs'!$B$11:$B$22,'Expanded kW'!A7525,'Manual Inputs'!$C$11:$C$22)</f>
        <v>13406.140977365068</v>
      </c>
    </row>
    <row r="7526" spans="1:8" x14ac:dyDescent="0.2">
      <c r="A7526">
        <f t="shared" si="702"/>
        <v>1</v>
      </c>
      <c r="B7526" t="b">
        <f t="shared" si="703"/>
        <v>0</v>
      </c>
      <c r="C7526" t="str">
        <f t="shared" si="704"/>
        <v>OFF</v>
      </c>
      <c r="D7526" s="4">
        <f t="shared" si="706"/>
        <v>42743.499999981752</v>
      </c>
      <c r="E7526" t="str">
        <f t="shared" si="707"/>
        <v>LRKPPS</v>
      </c>
      <c r="F7526" s="39">
        <v>98.978889465332031</v>
      </c>
      <c r="G7526">
        <f t="shared" si="705"/>
        <v>1.5685117510829197E-3</v>
      </c>
      <c r="H7526" s="38">
        <f>G7526*SUMIF('Manual Inputs'!$B$11:$B$22,'Expanded kW'!A7526,'Manual Inputs'!$C$11:$C$22)</f>
        <v>13149.906871365856</v>
      </c>
    </row>
    <row r="7527" spans="1:8" x14ac:dyDescent="0.2">
      <c r="A7527">
        <f t="shared" si="702"/>
        <v>1</v>
      </c>
      <c r="B7527" t="b">
        <f t="shared" si="703"/>
        <v>0</v>
      </c>
      <c r="C7527" t="str">
        <f t="shared" si="704"/>
        <v>OFF</v>
      </c>
      <c r="D7527" s="4">
        <f t="shared" si="706"/>
        <v>42743.541666648416</v>
      </c>
      <c r="E7527" t="str">
        <f t="shared" si="707"/>
        <v>LRKPPS</v>
      </c>
      <c r="F7527" s="39">
        <v>96.822074890136719</v>
      </c>
      <c r="G7527">
        <f t="shared" si="705"/>
        <v>1.534332856731052E-3</v>
      </c>
      <c r="H7527" s="38">
        <f>G7527*SUMIF('Manual Inputs'!$B$11:$B$22,'Expanded kW'!A7527,'Manual Inputs'!$C$11:$C$22)</f>
        <v>12863.361821650413</v>
      </c>
    </row>
    <row r="7528" spans="1:8" x14ac:dyDescent="0.2">
      <c r="A7528">
        <f t="shared" si="702"/>
        <v>1</v>
      </c>
      <c r="B7528" t="b">
        <f t="shared" si="703"/>
        <v>0</v>
      </c>
      <c r="C7528" t="str">
        <f t="shared" si="704"/>
        <v>OFF</v>
      </c>
      <c r="D7528" s="4">
        <f t="shared" si="706"/>
        <v>42743.58333331508</v>
      </c>
      <c r="E7528" t="str">
        <f t="shared" si="707"/>
        <v>LRKPPS</v>
      </c>
      <c r="F7528" s="39">
        <v>95.04144287109375</v>
      </c>
      <c r="G7528">
        <f t="shared" si="705"/>
        <v>1.5061153018432328E-3</v>
      </c>
      <c r="H7528" s="38">
        <f>G7528*SUMIF('Manual Inputs'!$B$11:$B$22,'Expanded kW'!A7528,'Manual Inputs'!$C$11:$C$22)</f>
        <v>12626.794758218282</v>
      </c>
    </row>
    <row r="7529" spans="1:8" x14ac:dyDescent="0.2">
      <c r="A7529">
        <f t="shared" si="702"/>
        <v>1</v>
      </c>
      <c r="B7529" t="b">
        <f t="shared" si="703"/>
        <v>0</v>
      </c>
      <c r="C7529" t="str">
        <f t="shared" si="704"/>
        <v>OFF</v>
      </c>
      <c r="D7529" s="4">
        <f t="shared" si="706"/>
        <v>42743.624999981745</v>
      </c>
      <c r="E7529" t="str">
        <f t="shared" si="707"/>
        <v>LRKPPS</v>
      </c>
      <c r="F7529" s="39">
        <v>95.020294189453125</v>
      </c>
      <c r="G7529">
        <f t="shared" si="705"/>
        <v>1.5057801601190486E-3</v>
      </c>
      <c r="H7529" s="38">
        <f>G7529*SUMIF('Manual Inputs'!$B$11:$B$22,'Expanded kW'!A7529,'Manual Inputs'!$C$11:$C$22)</f>
        <v>12623.985035907506</v>
      </c>
    </row>
    <row r="7530" spans="1:8" x14ac:dyDescent="0.2">
      <c r="A7530">
        <f t="shared" si="702"/>
        <v>1</v>
      </c>
      <c r="B7530" t="b">
        <f t="shared" si="703"/>
        <v>0</v>
      </c>
      <c r="C7530" t="str">
        <f t="shared" si="704"/>
        <v>OFF</v>
      </c>
      <c r="D7530" s="4">
        <f t="shared" si="706"/>
        <v>42743.666666648409</v>
      </c>
      <c r="E7530" t="str">
        <f t="shared" si="707"/>
        <v>LRKPPS</v>
      </c>
      <c r="F7530" s="39">
        <v>94.678581237792969</v>
      </c>
      <c r="G7530">
        <f t="shared" si="705"/>
        <v>1.5003650581405211E-3</v>
      </c>
      <c r="H7530" s="38">
        <f>G7530*SUMIF('Manual Inputs'!$B$11:$B$22,'Expanded kW'!A7530,'Manual Inputs'!$C$11:$C$22)</f>
        <v>12578.586532091756</v>
      </c>
    </row>
    <row r="7531" spans="1:8" x14ac:dyDescent="0.2">
      <c r="A7531">
        <f t="shared" si="702"/>
        <v>1</v>
      </c>
      <c r="B7531" t="b">
        <f t="shared" si="703"/>
        <v>0</v>
      </c>
      <c r="C7531" t="str">
        <f t="shared" si="704"/>
        <v>OFF</v>
      </c>
      <c r="D7531" s="4">
        <f t="shared" si="706"/>
        <v>42743.708333315073</v>
      </c>
      <c r="E7531" t="str">
        <f t="shared" si="707"/>
        <v>LRKPPS</v>
      </c>
      <c r="F7531" s="39">
        <v>97.779800415039063</v>
      </c>
      <c r="G7531">
        <f t="shared" si="705"/>
        <v>1.5495098681951737E-3</v>
      </c>
      <c r="H7531" s="38">
        <f>G7531*SUMIF('Manual Inputs'!$B$11:$B$22,'Expanded kW'!A7531,'Manual Inputs'!$C$11:$C$22)</f>
        <v>12990.601089829986</v>
      </c>
    </row>
    <row r="7532" spans="1:8" x14ac:dyDescent="0.2">
      <c r="A7532">
        <f t="shared" si="702"/>
        <v>1</v>
      </c>
      <c r="B7532" t="b">
        <f t="shared" si="703"/>
        <v>0</v>
      </c>
      <c r="C7532" t="str">
        <f t="shared" si="704"/>
        <v>OFF</v>
      </c>
      <c r="D7532" s="4">
        <f t="shared" si="706"/>
        <v>42743.749999981737</v>
      </c>
      <c r="E7532" t="str">
        <f t="shared" si="707"/>
        <v>LRKPPS</v>
      </c>
      <c r="F7532" s="39">
        <v>101.32816314697266</v>
      </c>
      <c r="G7532">
        <f t="shared" si="705"/>
        <v>1.6057405318468602E-3</v>
      </c>
      <c r="H7532" s="38">
        <f>G7532*SUMIF('Manual Inputs'!$B$11:$B$22,'Expanded kW'!A7532,'Manual Inputs'!$C$11:$C$22)</f>
        <v>13462.021204996012</v>
      </c>
    </row>
    <row r="7533" spans="1:8" x14ac:dyDescent="0.2">
      <c r="A7533">
        <f t="shared" si="702"/>
        <v>1</v>
      </c>
      <c r="B7533" t="b">
        <f t="shared" si="703"/>
        <v>0</v>
      </c>
      <c r="C7533" t="str">
        <f t="shared" si="704"/>
        <v>OFF</v>
      </c>
      <c r="D7533" s="4">
        <f t="shared" si="706"/>
        <v>42743.791666648402</v>
      </c>
      <c r="E7533" t="str">
        <f t="shared" si="707"/>
        <v>LRKPPS</v>
      </c>
      <c r="F7533" s="39">
        <v>101.10900115966797</v>
      </c>
      <c r="G7533">
        <f t="shared" si="705"/>
        <v>1.6022674866921305E-3</v>
      </c>
      <c r="H7533" s="38">
        <f>G7533*SUMIF('Manual Inputs'!$B$11:$B$22,'Expanded kW'!A7533,'Manual Inputs'!$C$11:$C$22)</f>
        <v>13432.904291901028</v>
      </c>
    </row>
    <row r="7534" spans="1:8" x14ac:dyDescent="0.2">
      <c r="A7534">
        <f t="shared" si="702"/>
        <v>1</v>
      </c>
      <c r="B7534" t="b">
        <f t="shared" si="703"/>
        <v>0</v>
      </c>
      <c r="C7534" t="str">
        <f t="shared" si="704"/>
        <v>OFF</v>
      </c>
      <c r="D7534" s="4">
        <f t="shared" si="706"/>
        <v>42743.833333315066</v>
      </c>
      <c r="E7534" t="str">
        <f t="shared" si="707"/>
        <v>LRKPPS</v>
      </c>
      <c r="F7534" s="39">
        <v>109.01806640625</v>
      </c>
      <c r="G7534">
        <f t="shared" si="705"/>
        <v>1.7276019074596069E-3</v>
      </c>
      <c r="H7534" s="38">
        <f>G7534*SUMIF('Manual Inputs'!$B$11:$B$22,'Expanded kW'!A7534,'Manual Inputs'!$C$11:$C$22)</f>
        <v>14483.668469938586</v>
      </c>
    </row>
    <row r="7535" spans="1:8" x14ac:dyDescent="0.2">
      <c r="A7535">
        <f t="shared" si="702"/>
        <v>1</v>
      </c>
      <c r="B7535" t="b">
        <f t="shared" si="703"/>
        <v>0</v>
      </c>
      <c r="C7535" t="str">
        <f t="shared" si="704"/>
        <v>OFF</v>
      </c>
      <c r="D7535" s="4">
        <f t="shared" si="706"/>
        <v>42743.87499998173</v>
      </c>
      <c r="E7535" t="str">
        <f t="shared" si="707"/>
        <v>LRKPPS</v>
      </c>
      <c r="F7535" s="39">
        <v>104.23497009277344</v>
      </c>
      <c r="G7535">
        <f t="shared" si="705"/>
        <v>1.651804504449977E-3</v>
      </c>
      <c r="H7535" s="38">
        <f>G7535*SUMIF('Manual Inputs'!$B$11:$B$22,'Expanded kW'!A7535,'Manual Inputs'!$C$11:$C$22)</f>
        <v>13848.206995085202</v>
      </c>
    </row>
    <row r="7536" spans="1:8" x14ac:dyDescent="0.2">
      <c r="A7536">
        <f t="shared" si="702"/>
        <v>1</v>
      </c>
      <c r="B7536" t="b">
        <f t="shared" si="703"/>
        <v>0</v>
      </c>
      <c r="C7536" t="str">
        <f t="shared" si="704"/>
        <v>OFF</v>
      </c>
      <c r="D7536" s="4">
        <f t="shared" si="706"/>
        <v>42743.916666648394</v>
      </c>
      <c r="E7536" t="str">
        <f t="shared" si="707"/>
        <v>LRKPPS</v>
      </c>
      <c r="F7536" s="39">
        <v>118.31944274902344</v>
      </c>
      <c r="G7536">
        <f t="shared" si="705"/>
        <v>1.8750001877766921E-3</v>
      </c>
      <c r="H7536" s="38">
        <f>G7536*SUMIF('Manual Inputs'!$B$11:$B$22,'Expanded kW'!A7536,'Manual Inputs'!$C$11:$C$22)</f>
        <v>15719.409074260449</v>
      </c>
    </row>
    <row r="7537" spans="1:8" x14ac:dyDescent="0.2">
      <c r="A7537">
        <f t="shared" si="702"/>
        <v>1</v>
      </c>
      <c r="B7537" t="b">
        <f t="shared" si="703"/>
        <v>0</v>
      </c>
      <c r="C7537" t="str">
        <f t="shared" si="704"/>
        <v>OFF</v>
      </c>
      <c r="D7537" s="4">
        <f t="shared" si="706"/>
        <v>42743.958333315059</v>
      </c>
      <c r="E7537" t="str">
        <f t="shared" si="707"/>
        <v>LRKPPS</v>
      </c>
      <c r="F7537" s="39">
        <v>111.95732879638672</v>
      </c>
      <c r="G7537">
        <f t="shared" si="705"/>
        <v>1.7741801992887981E-3</v>
      </c>
      <c r="H7537" s="38">
        <f>G7537*SUMIF('Manual Inputs'!$B$11:$B$22,'Expanded kW'!A7537,'Manual Inputs'!$C$11:$C$22)</f>
        <v>14874.166149894309</v>
      </c>
    </row>
    <row r="7538" spans="1:8" x14ac:dyDescent="0.2">
      <c r="A7538">
        <f t="shared" si="702"/>
        <v>1</v>
      </c>
      <c r="B7538" t="b">
        <f t="shared" si="703"/>
        <v>0</v>
      </c>
      <c r="C7538" t="str">
        <f t="shared" si="704"/>
        <v>OFF</v>
      </c>
      <c r="D7538" s="4">
        <f t="shared" si="706"/>
        <v>42743.999999981723</v>
      </c>
      <c r="E7538" t="str">
        <f t="shared" si="707"/>
        <v>LRKPPS</v>
      </c>
      <c r="F7538" s="39">
        <v>113.63552093505859</v>
      </c>
      <c r="G7538">
        <f t="shared" si="705"/>
        <v>1.8007743963372887E-3</v>
      </c>
      <c r="H7538" s="38">
        <f>G7538*SUMIF('Manual Inputs'!$B$11:$B$22,'Expanded kW'!A7538,'Manual Inputs'!$C$11:$C$22)</f>
        <v>15097.123494182586</v>
      </c>
    </row>
    <row r="7539" spans="1:8" x14ac:dyDescent="0.2">
      <c r="A7539">
        <f t="shared" si="702"/>
        <v>1</v>
      </c>
      <c r="B7539" t="b">
        <f t="shared" si="703"/>
        <v>0</v>
      </c>
      <c r="C7539" t="str">
        <f t="shared" si="704"/>
        <v>OFF</v>
      </c>
      <c r="D7539" s="4">
        <f t="shared" si="706"/>
        <v>42744.041666648387</v>
      </c>
      <c r="E7539" t="str">
        <f t="shared" si="707"/>
        <v>LRKPPS</v>
      </c>
      <c r="F7539" s="39">
        <v>112.00919342041016</v>
      </c>
      <c r="G7539">
        <f t="shared" si="705"/>
        <v>1.7750020944695352E-3</v>
      </c>
      <c r="H7539" s="38">
        <f>G7539*SUMIF('Manual Inputs'!$B$11:$B$22,'Expanded kW'!A7539,'Manual Inputs'!$C$11:$C$22)</f>
        <v>14881.05665937073</v>
      </c>
    </row>
    <row r="7540" spans="1:8" x14ac:dyDescent="0.2">
      <c r="A7540">
        <f t="shared" si="702"/>
        <v>1</v>
      </c>
      <c r="B7540" t="b">
        <f t="shared" si="703"/>
        <v>0</v>
      </c>
      <c r="C7540" t="str">
        <f t="shared" si="704"/>
        <v>OFF</v>
      </c>
      <c r="D7540" s="4">
        <f t="shared" si="706"/>
        <v>42744.083333315051</v>
      </c>
      <c r="E7540" t="str">
        <f t="shared" si="707"/>
        <v>LRKPPS</v>
      </c>
      <c r="F7540" s="39">
        <v>113.19876098632812</v>
      </c>
      <c r="G7540">
        <f t="shared" si="705"/>
        <v>1.7938530910398996E-3</v>
      </c>
      <c r="H7540" s="38">
        <f>G7540*SUMIF('Manual Inputs'!$B$11:$B$22,'Expanded kW'!A7540,'Manual Inputs'!$C$11:$C$22)</f>
        <v>15039.09745770175</v>
      </c>
    </row>
    <row r="7541" spans="1:8" x14ac:dyDescent="0.2">
      <c r="A7541">
        <f t="shared" si="702"/>
        <v>1</v>
      </c>
      <c r="B7541" t="b">
        <f t="shared" si="703"/>
        <v>0</v>
      </c>
      <c r="C7541" t="str">
        <f t="shared" si="704"/>
        <v>OFF</v>
      </c>
      <c r="D7541" s="4">
        <f t="shared" si="706"/>
        <v>42744.124999981716</v>
      </c>
      <c r="E7541" t="str">
        <f t="shared" si="707"/>
        <v>LRKPPS</v>
      </c>
      <c r="F7541" s="39">
        <v>114.54265594482422</v>
      </c>
      <c r="G7541">
        <f t="shared" si="705"/>
        <v>1.8151497033378232E-3</v>
      </c>
      <c r="H7541" s="38">
        <f>G7541*SUMIF('Manual Inputs'!$B$11:$B$22,'Expanded kW'!A7541,'Manual Inputs'!$C$11:$C$22)</f>
        <v>15217.641525478055</v>
      </c>
    </row>
    <row r="7542" spans="1:8" x14ac:dyDescent="0.2">
      <c r="A7542">
        <f t="shared" si="702"/>
        <v>1</v>
      </c>
      <c r="B7542" t="b">
        <f t="shared" si="703"/>
        <v>0</v>
      </c>
      <c r="C7542" t="str">
        <f t="shared" si="704"/>
        <v>OFF</v>
      </c>
      <c r="D7542" s="4">
        <f t="shared" si="706"/>
        <v>42744.16666664838</v>
      </c>
      <c r="E7542" t="str">
        <f t="shared" si="707"/>
        <v>LRKPPS</v>
      </c>
      <c r="F7542" s="39">
        <v>115.14666748046875</v>
      </c>
      <c r="G7542">
        <f t="shared" si="705"/>
        <v>1.8247214331942175E-3</v>
      </c>
      <c r="H7542" s="38">
        <f>G7542*SUMIF('Manual Inputs'!$B$11:$B$22,'Expanded kW'!A7542,'Manual Inputs'!$C$11:$C$22)</f>
        <v>15297.887883927431</v>
      </c>
    </row>
    <row r="7543" spans="1:8" x14ac:dyDescent="0.2">
      <c r="A7543">
        <f t="shared" si="702"/>
        <v>1</v>
      </c>
      <c r="B7543" t="b">
        <f t="shared" si="703"/>
        <v>0</v>
      </c>
      <c r="C7543" t="str">
        <f t="shared" si="704"/>
        <v>OFF</v>
      </c>
      <c r="D7543" s="4">
        <f t="shared" si="706"/>
        <v>42744.208333315044</v>
      </c>
      <c r="E7543" t="str">
        <f t="shared" si="707"/>
        <v>LRKPPS</v>
      </c>
      <c r="F7543" s="39">
        <v>127.12311553955078</v>
      </c>
      <c r="G7543">
        <f t="shared" si="705"/>
        <v>2.0145113936431477E-3</v>
      </c>
      <c r="H7543" s="38">
        <f>G7543*SUMIF('Manual Inputs'!$B$11:$B$22,'Expanded kW'!A7543,'Manual Inputs'!$C$11:$C$22)</f>
        <v>16889.026938703759</v>
      </c>
    </row>
    <row r="7544" spans="1:8" x14ac:dyDescent="0.2">
      <c r="A7544">
        <f t="shared" si="702"/>
        <v>1</v>
      </c>
      <c r="B7544" t="b">
        <f t="shared" si="703"/>
        <v>0</v>
      </c>
      <c r="C7544" t="str">
        <f t="shared" si="704"/>
        <v>OFF</v>
      </c>
      <c r="D7544" s="4">
        <f t="shared" si="706"/>
        <v>42744.249999981708</v>
      </c>
      <c r="E7544" t="str">
        <f t="shared" si="707"/>
        <v>LRKPPS</v>
      </c>
      <c r="F7544" s="39">
        <v>141.67234802246094</v>
      </c>
      <c r="G7544">
        <f t="shared" si="705"/>
        <v>2.2450720944345521E-3</v>
      </c>
      <c r="H7544" s="38">
        <f>G7544*SUMIF('Manual Inputs'!$B$11:$B$22,'Expanded kW'!A7544,'Manual Inputs'!$C$11:$C$22)</f>
        <v>18821.974996957444</v>
      </c>
    </row>
    <row r="7545" spans="1:8" x14ac:dyDescent="0.2">
      <c r="A7545">
        <f t="shared" si="702"/>
        <v>1</v>
      </c>
      <c r="B7545" t="b">
        <f t="shared" si="703"/>
        <v>0</v>
      </c>
      <c r="C7545" t="str">
        <f t="shared" si="704"/>
        <v>ON</v>
      </c>
      <c r="D7545" s="4">
        <f t="shared" si="706"/>
        <v>42744.291666648372</v>
      </c>
      <c r="E7545" t="str">
        <f t="shared" si="707"/>
        <v>LRKPPS</v>
      </c>
      <c r="F7545" s="39">
        <v>156.85150146484375</v>
      </c>
      <c r="G7545">
        <f t="shared" si="705"/>
        <v>2.4856151099652258E-3</v>
      </c>
      <c r="H7545" s="38">
        <f>G7545*SUMIF('Manual Inputs'!$B$11:$B$22,'Expanded kW'!A7545,'Manual Inputs'!$C$11:$C$22)</f>
        <v>20838.611627573704</v>
      </c>
    </row>
    <row r="7546" spans="1:8" x14ac:dyDescent="0.2">
      <c r="A7546">
        <f t="shared" si="702"/>
        <v>1</v>
      </c>
      <c r="B7546" t="b">
        <f t="shared" si="703"/>
        <v>0</v>
      </c>
      <c r="C7546" t="str">
        <f t="shared" si="704"/>
        <v>ON</v>
      </c>
      <c r="D7546" s="4">
        <f t="shared" si="706"/>
        <v>42744.333333315037</v>
      </c>
      <c r="E7546" t="str">
        <f t="shared" si="707"/>
        <v>LRKPPS</v>
      </c>
      <c r="F7546" s="39">
        <v>166.93879699707031</v>
      </c>
      <c r="G7546">
        <f t="shared" si="705"/>
        <v>2.6454677983961802E-3</v>
      </c>
      <c r="H7546" s="38">
        <f>G7546*SUMIF('Manual Inputs'!$B$11:$B$22,'Expanded kW'!A7546,'Manual Inputs'!$C$11:$C$22)</f>
        <v>22178.766053929281</v>
      </c>
    </row>
    <row r="7547" spans="1:8" x14ac:dyDescent="0.2">
      <c r="A7547">
        <f t="shared" si="702"/>
        <v>1</v>
      </c>
      <c r="B7547" t="b">
        <f t="shared" si="703"/>
        <v>0</v>
      </c>
      <c r="C7547" t="str">
        <f t="shared" si="704"/>
        <v>ON</v>
      </c>
      <c r="D7547" s="4">
        <f t="shared" si="706"/>
        <v>42744.374999981701</v>
      </c>
      <c r="E7547" t="str">
        <f t="shared" si="707"/>
        <v>LRKPPS</v>
      </c>
      <c r="F7547" s="39">
        <v>167.69725036621094</v>
      </c>
      <c r="G7547">
        <f t="shared" si="705"/>
        <v>2.6574869575176027E-3</v>
      </c>
      <c r="H7547" s="38">
        <f>G7547*SUMIF('Manual Inputs'!$B$11:$B$22,'Expanded kW'!A7547,'Manual Inputs'!$C$11:$C$22)</f>
        <v>22279.530885949007</v>
      </c>
    </row>
    <row r="7548" spans="1:8" x14ac:dyDescent="0.2">
      <c r="A7548">
        <f t="shared" si="702"/>
        <v>1</v>
      </c>
      <c r="B7548" t="b">
        <f t="shared" si="703"/>
        <v>0</v>
      </c>
      <c r="C7548" t="str">
        <f t="shared" si="704"/>
        <v>ON</v>
      </c>
      <c r="D7548" s="4">
        <f t="shared" si="706"/>
        <v>42744.416666648365</v>
      </c>
      <c r="E7548" t="str">
        <f t="shared" si="707"/>
        <v>LRKPPS</v>
      </c>
      <c r="F7548" s="39">
        <v>166.86141967773437</v>
      </c>
      <c r="G7548">
        <f t="shared" si="705"/>
        <v>2.6442416052624594E-3</v>
      </c>
      <c r="H7548" s="38">
        <f>G7548*SUMIF('Manual Inputs'!$B$11:$B$22,'Expanded kW'!A7548,'Manual Inputs'!$C$11:$C$22)</f>
        <v>22168.486038173196</v>
      </c>
    </row>
    <row r="7549" spans="1:8" x14ac:dyDescent="0.2">
      <c r="A7549">
        <f t="shared" si="702"/>
        <v>1</v>
      </c>
      <c r="B7549" t="b">
        <f t="shared" si="703"/>
        <v>0</v>
      </c>
      <c r="C7549" t="str">
        <f t="shared" si="704"/>
        <v>ON</v>
      </c>
      <c r="D7549" s="4">
        <f t="shared" si="706"/>
        <v>42744.458333315029</v>
      </c>
      <c r="E7549" t="str">
        <f t="shared" si="707"/>
        <v>LRKPPS</v>
      </c>
      <c r="F7549" s="39">
        <v>168.65963745117187</v>
      </c>
      <c r="G7549">
        <f t="shared" si="705"/>
        <v>2.6727378404079421E-3</v>
      </c>
      <c r="H7549" s="38">
        <f>G7549*SUMIF('Manual Inputs'!$B$11:$B$22,'Expanded kW'!A7549,'Manual Inputs'!$C$11:$C$22)</f>
        <v>22407.389468822617</v>
      </c>
    </row>
    <row r="7550" spans="1:8" x14ac:dyDescent="0.2">
      <c r="A7550">
        <f t="shared" si="702"/>
        <v>1</v>
      </c>
      <c r="B7550" t="b">
        <f t="shared" si="703"/>
        <v>0</v>
      </c>
      <c r="C7550" t="str">
        <f t="shared" si="704"/>
        <v>ON</v>
      </c>
      <c r="D7550" s="4">
        <f t="shared" si="706"/>
        <v>42744.499999981694</v>
      </c>
      <c r="E7550" t="str">
        <f t="shared" si="707"/>
        <v>LRKPPS</v>
      </c>
      <c r="F7550" s="39">
        <v>154.62388610839844</v>
      </c>
      <c r="G7550">
        <f t="shared" si="705"/>
        <v>2.4503142404328285E-3</v>
      </c>
      <c r="H7550" s="38">
        <f>G7550*SUMIF('Manual Inputs'!$B$11:$B$22,'Expanded kW'!A7550,'Manual Inputs'!$C$11:$C$22)</f>
        <v>20542.660292488858</v>
      </c>
    </row>
    <row r="7551" spans="1:8" x14ac:dyDescent="0.2">
      <c r="A7551">
        <f t="shared" si="702"/>
        <v>1</v>
      </c>
      <c r="B7551" t="b">
        <f t="shared" si="703"/>
        <v>0</v>
      </c>
      <c r="C7551" t="str">
        <f t="shared" si="704"/>
        <v>ON</v>
      </c>
      <c r="D7551" s="4">
        <f t="shared" si="706"/>
        <v>42744.541666648358</v>
      </c>
      <c r="E7551" t="str">
        <f t="shared" si="707"/>
        <v>LRKPPS</v>
      </c>
      <c r="F7551" s="39">
        <v>144.16494750976562</v>
      </c>
      <c r="G7551">
        <f t="shared" si="705"/>
        <v>2.2845721495240775E-3</v>
      </c>
      <c r="H7551" s="38">
        <f>G7551*SUMIF('Manual Inputs'!$B$11:$B$22,'Expanded kW'!A7551,'Manual Inputs'!$C$11:$C$22)</f>
        <v>19153.130976810615</v>
      </c>
    </row>
    <row r="7552" spans="1:8" x14ac:dyDescent="0.2">
      <c r="A7552">
        <f t="shared" si="702"/>
        <v>1</v>
      </c>
      <c r="B7552" t="b">
        <f t="shared" si="703"/>
        <v>0</v>
      </c>
      <c r="C7552" t="str">
        <f t="shared" si="704"/>
        <v>ON</v>
      </c>
      <c r="D7552" s="4">
        <f t="shared" si="706"/>
        <v>42744.583333315022</v>
      </c>
      <c r="E7552" t="str">
        <f t="shared" si="707"/>
        <v>LRKPPS</v>
      </c>
      <c r="F7552" s="39">
        <v>131.72970581054687</v>
      </c>
      <c r="G7552">
        <f t="shared" si="705"/>
        <v>2.0875117173638174E-3</v>
      </c>
      <c r="H7552" s="38">
        <f>G7552*SUMIF('Manual Inputs'!$B$11:$B$22,'Expanded kW'!A7552,'Manual Inputs'!$C$11:$C$22)</f>
        <v>17501.03858467556</v>
      </c>
    </row>
    <row r="7553" spans="1:8" x14ac:dyDescent="0.2">
      <c r="A7553">
        <f t="shared" si="702"/>
        <v>1</v>
      </c>
      <c r="B7553" t="b">
        <f t="shared" si="703"/>
        <v>0</v>
      </c>
      <c r="C7553" t="str">
        <f t="shared" si="704"/>
        <v>ON</v>
      </c>
      <c r="D7553" s="4">
        <f t="shared" si="706"/>
        <v>42744.624999981686</v>
      </c>
      <c r="E7553" t="str">
        <f t="shared" si="707"/>
        <v>LRKPPS</v>
      </c>
      <c r="F7553" s="39">
        <v>125.83538818359375</v>
      </c>
      <c r="G7553">
        <f t="shared" si="705"/>
        <v>1.994104865534778E-3</v>
      </c>
      <c r="H7553" s="38">
        <f>G7553*SUMIF('Manual Inputs'!$B$11:$B$22,'Expanded kW'!A7553,'Manual Inputs'!$C$11:$C$22)</f>
        <v>16717.945055506068</v>
      </c>
    </row>
    <row r="7554" spans="1:8" x14ac:dyDescent="0.2">
      <c r="A7554">
        <f t="shared" ref="A7554:A7617" si="708">MONTH(D7554)</f>
        <v>1</v>
      </c>
      <c r="B7554" t="b">
        <f t="shared" ref="B7554:B7617" si="709">IF(ISNA(VLOOKUP(DATE(YEAR(D7554),MONTH(D7554),DAY(D7554)),Holidays,1,FALSE)),FALSE,TRUE)</f>
        <v>0</v>
      </c>
      <c r="C7554" t="str">
        <f t="shared" ref="C7554:C7617" si="710">IF(OR(HOUR(D7554)&lt;PkStart,HOUR(D7554)&gt;OPkStart-1,WEEKDAY(D7554,2)&gt;5,B7554)=TRUE,"OFF","ON")</f>
        <v>ON</v>
      </c>
      <c r="D7554" s="4">
        <f t="shared" si="706"/>
        <v>42744.666666648351</v>
      </c>
      <c r="E7554" t="str">
        <f t="shared" si="707"/>
        <v>LRKPPS</v>
      </c>
      <c r="F7554" s="39">
        <v>117.62839508056641</v>
      </c>
      <c r="G7554">
        <f t="shared" ref="G7554:G7617" si="711">IF(SUMIF($A$2:$A$8761,A7554,$F$2:$F$8761)=0,0,F7554/SUMIF($A$2:$A$8761,A7554,$F$2:$F$8761))</f>
        <v>1.8640492022242328E-3</v>
      </c>
      <c r="H7554" s="38">
        <f>G7554*SUMIF('Manual Inputs'!$B$11:$B$22,'Expanded kW'!A7554,'Manual Inputs'!$C$11:$C$22)</f>
        <v>15627.599471900065</v>
      </c>
    </row>
    <row r="7555" spans="1:8" x14ac:dyDescent="0.2">
      <c r="A7555">
        <f t="shared" si="708"/>
        <v>1</v>
      </c>
      <c r="B7555" t="b">
        <f t="shared" si="709"/>
        <v>0</v>
      </c>
      <c r="C7555" t="str">
        <f t="shared" si="710"/>
        <v>ON</v>
      </c>
      <c r="D7555" s="4">
        <f t="shared" si="706"/>
        <v>42744.708333315015</v>
      </c>
      <c r="E7555" t="str">
        <f t="shared" si="707"/>
        <v>LRKPPS</v>
      </c>
      <c r="F7555" s="39">
        <v>111.19561004638672</v>
      </c>
      <c r="G7555">
        <f t="shared" si="711"/>
        <v>1.7621092938982738E-3</v>
      </c>
      <c r="H7555" s="38">
        <f>G7555*SUMIF('Manual Inputs'!$B$11:$B$22,'Expanded kW'!A7555,'Manual Inputs'!$C$11:$C$22)</f>
        <v>14772.967493506256</v>
      </c>
    </row>
    <row r="7556" spans="1:8" x14ac:dyDescent="0.2">
      <c r="A7556">
        <f t="shared" si="708"/>
        <v>1</v>
      </c>
      <c r="B7556" t="b">
        <f t="shared" si="709"/>
        <v>0</v>
      </c>
      <c r="C7556" t="str">
        <f t="shared" si="710"/>
        <v>ON</v>
      </c>
      <c r="D7556" s="4">
        <f t="shared" ref="D7556:D7619" si="712">+D7555+1/24</f>
        <v>42744.749999981679</v>
      </c>
      <c r="E7556" t="str">
        <f t="shared" ref="E7556:E7619" si="713">+E7555</f>
        <v>LRKPPS</v>
      </c>
      <c r="F7556" s="39">
        <v>108.19454193115234</v>
      </c>
      <c r="G7556">
        <f t="shared" si="711"/>
        <v>1.7145515709335792E-3</v>
      </c>
      <c r="H7556" s="38">
        <f>G7556*SUMIF('Manual Inputs'!$B$11:$B$22,'Expanded kW'!A7556,'Manual Inputs'!$C$11:$C$22)</f>
        <v>14374.258572410714</v>
      </c>
    </row>
    <row r="7557" spans="1:8" x14ac:dyDescent="0.2">
      <c r="A7557">
        <f t="shared" si="708"/>
        <v>1</v>
      </c>
      <c r="B7557" t="b">
        <f t="shared" si="709"/>
        <v>0</v>
      </c>
      <c r="C7557" t="str">
        <f t="shared" si="710"/>
        <v>ON</v>
      </c>
      <c r="D7557" s="4">
        <f t="shared" si="712"/>
        <v>42744.791666648343</v>
      </c>
      <c r="E7557" t="str">
        <f t="shared" si="713"/>
        <v>LRKPPS</v>
      </c>
      <c r="F7557" s="39">
        <v>107.48622131347656</v>
      </c>
      <c r="G7557">
        <f t="shared" si="711"/>
        <v>1.7033268621258703E-3</v>
      </c>
      <c r="H7557" s="38">
        <f>G7557*SUMIF('Manual Inputs'!$B$11:$B$22,'Expanded kW'!A7557,'Manual Inputs'!$C$11:$C$22)</f>
        <v>14280.154160774864</v>
      </c>
    </row>
    <row r="7558" spans="1:8" x14ac:dyDescent="0.2">
      <c r="A7558">
        <f t="shared" si="708"/>
        <v>1</v>
      </c>
      <c r="B7558" t="b">
        <f t="shared" si="709"/>
        <v>0</v>
      </c>
      <c r="C7558" t="str">
        <f t="shared" si="710"/>
        <v>ON</v>
      </c>
      <c r="D7558" s="4">
        <f t="shared" si="712"/>
        <v>42744.833333315008</v>
      </c>
      <c r="E7558" t="str">
        <f t="shared" si="713"/>
        <v>LRKPPS</v>
      </c>
      <c r="F7558" s="39">
        <v>103.11525726318359</v>
      </c>
      <c r="G7558">
        <f t="shared" si="711"/>
        <v>1.6340604911504024E-3</v>
      </c>
      <c r="H7558" s="38">
        <f>G7558*SUMIF('Manual Inputs'!$B$11:$B$22,'Expanded kW'!A7558,'Manual Inputs'!$C$11:$C$22)</f>
        <v>13699.446794689769</v>
      </c>
    </row>
    <row r="7559" spans="1:8" x14ac:dyDescent="0.2">
      <c r="A7559">
        <f t="shared" si="708"/>
        <v>1</v>
      </c>
      <c r="B7559" t="b">
        <f t="shared" si="709"/>
        <v>0</v>
      </c>
      <c r="C7559" t="str">
        <f t="shared" si="710"/>
        <v>OFF</v>
      </c>
      <c r="D7559" s="4">
        <f t="shared" si="712"/>
        <v>42744.874999981672</v>
      </c>
      <c r="E7559" t="str">
        <f t="shared" si="713"/>
        <v>LRKPPS</v>
      </c>
      <c r="F7559" s="39">
        <v>103.77172088623047</v>
      </c>
      <c r="G7559">
        <f t="shared" si="711"/>
        <v>1.6444634256798723E-3</v>
      </c>
      <c r="H7559" s="38">
        <f>G7559*SUMIF('Manual Inputs'!$B$11:$B$22,'Expanded kW'!A7559,'Manual Inputs'!$C$11:$C$22)</f>
        <v>13786.661710457534</v>
      </c>
    </row>
    <row r="7560" spans="1:8" x14ac:dyDescent="0.2">
      <c r="A7560">
        <f t="shared" si="708"/>
        <v>1</v>
      </c>
      <c r="B7560" t="b">
        <f t="shared" si="709"/>
        <v>0</v>
      </c>
      <c r="C7560" t="str">
        <f t="shared" si="710"/>
        <v>OFF</v>
      </c>
      <c r="D7560" s="4">
        <f t="shared" si="712"/>
        <v>42744.916666648336</v>
      </c>
      <c r="E7560" t="str">
        <f t="shared" si="713"/>
        <v>LRKPPS</v>
      </c>
      <c r="F7560" s="39">
        <v>100.60317230224609</v>
      </c>
      <c r="G7560">
        <f t="shared" si="711"/>
        <v>1.5942516510812355E-3</v>
      </c>
      <c r="H7560" s="38">
        <f>G7560*SUMIF('Manual Inputs'!$B$11:$B$22,'Expanded kW'!A7560,'Manual Inputs'!$C$11:$C$22)</f>
        <v>13365.702059143336</v>
      </c>
    </row>
    <row r="7561" spans="1:8" x14ac:dyDescent="0.2">
      <c r="A7561">
        <f t="shared" si="708"/>
        <v>1</v>
      </c>
      <c r="B7561" t="b">
        <f t="shared" si="709"/>
        <v>0</v>
      </c>
      <c r="C7561" t="str">
        <f t="shared" si="710"/>
        <v>OFF</v>
      </c>
      <c r="D7561" s="4">
        <f t="shared" si="712"/>
        <v>42744.958333315</v>
      </c>
      <c r="E7561" t="str">
        <f t="shared" si="713"/>
        <v>LRKPPS</v>
      </c>
      <c r="F7561" s="39">
        <v>97.697097778320312</v>
      </c>
      <c r="G7561">
        <f t="shared" si="711"/>
        <v>1.5481992851179172E-3</v>
      </c>
      <c r="H7561" s="38">
        <f>G7561*SUMIF('Manual Inputs'!$B$11:$B$22,'Expanded kW'!A7561,'Manual Inputs'!$C$11:$C$22)</f>
        <v>12979.613575454521</v>
      </c>
    </row>
    <row r="7562" spans="1:8" x14ac:dyDescent="0.2">
      <c r="A7562">
        <f t="shared" si="708"/>
        <v>1</v>
      </c>
      <c r="B7562" t="b">
        <f t="shared" si="709"/>
        <v>0</v>
      </c>
      <c r="C7562" t="str">
        <f t="shared" si="710"/>
        <v>OFF</v>
      </c>
      <c r="D7562" s="4">
        <f t="shared" si="712"/>
        <v>42744.999999981665</v>
      </c>
      <c r="E7562" t="str">
        <f t="shared" si="713"/>
        <v>LRKPPS</v>
      </c>
      <c r="F7562" s="39">
        <v>95.470001220703125</v>
      </c>
      <c r="G7562">
        <f t="shared" si="711"/>
        <v>1.5129066369553776E-3</v>
      </c>
      <c r="H7562" s="38">
        <f>G7562*SUMIF('Manual Inputs'!$B$11:$B$22,'Expanded kW'!A7562,'Manual Inputs'!$C$11:$C$22)</f>
        <v>12683.731165736608</v>
      </c>
    </row>
    <row r="7563" spans="1:8" x14ac:dyDescent="0.2">
      <c r="A7563">
        <f t="shared" si="708"/>
        <v>1</v>
      </c>
      <c r="B7563" t="b">
        <f t="shared" si="709"/>
        <v>0</v>
      </c>
      <c r="C7563" t="str">
        <f t="shared" si="710"/>
        <v>OFF</v>
      </c>
      <c r="D7563" s="4">
        <f t="shared" si="712"/>
        <v>42745.041666648329</v>
      </c>
      <c r="E7563" t="str">
        <f t="shared" si="713"/>
        <v>LRKPPS</v>
      </c>
      <c r="F7563" s="39">
        <v>94.195091247558594</v>
      </c>
      <c r="G7563">
        <f t="shared" si="711"/>
        <v>1.4927032250434827E-3</v>
      </c>
      <c r="H7563" s="38">
        <f>G7563*SUMIF('Manual Inputs'!$B$11:$B$22,'Expanded kW'!A7563,'Manual Inputs'!$C$11:$C$22)</f>
        <v>12514.352144545446</v>
      </c>
    </row>
    <row r="7564" spans="1:8" x14ac:dyDescent="0.2">
      <c r="A7564">
        <f t="shared" si="708"/>
        <v>1</v>
      </c>
      <c r="B7564" t="b">
        <f t="shared" si="709"/>
        <v>0</v>
      </c>
      <c r="C7564" t="str">
        <f t="shared" si="710"/>
        <v>OFF</v>
      </c>
      <c r="D7564" s="4">
        <f t="shared" si="712"/>
        <v>42745.083333314993</v>
      </c>
      <c r="E7564" t="str">
        <f t="shared" si="713"/>
        <v>LRKPPS</v>
      </c>
      <c r="F7564" s="39">
        <v>94.991867065429688</v>
      </c>
      <c r="G7564">
        <f t="shared" si="711"/>
        <v>1.5053296774118663E-3</v>
      </c>
      <c r="H7564" s="38">
        <f>G7564*SUMIF('Manual Inputs'!$B$11:$B$22,'Expanded kW'!A7564,'Manual Inputs'!$C$11:$C$22)</f>
        <v>12620.208331243026</v>
      </c>
    </row>
    <row r="7565" spans="1:8" x14ac:dyDescent="0.2">
      <c r="A7565">
        <f t="shared" si="708"/>
        <v>1</v>
      </c>
      <c r="B7565" t="b">
        <f t="shared" si="709"/>
        <v>0</v>
      </c>
      <c r="C7565" t="str">
        <f t="shared" si="710"/>
        <v>OFF</v>
      </c>
      <c r="D7565" s="4">
        <f t="shared" si="712"/>
        <v>42745.124999981657</v>
      </c>
      <c r="E7565" t="str">
        <f t="shared" si="713"/>
        <v>LRKPPS</v>
      </c>
      <c r="F7565" s="39">
        <v>94.596000671386719</v>
      </c>
      <c r="G7565">
        <f t="shared" si="711"/>
        <v>1.4990564095032312E-3</v>
      </c>
      <c r="H7565" s="38">
        <f>G7565*SUMIF('Manual Inputs'!$B$11:$B$22,'Expanded kW'!A7565,'Manual Inputs'!$C$11:$C$22)</f>
        <v>12567.615235449686</v>
      </c>
    </row>
    <row r="7566" spans="1:8" x14ac:dyDescent="0.2">
      <c r="A7566">
        <f t="shared" si="708"/>
        <v>1</v>
      </c>
      <c r="B7566" t="b">
        <f t="shared" si="709"/>
        <v>0</v>
      </c>
      <c r="C7566" t="str">
        <f t="shared" si="710"/>
        <v>OFF</v>
      </c>
      <c r="D7566" s="4">
        <f t="shared" si="712"/>
        <v>42745.166666648322</v>
      </c>
      <c r="E7566" t="str">
        <f t="shared" si="713"/>
        <v>LRKPPS</v>
      </c>
      <c r="F7566" s="39">
        <v>87.909423828125</v>
      </c>
      <c r="G7566">
        <f t="shared" si="711"/>
        <v>1.3930946795845658E-3</v>
      </c>
      <c r="H7566" s="38">
        <f>G7566*SUMIF('Manual Inputs'!$B$11:$B$22,'Expanded kW'!A7566,'Manual Inputs'!$C$11:$C$22)</f>
        <v>11679.265575718251</v>
      </c>
    </row>
    <row r="7567" spans="1:8" x14ac:dyDescent="0.2">
      <c r="A7567">
        <f t="shared" si="708"/>
        <v>1</v>
      </c>
      <c r="B7567" t="b">
        <f t="shared" si="709"/>
        <v>0</v>
      </c>
      <c r="C7567" t="str">
        <f t="shared" si="710"/>
        <v>OFF</v>
      </c>
      <c r="D7567" s="4">
        <f t="shared" si="712"/>
        <v>42745.208333314986</v>
      </c>
      <c r="E7567" t="str">
        <f t="shared" si="713"/>
        <v>LRKPPS</v>
      </c>
      <c r="F7567" s="39">
        <v>100.24818420410156</v>
      </c>
      <c r="G7567">
        <f t="shared" si="711"/>
        <v>1.5886261787563586E-3</v>
      </c>
      <c r="H7567" s="38">
        <f>G7567*SUMIF('Manual Inputs'!$B$11:$B$22,'Expanded kW'!A7567,'Manual Inputs'!$C$11:$C$22)</f>
        <v>13318.539876820823</v>
      </c>
    </row>
    <row r="7568" spans="1:8" x14ac:dyDescent="0.2">
      <c r="A7568">
        <f t="shared" si="708"/>
        <v>1</v>
      </c>
      <c r="B7568" t="b">
        <f t="shared" si="709"/>
        <v>0</v>
      </c>
      <c r="C7568" t="str">
        <f t="shared" si="710"/>
        <v>OFF</v>
      </c>
      <c r="D7568" s="4">
        <f t="shared" si="712"/>
        <v>42745.24999998165</v>
      </c>
      <c r="E7568" t="str">
        <f t="shared" si="713"/>
        <v>LRKPPS</v>
      </c>
      <c r="F7568" s="39">
        <v>113.32272338867187</v>
      </c>
      <c r="G7568">
        <f t="shared" si="711"/>
        <v>1.7958175148258093E-3</v>
      </c>
      <c r="H7568" s="38">
        <f>G7568*SUMIF('Manual Inputs'!$B$11:$B$22,'Expanded kW'!A7568,'Manual Inputs'!$C$11:$C$22)</f>
        <v>15055.5665659649</v>
      </c>
    </row>
    <row r="7569" spans="1:8" x14ac:dyDescent="0.2">
      <c r="A7569">
        <f t="shared" si="708"/>
        <v>1</v>
      </c>
      <c r="B7569" t="b">
        <f t="shared" si="709"/>
        <v>0</v>
      </c>
      <c r="C7569" t="str">
        <f t="shared" si="710"/>
        <v>ON</v>
      </c>
      <c r="D7569" s="4">
        <f t="shared" si="712"/>
        <v>42745.291666648314</v>
      </c>
      <c r="E7569" t="str">
        <f t="shared" si="713"/>
        <v>LRKPPS</v>
      </c>
      <c r="F7569" s="39">
        <v>130.10317993164062</v>
      </c>
      <c r="G7569">
        <f t="shared" si="711"/>
        <v>2.0617362720311183E-3</v>
      </c>
      <c r="H7569" s="38">
        <f>G7569*SUMIF('Manual Inputs'!$B$11:$B$22,'Expanded kW'!A7569,'Manual Inputs'!$C$11:$C$22)</f>
        <v>17284.945396046933</v>
      </c>
    </row>
    <row r="7570" spans="1:8" x14ac:dyDescent="0.2">
      <c r="A7570">
        <f t="shared" si="708"/>
        <v>1</v>
      </c>
      <c r="B7570" t="b">
        <f t="shared" si="709"/>
        <v>0</v>
      </c>
      <c r="C7570" t="str">
        <f t="shared" si="710"/>
        <v>ON</v>
      </c>
      <c r="D7570" s="4">
        <f t="shared" si="712"/>
        <v>42745.333333314979</v>
      </c>
      <c r="E7570" t="str">
        <f t="shared" si="713"/>
        <v>LRKPPS</v>
      </c>
      <c r="F7570" s="39">
        <v>136.23988342285156</v>
      </c>
      <c r="G7570">
        <f t="shared" si="711"/>
        <v>2.1589841962185012E-3</v>
      </c>
      <c r="H7570" s="38">
        <f>G7570*SUMIF('Manual Inputs'!$B$11:$B$22,'Expanded kW'!A7570,'Manual Inputs'!$C$11:$C$22)</f>
        <v>18100.241262089909</v>
      </c>
    </row>
    <row r="7571" spans="1:8" x14ac:dyDescent="0.2">
      <c r="A7571">
        <f t="shared" si="708"/>
        <v>1</v>
      </c>
      <c r="B7571" t="b">
        <f t="shared" si="709"/>
        <v>0</v>
      </c>
      <c r="C7571" t="str">
        <f t="shared" si="710"/>
        <v>ON</v>
      </c>
      <c r="D7571" s="4">
        <f t="shared" si="712"/>
        <v>42745.374999981643</v>
      </c>
      <c r="E7571" t="str">
        <f t="shared" si="713"/>
        <v>LRKPPS</v>
      </c>
      <c r="F7571" s="39">
        <v>135.02810668945312</v>
      </c>
      <c r="G7571">
        <f t="shared" si="711"/>
        <v>2.1397812524767443E-3</v>
      </c>
      <c r="H7571" s="38">
        <f>G7571*SUMIF('Manual Inputs'!$B$11:$B$22,'Expanded kW'!A7571,'Manual Inputs'!$C$11:$C$22)</f>
        <v>17939.249849889242</v>
      </c>
    </row>
    <row r="7572" spans="1:8" x14ac:dyDescent="0.2">
      <c r="A7572">
        <f t="shared" si="708"/>
        <v>1</v>
      </c>
      <c r="B7572" t="b">
        <f t="shared" si="709"/>
        <v>0</v>
      </c>
      <c r="C7572" t="str">
        <f t="shared" si="710"/>
        <v>ON</v>
      </c>
      <c r="D7572" s="4">
        <f t="shared" si="712"/>
        <v>42745.416666648307</v>
      </c>
      <c r="E7572" t="str">
        <f t="shared" si="713"/>
        <v>LRKPPS</v>
      </c>
      <c r="F7572" s="39">
        <v>132.13566589355469</v>
      </c>
      <c r="G7572">
        <f t="shared" si="711"/>
        <v>2.0939449392771768E-3</v>
      </c>
      <c r="H7572" s="38">
        <f>G7572*SUMIF('Manual Inputs'!$B$11:$B$22,'Expanded kW'!A7572,'Manual Inputs'!$C$11:$C$22)</f>
        <v>17554.972684299039</v>
      </c>
    </row>
    <row r="7573" spans="1:8" x14ac:dyDescent="0.2">
      <c r="A7573">
        <f t="shared" si="708"/>
        <v>1</v>
      </c>
      <c r="B7573" t="b">
        <f t="shared" si="709"/>
        <v>0</v>
      </c>
      <c r="C7573" t="str">
        <f t="shared" si="710"/>
        <v>ON</v>
      </c>
      <c r="D7573" s="4">
        <f t="shared" si="712"/>
        <v>42745.458333314971</v>
      </c>
      <c r="E7573" t="str">
        <f t="shared" si="713"/>
        <v>LRKPPS</v>
      </c>
      <c r="F7573" s="39">
        <v>134.36219787597656</v>
      </c>
      <c r="G7573">
        <f t="shared" si="711"/>
        <v>2.129228640654872E-3</v>
      </c>
      <c r="H7573" s="38">
        <f>G7573*SUMIF('Manual Inputs'!$B$11:$B$22,'Expanded kW'!A7573,'Manual Inputs'!$C$11:$C$22)</f>
        <v>17850.780086999999</v>
      </c>
    </row>
    <row r="7574" spans="1:8" x14ac:dyDescent="0.2">
      <c r="A7574">
        <f t="shared" si="708"/>
        <v>1</v>
      </c>
      <c r="B7574" t="b">
        <f t="shared" si="709"/>
        <v>0</v>
      </c>
      <c r="C7574" t="str">
        <f t="shared" si="710"/>
        <v>ON</v>
      </c>
      <c r="D7574" s="4">
        <f t="shared" si="712"/>
        <v>42745.499999981635</v>
      </c>
      <c r="E7574" t="str">
        <f t="shared" si="713"/>
        <v>LRKPPS</v>
      </c>
      <c r="F7574" s="39">
        <v>124.75839996337891</v>
      </c>
      <c r="G7574">
        <f t="shared" si="711"/>
        <v>1.9770379062234535E-3</v>
      </c>
      <c r="H7574" s="38">
        <f>G7574*SUMIF('Manual Inputs'!$B$11:$B$22,'Expanded kW'!A7574,'Manual Inputs'!$C$11:$C$22)</f>
        <v>16574.861061799067</v>
      </c>
    </row>
    <row r="7575" spans="1:8" x14ac:dyDescent="0.2">
      <c r="A7575">
        <f t="shared" si="708"/>
        <v>1</v>
      </c>
      <c r="B7575" t="b">
        <f t="shared" si="709"/>
        <v>0</v>
      </c>
      <c r="C7575" t="str">
        <f t="shared" si="710"/>
        <v>ON</v>
      </c>
      <c r="D7575" s="4">
        <f t="shared" si="712"/>
        <v>42745.5416666483</v>
      </c>
      <c r="E7575" t="str">
        <f t="shared" si="713"/>
        <v>LRKPPS</v>
      </c>
      <c r="F7575" s="39">
        <v>116.41166687011719</v>
      </c>
      <c r="G7575">
        <f t="shared" si="711"/>
        <v>1.8447677927613379E-3</v>
      </c>
      <c r="H7575" s="38">
        <f>G7575*SUMIF('Manual Inputs'!$B$11:$B$22,'Expanded kW'!A7575,'Manual Inputs'!$C$11:$C$22)</f>
        <v>15465.950227888545</v>
      </c>
    </row>
    <row r="7576" spans="1:8" x14ac:dyDescent="0.2">
      <c r="A7576">
        <f t="shared" si="708"/>
        <v>1</v>
      </c>
      <c r="B7576" t="b">
        <f t="shared" si="709"/>
        <v>0</v>
      </c>
      <c r="C7576" t="str">
        <f t="shared" si="710"/>
        <v>ON</v>
      </c>
      <c r="D7576" s="4">
        <f t="shared" si="712"/>
        <v>42745.583333314964</v>
      </c>
      <c r="E7576" t="str">
        <f t="shared" si="713"/>
        <v>LRKPPS</v>
      </c>
      <c r="F7576" s="39">
        <v>110.3128662109375</v>
      </c>
      <c r="G7576">
        <f t="shared" si="711"/>
        <v>1.7481205121835318E-3</v>
      </c>
      <c r="H7576" s="38">
        <f>G7576*SUMIF('Manual Inputs'!$B$11:$B$22,'Expanded kW'!A7576,'Manual Inputs'!$C$11:$C$22)</f>
        <v>14655.68996806488</v>
      </c>
    </row>
    <row r="7577" spans="1:8" x14ac:dyDescent="0.2">
      <c r="A7577">
        <f t="shared" si="708"/>
        <v>1</v>
      </c>
      <c r="B7577" t="b">
        <f t="shared" si="709"/>
        <v>0</v>
      </c>
      <c r="C7577" t="str">
        <f t="shared" si="710"/>
        <v>ON</v>
      </c>
      <c r="D7577" s="4">
        <f t="shared" si="712"/>
        <v>42745.624999981628</v>
      </c>
      <c r="E7577" t="str">
        <f t="shared" si="713"/>
        <v>LRKPPS</v>
      </c>
      <c r="F7577" s="39">
        <v>101.31455230712891</v>
      </c>
      <c r="G7577">
        <f t="shared" si="711"/>
        <v>1.6055248417906033E-3</v>
      </c>
      <c r="H7577" s="38">
        <f>G7577*SUMIF('Manual Inputs'!$B$11:$B$22,'Expanded kW'!A7577,'Manual Inputs'!$C$11:$C$22)</f>
        <v>13460.212927722412</v>
      </c>
    </row>
    <row r="7578" spans="1:8" x14ac:dyDescent="0.2">
      <c r="A7578">
        <f t="shared" si="708"/>
        <v>1</v>
      </c>
      <c r="B7578" t="b">
        <f t="shared" si="709"/>
        <v>0</v>
      </c>
      <c r="C7578" t="str">
        <f t="shared" si="710"/>
        <v>ON</v>
      </c>
      <c r="D7578" s="4">
        <f t="shared" si="712"/>
        <v>42745.666666648292</v>
      </c>
      <c r="E7578" t="str">
        <f t="shared" si="713"/>
        <v>LRKPPS</v>
      </c>
      <c r="F7578" s="39">
        <v>89.947090148925781</v>
      </c>
      <c r="G7578">
        <f t="shared" si="711"/>
        <v>1.4253854396266996E-3</v>
      </c>
      <c r="H7578" s="38">
        <f>G7578*SUMIF('Manual Inputs'!$B$11:$B$22,'Expanded kW'!A7578,'Manual Inputs'!$C$11:$C$22)</f>
        <v>11949.981104031327</v>
      </c>
    </row>
    <row r="7579" spans="1:8" x14ac:dyDescent="0.2">
      <c r="A7579">
        <f t="shared" si="708"/>
        <v>1</v>
      </c>
      <c r="B7579" t="b">
        <f t="shared" si="709"/>
        <v>0</v>
      </c>
      <c r="C7579" t="str">
        <f t="shared" si="710"/>
        <v>ON</v>
      </c>
      <c r="D7579" s="4">
        <f t="shared" si="712"/>
        <v>42745.708333314957</v>
      </c>
      <c r="E7579" t="str">
        <f t="shared" si="713"/>
        <v>LRKPPS</v>
      </c>
      <c r="F7579" s="39">
        <v>82.38580322265625</v>
      </c>
      <c r="G7579">
        <f t="shared" si="711"/>
        <v>1.305562238323583E-3</v>
      </c>
      <c r="H7579" s="38">
        <f>G7579*SUMIF('Manual Inputs'!$B$11:$B$22,'Expanded kW'!A7579,'Manual Inputs'!$C$11:$C$22)</f>
        <v>10945.421248437609</v>
      </c>
    </row>
    <row r="7580" spans="1:8" x14ac:dyDescent="0.2">
      <c r="A7580">
        <f t="shared" si="708"/>
        <v>1</v>
      </c>
      <c r="B7580" t="b">
        <f t="shared" si="709"/>
        <v>0</v>
      </c>
      <c r="C7580" t="str">
        <f t="shared" si="710"/>
        <v>ON</v>
      </c>
      <c r="D7580" s="4">
        <f t="shared" si="712"/>
        <v>42745.749999981621</v>
      </c>
      <c r="E7580" t="str">
        <f t="shared" si="713"/>
        <v>LRKPPS</v>
      </c>
      <c r="F7580" s="39">
        <v>79.389434814453125</v>
      </c>
      <c r="G7580">
        <f t="shared" si="711"/>
        <v>1.258078991297596E-3</v>
      </c>
      <c r="H7580" s="38">
        <f>G7580*SUMIF('Manual Inputs'!$B$11:$B$22,'Expanded kW'!A7580,'Manual Inputs'!$C$11:$C$22)</f>
        <v>10547.336710077794</v>
      </c>
    </row>
    <row r="7581" spans="1:8" x14ac:dyDescent="0.2">
      <c r="A7581">
        <f t="shared" si="708"/>
        <v>1</v>
      </c>
      <c r="B7581" t="b">
        <f t="shared" si="709"/>
        <v>0</v>
      </c>
      <c r="C7581" t="str">
        <f t="shared" si="710"/>
        <v>ON</v>
      </c>
      <c r="D7581" s="4">
        <f t="shared" si="712"/>
        <v>42745.791666648285</v>
      </c>
      <c r="E7581" t="str">
        <f t="shared" si="713"/>
        <v>LRKPPS</v>
      </c>
      <c r="F7581" s="39">
        <v>76.91912841796875</v>
      </c>
      <c r="G7581">
        <f t="shared" si="711"/>
        <v>1.2189322133069399E-3</v>
      </c>
      <c r="H7581" s="38">
        <f>G7581*SUMIF('Manual Inputs'!$B$11:$B$22,'Expanded kW'!A7581,'Manual Inputs'!$C$11:$C$22)</f>
        <v>10219.142493785979</v>
      </c>
    </row>
    <row r="7582" spans="1:8" x14ac:dyDescent="0.2">
      <c r="A7582">
        <f t="shared" si="708"/>
        <v>1</v>
      </c>
      <c r="B7582" t="b">
        <f t="shared" si="709"/>
        <v>0</v>
      </c>
      <c r="C7582" t="str">
        <f t="shared" si="710"/>
        <v>ON</v>
      </c>
      <c r="D7582" s="4">
        <f t="shared" si="712"/>
        <v>42745.833333314949</v>
      </c>
      <c r="E7582" t="str">
        <f t="shared" si="713"/>
        <v>LRKPPS</v>
      </c>
      <c r="F7582" s="39">
        <v>73.676345825195313</v>
      </c>
      <c r="G7582">
        <f t="shared" si="711"/>
        <v>1.1675440574037178E-3</v>
      </c>
      <c r="H7582" s="38">
        <f>G7582*SUMIF('Manual Inputs'!$B$11:$B$22,'Expanded kW'!A7582,'Manual Inputs'!$C$11:$C$22)</f>
        <v>9788.320433350631</v>
      </c>
    </row>
    <row r="7583" spans="1:8" x14ac:dyDescent="0.2">
      <c r="A7583">
        <f t="shared" si="708"/>
        <v>1</v>
      </c>
      <c r="B7583" t="b">
        <f t="shared" si="709"/>
        <v>0</v>
      </c>
      <c r="C7583" t="str">
        <f t="shared" si="710"/>
        <v>OFF</v>
      </c>
      <c r="D7583" s="4">
        <f t="shared" si="712"/>
        <v>42745.874999981614</v>
      </c>
      <c r="E7583" t="str">
        <f t="shared" si="713"/>
        <v>LRKPPS</v>
      </c>
      <c r="F7583" s="39">
        <v>72.938369750976562</v>
      </c>
      <c r="G7583">
        <f t="shared" si="711"/>
        <v>1.1558494005866639E-3</v>
      </c>
      <c r="H7583" s="38">
        <f>G7583*SUMIF('Manual Inputs'!$B$11:$B$22,'Expanded kW'!A7583,'Manual Inputs'!$C$11:$C$22)</f>
        <v>9690.276126108005</v>
      </c>
    </row>
    <row r="7584" spans="1:8" x14ac:dyDescent="0.2">
      <c r="A7584">
        <f t="shared" si="708"/>
        <v>1</v>
      </c>
      <c r="B7584" t="b">
        <f t="shared" si="709"/>
        <v>0</v>
      </c>
      <c r="C7584" t="str">
        <f t="shared" si="710"/>
        <v>OFF</v>
      </c>
      <c r="D7584" s="4">
        <f t="shared" si="712"/>
        <v>42745.916666648278</v>
      </c>
      <c r="E7584" t="str">
        <f t="shared" si="713"/>
        <v>LRKPPS</v>
      </c>
      <c r="F7584" s="39">
        <v>69.300216674804687</v>
      </c>
      <c r="G7584">
        <f t="shared" si="711"/>
        <v>1.0981958354371703E-3</v>
      </c>
      <c r="H7584" s="38">
        <f>G7584*SUMIF('Manual Inputs'!$B$11:$B$22,'Expanded kW'!A7584,'Manual Inputs'!$C$11:$C$22)</f>
        <v>9206.9268544212373</v>
      </c>
    </row>
    <row r="7585" spans="1:8" x14ac:dyDescent="0.2">
      <c r="A7585">
        <f t="shared" si="708"/>
        <v>1</v>
      </c>
      <c r="B7585" t="b">
        <f t="shared" si="709"/>
        <v>0</v>
      </c>
      <c r="C7585" t="str">
        <f t="shared" si="710"/>
        <v>OFF</v>
      </c>
      <c r="D7585" s="4">
        <f t="shared" si="712"/>
        <v>42745.958333314942</v>
      </c>
      <c r="E7585" t="str">
        <f t="shared" si="713"/>
        <v>LRKPPS</v>
      </c>
      <c r="F7585" s="39">
        <v>66.445175170898437</v>
      </c>
      <c r="G7585">
        <f t="shared" si="711"/>
        <v>1.0529521862823179E-3</v>
      </c>
      <c r="H7585" s="38">
        <f>G7585*SUMIF('Manual Inputs'!$B$11:$B$22,'Expanded kW'!A7585,'Manual Inputs'!$C$11:$C$22)</f>
        <v>8827.6183969000886</v>
      </c>
    </row>
    <row r="7586" spans="1:8" x14ac:dyDescent="0.2">
      <c r="A7586">
        <f t="shared" si="708"/>
        <v>1</v>
      </c>
      <c r="B7586" t="b">
        <f t="shared" si="709"/>
        <v>0</v>
      </c>
      <c r="C7586" t="str">
        <f t="shared" si="710"/>
        <v>OFF</v>
      </c>
      <c r="D7586" s="4">
        <f t="shared" si="712"/>
        <v>42745.999999981606</v>
      </c>
      <c r="E7586" t="str">
        <f t="shared" si="713"/>
        <v>LRKPPS</v>
      </c>
      <c r="F7586" s="39">
        <v>63.070682525634766</v>
      </c>
      <c r="G7586">
        <f t="shared" si="711"/>
        <v>9.9947683010656639E-4</v>
      </c>
      <c r="H7586" s="38">
        <f>G7586*SUMIF('Manual Inputs'!$B$11:$B$22,'Expanded kW'!A7586,'Manual Inputs'!$C$11:$C$22)</f>
        <v>8379.2979089351393</v>
      </c>
    </row>
    <row r="7587" spans="1:8" x14ac:dyDescent="0.2">
      <c r="A7587">
        <f t="shared" si="708"/>
        <v>1</v>
      </c>
      <c r="B7587" t="b">
        <f t="shared" si="709"/>
        <v>0</v>
      </c>
      <c r="C7587" t="str">
        <f t="shared" si="710"/>
        <v>OFF</v>
      </c>
      <c r="D7587" s="4">
        <f t="shared" si="712"/>
        <v>42746.041666648271</v>
      </c>
      <c r="E7587" t="str">
        <f t="shared" si="713"/>
        <v>LRKPPS</v>
      </c>
      <c r="F7587" s="39">
        <v>63.761989593505859</v>
      </c>
      <c r="G7587">
        <f t="shared" si="711"/>
        <v>1.0104319263439542E-3</v>
      </c>
      <c r="H7587" s="38">
        <f>G7587*SUMIF('Manual Inputs'!$B$11:$B$22,'Expanded kW'!A7587,'Manual Inputs'!$C$11:$C$22)</f>
        <v>8471.1419739789872</v>
      </c>
    </row>
    <row r="7588" spans="1:8" x14ac:dyDescent="0.2">
      <c r="A7588">
        <f t="shared" si="708"/>
        <v>1</v>
      </c>
      <c r="B7588" t="b">
        <f t="shared" si="709"/>
        <v>0</v>
      </c>
      <c r="C7588" t="str">
        <f t="shared" si="710"/>
        <v>OFF</v>
      </c>
      <c r="D7588" s="4">
        <f t="shared" si="712"/>
        <v>42746.083333314935</v>
      </c>
      <c r="E7588" t="str">
        <f t="shared" si="713"/>
        <v>LRKPPS</v>
      </c>
      <c r="F7588" s="39">
        <v>63.427562713623047</v>
      </c>
      <c r="G7588">
        <f t="shared" si="711"/>
        <v>1.0051322862509231E-3</v>
      </c>
      <c r="H7588" s="38">
        <f>G7588*SUMIF('Manual Inputs'!$B$11:$B$22,'Expanded kW'!A7588,'Manual Inputs'!$C$11:$C$22)</f>
        <v>8426.7114661252836</v>
      </c>
    </row>
    <row r="7589" spans="1:8" x14ac:dyDescent="0.2">
      <c r="A7589">
        <f t="shared" si="708"/>
        <v>1</v>
      </c>
      <c r="B7589" t="b">
        <f t="shared" si="709"/>
        <v>0</v>
      </c>
      <c r="C7589" t="str">
        <f t="shared" si="710"/>
        <v>OFF</v>
      </c>
      <c r="D7589" s="4">
        <f t="shared" si="712"/>
        <v>42746.124999981599</v>
      </c>
      <c r="E7589" t="str">
        <f t="shared" si="713"/>
        <v>LRKPPS</v>
      </c>
      <c r="F7589" s="39">
        <v>64.06298828125</v>
      </c>
      <c r="G7589">
        <f t="shared" si="711"/>
        <v>1.0152018321424286E-3</v>
      </c>
      <c r="H7589" s="38">
        <f>G7589*SUMIF('Manual Inputs'!$B$11:$B$22,'Expanded kW'!A7589,'Manual Inputs'!$C$11:$C$22)</f>
        <v>8511.1313569031645</v>
      </c>
    </row>
    <row r="7590" spans="1:8" x14ac:dyDescent="0.2">
      <c r="A7590">
        <f t="shared" si="708"/>
        <v>1</v>
      </c>
      <c r="B7590" t="b">
        <f t="shared" si="709"/>
        <v>0</v>
      </c>
      <c r="C7590" t="str">
        <f t="shared" si="710"/>
        <v>OFF</v>
      </c>
      <c r="D7590" s="4">
        <f t="shared" si="712"/>
        <v>42746.166666648263</v>
      </c>
      <c r="E7590" t="str">
        <f t="shared" si="713"/>
        <v>LRKPPS</v>
      </c>
      <c r="F7590" s="39">
        <v>65.940383911132812</v>
      </c>
      <c r="G7590">
        <f t="shared" si="711"/>
        <v>1.0449527934111374E-3</v>
      </c>
      <c r="H7590" s="38">
        <f>G7590*SUMIF('Manual Inputs'!$B$11:$B$22,'Expanded kW'!A7590,'Manual Inputs'!$C$11:$C$22)</f>
        <v>8760.5540148762575</v>
      </c>
    </row>
    <row r="7591" spans="1:8" x14ac:dyDescent="0.2">
      <c r="A7591">
        <f t="shared" si="708"/>
        <v>1</v>
      </c>
      <c r="B7591" t="b">
        <f t="shared" si="709"/>
        <v>0</v>
      </c>
      <c r="C7591" t="str">
        <f t="shared" si="710"/>
        <v>OFF</v>
      </c>
      <c r="D7591" s="4">
        <f t="shared" si="712"/>
        <v>42746.208333314928</v>
      </c>
      <c r="E7591" t="str">
        <f t="shared" si="713"/>
        <v>LRKPPS</v>
      </c>
      <c r="F7591" s="39">
        <v>80.972511291503906</v>
      </c>
      <c r="G7591">
        <f t="shared" si="711"/>
        <v>1.2831658969047438E-3</v>
      </c>
      <c r="H7591" s="38">
        <f>G7591*SUMIF('Manual Inputs'!$B$11:$B$22,'Expanded kW'!A7591,'Manual Inputs'!$C$11:$C$22)</f>
        <v>10757.657399225951</v>
      </c>
    </row>
    <row r="7592" spans="1:8" x14ac:dyDescent="0.2">
      <c r="A7592">
        <f t="shared" si="708"/>
        <v>1</v>
      </c>
      <c r="B7592" t="b">
        <f t="shared" si="709"/>
        <v>0</v>
      </c>
      <c r="C7592" t="str">
        <f t="shared" si="710"/>
        <v>OFF</v>
      </c>
      <c r="D7592" s="4">
        <f t="shared" si="712"/>
        <v>42746.249999981592</v>
      </c>
      <c r="E7592" t="str">
        <f t="shared" si="713"/>
        <v>LRKPPS</v>
      </c>
      <c r="F7592" s="39">
        <v>102.59580230712891</v>
      </c>
      <c r="G7592">
        <f t="shared" si="711"/>
        <v>1.6258287236782544E-3</v>
      </c>
      <c r="H7592" s="38">
        <f>G7592*SUMIF('Manual Inputs'!$B$11:$B$22,'Expanded kW'!A7592,'Manual Inputs'!$C$11:$C$22)</f>
        <v>13630.434257441802</v>
      </c>
    </row>
    <row r="7593" spans="1:8" x14ac:dyDescent="0.2">
      <c r="A7593">
        <f t="shared" si="708"/>
        <v>1</v>
      </c>
      <c r="B7593" t="b">
        <f t="shared" si="709"/>
        <v>0</v>
      </c>
      <c r="C7593" t="str">
        <f t="shared" si="710"/>
        <v>ON</v>
      </c>
      <c r="D7593" s="4">
        <f t="shared" si="712"/>
        <v>42746.291666648256</v>
      </c>
      <c r="E7593" t="str">
        <f t="shared" si="713"/>
        <v>LRKPPS</v>
      </c>
      <c r="F7593" s="39">
        <v>125.88871765136719</v>
      </c>
      <c r="G7593">
        <f t="shared" si="711"/>
        <v>1.9949499739951118E-3</v>
      </c>
      <c r="H7593" s="38">
        <f>G7593*SUMIF('Manual Inputs'!$B$11:$B$22,'Expanded kW'!A7593,'Manual Inputs'!$C$11:$C$22)</f>
        <v>16725.030177783236</v>
      </c>
    </row>
    <row r="7594" spans="1:8" x14ac:dyDescent="0.2">
      <c r="A7594">
        <f t="shared" si="708"/>
        <v>1</v>
      </c>
      <c r="B7594" t="b">
        <f t="shared" si="709"/>
        <v>0</v>
      </c>
      <c r="C7594" t="str">
        <f t="shared" si="710"/>
        <v>ON</v>
      </c>
      <c r="D7594" s="4">
        <f t="shared" si="712"/>
        <v>42746.33333331492</v>
      </c>
      <c r="E7594" t="str">
        <f t="shared" si="713"/>
        <v>LRKPPS</v>
      </c>
      <c r="F7594" s="39">
        <v>143.59074401855469</v>
      </c>
      <c r="G7594">
        <f t="shared" si="711"/>
        <v>2.2754727857269858E-3</v>
      </c>
      <c r="H7594" s="38">
        <f>G7594*SUMIF('Manual Inputs'!$B$11:$B$22,'Expanded kW'!A7594,'Manual Inputs'!$C$11:$C$22)</f>
        <v>19076.844786134759</v>
      </c>
    </row>
    <row r="7595" spans="1:8" x14ac:dyDescent="0.2">
      <c r="A7595">
        <f t="shared" si="708"/>
        <v>1</v>
      </c>
      <c r="B7595" t="b">
        <f t="shared" si="709"/>
        <v>0</v>
      </c>
      <c r="C7595" t="str">
        <f t="shared" si="710"/>
        <v>ON</v>
      </c>
      <c r="D7595" s="4">
        <f t="shared" si="712"/>
        <v>42746.374999981585</v>
      </c>
      <c r="E7595" t="str">
        <f t="shared" si="713"/>
        <v>LRKPPS</v>
      </c>
      <c r="F7595" s="39">
        <v>140.15545654296875</v>
      </c>
      <c r="G7595">
        <f t="shared" si="711"/>
        <v>2.2210340179967033E-3</v>
      </c>
      <c r="H7595" s="38">
        <f>G7595*SUMIF('Manual Inputs'!$B$11:$B$22,'Expanded kW'!A7595,'Manual Inputs'!$C$11:$C$22)</f>
        <v>18620.447360134673</v>
      </c>
    </row>
    <row r="7596" spans="1:8" x14ac:dyDescent="0.2">
      <c r="A7596">
        <f t="shared" si="708"/>
        <v>1</v>
      </c>
      <c r="B7596" t="b">
        <f t="shared" si="709"/>
        <v>0</v>
      </c>
      <c r="C7596" t="str">
        <f t="shared" si="710"/>
        <v>ON</v>
      </c>
      <c r="D7596" s="4">
        <f t="shared" si="712"/>
        <v>42746.416666648249</v>
      </c>
      <c r="E7596" t="str">
        <f t="shared" si="713"/>
        <v>LRKPPS</v>
      </c>
      <c r="F7596" s="39">
        <v>133.67666625976562</v>
      </c>
      <c r="G7596">
        <f t="shared" si="711"/>
        <v>2.1183650676083955E-3</v>
      </c>
      <c r="H7596" s="38">
        <f>G7596*SUMIF('Manual Inputs'!$B$11:$B$22,'Expanded kW'!A7596,'Manual Inputs'!$C$11:$C$22)</f>
        <v>17759.703323467424</v>
      </c>
    </row>
    <row r="7597" spans="1:8" x14ac:dyDescent="0.2">
      <c r="A7597">
        <f t="shared" si="708"/>
        <v>1</v>
      </c>
      <c r="B7597" t="b">
        <f t="shared" si="709"/>
        <v>0</v>
      </c>
      <c r="C7597" t="str">
        <f t="shared" si="710"/>
        <v>ON</v>
      </c>
      <c r="D7597" s="4">
        <f t="shared" si="712"/>
        <v>42746.458333314913</v>
      </c>
      <c r="E7597" t="str">
        <f t="shared" si="713"/>
        <v>LRKPPS</v>
      </c>
      <c r="F7597" s="39">
        <v>135.6927490234375</v>
      </c>
      <c r="G7597">
        <f t="shared" si="711"/>
        <v>2.1503137944839652E-3</v>
      </c>
      <c r="H7597" s="38">
        <f>G7597*SUMIF('Manual Inputs'!$B$11:$B$22,'Expanded kW'!A7597,'Manual Inputs'!$C$11:$C$22)</f>
        <v>18027.551353794508</v>
      </c>
    </row>
    <row r="7598" spans="1:8" x14ac:dyDescent="0.2">
      <c r="A7598">
        <f t="shared" si="708"/>
        <v>1</v>
      </c>
      <c r="B7598" t="b">
        <f t="shared" si="709"/>
        <v>0</v>
      </c>
      <c r="C7598" t="str">
        <f t="shared" si="710"/>
        <v>ON</v>
      </c>
      <c r="D7598" s="4">
        <f t="shared" si="712"/>
        <v>42746.499999981577</v>
      </c>
      <c r="E7598" t="str">
        <f t="shared" si="713"/>
        <v>LRKPPS</v>
      </c>
      <c r="F7598" s="39">
        <v>128.64268493652344</v>
      </c>
      <c r="G7598">
        <f t="shared" si="711"/>
        <v>2.0385919068577601E-3</v>
      </c>
      <c r="H7598" s="38">
        <f>G7598*SUMIF('Manual Inputs'!$B$11:$B$22,'Expanded kW'!A7598,'Manual Inputs'!$C$11:$C$22)</f>
        <v>17090.910352052895</v>
      </c>
    </row>
    <row r="7599" spans="1:8" x14ac:dyDescent="0.2">
      <c r="A7599">
        <f t="shared" si="708"/>
        <v>1</v>
      </c>
      <c r="B7599" t="b">
        <f t="shared" si="709"/>
        <v>0</v>
      </c>
      <c r="C7599" t="str">
        <f t="shared" si="710"/>
        <v>ON</v>
      </c>
      <c r="D7599" s="4">
        <f t="shared" si="712"/>
        <v>42746.541666648242</v>
      </c>
      <c r="E7599" t="str">
        <f t="shared" si="713"/>
        <v>LRKPPS</v>
      </c>
      <c r="F7599" s="39">
        <v>112.82782745361328</v>
      </c>
      <c r="G7599">
        <f t="shared" si="711"/>
        <v>1.7879749324944078E-3</v>
      </c>
      <c r="H7599" s="38">
        <f>G7599*SUMIF('Manual Inputs'!$B$11:$B$22,'Expanded kW'!A7599,'Manual Inputs'!$C$11:$C$22)</f>
        <v>14989.816833954446</v>
      </c>
    </row>
    <row r="7600" spans="1:8" x14ac:dyDescent="0.2">
      <c r="A7600">
        <f t="shared" si="708"/>
        <v>1</v>
      </c>
      <c r="B7600" t="b">
        <f t="shared" si="709"/>
        <v>0</v>
      </c>
      <c r="C7600" t="str">
        <f t="shared" si="710"/>
        <v>ON</v>
      </c>
      <c r="D7600" s="4">
        <f t="shared" si="712"/>
        <v>42746.583333314906</v>
      </c>
      <c r="E7600" t="str">
        <f t="shared" si="713"/>
        <v>LRKPPS</v>
      </c>
      <c r="F7600" s="39">
        <v>107.69467163085937</v>
      </c>
      <c r="G7600">
        <f t="shared" si="711"/>
        <v>1.7066301601735454E-3</v>
      </c>
      <c r="H7600" s="38">
        <f>G7600*SUMIF('Manual Inputs'!$B$11:$B$22,'Expanded kW'!A7600,'Manual Inputs'!$C$11:$C$22)</f>
        <v>14307.84796776439</v>
      </c>
    </row>
    <row r="7601" spans="1:8" x14ac:dyDescent="0.2">
      <c r="A7601">
        <f t="shared" si="708"/>
        <v>1</v>
      </c>
      <c r="B7601" t="b">
        <f t="shared" si="709"/>
        <v>0</v>
      </c>
      <c r="C7601" t="str">
        <f t="shared" si="710"/>
        <v>ON</v>
      </c>
      <c r="D7601" s="4">
        <f t="shared" si="712"/>
        <v>42746.62499998157</v>
      </c>
      <c r="E7601" t="str">
        <f t="shared" si="713"/>
        <v>LRKPPS</v>
      </c>
      <c r="F7601" s="39">
        <v>95.838813781738281</v>
      </c>
      <c r="G7601">
        <f t="shared" si="711"/>
        <v>1.5187511846064526E-3</v>
      </c>
      <c r="H7601" s="38">
        <f>G7601*SUMIF('Manual Inputs'!$B$11:$B$22,'Expanded kW'!A7601,'Manual Inputs'!$C$11:$C$22)</f>
        <v>12732.730006366162</v>
      </c>
    </row>
    <row r="7602" spans="1:8" x14ac:dyDescent="0.2">
      <c r="A7602">
        <f t="shared" si="708"/>
        <v>1</v>
      </c>
      <c r="B7602" t="b">
        <f t="shared" si="709"/>
        <v>0</v>
      </c>
      <c r="C7602" t="str">
        <f t="shared" si="710"/>
        <v>ON</v>
      </c>
      <c r="D7602" s="4">
        <f t="shared" si="712"/>
        <v>42746.666666648234</v>
      </c>
      <c r="E7602" t="str">
        <f t="shared" si="713"/>
        <v>LRKPPS</v>
      </c>
      <c r="F7602" s="39">
        <v>85.228431701660156</v>
      </c>
      <c r="G7602">
        <f t="shared" si="711"/>
        <v>1.350609179114349E-3</v>
      </c>
      <c r="H7602" s="38">
        <f>G7602*SUMIF('Manual Inputs'!$B$11:$B$22,'Expanded kW'!A7602,'Manual Inputs'!$C$11:$C$22)</f>
        <v>11323.080565194103</v>
      </c>
    </row>
    <row r="7603" spans="1:8" x14ac:dyDescent="0.2">
      <c r="A7603">
        <f t="shared" si="708"/>
        <v>1</v>
      </c>
      <c r="B7603" t="b">
        <f t="shared" si="709"/>
        <v>0</v>
      </c>
      <c r="C7603" t="str">
        <f t="shared" si="710"/>
        <v>ON</v>
      </c>
      <c r="D7603" s="4">
        <f t="shared" si="712"/>
        <v>42746.708333314898</v>
      </c>
      <c r="E7603" t="str">
        <f t="shared" si="713"/>
        <v>LRKPPS</v>
      </c>
      <c r="F7603" s="39">
        <v>76.428138732910156</v>
      </c>
      <c r="G7603">
        <f t="shared" si="711"/>
        <v>1.211151533054464E-3</v>
      </c>
      <c r="H7603" s="38">
        <f>G7603*SUMIF('Manual Inputs'!$B$11:$B$22,'Expanded kW'!A7603,'Manual Inputs'!$C$11:$C$22)</f>
        <v>10153.911729244181</v>
      </c>
    </row>
    <row r="7604" spans="1:8" x14ac:dyDescent="0.2">
      <c r="A7604">
        <f t="shared" si="708"/>
        <v>1</v>
      </c>
      <c r="B7604" t="b">
        <f t="shared" si="709"/>
        <v>0</v>
      </c>
      <c r="C7604" t="str">
        <f t="shared" si="710"/>
        <v>ON</v>
      </c>
      <c r="D7604" s="4">
        <f t="shared" si="712"/>
        <v>42746.749999981563</v>
      </c>
      <c r="E7604" t="str">
        <f t="shared" si="713"/>
        <v>LRKPPS</v>
      </c>
      <c r="F7604" s="39">
        <v>72.990501403808594</v>
      </c>
      <c r="G7604">
        <f t="shared" si="711"/>
        <v>1.1566755273548276E-3</v>
      </c>
      <c r="H7604" s="38">
        <f>G7604*SUMIF('Manual Inputs'!$B$11:$B$22,'Expanded kW'!A7604,'Manual Inputs'!$C$11:$C$22)</f>
        <v>9697.2021118762295</v>
      </c>
    </row>
    <row r="7605" spans="1:8" x14ac:dyDescent="0.2">
      <c r="A7605">
        <f t="shared" si="708"/>
        <v>1</v>
      </c>
      <c r="B7605" t="b">
        <f t="shared" si="709"/>
        <v>0</v>
      </c>
      <c r="C7605" t="str">
        <f t="shared" si="710"/>
        <v>ON</v>
      </c>
      <c r="D7605" s="4">
        <f t="shared" si="712"/>
        <v>42746.791666648227</v>
      </c>
      <c r="E7605" t="str">
        <f t="shared" si="713"/>
        <v>LRKPPS</v>
      </c>
      <c r="F7605" s="39">
        <v>71.473190307617188</v>
      </c>
      <c r="G7605">
        <f t="shared" si="711"/>
        <v>1.132630801279594E-3</v>
      </c>
      <c r="H7605" s="38">
        <f>G7605*SUMIF('Manual Inputs'!$B$11:$B$22,'Expanded kW'!A7605,'Manual Inputs'!$C$11:$C$22)</f>
        <v>9495.618726594912</v>
      </c>
    </row>
    <row r="7606" spans="1:8" x14ac:dyDescent="0.2">
      <c r="A7606">
        <f t="shared" si="708"/>
        <v>1</v>
      </c>
      <c r="B7606" t="b">
        <f t="shared" si="709"/>
        <v>0</v>
      </c>
      <c r="C7606" t="str">
        <f t="shared" si="710"/>
        <v>ON</v>
      </c>
      <c r="D7606" s="4">
        <f t="shared" si="712"/>
        <v>42746.833333314891</v>
      </c>
      <c r="E7606" t="str">
        <f t="shared" si="713"/>
        <v>LRKPPS</v>
      </c>
      <c r="F7606" s="39">
        <v>65.729705810546875</v>
      </c>
      <c r="G7606">
        <f t="shared" si="711"/>
        <v>1.0416141918340746E-3</v>
      </c>
      <c r="H7606" s="38">
        <f>G7606*SUMIF('Manual Inputs'!$B$11:$B$22,'Expanded kW'!A7606,'Manual Inputs'!$C$11:$C$22)</f>
        <v>8732.5642342522624</v>
      </c>
    </row>
    <row r="7607" spans="1:8" x14ac:dyDescent="0.2">
      <c r="A7607">
        <f t="shared" si="708"/>
        <v>1</v>
      </c>
      <c r="B7607" t="b">
        <f t="shared" si="709"/>
        <v>0</v>
      </c>
      <c r="C7607" t="str">
        <f t="shared" si="710"/>
        <v>OFF</v>
      </c>
      <c r="D7607" s="4">
        <f t="shared" si="712"/>
        <v>42746.874999981555</v>
      </c>
      <c r="E7607" t="str">
        <f t="shared" si="713"/>
        <v>LRKPPS</v>
      </c>
      <c r="F7607" s="39">
        <v>62.675140380859375</v>
      </c>
      <c r="G7607">
        <f t="shared" si="711"/>
        <v>9.9320870055409215E-4</v>
      </c>
      <c r="H7607" s="38">
        <f>G7607*SUMIF('Manual Inputs'!$B$11:$B$22,'Expanded kW'!A7607,'Manual Inputs'!$C$11:$C$22)</f>
        <v>8326.7478914961339</v>
      </c>
    </row>
    <row r="7608" spans="1:8" x14ac:dyDescent="0.2">
      <c r="A7608">
        <f t="shared" si="708"/>
        <v>1</v>
      </c>
      <c r="B7608" t="b">
        <f t="shared" si="709"/>
        <v>0</v>
      </c>
      <c r="C7608" t="str">
        <f t="shared" si="710"/>
        <v>OFF</v>
      </c>
      <c r="D7608" s="4">
        <f t="shared" si="712"/>
        <v>42746.91666664822</v>
      </c>
      <c r="E7608" t="str">
        <f t="shared" si="713"/>
        <v>LRKPPS</v>
      </c>
      <c r="F7608" s="39">
        <v>58.693920135498047</v>
      </c>
      <c r="G7608">
        <f t="shared" si="711"/>
        <v>9.3011857323269315E-4</v>
      </c>
      <c r="H7608" s="38">
        <f>G7608*SUMIF('Manual Inputs'!$B$11:$B$22,'Expanded kW'!A7608,'Manual Inputs'!$C$11:$C$22)</f>
        <v>7797.8202005137582</v>
      </c>
    </row>
    <row r="7609" spans="1:8" x14ac:dyDescent="0.2">
      <c r="A7609">
        <f t="shared" si="708"/>
        <v>1</v>
      </c>
      <c r="B7609" t="b">
        <f t="shared" si="709"/>
        <v>0</v>
      </c>
      <c r="C7609" t="str">
        <f t="shared" si="710"/>
        <v>OFF</v>
      </c>
      <c r="D7609" s="4">
        <f t="shared" si="712"/>
        <v>42746.958333314884</v>
      </c>
      <c r="E7609" t="str">
        <f t="shared" si="713"/>
        <v>LRKPPS</v>
      </c>
      <c r="F7609" s="39">
        <v>55.603302001953125</v>
      </c>
      <c r="G7609">
        <f t="shared" si="711"/>
        <v>8.8114175719887521E-4</v>
      </c>
      <c r="H7609" s="38">
        <f>G7609*SUMIF('Manual Inputs'!$B$11:$B$22,'Expanded kW'!A7609,'Manual Inputs'!$C$11:$C$22)</f>
        <v>7387.214051560095</v>
      </c>
    </row>
    <row r="7610" spans="1:8" x14ac:dyDescent="0.2">
      <c r="A7610">
        <f t="shared" si="708"/>
        <v>1</v>
      </c>
      <c r="B7610" t="b">
        <f t="shared" si="709"/>
        <v>0</v>
      </c>
      <c r="C7610" t="str">
        <f t="shared" si="710"/>
        <v>OFF</v>
      </c>
      <c r="D7610" s="4">
        <f t="shared" si="712"/>
        <v>42746.999999981548</v>
      </c>
      <c r="E7610" t="str">
        <f t="shared" si="713"/>
        <v>LRKPPS</v>
      </c>
      <c r="F7610" s="39">
        <v>53.432041168212891</v>
      </c>
      <c r="G7610">
        <f t="shared" si="711"/>
        <v>8.4673393396723039E-4</v>
      </c>
      <c r="H7610" s="38">
        <f>G7610*SUMIF('Manual Inputs'!$B$11:$B$22,'Expanded kW'!A7610,'Manual Inputs'!$C$11:$C$22)</f>
        <v>7098.7497344581261</v>
      </c>
    </row>
    <row r="7611" spans="1:8" x14ac:dyDescent="0.2">
      <c r="A7611">
        <f t="shared" si="708"/>
        <v>1</v>
      </c>
      <c r="B7611" t="b">
        <f t="shared" si="709"/>
        <v>0</v>
      </c>
      <c r="C7611" t="str">
        <f t="shared" si="710"/>
        <v>OFF</v>
      </c>
      <c r="D7611" s="4">
        <f t="shared" si="712"/>
        <v>42747.041666648212</v>
      </c>
      <c r="E7611" t="str">
        <f t="shared" si="713"/>
        <v>LRKPPS</v>
      </c>
      <c r="F7611" s="39">
        <v>52.744979858398437</v>
      </c>
      <c r="G7611">
        <f t="shared" si="711"/>
        <v>8.3584611996992495E-4</v>
      </c>
      <c r="H7611" s="38">
        <f>G7611*SUMIF('Manual Inputs'!$B$11:$B$22,'Expanded kW'!A7611,'Manual Inputs'!$C$11:$C$22)</f>
        <v>7007.4697424539399</v>
      </c>
    </row>
    <row r="7612" spans="1:8" x14ac:dyDescent="0.2">
      <c r="A7612">
        <f t="shared" si="708"/>
        <v>1</v>
      </c>
      <c r="B7612" t="b">
        <f t="shared" si="709"/>
        <v>0</v>
      </c>
      <c r="C7612" t="str">
        <f t="shared" si="710"/>
        <v>OFF</v>
      </c>
      <c r="D7612" s="4">
        <f t="shared" si="712"/>
        <v>42747.083333314877</v>
      </c>
      <c r="E7612" t="str">
        <f t="shared" si="713"/>
        <v>LRKPPS</v>
      </c>
      <c r="F7612" s="39">
        <v>52.145984649658203</v>
      </c>
      <c r="G7612">
        <f t="shared" si="711"/>
        <v>8.2635388350590097E-4</v>
      </c>
      <c r="H7612" s="38">
        <f>G7612*SUMIF('Manual Inputs'!$B$11:$B$22,'Expanded kW'!A7612,'Manual Inputs'!$C$11:$C$22)</f>
        <v>6927.8898314862863</v>
      </c>
    </row>
    <row r="7613" spans="1:8" x14ac:dyDescent="0.2">
      <c r="A7613">
        <f t="shared" si="708"/>
        <v>1</v>
      </c>
      <c r="B7613" t="b">
        <f t="shared" si="709"/>
        <v>0</v>
      </c>
      <c r="C7613" t="str">
        <f t="shared" si="710"/>
        <v>OFF</v>
      </c>
      <c r="D7613" s="4">
        <f t="shared" si="712"/>
        <v>42747.124999981541</v>
      </c>
      <c r="E7613" t="str">
        <f t="shared" si="713"/>
        <v>LRKPPS</v>
      </c>
      <c r="F7613" s="39">
        <v>52.621082305908203</v>
      </c>
      <c r="G7613">
        <f t="shared" si="711"/>
        <v>8.3388272385524721E-4</v>
      </c>
      <c r="H7613" s="38">
        <f>G7613*SUMIF('Manual Inputs'!$B$11:$B$22,'Expanded kW'!A7613,'Manual Inputs'!$C$11:$C$22)</f>
        <v>6991.0092498616541</v>
      </c>
    </row>
    <row r="7614" spans="1:8" x14ac:dyDescent="0.2">
      <c r="A7614">
        <f t="shared" si="708"/>
        <v>1</v>
      </c>
      <c r="B7614" t="b">
        <f t="shared" si="709"/>
        <v>0</v>
      </c>
      <c r="C7614" t="str">
        <f t="shared" si="710"/>
        <v>OFF</v>
      </c>
      <c r="D7614" s="4">
        <f t="shared" si="712"/>
        <v>42747.166666648205</v>
      </c>
      <c r="E7614" t="str">
        <f t="shared" si="713"/>
        <v>LRKPPS</v>
      </c>
      <c r="F7614" s="39">
        <v>53.557441711425781</v>
      </c>
      <c r="G7614">
        <f t="shared" si="711"/>
        <v>8.4872114787399482E-4</v>
      </c>
      <c r="H7614" s="38">
        <f>G7614*SUMIF('Manual Inputs'!$B$11:$B$22,'Expanded kW'!A7614,'Manual Inputs'!$C$11:$C$22)</f>
        <v>7115.4099078928448</v>
      </c>
    </row>
    <row r="7615" spans="1:8" x14ac:dyDescent="0.2">
      <c r="A7615">
        <f t="shared" si="708"/>
        <v>1</v>
      </c>
      <c r="B7615" t="b">
        <f t="shared" si="709"/>
        <v>0</v>
      </c>
      <c r="C7615" t="str">
        <f t="shared" si="710"/>
        <v>OFF</v>
      </c>
      <c r="D7615" s="4">
        <f t="shared" si="712"/>
        <v>42747.208333314869</v>
      </c>
      <c r="E7615" t="str">
        <f t="shared" si="713"/>
        <v>LRKPPS</v>
      </c>
      <c r="F7615" s="39">
        <v>66.463417053222656</v>
      </c>
      <c r="G7615">
        <f t="shared" si="711"/>
        <v>1.0532412641548012E-3</v>
      </c>
      <c r="H7615" s="38">
        <f>G7615*SUMIF('Manual Inputs'!$B$11:$B$22,'Expanded kW'!A7615,'Manual Inputs'!$C$11:$C$22)</f>
        <v>8830.0419344343809</v>
      </c>
    </row>
    <row r="7616" spans="1:8" x14ac:dyDescent="0.2">
      <c r="A7616">
        <f t="shared" si="708"/>
        <v>1</v>
      </c>
      <c r="B7616" t="b">
        <f t="shared" si="709"/>
        <v>0</v>
      </c>
      <c r="C7616" t="str">
        <f t="shared" si="710"/>
        <v>OFF</v>
      </c>
      <c r="D7616" s="4">
        <f t="shared" si="712"/>
        <v>42747.249999981534</v>
      </c>
      <c r="E7616" t="str">
        <f t="shared" si="713"/>
        <v>LRKPPS</v>
      </c>
      <c r="F7616" s="39">
        <v>82.909866333007813</v>
      </c>
      <c r="G7616">
        <f t="shared" si="711"/>
        <v>1.3138670309044637E-3</v>
      </c>
      <c r="H7616" s="38">
        <f>G7616*SUMIF('Manual Inputs'!$B$11:$B$22,'Expanded kW'!A7616,'Manual Inputs'!$C$11:$C$22)</f>
        <v>11015.046005121258</v>
      </c>
    </row>
    <row r="7617" spans="1:8" x14ac:dyDescent="0.2">
      <c r="A7617">
        <f t="shared" si="708"/>
        <v>1</v>
      </c>
      <c r="B7617" t="b">
        <f t="shared" si="709"/>
        <v>0</v>
      </c>
      <c r="C7617" t="str">
        <f t="shared" si="710"/>
        <v>ON</v>
      </c>
      <c r="D7617" s="4">
        <f t="shared" si="712"/>
        <v>42747.291666648198</v>
      </c>
      <c r="E7617" t="str">
        <f t="shared" si="713"/>
        <v>LRKPPS</v>
      </c>
      <c r="F7617" s="39">
        <v>104.92703247070312</v>
      </c>
      <c r="G7617">
        <f t="shared" si="711"/>
        <v>1.662771570034657E-3</v>
      </c>
      <c r="H7617" s="38">
        <f>G7617*SUMIF('Manual Inputs'!$B$11:$B$22,'Expanded kW'!A7617,'Manual Inputs'!$C$11:$C$22)</f>
        <v>13940.151407354433</v>
      </c>
    </row>
    <row r="7618" spans="1:8" x14ac:dyDescent="0.2">
      <c r="A7618">
        <f t="shared" ref="A7618:A7681" si="714">MONTH(D7618)</f>
        <v>1</v>
      </c>
      <c r="B7618" t="b">
        <f t="shared" ref="B7618:B7681" si="715">IF(ISNA(VLOOKUP(DATE(YEAR(D7618),MONTH(D7618),DAY(D7618)),Holidays,1,FALSE)),FALSE,TRUE)</f>
        <v>0</v>
      </c>
      <c r="C7618" t="str">
        <f t="shared" ref="C7618:C7681" si="716">IF(OR(HOUR(D7618)&lt;PkStart,HOUR(D7618)&gt;OPkStart-1,WEEKDAY(D7618,2)&gt;5,B7618)=TRUE,"OFF","ON")</f>
        <v>ON</v>
      </c>
      <c r="D7618" s="4">
        <f t="shared" si="712"/>
        <v>42747.333333314862</v>
      </c>
      <c r="E7618" t="str">
        <f t="shared" si="713"/>
        <v>LRKPPS</v>
      </c>
      <c r="F7618" s="39">
        <v>127.55418395996094</v>
      </c>
      <c r="G7618">
        <f t="shared" ref="G7618:G7681" si="717">IF(SUMIF($A$2:$A$8761,A7618,$F$2:$F$8761)=0,0,F7618/SUMIF($A$2:$A$8761,A7618,$F$2:$F$8761))</f>
        <v>2.0213425056771024E-3</v>
      </c>
      <c r="H7618" s="38">
        <f>G7618*SUMIF('Manual Inputs'!$B$11:$B$22,'Expanded kW'!A7618,'Manual Inputs'!$C$11:$C$22)</f>
        <v>16946.296823365032</v>
      </c>
    </row>
    <row r="7619" spans="1:8" x14ac:dyDescent="0.2">
      <c r="A7619">
        <f t="shared" si="714"/>
        <v>1</v>
      </c>
      <c r="B7619" t="b">
        <f t="shared" si="715"/>
        <v>0</v>
      </c>
      <c r="C7619" t="str">
        <f t="shared" si="716"/>
        <v>ON</v>
      </c>
      <c r="D7619" s="4">
        <f t="shared" si="712"/>
        <v>42747.374999981526</v>
      </c>
      <c r="E7619" t="str">
        <f t="shared" si="713"/>
        <v>LRKPPS</v>
      </c>
      <c r="F7619" s="39">
        <v>128.426513671875</v>
      </c>
      <c r="G7619">
        <f t="shared" si="717"/>
        <v>2.035166255482208E-3</v>
      </c>
      <c r="H7619" s="38">
        <f>G7619*SUMIF('Manual Inputs'!$B$11:$B$22,'Expanded kW'!A7619,'Manual Inputs'!$C$11:$C$22)</f>
        <v>17062.1907734261</v>
      </c>
    </row>
    <row r="7620" spans="1:8" x14ac:dyDescent="0.2">
      <c r="A7620">
        <f t="shared" si="714"/>
        <v>1</v>
      </c>
      <c r="B7620" t="b">
        <f t="shared" si="715"/>
        <v>0</v>
      </c>
      <c r="C7620" t="str">
        <f t="shared" si="716"/>
        <v>ON</v>
      </c>
      <c r="D7620" s="4">
        <f t="shared" ref="D7620:D7683" si="718">+D7619+1/24</f>
        <v>42747.416666648191</v>
      </c>
      <c r="E7620" t="str">
        <f t="shared" ref="E7620:E7683" si="719">+E7619</f>
        <v>LRKPPS</v>
      </c>
      <c r="F7620" s="39">
        <v>126.80280303955078</v>
      </c>
      <c r="G7620">
        <f t="shared" si="717"/>
        <v>2.009435423171235E-3</v>
      </c>
      <c r="H7620" s="38">
        <f>G7620*SUMIF('Manual Inputs'!$B$11:$B$22,'Expanded kW'!A7620,'Manual Inputs'!$C$11:$C$22)</f>
        <v>16846.471606273913</v>
      </c>
    </row>
    <row r="7621" spans="1:8" x14ac:dyDescent="0.2">
      <c r="A7621">
        <f t="shared" si="714"/>
        <v>1</v>
      </c>
      <c r="B7621" t="b">
        <f t="shared" si="715"/>
        <v>0</v>
      </c>
      <c r="C7621" t="str">
        <f t="shared" si="716"/>
        <v>ON</v>
      </c>
      <c r="D7621" s="4">
        <f t="shared" si="718"/>
        <v>42747.458333314855</v>
      </c>
      <c r="E7621" t="str">
        <f t="shared" si="719"/>
        <v>LRKPPS</v>
      </c>
      <c r="F7621" s="39">
        <v>129.27198791503906</v>
      </c>
      <c r="G7621">
        <f t="shared" si="717"/>
        <v>2.0485644284946995E-3</v>
      </c>
      <c r="H7621" s="38">
        <f>G7621*SUMIF('Manual Inputs'!$B$11:$B$22,'Expanded kW'!A7621,'Manual Inputs'!$C$11:$C$22)</f>
        <v>17174.516822140155</v>
      </c>
    </row>
    <row r="7622" spans="1:8" x14ac:dyDescent="0.2">
      <c r="A7622">
        <f t="shared" si="714"/>
        <v>1</v>
      </c>
      <c r="B7622" t="b">
        <f t="shared" si="715"/>
        <v>0</v>
      </c>
      <c r="C7622" t="str">
        <f t="shared" si="716"/>
        <v>ON</v>
      </c>
      <c r="D7622" s="4">
        <f t="shared" si="718"/>
        <v>42747.499999981519</v>
      </c>
      <c r="E7622" t="str">
        <f t="shared" si="719"/>
        <v>LRKPPS</v>
      </c>
      <c r="F7622" s="39">
        <v>120.80221557617187</v>
      </c>
      <c r="G7622">
        <f t="shared" si="717"/>
        <v>1.9143445204489198E-3</v>
      </c>
      <c r="H7622" s="38">
        <f>G7622*SUMIF('Manual Inputs'!$B$11:$B$22,'Expanded kW'!A7622,'Manual Inputs'!$C$11:$C$22)</f>
        <v>16049.259526575281</v>
      </c>
    </row>
    <row r="7623" spans="1:8" x14ac:dyDescent="0.2">
      <c r="A7623">
        <f t="shared" si="714"/>
        <v>1</v>
      </c>
      <c r="B7623" t="b">
        <f t="shared" si="715"/>
        <v>0</v>
      </c>
      <c r="C7623" t="str">
        <f t="shared" si="716"/>
        <v>ON</v>
      </c>
      <c r="D7623" s="4">
        <f t="shared" si="718"/>
        <v>42747.541666648183</v>
      </c>
      <c r="E7623" t="str">
        <f t="shared" si="719"/>
        <v>LRKPPS</v>
      </c>
      <c r="F7623" s="39">
        <v>110.13222503662109</v>
      </c>
      <c r="G7623">
        <f t="shared" si="717"/>
        <v>1.7452579037407088E-3</v>
      </c>
      <c r="H7623" s="38">
        <f>G7623*SUMIF('Manual Inputs'!$B$11:$B$22,'Expanded kW'!A7623,'Manual Inputs'!$C$11:$C$22)</f>
        <v>14631.690763464521</v>
      </c>
    </row>
    <row r="7624" spans="1:8" x14ac:dyDescent="0.2">
      <c r="A7624">
        <f t="shared" si="714"/>
        <v>1</v>
      </c>
      <c r="B7624" t="b">
        <f t="shared" si="715"/>
        <v>0</v>
      </c>
      <c r="C7624" t="str">
        <f t="shared" si="716"/>
        <v>ON</v>
      </c>
      <c r="D7624" s="4">
        <f t="shared" si="718"/>
        <v>42747.583333314848</v>
      </c>
      <c r="E7624" t="str">
        <f t="shared" si="719"/>
        <v>LRKPPS</v>
      </c>
      <c r="F7624" s="39">
        <v>104.01392364501953</v>
      </c>
      <c r="G7624">
        <f t="shared" si="717"/>
        <v>1.6483015963782656E-3</v>
      </c>
      <c r="H7624" s="38">
        <f>G7624*SUMIF('Manual Inputs'!$B$11:$B$22,'Expanded kW'!A7624,'Manual Inputs'!$C$11:$C$22)</f>
        <v>13818.839720730923</v>
      </c>
    </row>
    <row r="7625" spans="1:8" x14ac:dyDescent="0.2">
      <c r="A7625">
        <f t="shared" si="714"/>
        <v>1</v>
      </c>
      <c r="B7625" t="b">
        <f t="shared" si="715"/>
        <v>0</v>
      </c>
      <c r="C7625" t="str">
        <f t="shared" si="716"/>
        <v>ON</v>
      </c>
      <c r="D7625" s="4">
        <f t="shared" si="718"/>
        <v>42747.624999981512</v>
      </c>
      <c r="E7625" t="str">
        <f t="shared" si="719"/>
        <v>LRKPPS</v>
      </c>
      <c r="F7625" s="39">
        <v>91.9964599609375</v>
      </c>
      <c r="G7625">
        <f t="shared" si="717"/>
        <v>1.457861664100615E-3</v>
      </c>
      <c r="H7625" s="38">
        <f>G7625*SUMIF('Manual Inputs'!$B$11:$B$22,'Expanded kW'!A7625,'Manual Inputs'!$C$11:$C$22)</f>
        <v>12222.2515075337</v>
      </c>
    </row>
    <row r="7626" spans="1:8" x14ac:dyDescent="0.2">
      <c r="A7626">
        <f t="shared" si="714"/>
        <v>1</v>
      </c>
      <c r="B7626" t="b">
        <f t="shared" si="715"/>
        <v>0</v>
      </c>
      <c r="C7626" t="str">
        <f t="shared" si="716"/>
        <v>ON</v>
      </c>
      <c r="D7626" s="4">
        <f t="shared" si="718"/>
        <v>42747.666666648176</v>
      </c>
      <c r="E7626" t="str">
        <f t="shared" si="719"/>
        <v>LRKPPS</v>
      </c>
      <c r="F7626" s="39">
        <v>78.111701965332031</v>
      </c>
      <c r="G7626">
        <f t="shared" si="717"/>
        <v>1.2378308454614774E-3</v>
      </c>
      <c r="H7626" s="38">
        <f>G7626*SUMIF('Manual Inputs'!$B$11:$B$22,'Expanded kW'!A7626,'Manual Inputs'!$C$11:$C$22)</f>
        <v>10377.582653801861</v>
      </c>
    </row>
    <row r="7627" spans="1:8" x14ac:dyDescent="0.2">
      <c r="A7627">
        <f t="shared" si="714"/>
        <v>1</v>
      </c>
      <c r="B7627" t="b">
        <f t="shared" si="715"/>
        <v>0</v>
      </c>
      <c r="C7627" t="str">
        <f t="shared" si="716"/>
        <v>ON</v>
      </c>
      <c r="D7627" s="4">
        <f t="shared" si="718"/>
        <v>42747.70833331484</v>
      </c>
      <c r="E7627" t="str">
        <f t="shared" si="719"/>
        <v>LRKPPS</v>
      </c>
      <c r="F7627" s="39">
        <v>69.370208740234375</v>
      </c>
      <c r="G7627">
        <f t="shared" si="717"/>
        <v>1.0993049949529223E-3</v>
      </c>
      <c r="H7627" s="38">
        <f>G7627*SUMIF('Manual Inputs'!$B$11:$B$22,'Expanded kW'!A7627,'Manual Inputs'!$C$11:$C$22)</f>
        <v>9216.2256973068961</v>
      </c>
    </row>
    <row r="7628" spans="1:8" x14ac:dyDescent="0.2">
      <c r="A7628">
        <f t="shared" si="714"/>
        <v>1</v>
      </c>
      <c r="B7628" t="b">
        <f t="shared" si="715"/>
        <v>0</v>
      </c>
      <c r="C7628" t="str">
        <f t="shared" si="716"/>
        <v>ON</v>
      </c>
      <c r="D7628" s="4">
        <f t="shared" si="718"/>
        <v>42747.749999981505</v>
      </c>
      <c r="E7628" t="str">
        <f t="shared" si="719"/>
        <v>LRKPPS</v>
      </c>
      <c r="F7628" s="39">
        <v>66.421195983886719</v>
      </c>
      <c r="G7628">
        <f t="shared" si="717"/>
        <v>1.0525721897314121E-3</v>
      </c>
      <c r="H7628" s="38">
        <f>G7628*SUMIF('Manual Inputs'!$B$11:$B$22,'Expanded kW'!A7628,'Manual Inputs'!$C$11:$C$22)</f>
        <v>8824.4326258962046</v>
      </c>
    </row>
    <row r="7629" spans="1:8" x14ac:dyDescent="0.2">
      <c r="A7629">
        <f t="shared" si="714"/>
        <v>1</v>
      </c>
      <c r="B7629" t="b">
        <f t="shared" si="715"/>
        <v>0</v>
      </c>
      <c r="C7629" t="str">
        <f t="shared" si="716"/>
        <v>ON</v>
      </c>
      <c r="D7629" s="4">
        <f t="shared" si="718"/>
        <v>42747.791666648169</v>
      </c>
      <c r="E7629" t="str">
        <f t="shared" si="719"/>
        <v>LRKPPS</v>
      </c>
      <c r="F7629" s="39">
        <v>63.840133666992188</v>
      </c>
      <c r="G7629">
        <f t="shared" si="717"/>
        <v>1.0116702701787144E-3</v>
      </c>
      <c r="H7629" s="38">
        <f>G7629*SUMIF('Manual Inputs'!$B$11:$B$22,'Expanded kW'!A7629,'Manual Inputs'!$C$11:$C$22)</f>
        <v>8481.5238573729639</v>
      </c>
    </row>
    <row r="7630" spans="1:8" x14ac:dyDescent="0.2">
      <c r="A7630">
        <f t="shared" si="714"/>
        <v>1</v>
      </c>
      <c r="B7630" t="b">
        <f t="shared" si="715"/>
        <v>0</v>
      </c>
      <c r="C7630" t="str">
        <f t="shared" si="716"/>
        <v>ON</v>
      </c>
      <c r="D7630" s="4">
        <f t="shared" si="718"/>
        <v>42747.833333314833</v>
      </c>
      <c r="E7630" t="str">
        <f t="shared" si="719"/>
        <v>LRKPPS</v>
      </c>
      <c r="F7630" s="39">
        <v>59.324958801269531</v>
      </c>
      <c r="G7630">
        <f t="shared" si="717"/>
        <v>9.4011860018790511E-4</v>
      </c>
      <c r="H7630" s="38">
        <f>G7630*SUMIF('Manual Inputs'!$B$11:$B$22,'Expanded kW'!A7630,'Manual Inputs'!$C$11:$C$22)</f>
        <v>7881.6572664977375</v>
      </c>
    </row>
    <row r="7631" spans="1:8" x14ac:dyDescent="0.2">
      <c r="A7631">
        <f t="shared" si="714"/>
        <v>1</v>
      </c>
      <c r="B7631" t="b">
        <f t="shared" si="715"/>
        <v>0</v>
      </c>
      <c r="C7631" t="str">
        <f t="shared" si="716"/>
        <v>OFF</v>
      </c>
      <c r="D7631" s="4">
        <f t="shared" si="718"/>
        <v>42747.874999981497</v>
      </c>
      <c r="E7631" t="str">
        <f t="shared" si="719"/>
        <v>LRKPPS</v>
      </c>
      <c r="F7631" s="39">
        <v>58.497444152832031</v>
      </c>
      <c r="G7631">
        <f t="shared" si="717"/>
        <v>9.2700503165547485E-4</v>
      </c>
      <c r="H7631" s="38">
        <f>G7631*SUMIF('Manual Inputs'!$B$11:$B$22,'Expanded kW'!A7631,'Manual Inputs'!$C$11:$C$22)</f>
        <v>7771.7172518094976</v>
      </c>
    </row>
    <row r="7632" spans="1:8" x14ac:dyDescent="0.2">
      <c r="A7632">
        <f t="shared" si="714"/>
        <v>1</v>
      </c>
      <c r="B7632" t="b">
        <f t="shared" si="715"/>
        <v>0</v>
      </c>
      <c r="C7632" t="str">
        <f t="shared" si="716"/>
        <v>OFF</v>
      </c>
      <c r="D7632" s="4">
        <f t="shared" si="718"/>
        <v>42747.916666648161</v>
      </c>
      <c r="E7632" t="str">
        <f t="shared" si="719"/>
        <v>LRKPPS</v>
      </c>
      <c r="F7632" s="39">
        <v>54.603595733642578</v>
      </c>
      <c r="G7632">
        <f t="shared" si="717"/>
        <v>8.6529947974004829E-4</v>
      </c>
      <c r="H7632" s="38">
        <f>G7632*SUMIF('Manual Inputs'!$B$11:$B$22,'Expanded kW'!A7632,'Manual Inputs'!$C$11:$C$22)</f>
        <v>7254.3974035049669</v>
      </c>
    </row>
    <row r="7633" spans="1:8" x14ac:dyDescent="0.2">
      <c r="A7633">
        <f t="shared" si="714"/>
        <v>1</v>
      </c>
      <c r="B7633" t="b">
        <f t="shared" si="715"/>
        <v>0</v>
      </c>
      <c r="C7633" t="str">
        <f t="shared" si="716"/>
        <v>OFF</v>
      </c>
      <c r="D7633" s="4">
        <f t="shared" si="718"/>
        <v>42747.958333314826</v>
      </c>
      <c r="E7633" t="str">
        <f t="shared" si="719"/>
        <v>LRKPPS</v>
      </c>
      <c r="F7633" s="39">
        <v>51.764583587646484</v>
      </c>
      <c r="G7633">
        <f t="shared" si="717"/>
        <v>8.2030984673328773E-4</v>
      </c>
      <c r="H7633" s="38">
        <f>G7633*SUMIF('Manual Inputs'!$B$11:$B$22,'Expanded kW'!A7633,'Manual Inputs'!$C$11:$C$22)</f>
        <v>6877.218537100317</v>
      </c>
    </row>
    <row r="7634" spans="1:8" x14ac:dyDescent="0.2">
      <c r="A7634">
        <f t="shared" si="714"/>
        <v>1</v>
      </c>
      <c r="B7634" t="b">
        <f t="shared" si="715"/>
        <v>0</v>
      </c>
      <c r="C7634" t="str">
        <f t="shared" si="716"/>
        <v>OFF</v>
      </c>
      <c r="D7634" s="4">
        <f t="shared" si="718"/>
        <v>42747.99999998149</v>
      </c>
      <c r="E7634" t="str">
        <f t="shared" si="719"/>
        <v>LRKPPS</v>
      </c>
      <c r="F7634" s="39">
        <v>50.469455718994141</v>
      </c>
      <c r="G7634">
        <f t="shared" si="717"/>
        <v>7.99786043201953E-4</v>
      </c>
      <c r="H7634" s="38">
        <f>G7634*SUMIF('Manual Inputs'!$B$11:$B$22,'Expanded kW'!A7634,'Manual Inputs'!$C$11:$C$22)</f>
        <v>6705.153453815522</v>
      </c>
    </row>
    <row r="7635" spans="1:8" x14ac:dyDescent="0.2">
      <c r="A7635">
        <f t="shared" si="714"/>
        <v>1</v>
      </c>
      <c r="B7635" t="b">
        <f t="shared" si="715"/>
        <v>0</v>
      </c>
      <c r="C7635" t="str">
        <f t="shared" si="716"/>
        <v>OFF</v>
      </c>
      <c r="D7635" s="4">
        <f t="shared" si="718"/>
        <v>42748.041666648154</v>
      </c>
      <c r="E7635" t="str">
        <f t="shared" si="719"/>
        <v>LRKPPS</v>
      </c>
      <c r="F7635" s="39">
        <v>50.69622802734375</v>
      </c>
      <c r="G7635">
        <f t="shared" si="717"/>
        <v>8.0337968859833971E-4</v>
      </c>
      <c r="H7635" s="38">
        <f>G7635*SUMIF('Manual Inputs'!$B$11:$B$22,'Expanded kW'!A7635,'Manual Inputs'!$C$11:$C$22)</f>
        <v>6735.2814412268826</v>
      </c>
    </row>
    <row r="7636" spans="1:8" x14ac:dyDescent="0.2">
      <c r="A7636">
        <f t="shared" si="714"/>
        <v>1</v>
      </c>
      <c r="B7636" t="b">
        <f t="shared" si="715"/>
        <v>0</v>
      </c>
      <c r="C7636" t="str">
        <f t="shared" si="716"/>
        <v>OFF</v>
      </c>
      <c r="D7636" s="4">
        <f t="shared" si="718"/>
        <v>42748.083333314818</v>
      </c>
      <c r="E7636" t="str">
        <f t="shared" si="719"/>
        <v>LRKPPS</v>
      </c>
      <c r="F7636" s="39">
        <v>51.074661254882813</v>
      </c>
      <c r="G7636">
        <f t="shared" si="717"/>
        <v>8.0937669429926912E-4</v>
      </c>
      <c r="H7636" s="38">
        <f>G7636*SUMIF('Manual Inputs'!$B$11:$B$22,'Expanded kW'!A7636,'Manual Inputs'!$C$11:$C$22)</f>
        <v>6785.5584419696734</v>
      </c>
    </row>
    <row r="7637" spans="1:8" x14ac:dyDescent="0.2">
      <c r="A7637">
        <f t="shared" si="714"/>
        <v>1</v>
      </c>
      <c r="B7637" t="b">
        <f t="shared" si="715"/>
        <v>0</v>
      </c>
      <c r="C7637" t="str">
        <f t="shared" si="716"/>
        <v>OFF</v>
      </c>
      <c r="D7637" s="4">
        <f t="shared" si="718"/>
        <v>42748.124999981483</v>
      </c>
      <c r="E7637" t="str">
        <f t="shared" si="719"/>
        <v>LRKPPS</v>
      </c>
      <c r="F7637" s="39">
        <v>51.541339874267578</v>
      </c>
      <c r="G7637">
        <f t="shared" si="717"/>
        <v>8.1677211874218059E-4</v>
      </c>
      <c r="H7637" s="38">
        <f>G7637*SUMIF('Manual Inputs'!$B$11:$B$22,'Expanded kW'!A7637,'Manual Inputs'!$C$11:$C$22)</f>
        <v>6847.5593435449191</v>
      </c>
    </row>
    <row r="7638" spans="1:8" x14ac:dyDescent="0.2">
      <c r="A7638">
        <f t="shared" si="714"/>
        <v>1</v>
      </c>
      <c r="B7638" t="b">
        <f t="shared" si="715"/>
        <v>0</v>
      </c>
      <c r="C7638" t="str">
        <f t="shared" si="716"/>
        <v>OFF</v>
      </c>
      <c r="D7638" s="4">
        <f t="shared" si="718"/>
        <v>42748.166666648147</v>
      </c>
      <c r="E7638" t="str">
        <f t="shared" si="719"/>
        <v>LRKPPS</v>
      </c>
      <c r="F7638" s="39">
        <v>53.012779235839844</v>
      </c>
      <c r="G7638">
        <f t="shared" si="717"/>
        <v>8.4008991854877906E-4</v>
      </c>
      <c r="H7638" s="38">
        <f>G7638*SUMIF('Manual Inputs'!$B$11:$B$22,'Expanded kW'!A7638,'Manual Inputs'!$C$11:$C$22)</f>
        <v>7043.0484086987026</v>
      </c>
    </row>
    <row r="7639" spans="1:8" x14ac:dyDescent="0.2">
      <c r="A7639">
        <f t="shared" si="714"/>
        <v>1</v>
      </c>
      <c r="B7639" t="b">
        <f t="shared" si="715"/>
        <v>0</v>
      </c>
      <c r="C7639" t="str">
        <f t="shared" si="716"/>
        <v>OFF</v>
      </c>
      <c r="D7639" s="4">
        <f t="shared" si="718"/>
        <v>42748.208333314811</v>
      </c>
      <c r="E7639" t="str">
        <f t="shared" si="719"/>
        <v>LRKPPS</v>
      </c>
      <c r="F7639" s="39">
        <v>63.931537628173828</v>
      </c>
      <c r="G7639">
        <f t="shared" si="717"/>
        <v>1.0131187425548279E-3</v>
      </c>
      <c r="H7639" s="38">
        <f>G7639*SUMIF('Manual Inputs'!$B$11:$B$22,'Expanded kW'!A7639,'Manual Inputs'!$C$11:$C$22)</f>
        <v>8493.6673920570302</v>
      </c>
    </row>
    <row r="7640" spans="1:8" x14ac:dyDescent="0.2">
      <c r="A7640">
        <f t="shared" si="714"/>
        <v>1</v>
      </c>
      <c r="B7640" t="b">
        <f t="shared" si="715"/>
        <v>0</v>
      </c>
      <c r="C7640" t="str">
        <f t="shared" si="716"/>
        <v>OFF</v>
      </c>
      <c r="D7640" s="4">
        <f t="shared" si="718"/>
        <v>42748.249999981475</v>
      </c>
      <c r="E7640" t="str">
        <f t="shared" si="719"/>
        <v>LRKPPS</v>
      </c>
      <c r="F7640" s="39">
        <v>84.522636413574219</v>
      </c>
      <c r="G7640">
        <f t="shared" si="717"/>
        <v>1.3394244890334455E-3</v>
      </c>
      <c r="H7640" s="38">
        <f>G7640*SUMIF('Manual Inputs'!$B$11:$B$22,'Expanded kW'!A7640,'Manual Inputs'!$C$11:$C$22)</f>
        <v>11229.311657917873</v>
      </c>
    </row>
    <row r="7641" spans="1:8" x14ac:dyDescent="0.2">
      <c r="A7641">
        <f t="shared" si="714"/>
        <v>1</v>
      </c>
      <c r="B7641" t="b">
        <f t="shared" si="715"/>
        <v>0</v>
      </c>
      <c r="C7641" t="str">
        <f t="shared" si="716"/>
        <v>ON</v>
      </c>
      <c r="D7641" s="4">
        <f t="shared" si="718"/>
        <v>42748.29166664814</v>
      </c>
      <c r="E7641" t="str">
        <f t="shared" si="719"/>
        <v>LRKPPS</v>
      </c>
      <c r="F7641" s="39">
        <v>101.97533416748047</v>
      </c>
      <c r="G7641">
        <f t="shared" si="717"/>
        <v>1.6159962071338855E-3</v>
      </c>
      <c r="H7641" s="38">
        <f>G7641*SUMIF('Manual Inputs'!$B$11:$B$22,'Expanded kW'!A7641,'Manual Inputs'!$C$11:$C$22)</f>
        <v>13548.001545809042</v>
      </c>
    </row>
    <row r="7642" spans="1:8" x14ac:dyDescent="0.2">
      <c r="A7642">
        <f t="shared" si="714"/>
        <v>1</v>
      </c>
      <c r="B7642" t="b">
        <f t="shared" si="715"/>
        <v>0</v>
      </c>
      <c r="C7642" t="str">
        <f t="shared" si="716"/>
        <v>ON</v>
      </c>
      <c r="D7642" s="4">
        <f t="shared" si="718"/>
        <v>42748.333333314804</v>
      </c>
      <c r="E7642" t="str">
        <f t="shared" si="719"/>
        <v>LRKPPS</v>
      </c>
      <c r="F7642" s="39">
        <v>121.08900451660156</v>
      </c>
      <c r="G7642">
        <f t="shared" si="717"/>
        <v>1.9188892453450518E-3</v>
      </c>
      <c r="H7642" s="38">
        <f>G7642*SUMIF('Manual Inputs'!$B$11:$B$22,'Expanded kW'!A7642,'Manual Inputs'!$C$11:$C$22)</f>
        <v>16087.361063971386</v>
      </c>
    </row>
    <row r="7643" spans="1:8" x14ac:dyDescent="0.2">
      <c r="A7643">
        <f t="shared" si="714"/>
        <v>1</v>
      </c>
      <c r="B7643" t="b">
        <f t="shared" si="715"/>
        <v>0</v>
      </c>
      <c r="C7643" t="str">
        <f t="shared" si="716"/>
        <v>ON</v>
      </c>
      <c r="D7643" s="4">
        <f t="shared" si="718"/>
        <v>42748.374999981468</v>
      </c>
      <c r="E7643" t="str">
        <f t="shared" si="719"/>
        <v>LRKPPS</v>
      </c>
      <c r="F7643" s="39">
        <v>125.06752777099609</v>
      </c>
      <c r="G7643">
        <f t="shared" si="717"/>
        <v>1.9819366336334423E-3</v>
      </c>
      <c r="H7643" s="38">
        <f>G7643*SUMIF('Manual Inputs'!$B$11:$B$22,'Expanded kW'!A7643,'Manual Inputs'!$C$11:$C$22)</f>
        <v>16615.930444406553</v>
      </c>
    </row>
    <row r="7644" spans="1:8" x14ac:dyDescent="0.2">
      <c r="A7644">
        <f t="shared" si="714"/>
        <v>1</v>
      </c>
      <c r="B7644" t="b">
        <f t="shared" si="715"/>
        <v>0</v>
      </c>
      <c r="C7644" t="str">
        <f t="shared" si="716"/>
        <v>ON</v>
      </c>
      <c r="D7644" s="4">
        <f t="shared" si="718"/>
        <v>42748.416666648132</v>
      </c>
      <c r="E7644" t="str">
        <f t="shared" si="719"/>
        <v>LRKPPS</v>
      </c>
      <c r="F7644" s="39">
        <v>122.77106475830078</v>
      </c>
      <c r="G7644">
        <f t="shared" si="717"/>
        <v>1.9455447399599787E-3</v>
      </c>
      <c r="H7644" s="38">
        <f>G7644*SUMIF('Manual Inputs'!$B$11:$B$22,'Expanded kW'!A7644,'Manual Inputs'!$C$11:$C$22)</f>
        <v>16310.832307686635</v>
      </c>
    </row>
    <row r="7645" spans="1:8" x14ac:dyDescent="0.2">
      <c r="A7645">
        <f t="shared" si="714"/>
        <v>1</v>
      </c>
      <c r="B7645" t="b">
        <f t="shared" si="715"/>
        <v>0</v>
      </c>
      <c r="C7645" t="str">
        <f t="shared" si="716"/>
        <v>ON</v>
      </c>
      <c r="D7645" s="4">
        <f t="shared" si="718"/>
        <v>42748.458333314797</v>
      </c>
      <c r="E7645" t="str">
        <f t="shared" si="719"/>
        <v>LRKPPS</v>
      </c>
      <c r="F7645" s="39">
        <v>124.69971466064453</v>
      </c>
      <c r="G7645">
        <f t="shared" si="717"/>
        <v>1.9761079242095925E-3</v>
      </c>
      <c r="H7645" s="38">
        <f>G7645*SUMIF('Manual Inputs'!$B$11:$B$22,'Expanded kW'!A7645,'Manual Inputs'!$C$11:$C$22)</f>
        <v>16567.064386469174</v>
      </c>
    </row>
    <row r="7646" spans="1:8" x14ac:dyDescent="0.2">
      <c r="A7646">
        <f t="shared" si="714"/>
        <v>1</v>
      </c>
      <c r="B7646" t="b">
        <f t="shared" si="715"/>
        <v>0</v>
      </c>
      <c r="C7646" t="str">
        <f t="shared" si="716"/>
        <v>ON</v>
      </c>
      <c r="D7646" s="4">
        <f t="shared" si="718"/>
        <v>42748.499999981461</v>
      </c>
      <c r="E7646" t="str">
        <f t="shared" si="719"/>
        <v>LRKPPS</v>
      </c>
      <c r="F7646" s="39">
        <v>114.71536254882812</v>
      </c>
      <c r="G7646">
        <f t="shared" si="717"/>
        <v>1.8178865731828281E-3</v>
      </c>
      <c r="H7646" s="38">
        <f>G7646*SUMIF('Manual Inputs'!$B$11:$B$22,'Expanded kW'!A7646,'Manual Inputs'!$C$11:$C$22)</f>
        <v>15240.586577407705</v>
      </c>
    </row>
    <row r="7647" spans="1:8" x14ac:dyDescent="0.2">
      <c r="A7647">
        <f t="shared" si="714"/>
        <v>1</v>
      </c>
      <c r="B7647" t="b">
        <f t="shared" si="715"/>
        <v>0</v>
      </c>
      <c r="C7647" t="str">
        <f t="shared" si="716"/>
        <v>ON</v>
      </c>
      <c r="D7647" s="4">
        <f t="shared" si="718"/>
        <v>42748.541666648125</v>
      </c>
      <c r="E7647" t="str">
        <f t="shared" si="719"/>
        <v>LRKPPS</v>
      </c>
      <c r="F7647" s="39">
        <v>102.90831756591797</v>
      </c>
      <c r="G7647">
        <f t="shared" si="717"/>
        <v>1.6307811317973115E-3</v>
      </c>
      <c r="H7647" s="38">
        <f>G7647*SUMIF('Manual Inputs'!$B$11:$B$22,'Expanded kW'!A7647,'Manual Inputs'!$C$11:$C$22)</f>
        <v>13671.953682151012</v>
      </c>
    </row>
    <row r="7648" spans="1:8" x14ac:dyDescent="0.2">
      <c r="A7648">
        <f t="shared" si="714"/>
        <v>1</v>
      </c>
      <c r="B7648" t="b">
        <f t="shared" si="715"/>
        <v>0</v>
      </c>
      <c r="C7648" t="str">
        <f t="shared" si="716"/>
        <v>ON</v>
      </c>
      <c r="D7648" s="4">
        <f t="shared" si="718"/>
        <v>42748.583333314789</v>
      </c>
      <c r="E7648" t="str">
        <f t="shared" si="719"/>
        <v>LRKPPS</v>
      </c>
      <c r="F7648" s="39">
        <v>96.859275817871094</v>
      </c>
      <c r="G7648">
        <f t="shared" si="717"/>
        <v>1.5349223773108217E-3</v>
      </c>
      <c r="H7648" s="38">
        <f>G7648*SUMIF('Manual Inputs'!$B$11:$B$22,'Expanded kW'!A7648,'Manual Inputs'!$C$11:$C$22)</f>
        <v>12868.304175902698</v>
      </c>
    </row>
    <row r="7649" spans="1:8" x14ac:dyDescent="0.2">
      <c r="A7649">
        <f t="shared" si="714"/>
        <v>1</v>
      </c>
      <c r="B7649" t="b">
        <f t="shared" si="715"/>
        <v>0</v>
      </c>
      <c r="C7649" t="str">
        <f t="shared" si="716"/>
        <v>ON</v>
      </c>
      <c r="D7649" s="4">
        <f t="shared" si="718"/>
        <v>42748.624999981454</v>
      </c>
      <c r="E7649" t="str">
        <f t="shared" si="719"/>
        <v>LRKPPS</v>
      </c>
      <c r="F7649" s="39">
        <v>86.613662719726562</v>
      </c>
      <c r="G7649">
        <f t="shared" si="717"/>
        <v>1.3725608411459052E-3</v>
      </c>
      <c r="H7649" s="38">
        <f>G7649*SUMIF('Manual Inputs'!$B$11:$B$22,'Expanded kW'!A7649,'Manual Inputs'!$C$11:$C$22)</f>
        <v>11507.116362941468</v>
      </c>
    </row>
    <row r="7650" spans="1:8" x14ac:dyDescent="0.2">
      <c r="A7650">
        <f t="shared" si="714"/>
        <v>1</v>
      </c>
      <c r="B7650" t="b">
        <f t="shared" si="715"/>
        <v>0</v>
      </c>
      <c r="C7650" t="str">
        <f t="shared" si="716"/>
        <v>ON</v>
      </c>
      <c r="D7650" s="4">
        <f t="shared" si="718"/>
        <v>42748.666666648118</v>
      </c>
      <c r="E7650" t="str">
        <f t="shared" si="719"/>
        <v>LRKPPS</v>
      </c>
      <c r="F7650" s="39">
        <v>80.5421142578125</v>
      </c>
      <c r="G7650">
        <f t="shared" si="717"/>
        <v>1.2763454242906047E-3</v>
      </c>
      <c r="H7650" s="38">
        <f>G7650*SUMIF('Manual Inputs'!$B$11:$B$22,'Expanded kW'!A7650,'Manual Inputs'!$C$11:$C$22)</f>
        <v>10700.476712098354</v>
      </c>
    </row>
    <row r="7651" spans="1:8" x14ac:dyDescent="0.2">
      <c r="A7651">
        <f t="shared" si="714"/>
        <v>1</v>
      </c>
      <c r="B7651" t="b">
        <f t="shared" si="715"/>
        <v>0</v>
      </c>
      <c r="C7651" t="str">
        <f t="shared" si="716"/>
        <v>ON</v>
      </c>
      <c r="D7651" s="4">
        <f t="shared" si="718"/>
        <v>42748.708333314782</v>
      </c>
      <c r="E7651" t="str">
        <f t="shared" si="719"/>
        <v>LRKPPS</v>
      </c>
      <c r="F7651" s="39">
        <v>74.549819946289063</v>
      </c>
      <c r="G7651">
        <f t="shared" si="717"/>
        <v>1.1813859425835089E-3</v>
      </c>
      <c r="H7651" s="38">
        <f>G7651*SUMIF('Manual Inputs'!$B$11:$B$22,'Expanded kW'!A7651,'Manual Inputs'!$C$11:$C$22)</f>
        <v>9904.366424662283</v>
      </c>
    </row>
    <row r="7652" spans="1:8" x14ac:dyDescent="0.2">
      <c r="A7652">
        <f t="shared" si="714"/>
        <v>1</v>
      </c>
      <c r="B7652" t="b">
        <f t="shared" si="715"/>
        <v>0</v>
      </c>
      <c r="C7652" t="str">
        <f t="shared" si="716"/>
        <v>ON</v>
      </c>
      <c r="D7652" s="4">
        <f t="shared" si="718"/>
        <v>42748.749999981446</v>
      </c>
      <c r="E7652" t="str">
        <f t="shared" si="719"/>
        <v>LRKPPS</v>
      </c>
      <c r="F7652" s="39">
        <v>73.285896301269531</v>
      </c>
      <c r="G7652">
        <f t="shared" si="717"/>
        <v>1.1613566302685928E-3</v>
      </c>
      <c r="H7652" s="38">
        <f>G7652*SUMIF('Manual Inputs'!$B$11:$B$22,'Expanded kW'!A7652,'Manual Inputs'!$C$11:$C$22)</f>
        <v>9736.4469994767169</v>
      </c>
    </row>
    <row r="7653" spans="1:8" x14ac:dyDescent="0.2">
      <c r="A7653">
        <f t="shared" si="714"/>
        <v>1</v>
      </c>
      <c r="B7653" t="b">
        <f t="shared" si="715"/>
        <v>0</v>
      </c>
      <c r="C7653" t="str">
        <f t="shared" si="716"/>
        <v>ON</v>
      </c>
      <c r="D7653" s="4">
        <f t="shared" si="718"/>
        <v>42748.791666648111</v>
      </c>
      <c r="E7653" t="str">
        <f t="shared" si="719"/>
        <v>LRKPPS</v>
      </c>
      <c r="F7653" s="39">
        <v>67.916854858398438</v>
      </c>
      <c r="G7653">
        <f t="shared" si="717"/>
        <v>1.0762737945176001E-3</v>
      </c>
      <c r="H7653" s="38">
        <f>G7653*SUMIF('Manual Inputs'!$B$11:$B$22,'Expanded kW'!A7653,'Manual Inputs'!$C$11:$C$22)</f>
        <v>9023.1393907164911</v>
      </c>
    </row>
    <row r="7654" spans="1:8" x14ac:dyDescent="0.2">
      <c r="A7654">
        <f t="shared" si="714"/>
        <v>1</v>
      </c>
      <c r="B7654" t="b">
        <f t="shared" si="715"/>
        <v>0</v>
      </c>
      <c r="C7654" t="str">
        <f t="shared" si="716"/>
        <v>ON</v>
      </c>
      <c r="D7654" s="4">
        <f t="shared" si="718"/>
        <v>42748.833333314775</v>
      </c>
      <c r="E7654" t="str">
        <f t="shared" si="719"/>
        <v>LRKPPS</v>
      </c>
      <c r="F7654" s="39">
        <v>64.509605407714844</v>
      </c>
      <c r="G7654">
        <f t="shared" si="717"/>
        <v>1.022279343467107E-3</v>
      </c>
      <c r="H7654" s="38">
        <f>G7654*SUMIF('Manual Inputs'!$B$11:$B$22,'Expanded kW'!A7654,'Manual Inputs'!$C$11:$C$22)</f>
        <v>8570.46697535569</v>
      </c>
    </row>
    <row r="7655" spans="1:8" x14ac:dyDescent="0.2">
      <c r="A7655">
        <f t="shared" si="714"/>
        <v>1</v>
      </c>
      <c r="B7655" t="b">
        <f t="shared" si="715"/>
        <v>0</v>
      </c>
      <c r="C7655" t="str">
        <f t="shared" si="716"/>
        <v>OFF</v>
      </c>
      <c r="D7655" s="4">
        <f t="shared" si="718"/>
        <v>42748.874999981439</v>
      </c>
      <c r="E7655" t="str">
        <f t="shared" si="719"/>
        <v>LRKPPS</v>
      </c>
      <c r="F7655" s="39">
        <v>62.898292541503906</v>
      </c>
      <c r="G7655">
        <f t="shared" si="717"/>
        <v>9.9674497771522447E-4</v>
      </c>
      <c r="H7655" s="38">
        <f>G7655*SUMIF('Manual Inputs'!$B$11:$B$22,'Expanded kW'!A7655,'Manual Inputs'!$C$11:$C$22)</f>
        <v>8356.3949217514837</v>
      </c>
    </row>
    <row r="7656" spans="1:8" x14ac:dyDescent="0.2">
      <c r="A7656">
        <f t="shared" si="714"/>
        <v>1</v>
      </c>
      <c r="B7656" t="b">
        <f t="shared" si="715"/>
        <v>0</v>
      </c>
      <c r="C7656" t="str">
        <f t="shared" si="716"/>
        <v>OFF</v>
      </c>
      <c r="D7656" s="4">
        <f t="shared" si="718"/>
        <v>42748.916666648103</v>
      </c>
      <c r="E7656" t="str">
        <f t="shared" si="719"/>
        <v>LRKPPS</v>
      </c>
      <c r="F7656" s="39">
        <v>59.313991546630859</v>
      </c>
      <c r="G7656">
        <f t="shared" si="717"/>
        <v>9.3994480284717108E-4</v>
      </c>
      <c r="H7656" s="38">
        <f>G7656*SUMIF('Manual Inputs'!$B$11:$B$22,'Expanded kW'!A7656,'Manual Inputs'!$C$11:$C$22)</f>
        <v>7880.200204512983</v>
      </c>
    </row>
    <row r="7657" spans="1:8" x14ac:dyDescent="0.2">
      <c r="A7657">
        <f t="shared" si="714"/>
        <v>1</v>
      </c>
      <c r="B7657" t="b">
        <f t="shared" si="715"/>
        <v>0</v>
      </c>
      <c r="C7657" t="str">
        <f t="shared" si="716"/>
        <v>OFF</v>
      </c>
      <c r="D7657" s="4">
        <f t="shared" si="718"/>
        <v>42748.958333314768</v>
      </c>
      <c r="E7657" t="str">
        <f t="shared" si="719"/>
        <v>LRKPPS</v>
      </c>
      <c r="F7657" s="39">
        <v>57.820571899414063</v>
      </c>
      <c r="G7657">
        <f t="shared" si="717"/>
        <v>9.1627868294411735E-4</v>
      </c>
      <c r="H7657" s="38">
        <f>G7657*SUMIF('Manual Inputs'!$B$11:$B$22,'Expanded kW'!A7657,'Manual Inputs'!$C$11:$C$22)</f>
        <v>7681.7909337396695</v>
      </c>
    </row>
    <row r="7658" spans="1:8" x14ac:dyDescent="0.2">
      <c r="A7658">
        <f t="shared" si="714"/>
        <v>1</v>
      </c>
      <c r="B7658" t="b">
        <f t="shared" si="715"/>
        <v>0</v>
      </c>
      <c r="C7658" t="str">
        <f t="shared" si="716"/>
        <v>OFF</v>
      </c>
      <c r="D7658" s="4">
        <f t="shared" si="718"/>
        <v>42748.999999981432</v>
      </c>
      <c r="E7658" t="str">
        <f t="shared" si="719"/>
        <v>LRKPPS</v>
      </c>
      <c r="F7658" s="39">
        <v>57.071834564208984</v>
      </c>
      <c r="G7658">
        <f t="shared" si="717"/>
        <v>9.0441349315377299E-4</v>
      </c>
      <c r="H7658" s="38">
        <f>G7658*SUMIF('Manual Inputs'!$B$11:$B$22,'Expanded kW'!A7658,'Manual Inputs'!$C$11:$C$22)</f>
        <v>7582.3169319373965</v>
      </c>
    </row>
    <row r="7659" spans="1:8" x14ac:dyDescent="0.2">
      <c r="A7659">
        <f t="shared" si="714"/>
        <v>1</v>
      </c>
      <c r="B7659" t="b">
        <f t="shared" si="715"/>
        <v>0</v>
      </c>
      <c r="C7659" t="str">
        <f t="shared" si="716"/>
        <v>OFF</v>
      </c>
      <c r="D7659" s="4">
        <f t="shared" si="718"/>
        <v>42749.041666648096</v>
      </c>
      <c r="E7659" t="str">
        <f t="shared" si="719"/>
        <v>LRKPPS</v>
      </c>
      <c r="F7659" s="39">
        <v>56.123825073242188</v>
      </c>
      <c r="G7659">
        <f t="shared" si="717"/>
        <v>8.8939045102072933E-4</v>
      </c>
      <c r="H7659" s="38">
        <f>G7659*SUMIF('Manual Inputs'!$B$11:$B$22,'Expanded kW'!A7659,'Manual Inputs'!$C$11:$C$22)</f>
        <v>7456.368493975272</v>
      </c>
    </row>
    <row r="7660" spans="1:8" x14ac:dyDescent="0.2">
      <c r="A7660">
        <f t="shared" si="714"/>
        <v>1</v>
      </c>
      <c r="B7660" t="b">
        <f t="shared" si="715"/>
        <v>0</v>
      </c>
      <c r="C7660" t="str">
        <f t="shared" si="716"/>
        <v>OFF</v>
      </c>
      <c r="D7660" s="4">
        <f t="shared" si="718"/>
        <v>42749.08333331476</v>
      </c>
      <c r="E7660" t="str">
        <f t="shared" si="719"/>
        <v>LRKPPS</v>
      </c>
      <c r="F7660" s="39">
        <v>56.242008209228516</v>
      </c>
      <c r="G7660">
        <f t="shared" si="717"/>
        <v>8.9126329116447848E-4</v>
      </c>
      <c r="H7660" s="38">
        <f>G7660*SUMIF('Manual Inputs'!$B$11:$B$22,'Expanded kW'!A7660,'Manual Inputs'!$C$11:$C$22)</f>
        <v>7472.0697939229794</v>
      </c>
    </row>
    <row r="7661" spans="1:8" x14ac:dyDescent="0.2">
      <c r="A7661">
        <f t="shared" si="714"/>
        <v>1</v>
      </c>
      <c r="B7661" t="b">
        <f t="shared" si="715"/>
        <v>0</v>
      </c>
      <c r="C7661" t="str">
        <f t="shared" si="716"/>
        <v>OFF</v>
      </c>
      <c r="D7661" s="4">
        <f t="shared" si="718"/>
        <v>42749.124999981424</v>
      </c>
      <c r="E7661" t="str">
        <f t="shared" si="719"/>
        <v>LRKPPS</v>
      </c>
      <c r="F7661" s="39">
        <v>56.730777740478516</v>
      </c>
      <c r="G7661">
        <f t="shared" si="717"/>
        <v>8.9900878879006503E-4</v>
      </c>
      <c r="H7661" s="38">
        <f>G7661*SUMIF('Manual Inputs'!$B$11:$B$22,'Expanded kW'!A7661,'Manual Inputs'!$C$11:$C$22)</f>
        <v>7537.0055984386472</v>
      </c>
    </row>
    <row r="7662" spans="1:8" x14ac:dyDescent="0.2">
      <c r="A7662">
        <f t="shared" si="714"/>
        <v>1</v>
      </c>
      <c r="B7662" t="b">
        <f t="shared" si="715"/>
        <v>0</v>
      </c>
      <c r="C7662" t="str">
        <f t="shared" si="716"/>
        <v>OFF</v>
      </c>
      <c r="D7662" s="4">
        <f t="shared" si="718"/>
        <v>42749.166666648089</v>
      </c>
      <c r="E7662" t="str">
        <f t="shared" si="719"/>
        <v>LRKPPS</v>
      </c>
      <c r="F7662" s="39">
        <v>58.429420471191406</v>
      </c>
      <c r="G7662">
        <f t="shared" si="717"/>
        <v>9.2592706498418166E-4</v>
      </c>
      <c r="H7662" s="38">
        <f>G7662*SUMIF('Manual Inputs'!$B$11:$B$22,'Expanded kW'!A7662,'Manual Inputs'!$C$11:$C$22)</f>
        <v>7762.679919874844</v>
      </c>
    </row>
    <row r="7663" spans="1:8" x14ac:dyDescent="0.2">
      <c r="A7663">
        <f t="shared" si="714"/>
        <v>1</v>
      </c>
      <c r="B7663" t="b">
        <f t="shared" si="715"/>
        <v>0</v>
      </c>
      <c r="C7663" t="str">
        <f t="shared" si="716"/>
        <v>OFF</v>
      </c>
      <c r="D7663" s="4">
        <f t="shared" si="718"/>
        <v>42749.208333314753</v>
      </c>
      <c r="E7663" t="str">
        <f t="shared" si="719"/>
        <v>LRKPPS</v>
      </c>
      <c r="F7663" s="39">
        <v>58.028785705566406</v>
      </c>
      <c r="G7663">
        <f t="shared" si="717"/>
        <v>9.195782330143577E-4</v>
      </c>
      <c r="H7663" s="38">
        <f>G7663*SUMIF('Manual Inputs'!$B$11:$B$22,'Expanded kW'!A7663,'Manual Inputs'!$C$11:$C$22)</f>
        <v>7709.4533188707428</v>
      </c>
    </row>
    <row r="7664" spans="1:8" x14ac:dyDescent="0.2">
      <c r="A7664">
        <f t="shared" si="714"/>
        <v>1</v>
      </c>
      <c r="B7664" t="b">
        <f t="shared" si="715"/>
        <v>0</v>
      </c>
      <c r="C7664" t="str">
        <f t="shared" si="716"/>
        <v>OFF</v>
      </c>
      <c r="D7664" s="4">
        <f t="shared" si="718"/>
        <v>42749.249999981417</v>
      </c>
      <c r="E7664" t="str">
        <f t="shared" si="719"/>
        <v>LRKPPS</v>
      </c>
      <c r="F7664" s="39">
        <v>61.466117858886719</v>
      </c>
      <c r="G7664">
        <f t="shared" si="717"/>
        <v>9.7404940261407798E-4</v>
      </c>
      <c r="H7664" s="38">
        <f>G7664*SUMIF('Manual Inputs'!$B$11:$B$22,'Expanded kW'!A7664,'Manual Inputs'!$C$11:$C$22)</f>
        <v>8166.1223919052036</v>
      </c>
    </row>
    <row r="7665" spans="1:8" x14ac:dyDescent="0.2">
      <c r="A7665">
        <f t="shared" si="714"/>
        <v>1</v>
      </c>
      <c r="B7665" t="b">
        <f t="shared" si="715"/>
        <v>0</v>
      </c>
      <c r="C7665" t="str">
        <f t="shared" si="716"/>
        <v>OFF</v>
      </c>
      <c r="D7665" s="4">
        <f t="shared" si="718"/>
        <v>42749.291666648081</v>
      </c>
      <c r="E7665" t="str">
        <f t="shared" si="719"/>
        <v>LRKPPS</v>
      </c>
      <c r="F7665" s="39">
        <v>66.923835754394531</v>
      </c>
      <c r="G7665">
        <f t="shared" si="717"/>
        <v>1.0605374880981843E-3</v>
      </c>
      <c r="H7665" s="38">
        <f>G7665*SUMIF('Manual Inputs'!$B$11:$B$22,'Expanded kW'!A7665,'Manual Inputs'!$C$11:$C$22)</f>
        <v>8891.2111703689388</v>
      </c>
    </row>
    <row r="7666" spans="1:8" x14ac:dyDescent="0.2">
      <c r="A7666">
        <f t="shared" si="714"/>
        <v>1</v>
      </c>
      <c r="B7666" t="b">
        <f t="shared" si="715"/>
        <v>0</v>
      </c>
      <c r="C7666" t="str">
        <f t="shared" si="716"/>
        <v>OFF</v>
      </c>
      <c r="D7666" s="4">
        <f t="shared" si="718"/>
        <v>42749.333333314746</v>
      </c>
      <c r="E7666" t="str">
        <f t="shared" si="719"/>
        <v>LRKPPS</v>
      </c>
      <c r="F7666" s="39">
        <v>67.032157897949219</v>
      </c>
      <c r="G7666">
        <f t="shared" si="717"/>
        <v>1.0622540617633953E-3</v>
      </c>
      <c r="H7666" s="38">
        <f>G7666*SUMIF('Manual Inputs'!$B$11:$B$22,'Expanded kW'!A7666,'Manual Inputs'!$C$11:$C$22)</f>
        <v>8905.602381540788</v>
      </c>
    </row>
    <row r="7667" spans="1:8" x14ac:dyDescent="0.2">
      <c r="A7667">
        <f t="shared" si="714"/>
        <v>1</v>
      </c>
      <c r="B7667" t="b">
        <f t="shared" si="715"/>
        <v>0</v>
      </c>
      <c r="C7667" t="str">
        <f t="shared" si="716"/>
        <v>OFF</v>
      </c>
      <c r="D7667" s="4">
        <f t="shared" si="718"/>
        <v>42749.37499998141</v>
      </c>
      <c r="E7667" t="str">
        <f t="shared" si="719"/>
        <v>LRKPPS</v>
      </c>
      <c r="F7667" s="39">
        <v>65.199485778808594</v>
      </c>
      <c r="G7667">
        <f t="shared" si="717"/>
        <v>1.0332118309373873E-3</v>
      </c>
      <c r="H7667" s="38">
        <f>G7667*SUMIF('Manual Inputs'!$B$11:$B$22,'Expanded kW'!A7667,'Manual Inputs'!$C$11:$C$22)</f>
        <v>8662.1214956404783</v>
      </c>
    </row>
    <row r="7668" spans="1:8" x14ac:dyDescent="0.2">
      <c r="A7668">
        <f t="shared" si="714"/>
        <v>1</v>
      </c>
      <c r="B7668" t="b">
        <f t="shared" si="715"/>
        <v>0</v>
      </c>
      <c r="C7668" t="str">
        <f t="shared" si="716"/>
        <v>OFF</v>
      </c>
      <c r="D7668" s="4">
        <f t="shared" si="718"/>
        <v>42749.416666648074</v>
      </c>
      <c r="E7668" t="str">
        <f t="shared" si="719"/>
        <v>LRKPPS</v>
      </c>
      <c r="F7668" s="39">
        <v>64.984130859375</v>
      </c>
      <c r="G7668">
        <f t="shared" si="717"/>
        <v>1.0297991161291107E-3</v>
      </c>
      <c r="H7668" s="38">
        <f>G7668*SUMIF('Manual Inputs'!$B$11:$B$22,'Expanded kW'!A7668,'Manual Inputs'!$C$11:$C$22)</f>
        <v>8633.5103731057679</v>
      </c>
    </row>
    <row r="7669" spans="1:8" x14ac:dyDescent="0.2">
      <c r="A7669">
        <f t="shared" si="714"/>
        <v>1</v>
      </c>
      <c r="B7669" t="b">
        <f t="shared" si="715"/>
        <v>0</v>
      </c>
      <c r="C7669" t="str">
        <f t="shared" si="716"/>
        <v>OFF</v>
      </c>
      <c r="D7669" s="4">
        <f t="shared" si="718"/>
        <v>42749.458333314738</v>
      </c>
      <c r="E7669" t="str">
        <f t="shared" si="719"/>
        <v>LRKPPS</v>
      </c>
      <c r="F7669" s="39">
        <v>62.878929138183594</v>
      </c>
      <c r="G7669">
        <f t="shared" si="717"/>
        <v>9.9643812717554949E-4</v>
      </c>
      <c r="H7669" s="38">
        <f>G7669*SUMIF('Manual Inputs'!$B$11:$B$22,'Expanded kW'!A7669,'Manual Inputs'!$C$11:$C$22)</f>
        <v>8353.8223837916194</v>
      </c>
    </row>
    <row r="7670" spans="1:8" x14ac:dyDescent="0.2">
      <c r="A7670">
        <f t="shared" si="714"/>
        <v>1</v>
      </c>
      <c r="B7670" t="b">
        <f t="shared" si="715"/>
        <v>0</v>
      </c>
      <c r="C7670" t="str">
        <f t="shared" si="716"/>
        <v>OFF</v>
      </c>
      <c r="D7670" s="4">
        <f t="shared" si="718"/>
        <v>42749.499999981403</v>
      </c>
      <c r="E7670" t="str">
        <f t="shared" si="719"/>
        <v>LRKPPS</v>
      </c>
      <c r="F7670" s="39">
        <v>63.344028472900391</v>
      </c>
      <c r="G7670">
        <f t="shared" si="717"/>
        <v>1.0038085248013952E-3</v>
      </c>
      <c r="H7670" s="38">
        <f>G7670*SUMIF('Manual Inputs'!$B$11:$B$22,'Expanded kW'!A7670,'Manual Inputs'!$C$11:$C$22)</f>
        <v>8415.6134684410608</v>
      </c>
    </row>
    <row r="7671" spans="1:8" x14ac:dyDescent="0.2">
      <c r="A7671">
        <f t="shared" si="714"/>
        <v>1</v>
      </c>
      <c r="B7671" t="b">
        <f t="shared" si="715"/>
        <v>0</v>
      </c>
      <c r="C7671" t="str">
        <f t="shared" si="716"/>
        <v>OFF</v>
      </c>
      <c r="D7671" s="4">
        <f t="shared" si="718"/>
        <v>42749.541666648067</v>
      </c>
      <c r="E7671" t="str">
        <f t="shared" si="719"/>
        <v>LRKPPS</v>
      </c>
      <c r="F7671" s="39">
        <v>61.765254974365234</v>
      </c>
      <c r="G7671">
        <f t="shared" si="717"/>
        <v>9.7878980820306403E-4</v>
      </c>
      <c r="H7671" s="38">
        <f>G7671*SUMIF('Manual Inputs'!$B$11:$B$22,'Expanded kW'!A7671,'Manual Inputs'!$C$11:$C$22)</f>
        <v>8205.8644543950959</v>
      </c>
    </row>
    <row r="7672" spans="1:8" x14ac:dyDescent="0.2">
      <c r="A7672">
        <f t="shared" si="714"/>
        <v>1</v>
      </c>
      <c r="B7672" t="b">
        <f t="shared" si="715"/>
        <v>0</v>
      </c>
      <c r="C7672" t="str">
        <f t="shared" si="716"/>
        <v>OFF</v>
      </c>
      <c r="D7672" s="4">
        <f t="shared" si="718"/>
        <v>42749.583333314731</v>
      </c>
      <c r="E7672" t="str">
        <f t="shared" si="719"/>
        <v>LRKPPS</v>
      </c>
      <c r="F7672" s="39">
        <v>61.167537689208984</v>
      </c>
      <c r="G7672">
        <f t="shared" si="717"/>
        <v>9.6931782290743873E-4</v>
      </c>
      <c r="H7672" s="38">
        <f>G7672*SUMIF('Manual Inputs'!$B$11:$B$22,'Expanded kW'!A7672,'Manual Inputs'!$C$11:$C$22)</f>
        <v>8126.4543228239272</v>
      </c>
    </row>
    <row r="7673" spans="1:8" x14ac:dyDescent="0.2">
      <c r="A7673">
        <f t="shared" si="714"/>
        <v>1</v>
      </c>
      <c r="B7673" t="b">
        <f t="shared" si="715"/>
        <v>0</v>
      </c>
      <c r="C7673" t="str">
        <f t="shared" si="716"/>
        <v>OFF</v>
      </c>
      <c r="D7673" s="4">
        <f t="shared" si="718"/>
        <v>42749.624999981395</v>
      </c>
      <c r="E7673" t="str">
        <f t="shared" si="719"/>
        <v>LRKPPS</v>
      </c>
      <c r="F7673" s="39">
        <v>60.571834564208984</v>
      </c>
      <c r="G7673">
        <f t="shared" si="717"/>
        <v>9.5987775587125939E-4</v>
      </c>
      <c r="H7673" s="38">
        <f>G7673*SUMIF('Manual Inputs'!$B$11:$B$22,'Expanded kW'!A7673,'Manual Inputs'!$C$11:$C$22)</f>
        <v>8047.3117838537837</v>
      </c>
    </row>
    <row r="7674" spans="1:8" x14ac:dyDescent="0.2">
      <c r="A7674">
        <f t="shared" si="714"/>
        <v>1</v>
      </c>
      <c r="B7674" t="b">
        <f t="shared" si="715"/>
        <v>0</v>
      </c>
      <c r="C7674" t="str">
        <f t="shared" si="716"/>
        <v>OFF</v>
      </c>
      <c r="D7674" s="4">
        <f t="shared" si="718"/>
        <v>42749.66666664806</v>
      </c>
      <c r="E7674" t="str">
        <f t="shared" si="719"/>
        <v>LRKPPS</v>
      </c>
      <c r="F7674" s="39">
        <v>60.680679321289062</v>
      </c>
      <c r="G7674">
        <f t="shared" si="717"/>
        <v>9.6160261135757664E-4</v>
      </c>
      <c r="H7674" s="38">
        <f>G7674*SUMIF('Manual Inputs'!$B$11:$B$22,'Expanded kW'!A7674,'Manual Inputs'!$C$11:$C$22)</f>
        <v>8061.7724271967336</v>
      </c>
    </row>
    <row r="7675" spans="1:8" x14ac:dyDescent="0.2">
      <c r="A7675">
        <f t="shared" si="714"/>
        <v>1</v>
      </c>
      <c r="B7675" t="b">
        <f t="shared" si="715"/>
        <v>0</v>
      </c>
      <c r="C7675" t="str">
        <f t="shared" si="716"/>
        <v>OFF</v>
      </c>
      <c r="D7675" s="4">
        <f t="shared" si="718"/>
        <v>42749.708333314724</v>
      </c>
      <c r="E7675" t="str">
        <f t="shared" si="719"/>
        <v>LRKPPS</v>
      </c>
      <c r="F7675" s="39">
        <v>61.718643188476563</v>
      </c>
      <c r="G7675">
        <f t="shared" si="717"/>
        <v>9.7805115439213251E-4</v>
      </c>
      <c r="H7675" s="38">
        <f>G7675*SUMIF('Manual Inputs'!$B$11:$B$22,'Expanded kW'!A7675,'Manual Inputs'!$C$11:$C$22)</f>
        <v>8199.6718142588506</v>
      </c>
    </row>
    <row r="7676" spans="1:8" x14ac:dyDescent="0.2">
      <c r="A7676">
        <f t="shared" si="714"/>
        <v>1</v>
      </c>
      <c r="B7676" t="b">
        <f t="shared" si="715"/>
        <v>0</v>
      </c>
      <c r="C7676" t="str">
        <f t="shared" si="716"/>
        <v>OFF</v>
      </c>
      <c r="D7676" s="4">
        <f t="shared" si="718"/>
        <v>42749.749999981388</v>
      </c>
      <c r="E7676" t="str">
        <f t="shared" si="719"/>
        <v>LRKPPS</v>
      </c>
      <c r="F7676" s="39">
        <v>62.057960510253906</v>
      </c>
      <c r="G7676">
        <f t="shared" si="717"/>
        <v>9.8342829298631897E-4</v>
      </c>
      <c r="H7676" s="38">
        <f>G7676*SUMIF('Manual Inputs'!$B$11:$B$22,'Expanded kW'!A7676,'Manual Inputs'!$C$11:$C$22)</f>
        <v>8244.7520450567154</v>
      </c>
    </row>
    <row r="7677" spans="1:8" x14ac:dyDescent="0.2">
      <c r="A7677">
        <f t="shared" si="714"/>
        <v>1</v>
      </c>
      <c r="B7677" t="b">
        <f t="shared" si="715"/>
        <v>0</v>
      </c>
      <c r="C7677" t="str">
        <f t="shared" si="716"/>
        <v>OFF</v>
      </c>
      <c r="D7677" s="4">
        <f t="shared" si="718"/>
        <v>42749.791666648052</v>
      </c>
      <c r="E7677" t="str">
        <f t="shared" si="719"/>
        <v>LRKPPS</v>
      </c>
      <c r="F7677" s="39">
        <v>60.669322967529297</v>
      </c>
      <c r="G7677">
        <f t="shared" si="717"/>
        <v>9.6142264798944972E-4</v>
      </c>
      <c r="H7677" s="38">
        <f>G7677*SUMIF('Manual Inputs'!$B$11:$B$22,'Expanded kW'!A7677,'Manual Inputs'!$C$11:$C$22)</f>
        <v>8060.2636711867817</v>
      </c>
    </row>
    <row r="7678" spans="1:8" x14ac:dyDescent="0.2">
      <c r="A7678">
        <f t="shared" si="714"/>
        <v>1</v>
      </c>
      <c r="B7678" t="b">
        <f t="shared" si="715"/>
        <v>0</v>
      </c>
      <c r="C7678" t="str">
        <f t="shared" si="716"/>
        <v>OFF</v>
      </c>
      <c r="D7678" s="4">
        <f t="shared" si="718"/>
        <v>42749.833333314717</v>
      </c>
      <c r="E7678" t="str">
        <f t="shared" si="719"/>
        <v>LRKPPS</v>
      </c>
      <c r="F7678" s="39">
        <v>59.532222747802734</v>
      </c>
      <c r="G7678">
        <f t="shared" si="717"/>
        <v>9.4340309789715674E-4</v>
      </c>
      <c r="H7678" s="38">
        <f>G7678*SUMIF('Manual Inputs'!$B$11:$B$22,'Expanded kW'!A7678,'Manual Inputs'!$C$11:$C$22)</f>
        <v>7909.1934573908266</v>
      </c>
    </row>
    <row r="7679" spans="1:8" x14ac:dyDescent="0.2">
      <c r="A7679">
        <f t="shared" si="714"/>
        <v>1</v>
      </c>
      <c r="B7679" t="b">
        <f t="shared" si="715"/>
        <v>0</v>
      </c>
      <c r="C7679" t="str">
        <f t="shared" si="716"/>
        <v>OFF</v>
      </c>
      <c r="D7679" s="4">
        <f t="shared" si="718"/>
        <v>42749.874999981381</v>
      </c>
      <c r="E7679" t="str">
        <f t="shared" si="719"/>
        <v>LRKPPS</v>
      </c>
      <c r="F7679" s="39">
        <v>59.511085510253906</v>
      </c>
      <c r="G7679">
        <f t="shared" si="717"/>
        <v>9.4306813752671954E-4</v>
      </c>
      <c r="H7679" s="38">
        <f>G7679*SUMIF('Manual Inputs'!$B$11:$B$22,'Expanded kW'!A7679,'Manual Inputs'!$C$11:$C$22)</f>
        <v>7906.3852554925579</v>
      </c>
    </row>
    <row r="7680" spans="1:8" x14ac:dyDescent="0.2">
      <c r="A7680">
        <f t="shared" si="714"/>
        <v>1</v>
      </c>
      <c r="B7680" t="b">
        <f t="shared" si="715"/>
        <v>0</v>
      </c>
      <c r="C7680" t="str">
        <f t="shared" si="716"/>
        <v>OFF</v>
      </c>
      <c r="D7680" s="4">
        <f t="shared" si="718"/>
        <v>42749.916666648045</v>
      </c>
      <c r="E7680" t="str">
        <f t="shared" si="719"/>
        <v>LRKPPS</v>
      </c>
      <c r="F7680" s="39">
        <v>59.330093383789062</v>
      </c>
      <c r="G7680">
        <f t="shared" si="717"/>
        <v>9.4019996756899309E-4</v>
      </c>
      <c r="H7680" s="38">
        <f>G7680*SUMIF('Manual Inputs'!$B$11:$B$22,'Expanded kW'!A7680,'Manual Inputs'!$C$11:$C$22)</f>
        <v>7882.3394249086859</v>
      </c>
    </row>
    <row r="7681" spans="1:8" x14ac:dyDescent="0.2">
      <c r="A7681">
        <f t="shared" si="714"/>
        <v>1</v>
      </c>
      <c r="B7681" t="b">
        <f t="shared" si="715"/>
        <v>0</v>
      </c>
      <c r="C7681" t="str">
        <f t="shared" si="716"/>
        <v>OFF</v>
      </c>
      <c r="D7681" s="4">
        <f t="shared" si="718"/>
        <v>42749.958333314709</v>
      </c>
      <c r="E7681" t="str">
        <f t="shared" si="719"/>
        <v>LRKPPS</v>
      </c>
      <c r="F7681" s="39">
        <v>58.209999084472656</v>
      </c>
      <c r="G7681">
        <f t="shared" si="717"/>
        <v>9.2244990914452333E-4</v>
      </c>
      <c r="H7681" s="38">
        <f>G7681*SUMIF('Manual Inputs'!$B$11:$B$22,'Expanded kW'!A7681,'Manual Inputs'!$C$11:$C$22)</f>
        <v>7733.5285440963935</v>
      </c>
    </row>
    <row r="7682" spans="1:8" x14ac:dyDescent="0.2">
      <c r="A7682">
        <f t="shared" ref="A7682:A7745" si="720">MONTH(D7682)</f>
        <v>1</v>
      </c>
      <c r="B7682" t="b">
        <f t="shared" ref="B7682:B7745" si="721">IF(ISNA(VLOOKUP(DATE(YEAR(D7682),MONTH(D7682),DAY(D7682)),Holidays,1,FALSE)),FALSE,TRUE)</f>
        <v>0</v>
      </c>
      <c r="C7682" t="str">
        <f t="shared" ref="C7682:C7745" si="722">IF(OR(HOUR(D7682)&lt;PkStart,HOUR(D7682)&gt;OPkStart-1,WEEKDAY(D7682,2)&gt;5,B7682)=TRUE,"OFF","ON")</f>
        <v>OFF</v>
      </c>
      <c r="D7682" s="4">
        <f t="shared" si="718"/>
        <v>42749.999999981374</v>
      </c>
      <c r="E7682" t="str">
        <f t="shared" si="719"/>
        <v>LRKPPS</v>
      </c>
      <c r="F7682" s="39">
        <v>56.781959533691406</v>
      </c>
      <c r="G7682">
        <f t="shared" ref="G7682:G7745" si="723">IF(SUMIF($A$2:$A$8761,A7682,$F$2:$F$8761)=0,0,F7682/SUMIF($A$2:$A$8761,A7682,$F$2:$F$8761))</f>
        <v>8.9981986319723976E-4</v>
      </c>
      <c r="H7682" s="38">
        <f>G7682*SUMIF('Manual Inputs'!$B$11:$B$22,'Expanded kW'!A7682,'Manual Inputs'!$C$11:$C$22)</f>
        <v>7543.8053899688875</v>
      </c>
    </row>
    <row r="7683" spans="1:8" x14ac:dyDescent="0.2">
      <c r="A7683">
        <f t="shared" si="720"/>
        <v>1</v>
      </c>
      <c r="B7683" t="b">
        <f t="shared" si="721"/>
        <v>0</v>
      </c>
      <c r="C7683" t="str">
        <f t="shared" si="722"/>
        <v>OFF</v>
      </c>
      <c r="D7683" s="4">
        <f t="shared" si="718"/>
        <v>42750.041666648038</v>
      </c>
      <c r="E7683" t="str">
        <f t="shared" si="719"/>
        <v>LRKPPS</v>
      </c>
      <c r="F7683" s="39">
        <v>56.785171508789063</v>
      </c>
      <c r="G7683">
        <f t="shared" si="723"/>
        <v>8.9987076314885649E-4</v>
      </c>
      <c r="H7683" s="38">
        <f>G7683*SUMIF('Manual Inputs'!$B$11:$B$22,'Expanded kW'!A7683,'Manual Inputs'!$C$11:$C$22)</f>
        <v>7544.232119078858</v>
      </c>
    </row>
    <row r="7684" spans="1:8" x14ac:dyDescent="0.2">
      <c r="A7684">
        <f t="shared" si="720"/>
        <v>1</v>
      </c>
      <c r="B7684" t="b">
        <f t="shared" si="721"/>
        <v>0</v>
      </c>
      <c r="C7684" t="str">
        <f t="shared" si="722"/>
        <v>OFF</v>
      </c>
      <c r="D7684" s="4">
        <f t="shared" ref="D7684:D7747" si="724">+D7683+1/24</f>
        <v>42750.083333314702</v>
      </c>
      <c r="E7684" t="str">
        <f t="shared" ref="E7684:E7747" si="725">+E7683</f>
        <v>LRKPPS</v>
      </c>
      <c r="F7684" s="39">
        <v>57.188091278076172</v>
      </c>
      <c r="G7684">
        <f t="shared" si="723"/>
        <v>9.0625580541680195E-4</v>
      </c>
      <c r="H7684" s="38">
        <f>G7684*SUMIF('Manual Inputs'!$B$11:$B$22,'Expanded kW'!A7684,'Manual Inputs'!$C$11:$C$22)</f>
        <v>7597.7622957799558</v>
      </c>
    </row>
    <row r="7685" spans="1:8" x14ac:dyDescent="0.2">
      <c r="A7685">
        <f t="shared" si="720"/>
        <v>1</v>
      </c>
      <c r="B7685" t="b">
        <f t="shared" si="721"/>
        <v>0</v>
      </c>
      <c r="C7685" t="str">
        <f t="shared" si="722"/>
        <v>OFF</v>
      </c>
      <c r="D7685" s="4">
        <f t="shared" si="724"/>
        <v>42750.124999981366</v>
      </c>
      <c r="E7685" t="str">
        <f t="shared" si="725"/>
        <v>LRKPPS</v>
      </c>
      <c r="F7685" s="39">
        <v>57.341480255126953</v>
      </c>
      <c r="G7685">
        <f t="shared" si="723"/>
        <v>9.0868655013711947E-4</v>
      </c>
      <c r="H7685" s="38">
        <f>G7685*SUMIF('Manual Inputs'!$B$11:$B$22,'Expanded kW'!A7685,'Manual Inputs'!$C$11:$C$22)</f>
        <v>7618.1408913997666</v>
      </c>
    </row>
    <row r="7686" spans="1:8" x14ac:dyDescent="0.2">
      <c r="A7686">
        <f t="shared" si="720"/>
        <v>1</v>
      </c>
      <c r="B7686" t="b">
        <f t="shared" si="721"/>
        <v>0</v>
      </c>
      <c r="C7686" t="str">
        <f t="shared" si="722"/>
        <v>OFF</v>
      </c>
      <c r="D7686" s="4">
        <f t="shared" si="724"/>
        <v>42750.166666648031</v>
      </c>
      <c r="E7686" t="str">
        <f t="shared" si="725"/>
        <v>LRKPPS</v>
      </c>
      <c r="F7686" s="39">
        <v>57.493423461914062</v>
      </c>
      <c r="G7686">
        <f t="shared" si="723"/>
        <v>9.110943838340844E-4</v>
      </c>
      <c r="H7686" s="38">
        <f>G7686*SUMIF('Manual Inputs'!$B$11:$B$22,'Expanded kW'!A7686,'Manual Inputs'!$C$11:$C$22)</f>
        <v>7638.327408239672</v>
      </c>
    </row>
    <row r="7687" spans="1:8" x14ac:dyDescent="0.2">
      <c r="A7687">
        <f t="shared" si="720"/>
        <v>1</v>
      </c>
      <c r="B7687" t="b">
        <f t="shared" si="721"/>
        <v>0</v>
      </c>
      <c r="C7687" t="str">
        <f t="shared" si="722"/>
        <v>OFF</v>
      </c>
      <c r="D7687" s="4">
        <f t="shared" si="724"/>
        <v>42750.208333314695</v>
      </c>
      <c r="E7687" t="str">
        <f t="shared" si="725"/>
        <v>LRKPPS</v>
      </c>
      <c r="F7687" s="39">
        <v>59.718437194824219</v>
      </c>
      <c r="G7687">
        <f t="shared" si="723"/>
        <v>9.4635402561469705E-4</v>
      </c>
      <c r="H7687" s="38">
        <f>G7687*SUMIF('Manual Inputs'!$B$11:$B$22,'Expanded kW'!A7687,'Manual Inputs'!$C$11:$C$22)</f>
        <v>7933.9331028815259</v>
      </c>
    </row>
    <row r="7688" spans="1:8" x14ac:dyDescent="0.2">
      <c r="A7688">
        <f t="shared" si="720"/>
        <v>1</v>
      </c>
      <c r="B7688" t="b">
        <f t="shared" si="721"/>
        <v>0</v>
      </c>
      <c r="C7688" t="str">
        <f t="shared" si="722"/>
        <v>OFF</v>
      </c>
      <c r="D7688" s="4">
        <f t="shared" si="724"/>
        <v>42750.249999981359</v>
      </c>
      <c r="E7688" t="str">
        <f t="shared" si="725"/>
        <v>LRKPPS</v>
      </c>
      <c r="F7688" s="39">
        <v>58.530265808105469</v>
      </c>
      <c r="G7688">
        <f t="shared" si="723"/>
        <v>9.2752515420144871E-4</v>
      </c>
      <c r="H7688" s="38">
        <f>G7688*SUMIF('Manual Inputs'!$B$11:$B$22,'Expanded kW'!A7688,'Manual Inputs'!$C$11:$C$22)</f>
        <v>7776.0777948762179</v>
      </c>
    </row>
    <row r="7689" spans="1:8" x14ac:dyDescent="0.2">
      <c r="A7689">
        <f t="shared" si="720"/>
        <v>1</v>
      </c>
      <c r="B7689" t="b">
        <f t="shared" si="721"/>
        <v>0</v>
      </c>
      <c r="C7689" t="str">
        <f t="shared" si="722"/>
        <v>OFF</v>
      </c>
      <c r="D7689" s="4">
        <f t="shared" si="724"/>
        <v>42750.291666648023</v>
      </c>
      <c r="E7689" t="str">
        <f t="shared" si="725"/>
        <v>LRKPPS</v>
      </c>
      <c r="F7689" s="39">
        <v>61.84808349609375</v>
      </c>
      <c r="G7689">
        <f t="shared" si="723"/>
        <v>9.8010238617153599E-4</v>
      </c>
      <c r="H7689" s="38">
        <f>G7689*SUMIF('Manual Inputs'!$B$11:$B$22,'Expanded kW'!A7689,'Manual Inputs'!$C$11:$C$22)</f>
        <v>8216.8686933081281</v>
      </c>
    </row>
    <row r="7690" spans="1:8" x14ac:dyDescent="0.2">
      <c r="A7690">
        <f t="shared" si="720"/>
        <v>1</v>
      </c>
      <c r="B7690" t="b">
        <f t="shared" si="721"/>
        <v>0</v>
      </c>
      <c r="C7690" t="str">
        <f t="shared" si="722"/>
        <v>OFF</v>
      </c>
      <c r="D7690" s="4">
        <f t="shared" si="724"/>
        <v>42750.333333314687</v>
      </c>
      <c r="E7690" t="str">
        <f t="shared" si="725"/>
        <v>LRKPPS</v>
      </c>
      <c r="F7690" s="39">
        <v>60.415981292724609</v>
      </c>
      <c r="G7690">
        <f t="shared" si="723"/>
        <v>9.5740795964411967E-4</v>
      </c>
      <c r="H7690" s="38">
        <f>G7690*SUMIF('Manual Inputs'!$B$11:$B$22,'Expanded kW'!A7690,'Manual Inputs'!$C$11:$C$22)</f>
        <v>8026.605792741052</v>
      </c>
    </row>
    <row r="7691" spans="1:8" x14ac:dyDescent="0.2">
      <c r="A7691">
        <f t="shared" si="720"/>
        <v>1</v>
      </c>
      <c r="B7691" t="b">
        <f t="shared" si="721"/>
        <v>0</v>
      </c>
      <c r="C7691" t="str">
        <f t="shared" si="722"/>
        <v>OFF</v>
      </c>
      <c r="D7691" s="4">
        <f t="shared" si="724"/>
        <v>42750.374999981352</v>
      </c>
      <c r="E7691" t="str">
        <f t="shared" si="725"/>
        <v>LRKPPS</v>
      </c>
      <c r="F7691" s="39">
        <v>61.358940124511719</v>
      </c>
      <c r="G7691">
        <f t="shared" si="723"/>
        <v>9.723509643235523E-4</v>
      </c>
      <c r="H7691" s="38">
        <f>G7691*SUMIF('Manual Inputs'!$B$11:$B$22,'Expanded kW'!A7691,'Manual Inputs'!$C$11:$C$22)</f>
        <v>8151.883221983936</v>
      </c>
    </row>
    <row r="7692" spans="1:8" x14ac:dyDescent="0.2">
      <c r="A7692">
        <f t="shared" si="720"/>
        <v>1</v>
      </c>
      <c r="B7692" t="b">
        <f t="shared" si="721"/>
        <v>0</v>
      </c>
      <c r="C7692" t="str">
        <f t="shared" si="722"/>
        <v>OFF</v>
      </c>
      <c r="D7692" s="4">
        <f t="shared" si="724"/>
        <v>42750.416666648016</v>
      </c>
      <c r="E7692" t="str">
        <f t="shared" si="725"/>
        <v>LRKPPS</v>
      </c>
      <c r="F7692" s="39">
        <v>61.006076812744141</v>
      </c>
      <c r="G7692">
        <f t="shared" si="723"/>
        <v>9.6675916334434107E-4</v>
      </c>
      <c r="H7692" s="38">
        <f>G7692*SUMIF('Manual Inputs'!$B$11:$B$22,'Expanded kW'!A7692,'Manual Inputs'!$C$11:$C$22)</f>
        <v>8105.0033295833391</v>
      </c>
    </row>
    <row r="7693" spans="1:8" x14ac:dyDescent="0.2">
      <c r="A7693">
        <f t="shared" si="720"/>
        <v>1</v>
      </c>
      <c r="B7693" t="b">
        <f t="shared" si="721"/>
        <v>0</v>
      </c>
      <c r="C7693" t="str">
        <f t="shared" si="722"/>
        <v>OFF</v>
      </c>
      <c r="D7693" s="4">
        <f t="shared" si="724"/>
        <v>42750.45833331468</v>
      </c>
      <c r="E7693" t="str">
        <f t="shared" si="725"/>
        <v>LRKPPS</v>
      </c>
      <c r="F7693" s="39">
        <v>58.286605834960938</v>
      </c>
      <c r="G7693">
        <f t="shared" si="723"/>
        <v>9.2366389112595625E-4</v>
      </c>
      <c r="H7693" s="38">
        <f>G7693*SUMIF('Manual Inputs'!$B$11:$B$22,'Expanded kW'!A7693,'Manual Inputs'!$C$11:$C$22)</f>
        <v>7743.7061854104213</v>
      </c>
    </row>
    <row r="7694" spans="1:8" x14ac:dyDescent="0.2">
      <c r="A7694">
        <f t="shared" si="720"/>
        <v>1</v>
      </c>
      <c r="B7694" t="b">
        <f t="shared" si="721"/>
        <v>0</v>
      </c>
      <c r="C7694" t="str">
        <f t="shared" si="722"/>
        <v>OFF</v>
      </c>
      <c r="D7694" s="4">
        <f t="shared" si="724"/>
        <v>42750.499999981344</v>
      </c>
      <c r="E7694" t="str">
        <f t="shared" si="725"/>
        <v>LRKPPS</v>
      </c>
      <c r="F7694" s="39">
        <v>57.808086395263672</v>
      </c>
      <c r="G7694">
        <f t="shared" si="723"/>
        <v>9.160808260063009E-4</v>
      </c>
      <c r="H7694" s="38">
        <f>G7694*SUMIF('Manual Inputs'!$B$11:$B$22,'Expanded kW'!A7694,'Manual Inputs'!$C$11:$C$22)</f>
        <v>7680.1321636958091</v>
      </c>
    </row>
    <row r="7695" spans="1:8" x14ac:dyDescent="0.2">
      <c r="A7695">
        <f t="shared" si="720"/>
        <v>1</v>
      </c>
      <c r="B7695" t="b">
        <f t="shared" si="721"/>
        <v>0</v>
      </c>
      <c r="C7695" t="str">
        <f t="shared" si="722"/>
        <v>OFF</v>
      </c>
      <c r="D7695" s="4">
        <f t="shared" si="724"/>
        <v>42750.541666648009</v>
      </c>
      <c r="E7695" t="str">
        <f t="shared" si="725"/>
        <v>LRKPPS</v>
      </c>
      <c r="F7695" s="39">
        <v>56.723159790039063</v>
      </c>
      <c r="G7695">
        <f t="shared" si="723"/>
        <v>8.9888806764590995E-4</v>
      </c>
      <c r="H7695" s="38">
        <f>G7695*SUMIF('Manual Inputs'!$B$11:$B$22,'Expanded kW'!A7695,'Manual Inputs'!$C$11:$C$22)</f>
        <v>7535.993510513933</v>
      </c>
    </row>
    <row r="7696" spans="1:8" x14ac:dyDescent="0.2">
      <c r="A7696">
        <f t="shared" si="720"/>
        <v>1</v>
      </c>
      <c r="B7696" t="b">
        <f t="shared" si="721"/>
        <v>0</v>
      </c>
      <c r="C7696" t="str">
        <f t="shared" si="722"/>
        <v>OFF</v>
      </c>
      <c r="D7696" s="4">
        <f t="shared" si="724"/>
        <v>42750.583333314673</v>
      </c>
      <c r="E7696" t="str">
        <f t="shared" si="725"/>
        <v>LRKPPS</v>
      </c>
      <c r="F7696" s="39">
        <v>57.508785247802734</v>
      </c>
      <c r="G7696">
        <f t="shared" si="723"/>
        <v>9.1133782101360987E-4</v>
      </c>
      <c r="H7696" s="38">
        <f>G7696*SUMIF('Manual Inputs'!$B$11:$B$22,'Expanded kW'!A7696,'Manual Inputs'!$C$11:$C$22)</f>
        <v>7640.3683086266647</v>
      </c>
    </row>
    <row r="7697" spans="1:8" x14ac:dyDescent="0.2">
      <c r="A7697">
        <f t="shared" si="720"/>
        <v>1</v>
      </c>
      <c r="B7697" t="b">
        <f t="shared" si="721"/>
        <v>0</v>
      </c>
      <c r="C7697" t="str">
        <f t="shared" si="722"/>
        <v>OFF</v>
      </c>
      <c r="D7697" s="4">
        <f t="shared" si="724"/>
        <v>42750.624999981337</v>
      </c>
      <c r="E7697" t="str">
        <f t="shared" si="725"/>
        <v>LRKPPS</v>
      </c>
      <c r="F7697" s="39">
        <v>58.981616973876953</v>
      </c>
      <c r="G7697">
        <f t="shared" si="723"/>
        <v>9.3467768552607544E-4</v>
      </c>
      <c r="H7697" s="38">
        <f>G7697*SUMIF('Manual Inputs'!$B$11:$B$22,'Expanded kW'!A7697,'Manual Inputs'!$C$11:$C$22)</f>
        <v>7836.0423573019898</v>
      </c>
    </row>
    <row r="7698" spans="1:8" x14ac:dyDescent="0.2">
      <c r="A7698">
        <f t="shared" si="720"/>
        <v>1</v>
      </c>
      <c r="B7698" t="b">
        <f t="shared" si="721"/>
        <v>0</v>
      </c>
      <c r="C7698" t="str">
        <f t="shared" si="722"/>
        <v>OFF</v>
      </c>
      <c r="D7698" s="4">
        <f t="shared" si="724"/>
        <v>42750.666666648001</v>
      </c>
      <c r="E7698" t="str">
        <f t="shared" si="725"/>
        <v>LRKPPS</v>
      </c>
      <c r="F7698" s="39">
        <v>61.858692169189453</v>
      </c>
      <c r="G7698">
        <f t="shared" si="723"/>
        <v>9.8027050109486861E-4</v>
      </c>
      <c r="H7698" s="38">
        <f>G7698*SUMIF('Manual Inputs'!$B$11:$B$22,'Expanded kW'!A7698,'Manual Inputs'!$C$11:$C$22)</f>
        <v>8218.2781157010322</v>
      </c>
    </row>
    <row r="7699" spans="1:8" x14ac:dyDescent="0.2">
      <c r="A7699">
        <f t="shared" si="720"/>
        <v>1</v>
      </c>
      <c r="B7699" t="b">
        <f t="shared" si="721"/>
        <v>0</v>
      </c>
      <c r="C7699" t="str">
        <f t="shared" si="722"/>
        <v>OFF</v>
      </c>
      <c r="D7699" s="4">
        <f t="shared" si="724"/>
        <v>42750.708333314666</v>
      </c>
      <c r="E7699" t="str">
        <f t="shared" si="725"/>
        <v>LRKPPS</v>
      </c>
      <c r="F7699" s="39">
        <v>61.3851318359375</v>
      </c>
      <c r="G7699">
        <f t="shared" si="723"/>
        <v>9.7276602259884946E-4</v>
      </c>
      <c r="H7699" s="38">
        <f>G7699*SUMIF('Manual Inputs'!$B$11:$B$22,'Expanded kW'!A7699,'Manual Inputs'!$C$11:$C$22)</f>
        <v>8155.3629394056125</v>
      </c>
    </row>
    <row r="7700" spans="1:8" x14ac:dyDescent="0.2">
      <c r="A7700">
        <f t="shared" si="720"/>
        <v>1</v>
      </c>
      <c r="B7700" t="b">
        <f t="shared" si="721"/>
        <v>0</v>
      </c>
      <c r="C7700" t="str">
        <f t="shared" si="722"/>
        <v>OFF</v>
      </c>
      <c r="D7700" s="4">
        <f t="shared" si="724"/>
        <v>42750.74999998133</v>
      </c>
      <c r="E7700" t="str">
        <f t="shared" si="725"/>
        <v>LRKPPS</v>
      </c>
      <c r="F7700" s="39">
        <v>60.123222351074219</v>
      </c>
      <c r="G7700">
        <f t="shared" si="723"/>
        <v>9.5276862854337945E-4</v>
      </c>
      <c r="H7700" s="38">
        <f>G7700*SUMIF('Manual Inputs'!$B$11:$B$22,'Expanded kW'!A7700,'Manual Inputs'!$C$11:$C$22)</f>
        <v>7987.7111068210734</v>
      </c>
    </row>
    <row r="7701" spans="1:8" x14ac:dyDescent="0.2">
      <c r="A7701">
        <f t="shared" si="720"/>
        <v>1</v>
      </c>
      <c r="B7701" t="b">
        <f t="shared" si="721"/>
        <v>0</v>
      </c>
      <c r="C7701" t="str">
        <f t="shared" si="722"/>
        <v>OFF</v>
      </c>
      <c r="D7701" s="4">
        <f t="shared" si="724"/>
        <v>42750.791666647994</v>
      </c>
      <c r="E7701" t="str">
        <f t="shared" si="725"/>
        <v>LRKPPS</v>
      </c>
      <c r="F7701" s="39">
        <v>60.584892272949219</v>
      </c>
      <c r="G7701">
        <f t="shared" si="723"/>
        <v>9.6008468049641848E-4</v>
      </c>
      <c r="H7701" s="38">
        <f>G7701*SUMIF('Manual Inputs'!$B$11:$B$22,'Expanded kW'!A7701,'Manual Inputs'!$C$11:$C$22)</f>
        <v>8049.0465745229358</v>
      </c>
    </row>
    <row r="7702" spans="1:8" x14ac:dyDescent="0.2">
      <c r="A7702">
        <f t="shared" si="720"/>
        <v>1</v>
      </c>
      <c r="B7702" t="b">
        <f t="shared" si="721"/>
        <v>0</v>
      </c>
      <c r="C7702" t="str">
        <f t="shared" si="722"/>
        <v>OFF</v>
      </c>
      <c r="D7702" s="4">
        <f t="shared" si="724"/>
        <v>42750.833333314658</v>
      </c>
      <c r="E7702" t="str">
        <f t="shared" si="725"/>
        <v>LRKPPS</v>
      </c>
      <c r="F7702" s="39">
        <v>61.304161071777344</v>
      </c>
      <c r="G7702">
        <f t="shared" si="723"/>
        <v>9.7148288438861678E-4</v>
      </c>
      <c r="H7702" s="38">
        <f>G7702*SUMIF('Manual Inputs'!$B$11:$B$22,'Expanded kW'!A7702,'Manual Inputs'!$C$11:$C$22)</f>
        <v>8144.6055141226961</v>
      </c>
    </row>
    <row r="7703" spans="1:8" x14ac:dyDescent="0.2">
      <c r="A7703">
        <f t="shared" si="720"/>
        <v>1</v>
      </c>
      <c r="B7703" t="b">
        <f t="shared" si="721"/>
        <v>0</v>
      </c>
      <c r="C7703" t="str">
        <f t="shared" si="722"/>
        <v>OFF</v>
      </c>
      <c r="D7703" s="4">
        <f t="shared" si="724"/>
        <v>42750.874999981323</v>
      </c>
      <c r="E7703" t="str">
        <f t="shared" si="725"/>
        <v>LRKPPS</v>
      </c>
      <c r="F7703" s="39">
        <v>61.181156158447266</v>
      </c>
      <c r="G7703">
        <f t="shared" si="723"/>
        <v>9.6953363386619354E-4</v>
      </c>
      <c r="H7703" s="38">
        <f>G7703*SUMIF('Manual Inputs'!$B$11:$B$22,'Expanded kW'!A7703,'Manual Inputs'!$C$11:$C$22)</f>
        <v>8128.2636137058653</v>
      </c>
    </row>
    <row r="7704" spans="1:8" x14ac:dyDescent="0.2">
      <c r="A7704">
        <f t="shared" si="720"/>
        <v>1</v>
      </c>
      <c r="B7704" t="b">
        <f t="shared" si="721"/>
        <v>0</v>
      </c>
      <c r="C7704" t="str">
        <f t="shared" si="722"/>
        <v>OFF</v>
      </c>
      <c r="D7704" s="4">
        <f t="shared" si="724"/>
        <v>42750.916666647987</v>
      </c>
      <c r="E7704" t="str">
        <f t="shared" si="725"/>
        <v>LRKPPS</v>
      </c>
      <c r="F7704" s="39">
        <v>60.463325500488281</v>
      </c>
      <c r="G7704">
        <f t="shared" si="723"/>
        <v>9.5815822009484976E-4</v>
      </c>
      <c r="H7704" s="38">
        <f>G7704*SUMIF('Manual Inputs'!$B$11:$B$22,'Expanded kW'!A7704,'Manual Inputs'!$C$11:$C$22)</f>
        <v>8032.8957392776701</v>
      </c>
    </row>
    <row r="7705" spans="1:8" x14ac:dyDescent="0.2">
      <c r="A7705">
        <f t="shared" si="720"/>
        <v>1</v>
      </c>
      <c r="B7705" t="b">
        <f t="shared" si="721"/>
        <v>0</v>
      </c>
      <c r="C7705" t="str">
        <f t="shared" si="722"/>
        <v>OFF</v>
      </c>
      <c r="D7705" s="4">
        <f t="shared" si="724"/>
        <v>42750.958333314651</v>
      </c>
      <c r="E7705" t="str">
        <f t="shared" si="725"/>
        <v>LRKPPS</v>
      </c>
      <c r="F7705" s="39">
        <v>60.928249359130859</v>
      </c>
      <c r="G7705">
        <f t="shared" si="723"/>
        <v>9.6552583696324389E-4</v>
      </c>
      <c r="H7705" s="38">
        <f>G7705*SUMIF('Manual Inputs'!$B$11:$B$22,'Expanded kW'!A7705,'Manual Inputs'!$C$11:$C$22)</f>
        <v>8094.6635109353565</v>
      </c>
    </row>
    <row r="7706" spans="1:8" x14ac:dyDescent="0.2">
      <c r="A7706">
        <f t="shared" si="720"/>
        <v>1</v>
      </c>
      <c r="B7706" t="b">
        <f t="shared" si="721"/>
        <v>0</v>
      </c>
      <c r="C7706" t="str">
        <f t="shared" si="722"/>
        <v>OFF</v>
      </c>
      <c r="D7706" s="4">
        <f t="shared" si="724"/>
        <v>42750.999999981315</v>
      </c>
      <c r="E7706" t="str">
        <f t="shared" si="725"/>
        <v>LRKPPS</v>
      </c>
      <c r="F7706" s="39">
        <v>58.783439636230469</v>
      </c>
      <c r="G7706">
        <f t="shared" si="723"/>
        <v>9.3153718269182496E-4</v>
      </c>
      <c r="H7706" s="38">
        <f>G7706*SUMIF('Manual Inputs'!$B$11:$B$22,'Expanded kW'!A7706,'Manual Inputs'!$C$11:$C$22)</f>
        <v>7809.7133739385299</v>
      </c>
    </row>
    <row r="7707" spans="1:8" x14ac:dyDescent="0.2">
      <c r="A7707">
        <f t="shared" si="720"/>
        <v>1</v>
      </c>
      <c r="B7707" t="b">
        <f t="shared" si="721"/>
        <v>0</v>
      </c>
      <c r="C7707" t="str">
        <f t="shared" si="722"/>
        <v>OFF</v>
      </c>
      <c r="D7707" s="4">
        <f t="shared" si="724"/>
        <v>42751.04166664798</v>
      </c>
      <c r="E7707" t="str">
        <f t="shared" si="725"/>
        <v>LRKPPS</v>
      </c>
      <c r="F7707" s="39">
        <v>56.053768157958984</v>
      </c>
      <c r="G7707">
        <f t="shared" si="723"/>
        <v>8.882802638337453E-4</v>
      </c>
      <c r="H7707" s="38">
        <f>G7707*SUMIF('Manual Inputs'!$B$11:$B$22,'Expanded kW'!A7707,'Manual Inputs'!$C$11:$C$22)</f>
        <v>7447.0610354187493</v>
      </c>
    </row>
    <row r="7708" spans="1:8" x14ac:dyDescent="0.2">
      <c r="A7708">
        <f t="shared" si="720"/>
        <v>1</v>
      </c>
      <c r="B7708" t="b">
        <f t="shared" si="721"/>
        <v>0</v>
      </c>
      <c r="C7708" t="str">
        <f t="shared" si="722"/>
        <v>OFF</v>
      </c>
      <c r="D7708" s="4">
        <f t="shared" si="724"/>
        <v>42751.083333314644</v>
      </c>
      <c r="E7708" t="str">
        <f t="shared" si="725"/>
        <v>LRKPPS</v>
      </c>
      <c r="F7708" s="39">
        <v>55.787830352783203</v>
      </c>
      <c r="G7708">
        <f t="shared" si="723"/>
        <v>8.8406596546437919E-4</v>
      </c>
      <c r="H7708" s="38">
        <f>G7708*SUMIF('Manual Inputs'!$B$11:$B$22,'Expanded kW'!A7708,'Manual Inputs'!$C$11:$C$22)</f>
        <v>7411.729689608268</v>
      </c>
    </row>
    <row r="7709" spans="1:8" x14ac:dyDescent="0.2">
      <c r="A7709">
        <f t="shared" si="720"/>
        <v>1</v>
      </c>
      <c r="B7709" t="b">
        <f t="shared" si="721"/>
        <v>0</v>
      </c>
      <c r="C7709" t="str">
        <f t="shared" si="722"/>
        <v>OFF</v>
      </c>
      <c r="D7709" s="4">
        <f t="shared" si="724"/>
        <v>42751.124999981308</v>
      </c>
      <c r="E7709" t="str">
        <f t="shared" si="725"/>
        <v>LRKPPS</v>
      </c>
      <c r="F7709" s="39">
        <v>56.993373870849609</v>
      </c>
      <c r="G7709">
        <f t="shared" si="723"/>
        <v>9.0317013186535003E-4</v>
      </c>
      <c r="H7709" s="38">
        <f>G7709*SUMIF('Manual Inputs'!$B$11:$B$22,'Expanded kW'!A7709,'Manual Inputs'!$C$11:$C$22)</f>
        <v>7571.8929837974256</v>
      </c>
    </row>
    <row r="7710" spans="1:8" x14ac:dyDescent="0.2">
      <c r="A7710">
        <f t="shared" si="720"/>
        <v>1</v>
      </c>
      <c r="B7710" t="b">
        <f t="shared" si="721"/>
        <v>0</v>
      </c>
      <c r="C7710" t="str">
        <f t="shared" si="722"/>
        <v>OFF</v>
      </c>
      <c r="D7710" s="4">
        <f t="shared" si="724"/>
        <v>42751.166666647972</v>
      </c>
      <c r="E7710" t="str">
        <f t="shared" si="725"/>
        <v>LRKPPS</v>
      </c>
      <c r="F7710" s="39">
        <v>58.405540466308594</v>
      </c>
      <c r="G7710">
        <f t="shared" si="723"/>
        <v>9.2554864016574875E-4</v>
      </c>
      <c r="H7710" s="38">
        <f>G7710*SUMIF('Manual Inputs'!$B$11:$B$22,'Expanded kW'!A7710,'Manual Inputs'!$C$11:$C$22)</f>
        <v>7759.5073257793447</v>
      </c>
    </row>
    <row r="7711" spans="1:8" x14ac:dyDescent="0.2">
      <c r="A7711">
        <f t="shared" si="720"/>
        <v>1</v>
      </c>
      <c r="B7711" t="b">
        <f t="shared" si="721"/>
        <v>0</v>
      </c>
      <c r="C7711" t="str">
        <f t="shared" si="722"/>
        <v>OFF</v>
      </c>
      <c r="D7711" s="4">
        <f t="shared" si="724"/>
        <v>42751.208333314637</v>
      </c>
      <c r="E7711" t="str">
        <f t="shared" si="725"/>
        <v>LRKPPS</v>
      </c>
      <c r="F7711" s="39">
        <v>65.505348205566406</v>
      </c>
      <c r="G7711">
        <f t="shared" si="723"/>
        <v>1.0380588120782739E-3</v>
      </c>
      <c r="H7711" s="38">
        <f>G7711*SUMIF('Manual Inputs'!$B$11:$B$22,'Expanded kW'!A7711,'Manual Inputs'!$C$11:$C$22)</f>
        <v>8702.7570538796317</v>
      </c>
    </row>
    <row r="7712" spans="1:8" x14ac:dyDescent="0.2">
      <c r="A7712">
        <f t="shared" si="720"/>
        <v>1</v>
      </c>
      <c r="B7712" t="b">
        <f t="shared" si="721"/>
        <v>0</v>
      </c>
      <c r="C7712" t="str">
        <f t="shared" si="722"/>
        <v>OFF</v>
      </c>
      <c r="D7712" s="4">
        <f t="shared" si="724"/>
        <v>42751.249999981301</v>
      </c>
      <c r="E7712" t="str">
        <f t="shared" si="725"/>
        <v>LRKPPS</v>
      </c>
      <c r="F7712" s="39">
        <v>71.9552001953125</v>
      </c>
      <c r="G7712">
        <f t="shared" si="723"/>
        <v>1.1402691792920395E-3</v>
      </c>
      <c r="H7712" s="38">
        <f>G7712*SUMIF('Manual Inputs'!$B$11:$B$22,'Expanded kW'!A7712,'Manual Inputs'!$C$11:$C$22)</f>
        <v>9559.6564741238035</v>
      </c>
    </row>
    <row r="7713" spans="1:8" x14ac:dyDescent="0.2">
      <c r="A7713">
        <f t="shared" si="720"/>
        <v>1</v>
      </c>
      <c r="B7713" t="b">
        <f t="shared" si="721"/>
        <v>0</v>
      </c>
      <c r="C7713" t="str">
        <f t="shared" si="722"/>
        <v>ON</v>
      </c>
      <c r="D7713" s="4">
        <f t="shared" si="724"/>
        <v>42751.291666647965</v>
      </c>
      <c r="E7713" t="str">
        <f t="shared" si="725"/>
        <v>LRKPPS</v>
      </c>
      <c r="F7713" s="39">
        <v>78.930404663085938</v>
      </c>
      <c r="G7713">
        <f t="shared" si="723"/>
        <v>1.250804771608831E-3</v>
      </c>
      <c r="H7713" s="38">
        <f>G7713*SUMIF('Manual Inputs'!$B$11:$B$22,'Expanded kW'!A7713,'Manual Inputs'!$C$11:$C$22)</f>
        <v>10486.351950860611</v>
      </c>
    </row>
    <row r="7714" spans="1:8" x14ac:dyDescent="0.2">
      <c r="A7714">
        <f t="shared" si="720"/>
        <v>1</v>
      </c>
      <c r="B7714" t="b">
        <f t="shared" si="721"/>
        <v>0</v>
      </c>
      <c r="C7714" t="str">
        <f t="shared" si="722"/>
        <v>ON</v>
      </c>
      <c r="D7714" s="4">
        <f t="shared" si="724"/>
        <v>42751.333333314629</v>
      </c>
      <c r="E7714" t="str">
        <f t="shared" si="725"/>
        <v>LRKPPS</v>
      </c>
      <c r="F7714" s="39">
        <v>80.887840270996094</v>
      </c>
      <c r="G7714">
        <f t="shared" si="723"/>
        <v>1.2818241209830287E-3</v>
      </c>
      <c r="H7714" s="38">
        <f>G7714*SUMIF('Manual Inputs'!$B$11:$B$22,'Expanded kW'!A7714,'Manual Inputs'!$C$11:$C$22)</f>
        <v>10746.408373899481</v>
      </c>
    </row>
    <row r="7715" spans="1:8" x14ac:dyDescent="0.2">
      <c r="A7715">
        <f t="shared" si="720"/>
        <v>1</v>
      </c>
      <c r="B7715" t="b">
        <f t="shared" si="721"/>
        <v>0</v>
      </c>
      <c r="C7715" t="str">
        <f t="shared" si="722"/>
        <v>ON</v>
      </c>
      <c r="D7715" s="4">
        <f t="shared" si="724"/>
        <v>42751.374999981294</v>
      </c>
      <c r="E7715" t="str">
        <f t="shared" si="725"/>
        <v>LRKPPS</v>
      </c>
      <c r="F7715" s="39">
        <v>81.754180908203125</v>
      </c>
      <c r="G7715">
        <f t="shared" si="723"/>
        <v>1.2955529623272816E-3</v>
      </c>
      <c r="H7715" s="38">
        <f>G7715*SUMIF('Manual Inputs'!$B$11:$B$22,'Expanded kW'!A7715,'Manual Inputs'!$C$11:$C$22)</f>
        <v>10861.506641415834</v>
      </c>
    </row>
    <row r="7716" spans="1:8" x14ac:dyDescent="0.2">
      <c r="A7716">
        <f t="shared" si="720"/>
        <v>1</v>
      </c>
      <c r="B7716" t="b">
        <f t="shared" si="721"/>
        <v>0</v>
      </c>
      <c r="C7716" t="str">
        <f t="shared" si="722"/>
        <v>ON</v>
      </c>
      <c r="D7716" s="4">
        <f t="shared" si="724"/>
        <v>42751.416666647958</v>
      </c>
      <c r="E7716" t="str">
        <f t="shared" si="725"/>
        <v>LRKPPS</v>
      </c>
      <c r="F7716" s="39">
        <v>77.914955139160156</v>
      </c>
      <c r="G7716">
        <f t="shared" si="723"/>
        <v>1.2347130118455837E-3</v>
      </c>
      <c r="H7716" s="38">
        <f>G7716*SUMIF('Manual Inputs'!$B$11:$B$22,'Expanded kW'!A7716,'Manual Inputs'!$C$11:$C$22)</f>
        <v>10351.44372200163</v>
      </c>
    </row>
    <row r="7717" spans="1:8" x14ac:dyDescent="0.2">
      <c r="A7717">
        <f t="shared" si="720"/>
        <v>1</v>
      </c>
      <c r="B7717" t="b">
        <f t="shared" si="721"/>
        <v>0</v>
      </c>
      <c r="C7717" t="str">
        <f t="shared" si="722"/>
        <v>ON</v>
      </c>
      <c r="D7717" s="4">
        <f t="shared" si="724"/>
        <v>42751.458333314622</v>
      </c>
      <c r="E7717" t="str">
        <f t="shared" si="725"/>
        <v>LRKPPS</v>
      </c>
      <c r="F7717" s="39">
        <v>73.49481201171875</v>
      </c>
      <c r="G7717">
        <f t="shared" si="723"/>
        <v>1.1646673033686402E-3</v>
      </c>
      <c r="H7717" s="38">
        <f>G7717*SUMIF('Manual Inputs'!$B$11:$B$22,'Expanded kW'!A7717,'Manual Inputs'!$C$11:$C$22)</f>
        <v>9764.2026365748152</v>
      </c>
    </row>
    <row r="7718" spans="1:8" x14ac:dyDescent="0.2">
      <c r="A7718">
        <f t="shared" si="720"/>
        <v>1</v>
      </c>
      <c r="B7718" t="b">
        <f t="shared" si="721"/>
        <v>0</v>
      </c>
      <c r="C7718" t="str">
        <f t="shared" si="722"/>
        <v>ON</v>
      </c>
      <c r="D7718" s="4">
        <f t="shared" si="724"/>
        <v>42751.499999981286</v>
      </c>
      <c r="E7718" t="str">
        <f t="shared" si="725"/>
        <v>LRKPPS</v>
      </c>
      <c r="F7718" s="39">
        <v>71.999259948730469</v>
      </c>
      <c r="G7718">
        <f t="shared" si="723"/>
        <v>1.1409673912174229E-3</v>
      </c>
      <c r="H7718" s="38">
        <f>G7718*SUMIF('Manual Inputs'!$B$11:$B$22,'Expanded kW'!A7718,'Manual Inputs'!$C$11:$C$22)</f>
        <v>9565.5100622712489</v>
      </c>
    </row>
    <row r="7719" spans="1:8" x14ac:dyDescent="0.2">
      <c r="A7719">
        <f t="shared" si="720"/>
        <v>1</v>
      </c>
      <c r="B7719" t="b">
        <f t="shared" si="721"/>
        <v>0</v>
      </c>
      <c r="C7719" t="str">
        <f t="shared" si="722"/>
        <v>ON</v>
      </c>
      <c r="D7719" s="4">
        <f t="shared" si="724"/>
        <v>42751.54166664795</v>
      </c>
      <c r="E7719" t="str">
        <f t="shared" si="725"/>
        <v>LRKPPS</v>
      </c>
      <c r="F7719" s="39">
        <v>69.138053894042969</v>
      </c>
      <c r="G7719">
        <f t="shared" si="723"/>
        <v>1.0956260528442658E-3</v>
      </c>
      <c r="H7719" s="38">
        <f>G7719*SUMIF('Manual Inputs'!$B$11:$B$22,'Expanded kW'!A7719,'Manual Inputs'!$C$11:$C$22)</f>
        <v>9185.382609213626</v>
      </c>
    </row>
    <row r="7720" spans="1:8" x14ac:dyDescent="0.2">
      <c r="A7720">
        <f t="shared" si="720"/>
        <v>1</v>
      </c>
      <c r="B7720" t="b">
        <f t="shared" si="721"/>
        <v>0</v>
      </c>
      <c r="C7720" t="str">
        <f t="shared" si="722"/>
        <v>ON</v>
      </c>
      <c r="D7720" s="4">
        <f t="shared" si="724"/>
        <v>42751.583333314615</v>
      </c>
      <c r="E7720" t="str">
        <f t="shared" si="725"/>
        <v>LRKPPS</v>
      </c>
      <c r="F7720" s="39">
        <v>68.647468566894531</v>
      </c>
      <c r="G7720">
        <f t="shared" si="723"/>
        <v>1.0878517804241785E-3</v>
      </c>
      <c r="H7720" s="38">
        <f>G7720*SUMIF('Manual Inputs'!$B$11:$B$22,'Expanded kW'!A7720,'Manual Inputs'!$C$11:$C$22)</f>
        <v>9120.2055659136986</v>
      </c>
    </row>
    <row r="7721" spans="1:8" x14ac:dyDescent="0.2">
      <c r="A7721">
        <f t="shared" si="720"/>
        <v>1</v>
      </c>
      <c r="B7721" t="b">
        <f t="shared" si="721"/>
        <v>0</v>
      </c>
      <c r="C7721" t="str">
        <f t="shared" si="722"/>
        <v>ON</v>
      </c>
      <c r="D7721" s="4">
        <f t="shared" si="724"/>
        <v>42751.624999981279</v>
      </c>
      <c r="E7721" t="str">
        <f t="shared" si="725"/>
        <v>LRKPPS</v>
      </c>
      <c r="F7721" s="39">
        <v>71.254966735839844</v>
      </c>
      <c r="G7721">
        <f t="shared" si="723"/>
        <v>1.1291726271321063E-3</v>
      </c>
      <c r="H7721" s="38">
        <f>G7721*SUMIF('Manual Inputs'!$B$11:$B$22,'Expanded kW'!A7721,'Manual Inputs'!$C$11:$C$22)</f>
        <v>9466.6264873254058</v>
      </c>
    </row>
    <row r="7722" spans="1:8" x14ac:dyDescent="0.2">
      <c r="A7722">
        <f t="shared" si="720"/>
        <v>1</v>
      </c>
      <c r="B7722" t="b">
        <f t="shared" si="721"/>
        <v>0</v>
      </c>
      <c r="C7722" t="str">
        <f t="shared" si="722"/>
        <v>ON</v>
      </c>
      <c r="D7722" s="4">
        <f t="shared" si="724"/>
        <v>42751.666666647943</v>
      </c>
      <c r="E7722" t="str">
        <f t="shared" si="725"/>
        <v>LRKPPS</v>
      </c>
      <c r="F7722" s="39">
        <v>67.410957336425781</v>
      </c>
      <c r="G7722">
        <f t="shared" si="723"/>
        <v>1.0682568707842239E-3</v>
      </c>
      <c r="H7722" s="38">
        <f>G7722*SUMIF('Manual Inputs'!$B$11:$B$22,'Expanded kW'!A7722,'Manual Inputs'!$C$11:$C$22)</f>
        <v>8955.9280354837647</v>
      </c>
    </row>
    <row r="7723" spans="1:8" x14ac:dyDescent="0.2">
      <c r="A7723">
        <f t="shared" si="720"/>
        <v>1</v>
      </c>
      <c r="B7723" t="b">
        <f t="shared" si="721"/>
        <v>0</v>
      </c>
      <c r="C7723" t="str">
        <f t="shared" si="722"/>
        <v>ON</v>
      </c>
      <c r="D7723" s="4">
        <f t="shared" si="724"/>
        <v>42751.708333314607</v>
      </c>
      <c r="E7723" t="str">
        <f t="shared" si="725"/>
        <v>LRKPPS</v>
      </c>
      <c r="F7723" s="39">
        <v>62.96331787109375</v>
      </c>
      <c r="G7723">
        <f t="shared" si="723"/>
        <v>9.9777542970484225E-4</v>
      </c>
      <c r="H7723" s="38">
        <f>G7723*SUMIF('Manual Inputs'!$B$11:$B$22,'Expanded kW'!A7723,'Manual Inputs'!$C$11:$C$22)</f>
        <v>8365.0339056096109</v>
      </c>
    </row>
    <row r="7724" spans="1:8" x14ac:dyDescent="0.2">
      <c r="A7724">
        <f t="shared" si="720"/>
        <v>1</v>
      </c>
      <c r="B7724" t="b">
        <f t="shared" si="721"/>
        <v>0</v>
      </c>
      <c r="C7724" t="str">
        <f t="shared" si="722"/>
        <v>ON</v>
      </c>
      <c r="D7724" s="4">
        <f t="shared" si="724"/>
        <v>42751.749999981272</v>
      </c>
      <c r="E7724" t="str">
        <f t="shared" si="725"/>
        <v>LRKPPS</v>
      </c>
      <c r="F7724" s="39">
        <v>65.718048095703125</v>
      </c>
      <c r="G7724">
        <f t="shared" si="723"/>
        <v>1.0414294528172806E-3</v>
      </c>
      <c r="H7724" s="38">
        <f>G7724*SUMIF('Manual Inputs'!$B$11:$B$22,'Expanded kW'!A7724,'Manual Inputs'!$C$11:$C$22)</f>
        <v>8731.0154407129903</v>
      </c>
    </row>
    <row r="7725" spans="1:8" x14ac:dyDescent="0.2">
      <c r="A7725">
        <f t="shared" si="720"/>
        <v>1</v>
      </c>
      <c r="B7725" t="b">
        <f t="shared" si="721"/>
        <v>0</v>
      </c>
      <c r="C7725" t="str">
        <f t="shared" si="722"/>
        <v>ON</v>
      </c>
      <c r="D7725" s="4">
        <f t="shared" si="724"/>
        <v>42751.791666647936</v>
      </c>
      <c r="E7725" t="str">
        <f t="shared" si="725"/>
        <v>LRKPPS</v>
      </c>
      <c r="F7725" s="39">
        <v>62.114795684814453</v>
      </c>
      <c r="G7725">
        <f t="shared" si="723"/>
        <v>9.8432895614443904E-4</v>
      </c>
      <c r="H7725" s="38">
        <f>G7725*SUMIF('Manual Inputs'!$B$11:$B$22,'Expanded kW'!A7725,'Manual Inputs'!$C$11:$C$22)</f>
        <v>8252.3029203648348</v>
      </c>
    </row>
    <row r="7726" spans="1:8" x14ac:dyDescent="0.2">
      <c r="A7726">
        <f t="shared" si="720"/>
        <v>1</v>
      </c>
      <c r="B7726" t="b">
        <f t="shared" si="721"/>
        <v>0</v>
      </c>
      <c r="C7726" t="str">
        <f t="shared" si="722"/>
        <v>ON</v>
      </c>
      <c r="D7726" s="4">
        <f t="shared" si="724"/>
        <v>42751.8333333146</v>
      </c>
      <c r="E7726" t="str">
        <f t="shared" si="725"/>
        <v>LRKPPS</v>
      </c>
      <c r="F7726" s="39">
        <v>60.310188293457031</v>
      </c>
      <c r="G7726">
        <f t="shared" si="723"/>
        <v>9.5573146515696311E-4</v>
      </c>
      <c r="H7726" s="38">
        <f>G7726*SUMIF('Manual Inputs'!$B$11:$B$22,'Expanded kW'!A7726,'Manual Inputs'!$C$11:$C$22)</f>
        <v>8012.5505927329887</v>
      </c>
    </row>
    <row r="7727" spans="1:8" x14ac:dyDescent="0.2">
      <c r="A7727">
        <f t="shared" si="720"/>
        <v>1</v>
      </c>
      <c r="B7727" t="b">
        <f t="shared" si="721"/>
        <v>0</v>
      </c>
      <c r="C7727" t="str">
        <f t="shared" si="722"/>
        <v>OFF</v>
      </c>
      <c r="D7727" s="4">
        <f t="shared" si="724"/>
        <v>42751.874999981264</v>
      </c>
      <c r="E7727" t="str">
        <f t="shared" si="725"/>
        <v>LRKPPS</v>
      </c>
      <c r="F7727" s="39">
        <v>58.666458129882813</v>
      </c>
      <c r="G7727">
        <f t="shared" si="723"/>
        <v>9.2968338469149529E-4</v>
      </c>
      <c r="H7727" s="38">
        <f>G7727*SUMIF('Manual Inputs'!$B$11:$B$22,'Expanded kW'!A7727,'Manual Inputs'!$C$11:$C$22)</f>
        <v>7794.1717173039342</v>
      </c>
    </row>
    <row r="7728" spans="1:8" x14ac:dyDescent="0.2">
      <c r="A7728">
        <f t="shared" si="720"/>
        <v>1</v>
      </c>
      <c r="B7728" t="b">
        <f t="shared" si="721"/>
        <v>0</v>
      </c>
      <c r="C7728" t="str">
        <f t="shared" si="722"/>
        <v>OFF</v>
      </c>
      <c r="D7728" s="4">
        <f t="shared" si="724"/>
        <v>42751.916666647929</v>
      </c>
      <c r="E7728" t="str">
        <f t="shared" si="725"/>
        <v>LRKPPS</v>
      </c>
      <c r="F7728" s="39">
        <v>56.617919921875</v>
      </c>
      <c r="G7728">
        <f t="shared" si="723"/>
        <v>8.9722033858985137E-4</v>
      </c>
      <c r="H7728" s="38">
        <f>G7728*SUMIF('Manual Inputs'!$B$11:$B$22,'Expanded kW'!A7728,'Manual Inputs'!$C$11:$C$22)</f>
        <v>7522.0117971103191</v>
      </c>
    </row>
    <row r="7729" spans="1:8" x14ac:dyDescent="0.2">
      <c r="A7729">
        <f t="shared" si="720"/>
        <v>1</v>
      </c>
      <c r="B7729" t="b">
        <f t="shared" si="721"/>
        <v>0</v>
      </c>
      <c r="C7729" t="str">
        <f t="shared" si="722"/>
        <v>OFF</v>
      </c>
      <c r="D7729" s="4">
        <f t="shared" si="724"/>
        <v>42751.958333314593</v>
      </c>
      <c r="E7729" t="str">
        <f t="shared" si="725"/>
        <v>LRKPPS</v>
      </c>
      <c r="F7729" s="39">
        <v>54.840446472167969</v>
      </c>
      <c r="G7729">
        <f t="shared" si="723"/>
        <v>8.6905283733616345E-4</v>
      </c>
      <c r="H7729" s="38">
        <f>G7729*SUMIF('Manual Inputs'!$B$11:$B$22,'Expanded kW'!A7729,'Manual Inputs'!$C$11:$C$22)</f>
        <v>7285.8643675297963</v>
      </c>
    </row>
    <row r="7730" spans="1:8" x14ac:dyDescent="0.2">
      <c r="A7730">
        <f t="shared" si="720"/>
        <v>1</v>
      </c>
      <c r="B7730" t="b">
        <f t="shared" si="721"/>
        <v>0</v>
      </c>
      <c r="C7730" t="str">
        <f t="shared" si="722"/>
        <v>OFF</v>
      </c>
      <c r="D7730" s="4">
        <f t="shared" si="724"/>
        <v>42751.999999981257</v>
      </c>
      <c r="E7730" t="str">
        <f t="shared" si="725"/>
        <v>LRKPPS</v>
      </c>
      <c r="F7730" s="39">
        <v>53.441265106201172</v>
      </c>
      <c r="G7730">
        <f t="shared" si="723"/>
        <v>8.4688010508719377E-4</v>
      </c>
      <c r="H7730" s="38">
        <f>G7730*SUMIF('Manual Inputs'!$B$11:$B$22,'Expanded kW'!A7730,'Manual Inputs'!$C$11:$C$22)</f>
        <v>7099.9751869378251</v>
      </c>
    </row>
    <row r="7731" spans="1:8" x14ac:dyDescent="0.2">
      <c r="A7731">
        <f t="shared" si="720"/>
        <v>1</v>
      </c>
      <c r="B7731" t="b">
        <f t="shared" si="721"/>
        <v>0</v>
      </c>
      <c r="C7731" t="str">
        <f t="shared" si="722"/>
        <v>OFF</v>
      </c>
      <c r="D7731" s="4">
        <f t="shared" si="724"/>
        <v>42752.041666647921</v>
      </c>
      <c r="E7731" t="str">
        <f t="shared" si="725"/>
        <v>LRKPPS</v>
      </c>
      <c r="F7731" s="39">
        <v>52.680538177490234</v>
      </c>
      <c r="G7731">
        <f t="shared" si="723"/>
        <v>8.3482491702139671E-4</v>
      </c>
      <c r="H7731" s="38">
        <f>G7731*SUMIF('Manual Inputs'!$B$11:$B$22,'Expanded kW'!A7731,'Manual Inputs'!$C$11:$C$22)</f>
        <v>6998.908299633611</v>
      </c>
    </row>
    <row r="7732" spans="1:8" x14ac:dyDescent="0.2">
      <c r="A7732">
        <f t="shared" si="720"/>
        <v>1</v>
      </c>
      <c r="B7732" t="b">
        <f t="shared" si="721"/>
        <v>0</v>
      </c>
      <c r="C7732" t="str">
        <f t="shared" si="722"/>
        <v>OFF</v>
      </c>
      <c r="D7732" s="4">
        <f t="shared" si="724"/>
        <v>42752.083333314586</v>
      </c>
      <c r="E7732" t="str">
        <f t="shared" si="725"/>
        <v>LRKPPS</v>
      </c>
      <c r="F7732" s="39">
        <v>52.426876068115234</v>
      </c>
      <c r="G7732">
        <f t="shared" si="723"/>
        <v>8.3080515077115478E-4</v>
      </c>
      <c r="H7732" s="38">
        <f>G7732*SUMIF('Manual Inputs'!$B$11:$B$22,'Expanded kW'!A7732,'Manual Inputs'!$C$11:$C$22)</f>
        <v>6965.207849637718</v>
      </c>
    </row>
    <row r="7733" spans="1:8" x14ac:dyDescent="0.2">
      <c r="A7733">
        <f t="shared" si="720"/>
        <v>1</v>
      </c>
      <c r="B7733" t="b">
        <f t="shared" si="721"/>
        <v>0</v>
      </c>
      <c r="C7733" t="str">
        <f t="shared" si="722"/>
        <v>OFF</v>
      </c>
      <c r="D7733" s="4">
        <f t="shared" si="724"/>
        <v>42752.12499998125</v>
      </c>
      <c r="E7733" t="str">
        <f t="shared" si="725"/>
        <v>LRKPPS</v>
      </c>
      <c r="F7733" s="39">
        <v>53.603843688964844</v>
      </c>
      <c r="G7733">
        <f t="shared" si="723"/>
        <v>8.4945647686623406E-4</v>
      </c>
      <c r="H7733" s="38">
        <f>G7733*SUMIF('Manual Inputs'!$B$11:$B$22,'Expanded kW'!A7733,'Manual Inputs'!$C$11:$C$22)</f>
        <v>7121.574673799817</v>
      </c>
    </row>
    <row r="7734" spans="1:8" x14ac:dyDescent="0.2">
      <c r="A7734">
        <f t="shared" si="720"/>
        <v>1</v>
      </c>
      <c r="B7734" t="b">
        <f t="shared" si="721"/>
        <v>0</v>
      </c>
      <c r="C7734" t="str">
        <f t="shared" si="722"/>
        <v>OFF</v>
      </c>
      <c r="D7734" s="4">
        <f t="shared" si="724"/>
        <v>42752.166666647914</v>
      </c>
      <c r="E7734" t="str">
        <f t="shared" si="725"/>
        <v>LRKPPS</v>
      </c>
      <c r="F7734" s="39">
        <v>55.200889587402344</v>
      </c>
      <c r="G7734">
        <f t="shared" si="723"/>
        <v>8.747647549470402E-4</v>
      </c>
      <c r="H7734" s="38">
        <f>G7734*SUMIF('Manual Inputs'!$B$11:$B$22,'Expanded kW'!A7734,'Manual Inputs'!$C$11:$C$22)</f>
        <v>7333.7512798134221</v>
      </c>
    </row>
    <row r="7735" spans="1:8" x14ac:dyDescent="0.2">
      <c r="A7735">
        <f t="shared" si="720"/>
        <v>1</v>
      </c>
      <c r="B7735" t="b">
        <f t="shared" si="721"/>
        <v>0</v>
      </c>
      <c r="C7735" t="str">
        <f t="shared" si="722"/>
        <v>OFF</v>
      </c>
      <c r="D7735" s="4">
        <f t="shared" si="724"/>
        <v>42752.208333314578</v>
      </c>
      <c r="E7735" t="str">
        <f t="shared" si="725"/>
        <v>LRKPPS</v>
      </c>
      <c r="F7735" s="39">
        <v>66.510147094726563</v>
      </c>
      <c r="G7735">
        <f t="shared" si="723"/>
        <v>1.0539817919544502E-3</v>
      </c>
      <c r="H7735" s="38">
        <f>G7735*SUMIF('Manual Inputs'!$B$11:$B$22,'Expanded kW'!A7735,'Manual Inputs'!$C$11:$C$22)</f>
        <v>8836.2502854998529</v>
      </c>
    </row>
    <row r="7736" spans="1:8" x14ac:dyDescent="0.2">
      <c r="A7736">
        <f t="shared" si="720"/>
        <v>1</v>
      </c>
      <c r="B7736" t="b">
        <f t="shared" si="721"/>
        <v>0</v>
      </c>
      <c r="C7736" t="str">
        <f t="shared" si="722"/>
        <v>OFF</v>
      </c>
      <c r="D7736" s="4">
        <f t="shared" si="724"/>
        <v>42752.249999981243</v>
      </c>
      <c r="E7736" t="str">
        <f t="shared" si="725"/>
        <v>LRKPPS</v>
      </c>
      <c r="F7736" s="39">
        <v>86.244987487792969</v>
      </c>
      <c r="G7736">
        <f t="shared" si="723"/>
        <v>1.3667184697397923E-3</v>
      </c>
      <c r="H7736" s="38">
        <f>G7736*SUMIF('Manual Inputs'!$B$11:$B$22,'Expanded kW'!A7736,'Manual Inputs'!$C$11:$C$22)</f>
        <v>11458.13576726198</v>
      </c>
    </row>
    <row r="7737" spans="1:8" x14ac:dyDescent="0.2">
      <c r="A7737">
        <f t="shared" si="720"/>
        <v>1</v>
      </c>
      <c r="B7737" t="b">
        <f t="shared" si="721"/>
        <v>0</v>
      </c>
      <c r="C7737" t="str">
        <f t="shared" si="722"/>
        <v>ON</v>
      </c>
      <c r="D7737" s="4">
        <f t="shared" si="724"/>
        <v>42752.291666647907</v>
      </c>
      <c r="E7737" t="str">
        <f t="shared" si="725"/>
        <v>LRKPPS</v>
      </c>
      <c r="F7737" s="39">
        <v>107.69076538085937</v>
      </c>
      <c r="G7737">
        <f t="shared" si="723"/>
        <v>1.7065682580946198E-3</v>
      </c>
      <c r="H7737" s="38">
        <f>G7737*SUMIF('Manual Inputs'!$B$11:$B$22,'Expanded kW'!A7737,'Manual Inputs'!$C$11:$C$22)</f>
        <v>14307.329000295735</v>
      </c>
    </row>
    <row r="7738" spans="1:8" x14ac:dyDescent="0.2">
      <c r="A7738">
        <f t="shared" si="720"/>
        <v>1</v>
      </c>
      <c r="B7738" t="b">
        <f t="shared" si="721"/>
        <v>0</v>
      </c>
      <c r="C7738" t="str">
        <f t="shared" si="722"/>
        <v>ON</v>
      </c>
      <c r="D7738" s="4">
        <f t="shared" si="724"/>
        <v>42752.333333314571</v>
      </c>
      <c r="E7738" t="str">
        <f t="shared" si="725"/>
        <v>LRKPPS</v>
      </c>
      <c r="F7738" s="39">
        <v>124.06179809570312</v>
      </c>
      <c r="G7738">
        <f t="shared" si="723"/>
        <v>1.9659989036525218E-3</v>
      </c>
      <c r="H7738" s="38">
        <f>G7738*SUMIF('Manual Inputs'!$B$11:$B$22,'Expanded kW'!A7738,'Manual Inputs'!$C$11:$C$22)</f>
        <v>16482.313552569187</v>
      </c>
    </row>
    <row r="7739" spans="1:8" x14ac:dyDescent="0.2">
      <c r="A7739">
        <f t="shared" si="720"/>
        <v>1</v>
      </c>
      <c r="B7739" t="b">
        <f t="shared" si="721"/>
        <v>0</v>
      </c>
      <c r="C7739" t="str">
        <f t="shared" si="722"/>
        <v>ON</v>
      </c>
      <c r="D7739" s="4">
        <f t="shared" si="724"/>
        <v>42752.374999981235</v>
      </c>
      <c r="E7739" t="str">
        <f t="shared" si="725"/>
        <v>LRKPPS</v>
      </c>
      <c r="F7739" s="39">
        <v>128.25614929199219</v>
      </c>
      <c r="G7739">
        <f t="shared" si="723"/>
        <v>2.0324665027040591E-3</v>
      </c>
      <c r="H7739" s="38">
        <f>G7739*SUMIF('Manual Inputs'!$B$11:$B$22,'Expanded kW'!A7739,'Manual Inputs'!$C$11:$C$22)</f>
        <v>17039.556899255978</v>
      </c>
    </row>
    <row r="7740" spans="1:8" x14ac:dyDescent="0.2">
      <c r="A7740">
        <f t="shared" si="720"/>
        <v>1</v>
      </c>
      <c r="B7740" t="b">
        <f t="shared" si="721"/>
        <v>0</v>
      </c>
      <c r="C7740" t="str">
        <f t="shared" si="722"/>
        <v>ON</v>
      </c>
      <c r="D7740" s="4">
        <f t="shared" si="724"/>
        <v>42752.4166666479</v>
      </c>
      <c r="E7740" t="str">
        <f t="shared" si="725"/>
        <v>LRKPPS</v>
      </c>
      <c r="F7740" s="39">
        <v>127.74607849121094</v>
      </c>
      <c r="G7740">
        <f t="shared" si="723"/>
        <v>2.0243834453043306E-3</v>
      </c>
      <c r="H7740" s="38">
        <f>G7740*SUMIF('Manual Inputs'!$B$11:$B$22,'Expanded kW'!A7740,'Manual Inputs'!$C$11:$C$22)</f>
        <v>16971.791100262792</v>
      </c>
    </row>
    <row r="7741" spans="1:8" x14ac:dyDescent="0.2">
      <c r="A7741">
        <f t="shared" si="720"/>
        <v>1</v>
      </c>
      <c r="B7741" t="b">
        <f t="shared" si="721"/>
        <v>0</v>
      </c>
      <c r="C7741" t="str">
        <f t="shared" si="722"/>
        <v>ON</v>
      </c>
      <c r="D7741" s="4">
        <f t="shared" si="724"/>
        <v>42752.458333314564</v>
      </c>
      <c r="E7741" t="str">
        <f t="shared" si="725"/>
        <v>LRKPPS</v>
      </c>
      <c r="F7741" s="39">
        <v>129.27311706542969</v>
      </c>
      <c r="G7741">
        <f t="shared" si="723"/>
        <v>2.0485823220643888E-3</v>
      </c>
      <c r="H7741" s="38">
        <f>G7741*SUMIF('Manual Inputs'!$B$11:$B$22,'Expanded kW'!A7741,'Manual Inputs'!$C$11:$C$22)</f>
        <v>17174.666836174063</v>
      </c>
    </row>
    <row r="7742" spans="1:8" x14ac:dyDescent="0.2">
      <c r="A7742">
        <f t="shared" si="720"/>
        <v>1</v>
      </c>
      <c r="B7742" t="b">
        <f t="shared" si="721"/>
        <v>0</v>
      </c>
      <c r="C7742" t="str">
        <f t="shared" si="722"/>
        <v>ON</v>
      </c>
      <c r="D7742" s="4">
        <f t="shared" si="724"/>
        <v>42752.499999981228</v>
      </c>
      <c r="E7742" t="str">
        <f t="shared" si="725"/>
        <v>LRKPPS</v>
      </c>
      <c r="F7742" s="39">
        <v>120.24180603027344</v>
      </c>
      <c r="G7742">
        <f t="shared" si="723"/>
        <v>1.9054637483680347E-3</v>
      </c>
      <c r="H7742" s="38">
        <f>G7742*SUMIF('Manual Inputs'!$B$11:$B$22,'Expanded kW'!A7742,'Manual Inputs'!$C$11:$C$22)</f>
        <v>15974.805939773118</v>
      </c>
    </row>
    <row r="7743" spans="1:8" x14ac:dyDescent="0.2">
      <c r="A7743">
        <f t="shared" si="720"/>
        <v>1</v>
      </c>
      <c r="B7743" t="b">
        <f t="shared" si="721"/>
        <v>0</v>
      </c>
      <c r="C7743" t="str">
        <f t="shared" si="722"/>
        <v>ON</v>
      </c>
      <c r="D7743" s="4">
        <f t="shared" si="724"/>
        <v>42752.541666647892</v>
      </c>
      <c r="E7743" t="str">
        <f t="shared" si="725"/>
        <v>LRKPPS</v>
      </c>
      <c r="F7743" s="39">
        <v>110.47168731689453</v>
      </c>
      <c r="G7743">
        <f t="shared" si="723"/>
        <v>1.7506373394823554E-3</v>
      </c>
      <c r="H7743" s="38">
        <f>G7743*SUMIF('Manual Inputs'!$B$11:$B$22,'Expanded kW'!A7743,'Manual Inputs'!$C$11:$C$22)</f>
        <v>14676.790252820791</v>
      </c>
    </row>
    <row r="7744" spans="1:8" x14ac:dyDescent="0.2">
      <c r="A7744">
        <f t="shared" si="720"/>
        <v>1</v>
      </c>
      <c r="B7744" t="b">
        <f t="shared" si="721"/>
        <v>0</v>
      </c>
      <c r="C7744" t="str">
        <f t="shared" si="722"/>
        <v>ON</v>
      </c>
      <c r="D7744" s="4">
        <f t="shared" si="724"/>
        <v>42752.583333314557</v>
      </c>
      <c r="E7744" t="str">
        <f t="shared" si="725"/>
        <v>LRKPPS</v>
      </c>
      <c r="F7744" s="39">
        <v>104.66313171386719</v>
      </c>
      <c r="G7744">
        <f t="shared" si="723"/>
        <v>1.6585895526322308E-3</v>
      </c>
      <c r="H7744" s="38">
        <f>G7744*SUMIF('Manual Inputs'!$B$11:$B$22,'Expanded kW'!A7744,'Manual Inputs'!$C$11:$C$22)</f>
        <v>13905.090694969991</v>
      </c>
    </row>
    <row r="7745" spans="1:8" x14ac:dyDescent="0.2">
      <c r="A7745">
        <f t="shared" si="720"/>
        <v>1</v>
      </c>
      <c r="B7745" t="b">
        <f t="shared" si="721"/>
        <v>0</v>
      </c>
      <c r="C7745" t="str">
        <f t="shared" si="722"/>
        <v>ON</v>
      </c>
      <c r="D7745" s="4">
        <f t="shared" si="724"/>
        <v>42752.624999981221</v>
      </c>
      <c r="E7745" t="str">
        <f t="shared" si="725"/>
        <v>LRKPPS</v>
      </c>
      <c r="F7745" s="39">
        <v>92.476020812988281</v>
      </c>
      <c r="G7745">
        <f t="shared" si="723"/>
        <v>1.4654612324112339E-3</v>
      </c>
      <c r="H7745" s="38">
        <f>G7745*SUMIF('Manual Inputs'!$B$11:$B$22,'Expanded kW'!A7745,'Manual Inputs'!$C$11:$C$22)</f>
        <v>12285.963886786343</v>
      </c>
    </row>
    <row r="7746" spans="1:8" x14ac:dyDescent="0.2">
      <c r="A7746">
        <f t="shared" ref="A7746:A7809" si="726">MONTH(D7746)</f>
        <v>1</v>
      </c>
      <c r="B7746" t="b">
        <f t="shared" ref="B7746:B7809" si="727">IF(ISNA(VLOOKUP(DATE(YEAR(D7746),MONTH(D7746),DAY(D7746)),Holidays,1,FALSE)),FALSE,TRUE)</f>
        <v>0</v>
      </c>
      <c r="C7746" t="str">
        <f t="shared" ref="C7746:C7809" si="728">IF(OR(HOUR(D7746)&lt;PkStart,HOUR(D7746)&gt;OPkStart-1,WEEKDAY(D7746,2)&gt;5,B7746)=TRUE,"OFF","ON")</f>
        <v>ON</v>
      </c>
      <c r="D7746" s="4">
        <f t="shared" si="724"/>
        <v>42752.666666647885</v>
      </c>
      <c r="E7746" t="str">
        <f t="shared" si="725"/>
        <v>LRKPPS</v>
      </c>
      <c r="F7746" s="39">
        <v>77.543159484863281</v>
      </c>
      <c r="G7746">
        <f t="shared" ref="G7746:G7809" si="729">IF(SUMIF($A$2:$A$8761,A7746,$F$2:$F$8761)=0,0,F7746/SUMIF($A$2:$A$8761,A7746,$F$2:$F$8761))</f>
        <v>1.2288211913178289E-3</v>
      </c>
      <c r="H7746" s="38">
        <f>G7746*SUMIF('Manual Inputs'!$B$11:$B$22,'Expanded kW'!A7746,'Manual Inputs'!$C$11:$C$22)</f>
        <v>10302.048560512221</v>
      </c>
    </row>
    <row r="7747" spans="1:8" x14ac:dyDescent="0.2">
      <c r="A7747">
        <f t="shared" si="726"/>
        <v>1</v>
      </c>
      <c r="B7747" t="b">
        <f t="shared" si="727"/>
        <v>0</v>
      </c>
      <c r="C7747" t="str">
        <f t="shared" si="728"/>
        <v>ON</v>
      </c>
      <c r="D7747" s="4">
        <f t="shared" si="724"/>
        <v>42752.708333314549</v>
      </c>
      <c r="E7747" t="str">
        <f t="shared" si="725"/>
        <v>LRKPPS</v>
      </c>
      <c r="F7747" s="39">
        <v>70.263069152832031</v>
      </c>
      <c r="G7747">
        <f t="shared" si="729"/>
        <v>1.113454093379882E-3</v>
      </c>
      <c r="H7747" s="38">
        <f>G7747*SUMIF('Manual Inputs'!$B$11:$B$22,'Expanded kW'!A7747,'Manual Inputs'!$C$11:$C$22)</f>
        <v>9334.8472674034219</v>
      </c>
    </row>
    <row r="7748" spans="1:8" x14ac:dyDescent="0.2">
      <c r="A7748">
        <f t="shared" si="726"/>
        <v>1</v>
      </c>
      <c r="B7748" t="b">
        <f t="shared" si="727"/>
        <v>0</v>
      </c>
      <c r="C7748" t="str">
        <f t="shared" si="728"/>
        <v>ON</v>
      </c>
      <c r="D7748" s="4">
        <f t="shared" ref="D7748:D7811" si="730">+D7747+1/24</f>
        <v>42752.749999981213</v>
      </c>
      <c r="E7748" t="str">
        <f t="shared" ref="E7748:E7811" si="731">+E7747</f>
        <v>LRKPPS</v>
      </c>
      <c r="F7748" s="39">
        <v>68.506729125976562</v>
      </c>
      <c r="G7748">
        <f t="shared" si="729"/>
        <v>1.0856214920453825E-3</v>
      </c>
      <c r="H7748" s="38">
        <f>G7748*SUMIF('Manual Inputs'!$B$11:$B$22,'Expanded kW'!A7748,'Manual Inputs'!$C$11:$C$22)</f>
        <v>9101.5075329169995</v>
      </c>
    </row>
    <row r="7749" spans="1:8" x14ac:dyDescent="0.2">
      <c r="A7749">
        <f t="shared" si="726"/>
        <v>1</v>
      </c>
      <c r="B7749" t="b">
        <f t="shared" si="727"/>
        <v>0</v>
      </c>
      <c r="C7749" t="str">
        <f t="shared" si="728"/>
        <v>ON</v>
      </c>
      <c r="D7749" s="4">
        <f t="shared" si="730"/>
        <v>42752.791666647878</v>
      </c>
      <c r="E7749" t="str">
        <f t="shared" si="731"/>
        <v>LRKPPS</v>
      </c>
      <c r="F7749" s="39">
        <v>65.376533508300781</v>
      </c>
      <c r="G7749">
        <f t="shared" si="729"/>
        <v>1.0360174943036984E-3</v>
      </c>
      <c r="H7749" s="38">
        <f>G7749*SUMIF('Manual Inputs'!$B$11:$B$22,'Expanded kW'!A7749,'Manual Inputs'!$C$11:$C$22)</f>
        <v>8685.6432907140079</v>
      </c>
    </row>
    <row r="7750" spans="1:8" x14ac:dyDescent="0.2">
      <c r="A7750">
        <f t="shared" si="726"/>
        <v>1</v>
      </c>
      <c r="B7750" t="b">
        <f t="shared" si="727"/>
        <v>0</v>
      </c>
      <c r="C7750" t="str">
        <f t="shared" si="728"/>
        <v>ON</v>
      </c>
      <c r="D7750" s="4">
        <f t="shared" si="730"/>
        <v>42752.833333314542</v>
      </c>
      <c r="E7750" t="str">
        <f t="shared" si="731"/>
        <v>LRKPPS</v>
      </c>
      <c r="F7750" s="39">
        <v>60.008354187011719</v>
      </c>
      <c r="G7750">
        <f t="shared" si="729"/>
        <v>9.5094832053496865E-4</v>
      </c>
      <c r="H7750" s="38">
        <f>G7750*SUMIF('Manual Inputs'!$B$11:$B$22,'Expanded kW'!A7750,'Manual Inputs'!$C$11:$C$22)</f>
        <v>7972.4502196958883</v>
      </c>
    </row>
    <row r="7751" spans="1:8" x14ac:dyDescent="0.2">
      <c r="A7751">
        <f t="shared" si="726"/>
        <v>1</v>
      </c>
      <c r="B7751" t="b">
        <f t="shared" si="727"/>
        <v>0</v>
      </c>
      <c r="C7751" t="str">
        <f t="shared" si="728"/>
        <v>OFF</v>
      </c>
      <c r="D7751" s="4">
        <f t="shared" si="730"/>
        <v>42752.874999981206</v>
      </c>
      <c r="E7751" t="str">
        <f t="shared" si="731"/>
        <v>LRKPPS</v>
      </c>
      <c r="F7751" s="39">
        <v>57.861228942871094</v>
      </c>
      <c r="G7751">
        <f t="shared" si="729"/>
        <v>9.1692297235543654E-4</v>
      </c>
      <c r="H7751" s="38">
        <f>G7751*SUMIF('Manual Inputs'!$B$11:$B$22,'Expanded kW'!A7751,'Manual Inputs'!$C$11:$C$22)</f>
        <v>7687.1924525687155</v>
      </c>
    </row>
    <row r="7752" spans="1:8" x14ac:dyDescent="0.2">
      <c r="A7752">
        <f t="shared" si="726"/>
        <v>1</v>
      </c>
      <c r="B7752" t="b">
        <f t="shared" si="727"/>
        <v>0</v>
      </c>
      <c r="C7752" t="str">
        <f t="shared" si="728"/>
        <v>OFF</v>
      </c>
      <c r="D7752" s="4">
        <f t="shared" si="730"/>
        <v>42752.91666664787</v>
      </c>
      <c r="E7752" t="str">
        <f t="shared" si="731"/>
        <v>LRKPPS</v>
      </c>
      <c r="F7752" s="39">
        <v>53.529373168945312</v>
      </c>
      <c r="G7752">
        <f t="shared" si="729"/>
        <v>8.4827634758421371E-4</v>
      </c>
      <c r="H7752" s="38">
        <f>G7752*SUMIF('Manual Inputs'!$B$11:$B$22,'Expanded kW'!A7752,'Manual Inputs'!$C$11:$C$22)</f>
        <v>7111.6808428202112</v>
      </c>
    </row>
    <row r="7753" spans="1:8" x14ac:dyDescent="0.2">
      <c r="A7753">
        <f t="shared" si="726"/>
        <v>1</v>
      </c>
      <c r="B7753" t="b">
        <f t="shared" si="727"/>
        <v>0</v>
      </c>
      <c r="C7753" t="str">
        <f t="shared" si="728"/>
        <v>OFF</v>
      </c>
      <c r="D7753" s="4">
        <f t="shared" si="730"/>
        <v>42752.958333314535</v>
      </c>
      <c r="E7753" t="str">
        <f t="shared" si="731"/>
        <v>LRKPPS</v>
      </c>
      <c r="F7753" s="39">
        <v>51.597789764404297</v>
      </c>
      <c r="G7753">
        <f t="shared" si="729"/>
        <v>8.1766667632415671E-4</v>
      </c>
      <c r="H7753" s="38">
        <f>G7753*SUMIF('Manual Inputs'!$B$11:$B$22,'Expanded kW'!A7753,'Manual Inputs'!$C$11:$C$22)</f>
        <v>6855.0590316320113</v>
      </c>
    </row>
    <row r="7754" spans="1:8" x14ac:dyDescent="0.2">
      <c r="A7754">
        <f t="shared" si="726"/>
        <v>1</v>
      </c>
      <c r="B7754" t="b">
        <f t="shared" si="727"/>
        <v>0</v>
      </c>
      <c r="C7754" t="str">
        <f t="shared" si="728"/>
        <v>OFF</v>
      </c>
      <c r="D7754" s="4">
        <f t="shared" si="730"/>
        <v>42752.999999981199</v>
      </c>
      <c r="E7754" t="str">
        <f t="shared" si="731"/>
        <v>LRKPPS</v>
      </c>
      <c r="F7754" s="39">
        <v>50.636959075927734</v>
      </c>
      <c r="G7754">
        <f t="shared" si="729"/>
        <v>8.0244045754338889E-4</v>
      </c>
      <c r="H7754" s="38">
        <f>G7754*SUMIF('Manual Inputs'!$B$11:$B$22,'Expanded kW'!A7754,'Manual Inputs'!$C$11:$C$22)</f>
        <v>6727.4072248591883</v>
      </c>
    </row>
    <row r="7755" spans="1:8" x14ac:dyDescent="0.2">
      <c r="A7755">
        <f t="shared" si="726"/>
        <v>1</v>
      </c>
      <c r="B7755" t="b">
        <f t="shared" si="727"/>
        <v>0</v>
      </c>
      <c r="C7755" t="str">
        <f t="shared" si="728"/>
        <v>OFF</v>
      </c>
      <c r="D7755" s="4">
        <f t="shared" si="730"/>
        <v>42753.041666647863</v>
      </c>
      <c r="E7755" t="str">
        <f t="shared" si="731"/>
        <v>LRKPPS</v>
      </c>
      <c r="F7755" s="39">
        <v>50.608840942382812</v>
      </c>
      <c r="G7755">
        <f t="shared" si="729"/>
        <v>8.0199487138737143E-4</v>
      </c>
      <c r="H7755" s="38">
        <f>G7755*SUMIF('Manual Inputs'!$B$11:$B$22,'Expanded kW'!A7755,'Manual Inputs'!$C$11:$C$22)</f>
        <v>6723.6715713323638</v>
      </c>
    </row>
    <row r="7756" spans="1:8" x14ac:dyDescent="0.2">
      <c r="A7756">
        <f t="shared" si="726"/>
        <v>1</v>
      </c>
      <c r="B7756" t="b">
        <f t="shared" si="727"/>
        <v>0</v>
      </c>
      <c r="C7756" t="str">
        <f t="shared" si="728"/>
        <v>OFF</v>
      </c>
      <c r="D7756" s="4">
        <f t="shared" si="730"/>
        <v>42753.083333314527</v>
      </c>
      <c r="E7756" t="str">
        <f t="shared" si="731"/>
        <v>LRKPPS</v>
      </c>
      <c r="F7756" s="39">
        <v>50.202816009521484</v>
      </c>
      <c r="G7756">
        <f t="shared" si="729"/>
        <v>7.955606218027799E-4</v>
      </c>
      <c r="H7756" s="38">
        <f>G7756*SUMIF('Manual Inputs'!$B$11:$B$22,'Expanded kW'!A7756,'Manual Inputs'!$C$11:$C$22)</f>
        <v>6669.7288560380166</v>
      </c>
    </row>
    <row r="7757" spans="1:8" x14ac:dyDescent="0.2">
      <c r="A7757">
        <f t="shared" si="726"/>
        <v>1</v>
      </c>
      <c r="B7757" t="b">
        <f t="shared" si="727"/>
        <v>0</v>
      </c>
      <c r="C7757" t="str">
        <f t="shared" si="728"/>
        <v>OFF</v>
      </c>
      <c r="D7757" s="4">
        <f t="shared" si="730"/>
        <v>42753.124999981192</v>
      </c>
      <c r="E7757" t="str">
        <f t="shared" si="731"/>
        <v>LRKPPS</v>
      </c>
      <c r="F7757" s="39">
        <v>50.573585510253906</v>
      </c>
      <c r="G7757">
        <f t="shared" si="729"/>
        <v>8.0143618094456683E-4</v>
      </c>
      <c r="H7757" s="38">
        <f>G7757*SUMIF('Manual Inputs'!$B$11:$B$22,'Expanded kW'!A7757,'Manual Inputs'!$C$11:$C$22)</f>
        <v>6718.9876872060695</v>
      </c>
    </row>
    <row r="7758" spans="1:8" x14ac:dyDescent="0.2">
      <c r="A7758">
        <f t="shared" si="726"/>
        <v>1</v>
      </c>
      <c r="B7758" t="b">
        <f t="shared" si="727"/>
        <v>0</v>
      </c>
      <c r="C7758" t="str">
        <f t="shared" si="728"/>
        <v>OFF</v>
      </c>
      <c r="D7758" s="4">
        <f t="shared" si="730"/>
        <v>42753.166666647856</v>
      </c>
      <c r="E7758" t="str">
        <f t="shared" si="731"/>
        <v>LRKPPS</v>
      </c>
      <c r="F7758" s="39">
        <v>51.3680419921875</v>
      </c>
      <c r="G7758">
        <f t="shared" si="729"/>
        <v>8.140258789535882E-4</v>
      </c>
      <c r="H7758" s="38">
        <f>G7758*SUMIF('Manual Inputs'!$B$11:$B$22,'Expanded kW'!A7758,'Manual Inputs'!$C$11:$C$22)</f>
        <v>6824.5357369691337</v>
      </c>
    </row>
    <row r="7759" spans="1:8" x14ac:dyDescent="0.2">
      <c r="A7759">
        <f t="shared" si="726"/>
        <v>1</v>
      </c>
      <c r="B7759" t="b">
        <f t="shared" si="727"/>
        <v>0</v>
      </c>
      <c r="C7759" t="str">
        <f t="shared" si="728"/>
        <v>OFF</v>
      </c>
      <c r="D7759" s="4">
        <f t="shared" si="730"/>
        <v>42753.20833331452</v>
      </c>
      <c r="E7759" t="str">
        <f t="shared" si="731"/>
        <v>LRKPPS</v>
      </c>
      <c r="F7759" s="39">
        <v>62.132164001464844</v>
      </c>
      <c r="G7759">
        <f t="shared" si="729"/>
        <v>9.8460419068091272E-4</v>
      </c>
      <c r="H7759" s="38">
        <f>G7759*SUMIF('Manual Inputs'!$B$11:$B$22,'Expanded kW'!A7759,'Manual Inputs'!$C$11:$C$22)</f>
        <v>8254.6103997445171</v>
      </c>
    </row>
    <row r="7760" spans="1:8" x14ac:dyDescent="0.2">
      <c r="A7760">
        <f t="shared" si="726"/>
        <v>1</v>
      </c>
      <c r="B7760" t="b">
        <f t="shared" si="727"/>
        <v>0</v>
      </c>
      <c r="C7760" t="str">
        <f t="shared" si="728"/>
        <v>OFF</v>
      </c>
      <c r="D7760" s="4">
        <f t="shared" si="730"/>
        <v>42753.249999981184</v>
      </c>
      <c r="E7760" t="str">
        <f t="shared" si="731"/>
        <v>LRKPPS</v>
      </c>
      <c r="F7760" s="39">
        <v>81.277450561523438</v>
      </c>
      <c r="G7760">
        <f t="shared" si="729"/>
        <v>1.2879982488433843E-3</v>
      </c>
      <c r="H7760" s="38">
        <f>G7760*SUMIF('Manual Inputs'!$B$11:$B$22,'Expanded kW'!A7760,'Manual Inputs'!$C$11:$C$22)</f>
        <v>10798.1703108563</v>
      </c>
    </row>
    <row r="7761" spans="1:8" x14ac:dyDescent="0.2">
      <c r="A7761">
        <f t="shared" si="726"/>
        <v>1</v>
      </c>
      <c r="B7761" t="b">
        <f t="shared" si="727"/>
        <v>0</v>
      </c>
      <c r="C7761" t="str">
        <f t="shared" si="728"/>
        <v>ON</v>
      </c>
      <c r="D7761" s="4">
        <f t="shared" si="730"/>
        <v>42753.291666647849</v>
      </c>
      <c r="E7761" t="str">
        <f t="shared" si="731"/>
        <v>LRKPPS</v>
      </c>
      <c r="F7761" s="39">
        <v>105.65599060058594</v>
      </c>
      <c r="G7761">
        <f t="shared" si="729"/>
        <v>1.6743233200991908E-3</v>
      </c>
      <c r="H7761" s="38">
        <f>G7761*SUMIF('Manual Inputs'!$B$11:$B$22,'Expanded kW'!A7761,'Manual Inputs'!$C$11:$C$22)</f>
        <v>14036.997629542464</v>
      </c>
    </row>
    <row r="7762" spans="1:8" x14ac:dyDescent="0.2">
      <c r="A7762">
        <f t="shared" si="726"/>
        <v>1</v>
      </c>
      <c r="B7762" t="b">
        <f t="shared" si="727"/>
        <v>0</v>
      </c>
      <c r="C7762" t="str">
        <f t="shared" si="728"/>
        <v>ON</v>
      </c>
      <c r="D7762" s="4">
        <f t="shared" si="730"/>
        <v>42753.333333314513</v>
      </c>
      <c r="E7762" t="str">
        <f t="shared" si="731"/>
        <v>LRKPPS</v>
      </c>
      <c r="F7762" s="39">
        <v>129.59544372558594</v>
      </c>
      <c r="G7762">
        <f t="shared" si="729"/>
        <v>2.053690210795748E-3</v>
      </c>
      <c r="H7762" s="38">
        <f>G7762*SUMIF('Manual Inputs'!$B$11:$B$22,'Expanded kW'!A7762,'Manual Inputs'!$C$11:$C$22)</f>
        <v>17217.489761204939</v>
      </c>
    </row>
    <row r="7763" spans="1:8" x14ac:dyDescent="0.2">
      <c r="A7763">
        <f t="shared" si="726"/>
        <v>1</v>
      </c>
      <c r="B7763" t="b">
        <f t="shared" si="727"/>
        <v>0</v>
      </c>
      <c r="C7763" t="str">
        <f t="shared" si="728"/>
        <v>ON</v>
      </c>
      <c r="D7763" s="4">
        <f t="shared" si="730"/>
        <v>42753.374999981177</v>
      </c>
      <c r="E7763" t="str">
        <f t="shared" si="731"/>
        <v>LRKPPS</v>
      </c>
      <c r="F7763" s="39">
        <v>129.83729553222656</v>
      </c>
      <c r="G7763">
        <f t="shared" si="729"/>
        <v>2.0575228199792377E-3</v>
      </c>
      <c r="H7763" s="38">
        <f>G7763*SUMIF('Manual Inputs'!$B$11:$B$22,'Expanded kW'!A7763,'Manual Inputs'!$C$11:$C$22)</f>
        <v>17249.621145494817</v>
      </c>
    </row>
    <row r="7764" spans="1:8" x14ac:dyDescent="0.2">
      <c r="A7764">
        <f t="shared" si="726"/>
        <v>1</v>
      </c>
      <c r="B7764" t="b">
        <f t="shared" si="727"/>
        <v>0</v>
      </c>
      <c r="C7764" t="str">
        <f t="shared" si="728"/>
        <v>ON</v>
      </c>
      <c r="D7764" s="4">
        <f t="shared" si="730"/>
        <v>42753.416666647841</v>
      </c>
      <c r="E7764" t="str">
        <f t="shared" si="731"/>
        <v>LRKPPS</v>
      </c>
      <c r="F7764" s="39">
        <v>130.00001525878906</v>
      </c>
      <c r="G7764">
        <f t="shared" si="729"/>
        <v>2.0601014284544893E-3</v>
      </c>
      <c r="H7764" s="38">
        <f>G7764*SUMIF('Manual Inputs'!$B$11:$B$22,'Expanded kW'!A7764,'Manual Inputs'!$C$11:$C$22)</f>
        <v>17271.239384111046</v>
      </c>
    </row>
    <row r="7765" spans="1:8" x14ac:dyDescent="0.2">
      <c r="A7765">
        <f t="shared" si="726"/>
        <v>1</v>
      </c>
      <c r="B7765" t="b">
        <f t="shared" si="727"/>
        <v>0</v>
      </c>
      <c r="C7765" t="str">
        <f t="shared" si="728"/>
        <v>ON</v>
      </c>
      <c r="D7765" s="4">
        <f t="shared" si="730"/>
        <v>42753.458333314506</v>
      </c>
      <c r="E7765" t="str">
        <f t="shared" si="731"/>
        <v>LRKPPS</v>
      </c>
      <c r="F7765" s="39">
        <v>128.23721313476562</v>
      </c>
      <c r="G7765">
        <f t="shared" si="729"/>
        <v>2.0321664227042667E-3</v>
      </c>
      <c r="H7765" s="38">
        <f>G7765*SUMIF('Manual Inputs'!$B$11:$B$22,'Expanded kW'!A7765,'Manual Inputs'!$C$11:$C$22)</f>
        <v>17037.041123362997</v>
      </c>
    </row>
    <row r="7766" spans="1:8" x14ac:dyDescent="0.2">
      <c r="A7766">
        <f t="shared" si="726"/>
        <v>1</v>
      </c>
      <c r="B7766" t="b">
        <f t="shared" si="727"/>
        <v>0</v>
      </c>
      <c r="C7766" t="str">
        <f t="shared" si="728"/>
        <v>ON</v>
      </c>
      <c r="D7766" s="4">
        <f t="shared" si="730"/>
        <v>42753.49999998117</v>
      </c>
      <c r="E7766" t="str">
        <f t="shared" si="731"/>
        <v>LRKPPS</v>
      </c>
      <c r="F7766" s="39">
        <v>122.04129028320313</v>
      </c>
      <c r="G7766">
        <f t="shared" si="729"/>
        <v>1.9339800533281694E-3</v>
      </c>
      <c r="H7766" s="38">
        <f>G7766*SUMIF('Manual Inputs'!$B$11:$B$22,'Expanded kW'!A7766,'Manual Inputs'!$C$11:$C$22)</f>
        <v>16213.877629406521</v>
      </c>
    </row>
    <row r="7767" spans="1:8" x14ac:dyDescent="0.2">
      <c r="A7767">
        <f t="shared" si="726"/>
        <v>1</v>
      </c>
      <c r="B7767" t="b">
        <f t="shared" si="727"/>
        <v>0</v>
      </c>
      <c r="C7767" t="str">
        <f t="shared" si="728"/>
        <v>ON</v>
      </c>
      <c r="D7767" s="4">
        <f t="shared" si="730"/>
        <v>42753.541666647834</v>
      </c>
      <c r="E7767" t="str">
        <f t="shared" si="731"/>
        <v>LRKPPS</v>
      </c>
      <c r="F7767" s="39">
        <v>110.90303802490234</v>
      </c>
      <c r="G7767">
        <f t="shared" si="729"/>
        <v>1.7574729249087322E-3</v>
      </c>
      <c r="H7767" s="38">
        <f>G7767*SUMIF('Manual Inputs'!$B$11:$B$22,'Expanded kW'!A7767,'Manual Inputs'!$C$11:$C$22)</f>
        <v>14734.09764099054</v>
      </c>
    </row>
    <row r="7768" spans="1:8" x14ac:dyDescent="0.2">
      <c r="A7768">
        <f t="shared" si="726"/>
        <v>1</v>
      </c>
      <c r="B7768" t="b">
        <f t="shared" si="727"/>
        <v>0</v>
      </c>
      <c r="C7768" t="str">
        <f t="shared" si="728"/>
        <v>ON</v>
      </c>
      <c r="D7768" s="4">
        <f t="shared" si="730"/>
        <v>42753.583333314498</v>
      </c>
      <c r="E7768" t="str">
        <f t="shared" si="731"/>
        <v>LRKPPS</v>
      </c>
      <c r="F7768" s="39">
        <v>104.87501525878906</v>
      </c>
      <c r="G7768">
        <f t="shared" si="729"/>
        <v>1.661947256803962E-3</v>
      </c>
      <c r="H7768" s="38">
        <f>G7768*SUMIF('Manual Inputs'!$B$11:$B$22,'Expanded kW'!A7768,'Manual Inputs'!$C$11:$C$22)</f>
        <v>13933.240625711267</v>
      </c>
    </row>
    <row r="7769" spans="1:8" x14ac:dyDescent="0.2">
      <c r="A7769">
        <f t="shared" si="726"/>
        <v>1</v>
      </c>
      <c r="B7769" t="b">
        <f t="shared" si="727"/>
        <v>0</v>
      </c>
      <c r="C7769" t="str">
        <f t="shared" si="728"/>
        <v>ON</v>
      </c>
      <c r="D7769" s="4">
        <f t="shared" si="730"/>
        <v>42753.624999981163</v>
      </c>
      <c r="E7769" t="str">
        <f t="shared" si="731"/>
        <v>LRKPPS</v>
      </c>
      <c r="F7769" s="39">
        <v>90.440910339355469</v>
      </c>
      <c r="G7769">
        <f t="shared" si="729"/>
        <v>1.4332109747058972E-3</v>
      </c>
      <c r="H7769" s="38">
        <f>G7769*SUMIF('Manual Inputs'!$B$11:$B$22,'Expanded kW'!A7769,'Manual Inputs'!$C$11:$C$22)</f>
        <v>12015.587917266235</v>
      </c>
    </row>
    <row r="7770" spans="1:8" x14ac:dyDescent="0.2">
      <c r="A7770">
        <f t="shared" si="726"/>
        <v>1</v>
      </c>
      <c r="B7770" t="b">
        <f t="shared" si="727"/>
        <v>0</v>
      </c>
      <c r="C7770" t="str">
        <f t="shared" si="728"/>
        <v>ON</v>
      </c>
      <c r="D7770" s="4">
        <f t="shared" si="730"/>
        <v>42753.666666647827</v>
      </c>
      <c r="E7770" t="str">
        <f t="shared" si="731"/>
        <v>LRKPPS</v>
      </c>
      <c r="F7770" s="39">
        <v>81.097427368164062</v>
      </c>
      <c r="G7770">
        <f t="shared" si="729"/>
        <v>1.2851454335028915E-3</v>
      </c>
      <c r="H7770" s="38">
        <f>G7770*SUMIF('Manual Inputs'!$B$11:$B$22,'Expanded kW'!A7770,'Manual Inputs'!$C$11:$C$22)</f>
        <v>10774.253208531256</v>
      </c>
    </row>
    <row r="7771" spans="1:8" x14ac:dyDescent="0.2">
      <c r="A7771">
        <f t="shared" si="726"/>
        <v>1</v>
      </c>
      <c r="B7771" t="b">
        <f t="shared" si="727"/>
        <v>0</v>
      </c>
      <c r="C7771" t="str">
        <f t="shared" si="728"/>
        <v>ON</v>
      </c>
      <c r="D7771" s="4">
        <f t="shared" si="730"/>
        <v>42753.708333314491</v>
      </c>
      <c r="E7771" t="str">
        <f t="shared" si="731"/>
        <v>LRKPPS</v>
      </c>
      <c r="F7771" s="39">
        <v>74.08746337890625</v>
      </c>
      <c r="G7771">
        <f t="shared" si="729"/>
        <v>1.1740590094056588E-3</v>
      </c>
      <c r="H7771" s="38">
        <f>G7771*SUMIF('Manual Inputs'!$B$11:$B$22,'Expanded kW'!A7771,'Manual Inputs'!$C$11:$C$22)</f>
        <v>9842.9397322100722</v>
      </c>
    </row>
    <row r="7772" spans="1:8" x14ac:dyDescent="0.2">
      <c r="A7772">
        <f t="shared" si="726"/>
        <v>1</v>
      </c>
      <c r="B7772" t="b">
        <f t="shared" si="727"/>
        <v>0</v>
      </c>
      <c r="C7772" t="str">
        <f t="shared" si="728"/>
        <v>ON</v>
      </c>
      <c r="D7772" s="4">
        <f t="shared" si="730"/>
        <v>42753.749999981155</v>
      </c>
      <c r="E7772" t="str">
        <f t="shared" si="731"/>
        <v>LRKPPS</v>
      </c>
      <c r="F7772" s="39">
        <v>74.374687194824219</v>
      </c>
      <c r="G7772">
        <f t="shared" si="729"/>
        <v>1.1786106257441712E-3</v>
      </c>
      <c r="H7772" s="38">
        <f>G7772*SUMIF('Manual Inputs'!$B$11:$B$22,'Expanded kW'!A7772,'Manual Inputs'!$C$11:$C$22)</f>
        <v>9881.0990452813967</v>
      </c>
    </row>
    <row r="7773" spans="1:8" x14ac:dyDescent="0.2">
      <c r="A7773">
        <f t="shared" si="726"/>
        <v>1</v>
      </c>
      <c r="B7773" t="b">
        <f t="shared" si="727"/>
        <v>0</v>
      </c>
      <c r="C7773" t="str">
        <f t="shared" si="728"/>
        <v>ON</v>
      </c>
      <c r="D7773" s="4">
        <f t="shared" si="730"/>
        <v>42753.79166664782</v>
      </c>
      <c r="E7773" t="str">
        <f t="shared" si="731"/>
        <v>LRKPPS</v>
      </c>
      <c r="F7773" s="39">
        <v>71.239234924316406</v>
      </c>
      <c r="G7773">
        <f t="shared" si="729"/>
        <v>1.1289233261814328E-3</v>
      </c>
      <c r="H7773" s="38">
        <f>G7773*SUMIF('Manual Inputs'!$B$11:$B$22,'Expanded kW'!A7773,'Manual Inputs'!$C$11:$C$22)</f>
        <v>9464.5364269340589</v>
      </c>
    </row>
    <row r="7774" spans="1:8" x14ac:dyDescent="0.2">
      <c r="A7774">
        <f t="shared" si="726"/>
        <v>1</v>
      </c>
      <c r="B7774" t="b">
        <f t="shared" si="727"/>
        <v>0</v>
      </c>
      <c r="C7774" t="str">
        <f t="shared" si="728"/>
        <v>ON</v>
      </c>
      <c r="D7774" s="4">
        <f t="shared" si="730"/>
        <v>42753.833333314484</v>
      </c>
      <c r="E7774" t="str">
        <f t="shared" si="731"/>
        <v>LRKPPS</v>
      </c>
      <c r="F7774" s="39">
        <v>65.72161865234375</v>
      </c>
      <c r="G7774">
        <f t="shared" si="729"/>
        <v>1.0414860351862986E-3</v>
      </c>
      <c r="H7774" s="38">
        <f>G7774*SUMIF('Manual Inputs'!$B$11:$B$22,'Expanded kW'!A7774,'Manual Inputs'!$C$11:$C$22)</f>
        <v>8731.4898094148084</v>
      </c>
    </row>
    <row r="7775" spans="1:8" x14ac:dyDescent="0.2">
      <c r="A7775">
        <f t="shared" si="726"/>
        <v>1</v>
      </c>
      <c r="B7775" t="b">
        <f t="shared" si="727"/>
        <v>0</v>
      </c>
      <c r="C7775" t="str">
        <f t="shared" si="728"/>
        <v>OFF</v>
      </c>
      <c r="D7775" s="4">
        <f t="shared" si="730"/>
        <v>42753.874999981148</v>
      </c>
      <c r="E7775" t="str">
        <f t="shared" si="731"/>
        <v>LRKPPS</v>
      </c>
      <c r="F7775" s="39">
        <v>64.055633544921875</v>
      </c>
      <c r="G7775">
        <f t="shared" si="729"/>
        <v>1.015085282134451E-3</v>
      </c>
      <c r="H7775" s="38">
        <f>G7775*SUMIF('Manual Inputs'!$B$11:$B$22,'Expanded kW'!A7775,'Manual Inputs'!$C$11:$C$22)</f>
        <v>8510.1542384660825</v>
      </c>
    </row>
    <row r="7776" spans="1:8" x14ac:dyDescent="0.2">
      <c r="A7776">
        <f t="shared" si="726"/>
        <v>1</v>
      </c>
      <c r="B7776" t="b">
        <f t="shared" si="727"/>
        <v>0</v>
      </c>
      <c r="C7776" t="str">
        <f t="shared" si="728"/>
        <v>OFF</v>
      </c>
      <c r="D7776" s="4">
        <f t="shared" si="730"/>
        <v>42753.916666647812</v>
      </c>
      <c r="E7776" t="str">
        <f t="shared" si="731"/>
        <v>LRKPPS</v>
      </c>
      <c r="F7776" s="39">
        <v>59.335281372070313</v>
      </c>
      <c r="G7776">
        <f t="shared" si="729"/>
        <v>9.4028218126756635E-4</v>
      </c>
      <c r="H7776" s="38">
        <f>G7776*SUMIF('Manual Inputs'!$B$11:$B$22,'Expanded kW'!A7776,'Manual Inputs'!$C$11:$C$22)</f>
        <v>7883.0286785779954</v>
      </c>
    </row>
    <row r="7777" spans="1:8" x14ac:dyDescent="0.2">
      <c r="A7777">
        <f t="shared" si="726"/>
        <v>1</v>
      </c>
      <c r="B7777" t="b">
        <f t="shared" si="727"/>
        <v>0</v>
      </c>
      <c r="C7777" t="str">
        <f t="shared" si="728"/>
        <v>OFF</v>
      </c>
      <c r="D7777" s="4">
        <f t="shared" si="730"/>
        <v>42753.958333314476</v>
      </c>
      <c r="E7777" t="str">
        <f t="shared" si="731"/>
        <v>LRKPPS</v>
      </c>
      <c r="F7777" s="39">
        <v>56.311607360839844</v>
      </c>
      <c r="G7777">
        <f t="shared" si="729"/>
        <v>8.9236622420158852E-4</v>
      </c>
      <c r="H7777" s="38">
        <f>G7777*SUMIF('Manual Inputs'!$B$11:$B$22,'Expanded kW'!A7777,'Manual Inputs'!$C$11:$C$22)</f>
        <v>7481.3164359792709</v>
      </c>
    </row>
    <row r="7778" spans="1:8" x14ac:dyDescent="0.2">
      <c r="A7778">
        <f t="shared" si="726"/>
        <v>1</v>
      </c>
      <c r="B7778" t="b">
        <f t="shared" si="727"/>
        <v>0</v>
      </c>
      <c r="C7778" t="str">
        <f t="shared" si="728"/>
        <v>OFF</v>
      </c>
      <c r="D7778" s="4">
        <f t="shared" si="730"/>
        <v>42753.999999981141</v>
      </c>
      <c r="E7778" t="str">
        <f t="shared" si="731"/>
        <v>LRKPPS</v>
      </c>
      <c r="F7778" s="39">
        <v>53.650264739990234</v>
      </c>
      <c r="G7778">
        <f t="shared" si="729"/>
        <v>8.5019210811471807E-4</v>
      </c>
      <c r="H7778" s="38">
        <f>G7778*SUMIF('Manual Inputs'!$B$11:$B$22,'Expanded kW'!A7778,'Manual Inputs'!$C$11:$C$22)</f>
        <v>7127.7419737276323</v>
      </c>
    </row>
    <row r="7779" spans="1:8" x14ac:dyDescent="0.2">
      <c r="A7779">
        <f t="shared" si="726"/>
        <v>1</v>
      </c>
      <c r="B7779" t="b">
        <f t="shared" si="727"/>
        <v>0</v>
      </c>
      <c r="C7779" t="str">
        <f t="shared" si="728"/>
        <v>OFF</v>
      </c>
      <c r="D7779" s="4">
        <f t="shared" si="730"/>
        <v>42754.041666647805</v>
      </c>
      <c r="E7779" t="str">
        <f t="shared" si="731"/>
        <v>LRKPPS</v>
      </c>
      <c r="F7779" s="39">
        <v>55.3536376953125</v>
      </c>
      <c r="G7779">
        <f t="shared" si="729"/>
        <v>8.7718534385753386E-4</v>
      </c>
      <c r="H7779" s="38">
        <f>G7779*SUMIF('Manual Inputs'!$B$11:$B$22,'Expanded kW'!A7779,'Manual Inputs'!$C$11:$C$22)</f>
        <v>7354.0447323329054</v>
      </c>
    </row>
    <row r="7780" spans="1:8" x14ac:dyDescent="0.2">
      <c r="A7780">
        <f t="shared" si="726"/>
        <v>1</v>
      </c>
      <c r="B7780" t="b">
        <f t="shared" si="727"/>
        <v>0</v>
      </c>
      <c r="C7780" t="str">
        <f t="shared" si="728"/>
        <v>OFF</v>
      </c>
      <c r="D7780" s="4">
        <f t="shared" si="730"/>
        <v>42754.083333314469</v>
      </c>
      <c r="E7780" t="str">
        <f t="shared" si="731"/>
        <v>LRKPPS</v>
      </c>
      <c r="F7780" s="39">
        <v>54.769798278808594</v>
      </c>
      <c r="G7780">
        <f t="shared" si="729"/>
        <v>8.67933280205592E-4</v>
      </c>
      <c r="H7780" s="38">
        <f>G7780*SUMIF('Manual Inputs'!$B$11:$B$22,'Expanded kW'!A7780,'Manual Inputs'!$C$11:$C$22)</f>
        <v>7276.4783543271387</v>
      </c>
    </row>
    <row r="7781" spans="1:8" x14ac:dyDescent="0.2">
      <c r="A7781">
        <f t="shared" si="726"/>
        <v>1</v>
      </c>
      <c r="B7781" t="b">
        <f t="shared" si="727"/>
        <v>0</v>
      </c>
      <c r="C7781" t="str">
        <f t="shared" si="728"/>
        <v>OFF</v>
      </c>
      <c r="D7781" s="4">
        <f t="shared" si="730"/>
        <v>42754.124999981133</v>
      </c>
      <c r="E7781" t="str">
        <f t="shared" si="731"/>
        <v>LRKPPS</v>
      </c>
      <c r="F7781" s="39">
        <v>56.207572937011719</v>
      </c>
      <c r="G7781">
        <f t="shared" si="729"/>
        <v>8.9071759774019834E-4</v>
      </c>
      <c r="H7781" s="38">
        <f>G7781*SUMIF('Manual Inputs'!$B$11:$B$22,'Expanded kW'!A7781,'Manual Inputs'!$C$11:$C$22)</f>
        <v>7467.494872692937</v>
      </c>
    </row>
    <row r="7782" spans="1:8" x14ac:dyDescent="0.2">
      <c r="A7782">
        <f t="shared" si="726"/>
        <v>1</v>
      </c>
      <c r="B7782" t="b">
        <f t="shared" si="727"/>
        <v>0</v>
      </c>
      <c r="C7782" t="str">
        <f t="shared" si="728"/>
        <v>OFF</v>
      </c>
      <c r="D7782" s="4">
        <f t="shared" si="730"/>
        <v>42754.166666647798</v>
      </c>
      <c r="E7782" t="str">
        <f t="shared" si="731"/>
        <v>LRKPPS</v>
      </c>
      <c r="F7782" s="39">
        <v>60.405433654785156</v>
      </c>
      <c r="G7782">
        <f t="shared" si="729"/>
        <v>9.572408119407703E-4</v>
      </c>
      <c r="H7782" s="38">
        <f>G7782*SUMIF('Manual Inputs'!$B$11:$B$22,'Expanded kW'!A7782,'Manual Inputs'!$C$11:$C$22)</f>
        <v>8025.2044792148454</v>
      </c>
    </row>
    <row r="7783" spans="1:8" x14ac:dyDescent="0.2">
      <c r="A7783">
        <f t="shared" si="726"/>
        <v>1</v>
      </c>
      <c r="B7783" t="b">
        <f t="shared" si="727"/>
        <v>0</v>
      </c>
      <c r="C7783" t="str">
        <f t="shared" si="728"/>
        <v>OFF</v>
      </c>
      <c r="D7783" s="4">
        <f t="shared" si="730"/>
        <v>42754.208333314462</v>
      </c>
      <c r="E7783" t="str">
        <f t="shared" si="731"/>
        <v>LRKPPS</v>
      </c>
      <c r="F7783" s="39">
        <v>75.254203796386719</v>
      </c>
      <c r="G7783">
        <f t="shared" si="729"/>
        <v>1.1925482657023005E-3</v>
      </c>
      <c r="H7783" s="38">
        <f>G7783*SUMIF('Manual Inputs'!$B$11:$B$22,'Expanded kW'!A7783,'Manual Inputs'!$C$11:$C$22)</f>
        <v>9997.947814396126</v>
      </c>
    </row>
    <row r="7784" spans="1:8" x14ac:dyDescent="0.2">
      <c r="A7784">
        <f t="shared" si="726"/>
        <v>1</v>
      </c>
      <c r="B7784" t="b">
        <f t="shared" si="727"/>
        <v>0</v>
      </c>
      <c r="C7784" t="str">
        <f t="shared" si="728"/>
        <v>OFF</v>
      </c>
      <c r="D7784" s="4">
        <f t="shared" si="730"/>
        <v>42754.249999981126</v>
      </c>
      <c r="E7784" t="str">
        <f t="shared" si="731"/>
        <v>LRKPPS</v>
      </c>
      <c r="F7784" s="39">
        <v>97.142913818359375</v>
      </c>
      <c r="G7784">
        <f t="shared" si="729"/>
        <v>1.53941716947532E-3</v>
      </c>
      <c r="H7784" s="38">
        <f>G7784*SUMIF('Manual Inputs'!$B$11:$B$22,'Expanded kW'!A7784,'Manual Inputs'!$C$11:$C$22)</f>
        <v>12905.987093055528</v>
      </c>
    </row>
    <row r="7785" spans="1:8" x14ac:dyDescent="0.2">
      <c r="A7785">
        <f t="shared" si="726"/>
        <v>1</v>
      </c>
      <c r="B7785" t="b">
        <f t="shared" si="727"/>
        <v>0</v>
      </c>
      <c r="C7785" t="str">
        <f t="shared" si="728"/>
        <v>ON</v>
      </c>
      <c r="D7785" s="4">
        <f t="shared" si="730"/>
        <v>42754.29166664779</v>
      </c>
      <c r="E7785" t="str">
        <f t="shared" si="731"/>
        <v>LRKPPS</v>
      </c>
      <c r="F7785" s="39">
        <v>120.42132568359375</v>
      </c>
      <c r="G7785">
        <f t="shared" si="729"/>
        <v>1.908308584143666E-3</v>
      </c>
      <c r="H7785" s="38">
        <f>G7785*SUMIF('Manual Inputs'!$B$11:$B$22,'Expanded kW'!A7785,'Manual Inputs'!$C$11:$C$22)</f>
        <v>15998.656143947906</v>
      </c>
    </row>
    <row r="7786" spans="1:8" x14ac:dyDescent="0.2">
      <c r="A7786">
        <f t="shared" si="726"/>
        <v>1</v>
      </c>
      <c r="B7786" t="b">
        <f t="shared" si="727"/>
        <v>0</v>
      </c>
      <c r="C7786" t="str">
        <f t="shared" si="728"/>
        <v>ON</v>
      </c>
      <c r="D7786" s="4">
        <f t="shared" si="730"/>
        <v>42754.333333314455</v>
      </c>
      <c r="E7786" t="str">
        <f t="shared" si="731"/>
        <v>LRKPPS</v>
      </c>
      <c r="F7786" s="39">
        <v>140.68109130859375</v>
      </c>
      <c r="G7786">
        <f t="shared" si="729"/>
        <v>2.2293637164921515E-3</v>
      </c>
      <c r="H7786" s="38">
        <f>G7786*SUMIF('Manual Inputs'!$B$11:$B$22,'Expanded kW'!A7786,'Manual Inputs'!$C$11:$C$22)</f>
        <v>18690.280920135785</v>
      </c>
    </row>
    <row r="7787" spans="1:8" x14ac:dyDescent="0.2">
      <c r="A7787">
        <f t="shared" si="726"/>
        <v>1</v>
      </c>
      <c r="B7787" t="b">
        <f t="shared" si="727"/>
        <v>0</v>
      </c>
      <c r="C7787" t="str">
        <f t="shared" si="728"/>
        <v>ON</v>
      </c>
      <c r="D7787" s="4">
        <f t="shared" si="730"/>
        <v>42754.374999981119</v>
      </c>
      <c r="E7787" t="str">
        <f t="shared" si="731"/>
        <v>LRKPPS</v>
      </c>
      <c r="F7787" s="39">
        <v>139.01019287109375</v>
      </c>
      <c r="G7787">
        <f t="shared" si="729"/>
        <v>2.2028851022316549E-3</v>
      </c>
      <c r="H7787" s="38">
        <f>G7787*SUMIF('Manual Inputs'!$B$11:$B$22,'Expanded kW'!A7787,'Manual Inputs'!$C$11:$C$22)</f>
        <v>18468.29258541789</v>
      </c>
    </row>
    <row r="7788" spans="1:8" x14ac:dyDescent="0.2">
      <c r="A7788">
        <f t="shared" si="726"/>
        <v>1</v>
      </c>
      <c r="B7788" t="b">
        <f t="shared" si="727"/>
        <v>0</v>
      </c>
      <c r="C7788" t="str">
        <f t="shared" si="728"/>
        <v>ON</v>
      </c>
      <c r="D7788" s="4">
        <f t="shared" si="730"/>
        <v>42754.416666647783</v>
      </c>
      <c r="E7788" t="str">
        <f t="shared" si="731"/>
        <v>LRKPPS</v>
      </c>
      <c r="F7788" s="39">
        <v>135.57005310058594</v>
      </c>
      <c r="G7788">
        <f t="shared" si="729"/>
        <v>2.1483694405127068E-3</v>
      </c>
      <c r="H7788" s="38">
        <f>G7788*SUMIF('Manual Inputs'!$B$11:$B$22,'Expanded kW'!A7788,'Manual Inputs'!$C$11:$C$22)</f>
        <v>18011.250504515334</v>
      </c>
    </row>
    <row r="7789" spans="1:8" x14ac:dyDescent="0.2">
      <c r="A7789">
        <f t="shared" si="726"/>
        <v>1</v>
      </c>
      <c r="B7789" t="b">
        <f t="shared" si="727"/>
        <v>0</v>
      </c>
      <c r="C7789" t="str">
        <f t="shared" si="728"/>
        <v>ON</v>
      </c>
      <c r="D7789" s="4">
        <f t="shared" si="730"/>
        <v>42754.458333314447</v>
      </c>
      <c r="E7789" t="str">
        <f t="shared" si="731"/>
        <v>LRKPPS</v>
      </c>
      <c r="F7789" s="39">
        <v>137.16552734375</v>
      </c>
      <c r="G7789">
        <f t="shared" si="729"/>
        <v>2.1736528126789453E-3</v>
      </c>
      <c r="H7789" s="38">
        <f>G7789*SUMIF('Manual Inputs'!$B$11:$B$22,'Expanded kW'!A7789,'Manual Inputs'!$C$11:$C$22)</f>
        <v>18223.218307211471</v>
      </c>
    </row>
    <row r="7790" spans="1:8" x14ac:dyDescent="0.2">
      <c r="A7790">
        <f t="shared" si="726"/>
        <v>1</v>
      </c>
      <c r="B7790" t="b">
        <f t="shared" si="727"/>
        <v>0</v>
      </c>
      <c r="C7790" t="str">
        <f t="shared" si="728"/>
        <v>ON</v>
      </c>
      <c r="D7790" s="4">
        <f t="shared" si="730"/>
        <v>42754.499999981112</v>
      </c>
      <c r="E7790" t="str">
        <f t="shared" si="731"/>
        <v>LRKPPS</v>
      </c>
      <c r="F7790" s="39">
        <v>128.92068481445312</v>
      </c>
      <c r="G7790">
        <f t="shared" si="729"/>
        <v>2.042997352076309E-3</v>
      </c>
      <c r="H7790" s="38">
        <f>G7790*SUMIF('Manual Inputs'!$B$11:$B$22,'Expanded kW'!A7790,'Manual Inputs'!$C$11:$C$22)</f>
        <v>17127.844212644519</v>
      </c>
    </row>
    <row r="7791" spans="1:8" x14ac:dyDescent="0.2">
      <c r="A7791">
        <f t="shared" si="726"/>
        <v>1</v>
      </c>
      <c r="B7791" t="b">
        <f t="shared" si="727"/>
        <v>0</v>
      </c>
      <c r="C7791" t="str">
        <f t="shared" si="728"/>
        <v>ON</v>
      </c>
      <c r="D7791" s="4">
        <f t="shared" si="730"/>
        <v>42754.541666647776</v>
      </c>
      <c r="E7791" t="str">
        <f t="shared" si="731"/>
        <v>LRKPPS</v>
      </c>
      <c r="F7791" s="39">
        <v>115.86096954345703</v>
      </c>
      <c r="G7791">
        <f t="shared" si="729"/>
        <v>1.8360409295602818E-3</v>
      </c>
      <c r="H7791" s="38">
        <f>G7791*SUMIF('Manual Inputs'!$B$11:$B$22,'Expanded kW'!A7791,'Manual Inputs'!$C$11:$C$22)</f>
        <v>15392.786964499661</v>
      </c>
    </row>
    <row r="7792" spans="1:8" x14ac:dyDescent="0.2">
      <c r="A7792">
        <f t="shared" si="726"/>
        <v>1</v>
      </c>
      <c r="B7792" t="b">
        <f t="shared" si="727"/>
        <v>0</v>
      </c>
      <c r="C7792" t="str">
        <f t="shared" si="728"/>
        <v>ON</v>
      </c>
      <c r="D7792" s="4">
        <f t="shared" si="730"/>
        <v>42754.58333331444</v>
      </c>
      <c r="E7792" t="str">
        <f t="shared" si="731"/>
        <v>LRKPPS</v>
      </c>
      <c r="F7792" s="39">
        <v>108.46823883056641</v>
      </c>
      <c r="G7792">
        <f t="shared" si="729"/>
        <v>1.7188888271433115E-3</v>
      </c>
      <c r="H7792" s="38">
        <f>G7792*SUMIF('Manual Inputs'!$B$11:$B$22,'Expanded kW'!A7792,'Manual Inputs'!$C$11:$C$22)</f>
        <v>14410.620757900148</v>
      </c>
    </row>
    <row r="7793" spans="1:8" x14ac:dyDescent="0.2">
      <c r="A7793">
        <f t="shared" si="726"/>
        <v>1</v>
      </c>
      <c r="B7793" t="b">
        <f t="shared" si="727"/>
        <v>0</v>
      </c>
      <c r="C7793" t="str">
        <f t="shared" si="728"/>
        <v>ON</v>
      </c>
      <c r="D7793" s="4">
        <f t="shared" si="730"/>
        <v>42754.624999981104</v>
      </c>
      <c r="E7793" t="str">
        <f t="shared" si="731"/>
        <v>LRKPPS</v>
      </c>
      <c r="F7793" s="39">
        <v>94.432411193847656</v>
      </c>
      <c r="G7793">
        <f t="shared" si="729"/>
        <v>1.4964640181432188E-3</v>
      </c>
      <c r="H7793" s="38">
        <f>G7793*SUMIF('Manual Inputs'!$B$11:$B$22,'Expanded kW'!A7793,'Manual Inputs'!$C$11:$C$22)</f>
        <v>12545.881445483014</v>
      </c>
    </row>
    <row r="7794" spans="1:8" x14ac:dyDescent="0.2">
      <c r="A7794">
        <f t="shared" si="726"/>
        <v>1</v>
      </c>
      <c r="B7794" t="b">
        <f t="shared" si="727"/>
        <v>0</v>
      </c>
      <c r="C7794" t="str">
        <f t="shared" si="728"/>
        <v>ON</v>
      </c>
      <c r="D7794" s="4">
        <f t="shared" si="730"/>
        <v>42754.666666647769</v>
      </c>
      <c r="E7794" t="str">
        <f t="shared" si="731"/>
        <v>LRKPPS</v>
      </c>
      <c r="F7794" s="39">
        <v>83.720680236816406</v>
      </c>
      <c r="G7794">
        <f t="shared" si="729"/>
        <v>1.3267159438689867E-3</v>
      </c>
      <c r="H7794" s="38">
        <f>G7794*SUMIF('Manual Inputs'!$B$11:$B$22,'Expanded kW'!A7794,'Manual Inputs'!$C$11:$C$22)</f>
        <v>11122.767231159321</v>
      </c>
    </row>
    <row r="7795" spans="1:8" x14ac:dyDescent="0.2">
      <c r="A7795">
        <f t="shared" si="726"/>
        <v>1</v>
      </c>
      <c r="B7795" t="b">
        <f t="shared" si="727"/>
        <v>0</v>
      </c>
      <c r="C7795" t="str">
        <f t="shared" si="728"/>
        <v>ON</v>
      </c>
      <c r="D7795" s="4">
        <f t="shared" si="730"/>
        <v>42754.708333314433</v>
      </c>
      <c r="E7795" t="str">
        <f t="shared" si="731"/>
        <v>LRKPPS</v>
      </c>
      <c r="F7795" s="39">
        <v>76.026535034179688</v>
      </c>
      <c r="G7795">
        <f t="shared" si="729"/>
        <v>1.2047873464674065E-3</v>
      </c>
      <c r="H7795" s="38">
        <f>G7795*SUMIF('Manual Inputs'!$B$11:$B$22,'Expanded kW'!A7795,'Manual Inputs'!$C$11:$C$22)</f>
        <v>10100.556399981253</v>
      </c>
    </row>
    <row r="7796" spans="1:8" x14ac:dyDescent="0.2">
      <c r="A7796">
        <f t="shared" si="726"/>
        <v>1</v>
      </c>
      <c r="B7796" t="b">
        <f t="shared" si="727"/>
        <v>0</v>
      </c>
      <c r="C7796" t="str">
        <f t="shared" si="728"/>
        <v>ON</v>
      </c>
      <c r="D7796" s="4">
        <f t="shared" si="730"/>
        <v>42754.749999981097</v>
      </c>
      <c r="E7796" t="str">
        <f t="shared" si="731"/>
        <v>LRKPPS</v>
      </c>
      <c r="F7796" s="39">
        <v>75.310028076171875</v>
      </c>
      <c r="G7796">
        <f t="shared" si="729"/>
        <v>1.1934329092794487E-3</v>
      </c>
      <c r="H7796" s="38">
        <f>G7796*SUMIF('Manual Inputs'!$B$11:$B$22,'Expanded kW'!A7796,'Manual Inputs'!$C$11:$C$22)</f>
        <v>10005.364386599565</v>
      </c>
    </row>
    <row r="7797" spans="1:8" x14ac:dyDescent="0.2">
      <c r="A7797">
        <f t="shared" si="726"/>
        <v>1</v>
      </c>
      <c r="B7797" t="b">
        <f t="shared" si="727"/>
        <v>0</v>
      </c>
      <c r="C7797" t="str">
        <f t="shared" si="728"/>
        <v>ON</v>
      </c>
      <c r="D7797" s="4">
        <f t="shared" si="730"/>
        <v>42754.791666647761</v>
      </c>
      <c r="E7797" t="str">
        <f t="shared" si="731"/>
        <v>LRKPPS</v>
      </c>
      <c r="F7797" s="39">
        <v>73.228034973144531</v>
      </c>
      <c r="G7797">
        <f t="shared" si="729"/>
        <v>1.160439705724505E-3</v>
      </c>
      <c r="H7797" s="38">
        <f>G7797*SUMIF('Manual Inputs'!$B$11:$B$22,'Expanded kW'!A7797,'Manual Inputs'!$C$11:$C$22)</f>
        <v>9728.7597938472409</v>
      </c>
    </row>
    <row r="7798" spans="1:8" x14ac:dyDescent="0.2">
      <c r="A7798">
        <f t="shared" si="726"/>
        <v>1</v>
      </c>
      <c r="B7798" t="b">
        <f t="shared" si="727"/>
        <v>0</v>
      </c>
      <c r="C7798" t="str">
        <f t="shared" si="728"/>
        <v>ON</v>
      </c>
      <c r="D7798" s="4">
        <f t="shared" si="730"/>
        <v>42754.833333314426</v>
      </c>
      <c r="E7798" t="str">
        <f t="shared" si="731"/>
        <v>LRKPPS</v>
      </c>
      <c r="F7798" s="39">
        <v>67.85968017578125</v>
      </c>
      <c r="G7798">
        <f t="shared" si="729"/>
        <v>1.0753677511983234E-3</v>
      </c>
      <c r="H7798" s="38">
        <f>G7798*SUMIF('Manual Inputs'!$B$11:$B$22,'Expanded kW'!A7798,'Manual Inputs'!$C$11:$C$22)</f>
        <v>9015.5434098373644</v>
      </c>
    </row>
    <row r="7799" spans="1:8" x14ac:dyDescent="0.2">
      <c r="A7799">
        <f t="shared" si="726"/>
        <v>1</v>
      </c>
      <c r="B7799" t="b">
        <f t="shared" si="727"/>
        <v>0</v>
      </c>
      <c r="C7799" t="str">
        <f t="shared" si="728"/>
        <v>OFF</v>
      </c>
      <c r="D7799" s="4">
        <f t="shared" si="730"/>
        <v>42754.87499998109</v>
      </c>
      <c r="E7799" t="str">
        <f t="shared" si="731"/>
        <v>LRKPPS</v>
      </c>
      <c r="F7799" s="39">
        <v>65.234153747558594</v>
      </c>
      <c r="G7799">
        <f t="shared" si="729"/>
        <v>1.0337612118878534E-3</v>
      </c>
      <c r="H7799" s="38">
        <f>G7799*SUMIF('Manual Inputs'!$B$11:$B$22,'Expanded kW'!A7799,'Manual Inputs'!$C$11:$C$22)</f>
        <v>8666.727331924807</v>
      </c>
    </row>
    <row r="7800" spans="1:8" x14ac:dyDescent="0.2">
      <c r="A7800">
        <f t="shared" si="726"/>
        <v>1</v>
      </c>
      <c r="B7800" t="b">
        <f t="shared" si="727"/>
        <v>0</v>
      </c>
      <c r="C7800" t="str">
        <f t="shared" si="728"/>
        <v>OFF</v>
      </c>
      <c r="D7800" s="4">
        <f t="shared" si="730"/>
        <v>42754.916666647754</v>
      </c>
      <c r="E7800" t="str">
        <f t="shared" si="731"/>
        <v>LRKPPS</v>
      </c>
      <c r="F7800" s="39">
        <v>60.547035217285156</v>
      </c>
      <c r="G7800">
        <f t="shared" si="729"/>
        <v>9.5948476230182933E-4</v>
      </c>
      <c r="H7800" s="38">
        <f>G7800*SUMIF('Manual Inputs'!$B$11:$B$22,'Expanded kW'!A7800,'Manual Inputs'!$C$11:$C$22)</f>
        <v>8044.0170499536498</v>
      </c>
    </row>
    <row r="7801" spans="1:8" x14ac:dyDescent="0.2">
      <c r="A7801">
        <f t="shared" si="726"/>
        <v>1</v>
      </c>
      <c r="B7801" t="b">
        <f t="shared" si="727"/>
        <v>0</v>
      </c>
      <c r="C7801" t="str">
        <f t="shared" si="728"/>
        <v>OFF</v>
      </c>
      <c r="D7801" s="4">
        <f t="shared" si="730"/>
        <v>42754.958333314418</v>
      </c>
      <c r="E7801" t="str">
        <f t="shared" si="731"/>
        <v>LRKPPS</v>
      </c>
      <c r="F7801" s="39">
        <v>57.5635986328125</v>
      </c>
      <c r="G7801">
        <f t="shared" si="729"/>
        <v>9.1220644500978601E-4</v>
      </c>
      <c r="H7801" s="38">
        <f>G7801*SUMIF('Manual Inputs'!$B$11:$B$22,'Expanded kW'!A7801,'Manual Inputs'!$C$11:$C$22)</f>
        <v>7647.6505777254224</v>
      </c>
    </row>
    <row r="7802" spans="1:8" x14ac:dyDescent="0.2">
      <c r="A7802">
        <f t="shared" si="726"/>
        <v>1</v>
      </c>
      <c r="B7802" t="b">
        <f t="shared" si="727"/>
        <v>0</v>
      </c>
      <c r="C7802" t="str">
        <f t="shared" si="728"/>
        <v>OFF</v>
      </c>
      <c r="D7802" s="4">
        <f t="shared" si="730"/>
        <v>42754.999999981083</v>
      </c>
      <c r="E7802" t="str">
        <f t="shared" si="731"/>
        <v>LRKPPS</v>
      </c>
      <c r="F7802" s="39">
        <v>56.689453125</v>
      </c>
      <c r="G7802">
        <f t="shared" si="729"/>
        <v>8.9835392041017945E-4</v>
      </c>
      <c r="H7802" s="38">
        <f>G7802*SUMIF('Manual Inputs'!$B$11:$B$22,'Expanded kW'!A7802,'Manual Inputs'!$C$11:$C$22)</f>
        <v>7531.5153888800951</v>
      </c>
    </row>
    <row r="7803" spans="1:8" x14ac:dyDescent="0.2">
      <c r="A7803">
        <f t="shared" si="726"/>
        <v>1</v>
      </c>
      <c r="B7803" t="b">
        <f t="shared" si="727"/>
        <v>0</v>
      </c>
      <c r="C7803" t="str">
        <f t="shared" si="728"/>
        <v>OFF</v>
      </c>
      <c r="D7803" s="4">
        <f t="shared" si="730"/>
        <v>42755.041666647747</v>
      </c>
      <c r="E7803" t="str">
        <f t="shared" si="731"/>
        <v>LRKPPS</v>
      </c>
      <c r="F7803" s="39">
        <v>56.12469482421875</v>
      </c>
      <c r="G7803">
        <f t="shared" si="729"/>
        <v>8.8940423390549013E-4</v>
      </c>
      <c r="H7803" s="38">
        <f>G7803*SUMIF('Manual Inputs'!$B$11:$B$22,'Expanded kW'!A7803,'Manual Inputs'!$C$11:$C$22)</f>
        <v>7456.4840453257148</v>
      </c>
    </row>
    <row r="7804" spans="1:8" x14ac:dyDescent="0.2">
      <c r="A7804">
        <f t="shared" si="726"/>
        <v>1</v>
      </c>
      <c r="B7804" t="b">
        <f t="shared" si="727"/>
        <v>0</v>
      </c>
      <c r="C7804" t="str">
        <f t="shared" si="728"/>
        <v>OFF</v>
      </c>
      <c r="D7804" s="4">
        <f t="shared" si="730"/>
        <v>42755.083333314411</v>
      </c>
      <c r="E7804" t="str">
        <f t="shared" si="731"/>
        <v>LRKPPS</v>
      </c>
      <c r="F7804" s="39">
        <v>55.709083557128906</v>
      </c>
      <c r="G7804">
        <f t="shared" si="729"/>
        <v>8.8281807033228487E-4</v>
      </c>
      <c r="H7804" s="38">
        <f>G7804*SUMIF('Manual Inputs'!$B$11:$B$22,'Expanded kW'!A7804,'Manual Inputs'!$C$11:$C$22)</f>
        <v>7401.2677311556517</v>
      </c>
    </row>
    <row r="7805" spans="1:8" x14ac:dyDescent="0.2">
      <c r="A7805">
        <f t="shared" si="726"/>
        <v>1</v>
      </c>
      <c r="B7805" t="b">
        <f t="shared" si="727"/>
        <v>0</v>
      </c>
      <c r="C7805" t="str">
        <f t="shared" si="728"/>
        <v>OFF</v>
      </c>
      <c r="D7805" s="4">
        <f t="shared" si="730"/>
        <v>42755.124999981075</v>
      </c>
      <c r="E7805" t="str">
        <f t="shared" si="731"/>
        <v>LRKPPS</v>
      </c>
      <c r="F7805" s="39">
        <v>55.580169677734375</v>
      </c>
      <c r="G7805">
        <f t="shared" si="729"/>
        <v>8.8077518082523671E-4</v>
      </c>
      <c r="H7805" s="38">
        <f>G7805*SUMIF('Manual Inputs'!$B$11:$B$22,'Expanded kW'!A7805,'Manual Inputs'!$C$11:$C$22)</f>
        <v>7384.1407910816442</v>
      </c>
    </row>
    <row r="7806" spans="1:8" x14ac:dyDescent="0.2">
      <c r="A7806">
        <f t="shared" si="726"/>
        <v>1</v>
      </c>
      <c r="B7806" t="b">
        <f t="shared" si="727"/>
        <v>0</v>
      </c>
      <c r="C7806" t="str">
        <f t="shared" si="728"/>
        <v>OFF</v>
      </c>
      <c r="D7806" s="4">
        <f t="shared" si="730"/>
        <v>42755.166666647739</v>
      </c>
      <c r="E7806" t="str">
        <f t="shared" si="731"/>
        <v>LRKPPS</v>
      </c>
      <c r="F7806" s="39">
        <v>58.407444000244141</v>
      </c>
      <c r="G7806">
        <f t="shared" si="729"/>
        <v>9.2557880533897523E-4</v>
      </c>
      <c r="H7806" s="38">
        <f>G7806*SUMIF('Manual Inputs'!$B$11:$B$22,'Expanded kW'!A7806,'Manual Inputs'!$C$11:$C$22)</f>
        <v>7759.7602210594814</v>
      </c>
    </row>
    <row r="7807" spans="1:8" x14ac:dyDescent="0.2">
      <c r="A7807">
        <f t="shared" si="726"/>
        <v>1</v>
      </c>
      <c r="B7807" t="b">
        <f t="shared" si="727"/>
        <v>0</v>
      </c>
      <c r="C7807" t="str">
        <f t="shared" si="728"/>
        <v>OFF</v>
      </c>
      <c r="D7807" s="4">
        <f t="shared" si="730"/>
        <v>42755.208333314404</v>
      </c>
      <c r="E7807" t="str">
        <f t="shared" si="731"/>
        <v>LRKPPS</v>
      </c>
      <c r="F7807" s="39">
        <v>73.146873474121094</v>
      </c>
      <c r="G7807">
        <f t="shared" si="729"/>
        <v>1.1591535449518248E-3</v>
      </c>
      <c r="H7807" s="38">
        <f>G7807*SUMIF('Manual Inputs'!$B$11:$B$22,'Expanded kW'!A7807,'Manual Inputs'!$C$11:$C$22)</f>
        <v>9717.9770283558937</v>
      </c>
    </row>
    <row r="7808" spans="1:8" x14ac:dyDescent="0.2">
      <c r="A7808">
        <f t="shared" si="726"/>
        <v>1</v>
      </c>
      <c r="B7808" t="b">
        <f t="shared" si="727"/>
        <v>0</v>
      </c>
      <c r="C7808" t="str">
        <f t="shared" si="728"/>
        <v>OFF</v>
      </c>
      <c r="D7808" s="4">
        <f t="shared" si="730"/>
        <v>42755.249999981068</v>
      </c>
      <c r="E7808" t="str">
        <f t="shared" si="731"/>
        <v>LRKPPS</v>
      </c>
      <c r="F7808" s="39">
        <v>94.188377380371094</v>
      </c>
      <c r="G7808">
        <f t="shared" si="729"/>
        <v>1.4925968308453291E-3</v>
      </c>
      <c r="H7808" s="38">
        <f>G7808*SUMIF('Manual Inputs'!$B$11:$B$22,'Expanded kW'!A7808,'Manual Inputs'!$C$11:$C$22)</f>
        <v>12513.460169208693</v>
      </c>
    </row>
    <row r="7809" spans="1:8" x14ac:dyDescent="0.2">
      <c r="A7809">
        <f t="shared" si="726"/>
        <v>1</v>
      </c>
      <c r="B7809" t="b">
        <f t="shared" si="727"/>
        <v>0</v>
      </c>
      <c r="C7809" t="str">
        <f t="shared" si="728"/>
        <v>ON</v>
      </c>
      <c r="D7809" s="4">
        <f t="shared" si="730"/>
        <v>42755.291666647732</v>
      </c>
      <c r="E7809" t="str">
        <f t="shared" si="731"/>
        <v>LRKPPS</v>
      </c>
      <c r="F7809" s="39">
        <v>109.23373413085937</v>
      </c>
      <c r="G7809">
        <f t="shared" si="729"/>
        <v>1.7310195792702974E-3</v>
      </c>
      <c r="H7809" s="38">
        <f>G7809*SUMIF('Manual Inputs'!$B$11:$B$22,'Expanded kW'!A7809,'Manual Inputs'!$C$11:$C$22)</f>
        <v>14512.321150415124</v>
      </c>
    </row>
    <row r="7810" spans="1:8" x14ac:dyDescent="0.2">
      <c r="A7810">
        <f t="shared" ref="A7810:A7873" si="732">MONTH(D7810)</f>
        <v>1</v>
      </c>
      <c r="B7810" t="b">
        <f t="shared" ref="B7810:B7873" si="733">IF(ISNA(VLOOKUP(DATE(YEAR(D7810),MONTH(D7810),DAY(D7810)),Holidays,1,FALSE)),FALSE,TRUE)</f>
        <v>0</v>
      </c>
      <c r="C7810" t="str">
        <f t="shared" ref="C7810:C7873" si="734">IF(OR(HOUR(D7810)&lt;PkStart,HOUR(D7810)&gt;OPkStart-1,WEEKDAY(D7810,2)&gt;5,B7810)=TRUE,"OFF","ON")</f>
        <v>ON</v>
      </c>
      <c r="D7810" s="4">
        <f t="shared" si="730"/>
        <v>42755.333333314396</v>
      </c>
      <c r="E7810" t="str">
        <f t="shared" si="731"/>
        <v>LRKPPS</v>
      </c>
      <c r="F7810" s="39">
        <v>125.26015472412109</v>
      </c>
      <c r="G7810">
        <f t="shared" ref="G7810:G7873" si="735">IF(SUMIF($A$2:$A$8761,A7810,$F$2:$F$8761)=0,0,F7810/SUMIF($A$2:$A$8761,A7810,$F$2:$F$8761))</f>
        <v>1.984989179900469E-3</v>
      </c>
      <c r="H7810" s="38">
        <f>G7810*SUMIF('Manual Inputs'!$B$11:$B$22,'Expanded kW'!A7810,'Manual Inputs'!$C$11:$C$22)</f>
        <v>16641.522027704683</v>
      </c>
    </row>
    <row r="7811" spans="1:8" x14ac:dyDescent="0.2">
      <c r="A7811">
        <f t="shared" si="732"/>
        <v>1</v>
      </c>
      <c r="B7811" t="b">
        <f t="shared" si="733"/>
        <v>0</v>
      </c>
      <c r="C7811" t="str">
        <f t="shared" si="734"/>
        <v>ON</v>
      </c>
      <c r="D7811" s="4">
        <f t="shared" si="730"/>
        <v>42755.374999981061</v>
      </c>
      <c r="E7811" t="str">
        <f t="shared" si="731"/>
        <v>LRKPPS</v>
      </c>
      <c r="F7811" s="39">
        <v>125.97010803222656</v>
      </c>
      <c r="G7811">
        <f t="shared" si="735"/>
        <v>1.9962397618427294E-3</v>
      </c>
      <c r="H7811" s="38">
        <f>G7811*SUMIF('Manual Inputs'!$B$11:$B$22,'Expanded kW'!A7811,'Manual Inputs'!$C$11:$C$22)</f>
        <v>16735.843351524702</v>
      </c>
    </row>
    <row r="7812" spans="1:8" x14ac:dyDescent="0.2">
      <c r="A7812">
        <f t="shared" si="732"/>
        <v>1</v>
      </c>
      <c r="B7812" t="b">
        <f t="shared" si="733"/>
        <v>0</v>
      </c>
      <c r="C7812" t="str">
        <f t="shared" si="734"/>
        <v>ON</v>
      </c>
      <c r="D7812" s="4">
        <f t="shared" ref="D7812:D7875" si="736">+D7811+1/24</f>
        <v>42755.416666647725</v>
      </c>
      <c r="E7812" t="str">
        <f t="shared" ref="E7812:E7875" si="737">+E7811</f>
        <v>LRKPPS</v>
      </c>
      <c r="F7812" s="39">
        <v>126.98642730712891</v>
      </c>
      <c r="G7812">
        <f t="shared" si="735"/>
        <v>2.0123453044907373E-3</v>
      </c>
      <c r="H7812" s="38">
        <f>G7812*SUMIF('Manual Inputs'!$B$11:$B$22,'Expanded kW'!A7812,'Manual Inputs'!$C$11:$C$22)</f>
        <v>16870.867131734121</v>
      </c>
    </row>
    <row r="7813" spans="1:8" x14ac:dyDescent="0.2">
      <c r="A7813">
        <f t="shared" si="732"/>
        <v>1</v>
      </c>
      <c r="B7813" t="b">
        <f t="shared" si="733"/>
        <v>0</v>
      </c>
      <c r="C7813" t="str">
        <f t="shared" si="734"/>
        <v>ON</v>
      </c>
      <c r="D7813" s="4">
        <f t="shared" si="736"/>
        <v>42755.458333314389</v>
      </c>
      <c r="E7813" t="str">
        <f t="shared" si="737"/>
        <v>LRKPPS</v>
      </c>
      <c r="F7813" s="39">
        <v>127.72608947753906</v>
      </c>
      <c r="G7813">
        <f t="shared" si="735"/>
        <v>2.0240666807598276E-3</v>
      </c>
      <c r="H7813" s="38">
        <f>G7813*SUMIF('Manual Inputs'!$B$11:$B$22,'Expanded kW'!A7813,'Manual Inputs'!$C$11:$C$22)</f>
        <v>16969.135446419274</v>
      </c>
    </row>
    <row r="7814" spans="1:8" x14ac:dyDescent="0.2">
      <c r="A7814">
        <f t="shared" si="732"/>
        <v>1</v>
      </c>
      <c r="B7814" t="b">
        <f t="shared" si="733"/>
        <v>0</v>
      </c>
      <c r="C7814" t="str">
        <f t="shared" si="734"/>
        <v>ON</v>
      </c>
      <c r="D7814" s="4">
        <f t="shared" si="736"/>
        <v>42755.499999981053</v>
      </c>
      <c r="E7814" t="str">
        <f t="shared" si="737"/>
        <v>LRKPPS</v>
      </c>
      <c r="F7814" s="39">
        <v>121.30860900878906</v>
      </c>
      <c r="G7814">
        <f t="shared" si="735"/>
        <v>1.9223693028446597E-3</v>
      </c>
      <c r="H7814" s="38">
        <f>G7814*SUMIF('Manual Inputs'!$B$11:$B$22,'Expanded kW'!A7814,'Manual Inputs'!$C$11:$C$22)</f>
        <v>16116.536766349927</v>
      </c>
    </row>
    <row r="7815" spans="1:8" x14ac:dyDescent="0.2">
      <c r="A7815">
        <f t="shared" si="732"/>
        <v>1</v>
      </c>
      <c r="B7815" t="b">
        <f t="shared" si="733"/>
        <v>0</v>
      </c>
      <c r="C7815" t="str">
        <f t="shared" si="734"/>
        <v>ON</v>
      </c>
      <c r="D7815" s="4">
        <f t="shared" si="736"/>
        <v>42755.541666647718</v>
      </c>
      <c r="E7815" t="str">
        <f t="shared" si="737"/>
        <v>LRKPPS</v>
      </c>
      <c r="F7815" s="39">
        <v>110.50736236572266</v>
      </c>
      <c r="G7815">
        <f t="shared" si="735"/>
        <v>1.7512026795625446E-3</v>
      </c>
      <c r="H7815" s="38">
        <f>G7815*SUMIF('Manual Inputs'!$B$11:$B$22,'Expanded kW'!A7815,'Manual Inputs'!$C$11:$C$22)</f>
        <v>14681.529885405633</v>
      </c>
    </row>
    <row r="7816" spans="1:8" x14ac:dyDescent="0.2">
      <c r="A7816">
        <f t="shared" si="732"/>
        <v>1</v>
      </c>
      <c r="B7816" t="b">
        <f t="shared" si="733"/>
        <v>0</v>
      </c>
      <c r="C7816" t="str">
        <f t="shared" si="734"/>
        <v>ON</v>
      </c>
      <c r="D7816" s="4">
        <f t="shared" si="736"/>
        <v>42755.583333314382</v>
      </c>
      <c r="E7816" t="str">
        <f t="shared" si="737"/>
        <v>LRKPPS</v>
      </c>
      <c r="F7816" s="39">
        <v>102.86998748779297</v>
      </c>
      <c r="G7816">
        <f t="shared" si="735"/>
        <v>1.6301737176478526E-3</v>
      </c>
      <c r="H7816" s="38">
        <f>G7816*SUMIF('Manual Inputs'!$B$11:$B$22,'Expanded kW'!A7816,'Manual Inputs'!$C$11:$C$22)</f>
        <v>13666.86131386482</v>
      </c>
    </row>
    <row r="7817" spans="1:8" x14ac:dyDescent="0.2">
      <c r="A7817">
        <f t="shared" si="732"/>
        <v>1</v>
      </c>
      <c r="B7817" t="b">
        <f t="shared" si="733"/>
        <v>0</v>
      </c>
      <c r="C7817" t="str">
        <f t="shared" si="734"/>
        <v>ON</v>
      </c>
      <c r="D7817" s="4">
        <f t="shared" si="736"/>
        <v>42755.624999981046</v>
      </c>
      <c r="E7817" t="str">
        <f t="shared" si="737"/>
        <v>LRKPPS</v>
      </c>
      <c r="F7817" s="39">
        <v>88.288536071777344</v>
      </c>
      <c r="G7817">
        <f t="shared" si="735"/>
        <v>1.3991024456078084E-3</v>
      </c>
      <c r="H7817" s="38">
        <f>G7817*SUMIF('Manual Inputs'!$B$11:$B$22,'Expanded kW'!A7817,'Manual Inputs'!$C$11:$C$22)</f>
        <v>11729.632787603054</v>
      </c>
    </row>
    <row r="7818" spans="1:8" x14ac:dyDescent="0.2">
      <c r="A7818">
        <f t="shared" si="732"/>
        <v>1</v>
      </c>
      <c r="B7818" t="b">
        <f t="shared" si="733"/>
        <v>0</v>
      </c>
      <c r="C7818" t="str">
        <f t="shared" si="734"/>
        <v>ON</v>
      </c>
      <c r="D7818" s="4">
        <f t="shared" si="736"/>
        <v>42755.66666664771</v>
      </c>
      <c r="E7818" t="str">
        <f t="shared" si="737"/>
        <v>LRKPPS</v>
      </c>
      <c r="F7818" s="39">
        <v>73.600639343261719</v>
      </c>
      <c r="G7818">
        <f t="shared" si="735"/>
        <v>1.1663443419170374E-3</v>
      </c>
      <c r="H7818" s="38">
        <f>G7818*SUMIF('Manual Inputs'!$B$11:$B$22,'Expanded kW'!A7818,'Manual Inputs'!$C$11:$C$22)</f>
        <v>9778.2623978203956</v>
      </c>
    </row>
    <row r="7819" spans="1:8" x14ac:dyDescent="0.2">
      <c r="A7819">
        <f t="shared" si="732"/>
        <v>1</v>
      </c>
      <c r="B7819" t="b">
        <f t="shared" si="733"/>
        <v>0</v>
      </c>
      <c r="C7819" t="str">
        <f t="shared" si="734"/>
        <v>ON</v>
      </c>
      <c r="D7819" s="4">
        <f t="shared" si="736"/>
        <v>42755.708333314375</v>
      </c>
      <c r="E7819" t="str">
        <f t="shared" si="737"/>
        <v>LRKPPS</v>
      </c>
      <c r="F7819" s="39">
        <v>65.9090576171875</v>
      </c>
      <c r="G7819">
        <f t="shared" si="735"/>
        <v>1.0444563677547522E-3</v>
      </c>
      <c r="H7819" s="38">
        <f>G7819*SUMIF('Manual Inputs'!$B$11:$B$22,'Expanded kW'!A7819,'Manual Inputs'!$C$11:$C$22)</f>
        <v>8756.3921390436317</v>
      </c>
    </row>
    <row r="7820" spans="1:8" x14ac:dyDescent="0.2">
      <c r="A7820">
        <f t="shared" si="732"/>
        <v>1</v>
      </c>
      <c r="B7820" t="b">
        <f t="shared" si="733"/>
        <v>0</v>
      </c>
      <c r="C7820" t="str">
        <f t="shared" si="734"/>
        <v>ON</v>
      </c>
      <c r="D7820" s="4">
        <f t="shared" si="736"/>
        <v>42755.749999981039</v>
      </c>
      <c r="E7820" t="str">
        <f t="shared" si="737"/>
        <v>LRKPPS</v>
      </c>
      <c r="F7820" s="39">
        <v>65.428085327148437</v>
      </c>
      <c r="G7820">
        <f t="shared" si="735"/>
        <v>1.0368344324820215E-3</v>
      </c>
      <c r="H7820" s="38">
        <f>G7820*SUMIF('Manual Inputs'!$B$11:$B$22,'Expanded kW'!A7820,'Manual Inputs'!$C$11:$C$22)</f>
        <v>8692.4922422486034</v>
      </c>
    </row>
    <row r="7821" spans="1:8" x14ac:dyDescent="0.2">
      <c r="A7821">
        <f t="shared" si="732"/>
        <v>1</v>
      </c>
      <c r="B7821" t="b">
        <f t="shared" si="733"/>
        <v>0</v>
      </c>
      <c r="C7821" t="str">
        <f t="shared" si="734"/>
        <v>ON</v>
      </c>
      <c r="D7821" s="4">
        <f t="shared" si="736"/>
        <v>42755.791666647703</v>
      </c>
      <c r="E7821" t="str">
        <f t="shared" si="737"/>
        <v>LRKPPS</v>
      </c>
      <c r="F7821" s="39">
        <v>65.188529968261719</v>
      </c>
      <c r="G7821">
        <f t="shared" si="735"/>
        <v>1.0330382149504002E-3</v>
      </c>
      <c r="H7821" s="38">
        <f>G7821*SUMIF('Manual Inputs'!$B$11:$B$22,'Expanded kW'!A7821,'Manual Inputs'!$C$11:$C$22)</f>
        <v>8660.6659540682303</v>
      </c>
    </row>
    <row r="7822" spans="1:8" x14ac:dyDescent="0.2">
      <c r="A7822">
        <f t="shared" si="732"/>
        <v>1</v>
      </c>
      <c r="B7822" t="b">
        <f t="shared" si="733"/>
        <v>0</v>
      </c>
      <c r="C7822" t="str">
        <f t="shared" si="734"/>
        <v>ON</v>
      </c>
      <c r="D7822" s="4">
        <f t="shared" si="736"/>
        <v>42755.833333314367</v>
      </c>
      <c r="E7822" t="str">
        <f t="shared" si="737"/>
        <v>LRKPPS</v>
      </c>
      <c r="F7822" s="39">
        <v>61.259922027587891</v>
      </c>
      <c r="G7822">
        <f t="shared" si="735"/>
        <v>9.7078183125453264E-4</v>
      </c>
      <c r="H7822" s="38">
        <f>G7822*SUMIF('Manual Inputs'!$B$11:$B$22,'Expanded kW'!A7822,'Manual Inputs'!$C$11:$C$22)</f>
        <v>8138.7281061793256</v>
      </c>
    </row>
    <row r="7823" spans="1:8" x14ac:dyDescent="0.2">
      <c r="A7823">
        <f t="shared" si="732"/>
        <v>1</v>
      </c>
      <c r="B7823" t="b">
        <f t="shared" si="733"/>
        <v>0</v>
      </c>
      <c r="C7823" t="str">
        <f t="shared" si="734"/>
        <v>OFF</v>
      </c>
      <c r="D7823" s="4">
        <f t="shared" si="736"/>
        <v>42755.874999981032</v>
      </c>
      <c r="E7823" t="str">
        <f t="shared" si="737"/>
        <v>LRKPPS</v>
      </c>
      <c r="F7823" s="39">
        <v>57.743900299072266</v>
      </c>
      <c r="G7823">
        <f t="shared" si="735"/>
        <v>9.1506367329145235E-4</v>
      </c>
      <c r="H7823" s="38">
        <f>G7823*SUMIF('Manual Inputs'!$B$11:$B$22,'Expanded kW'!A7823,'Manual Inputs'!$C$11:$C$22)</f>
        <v>7671.6046767547768</v>
      </c>
    </row>
    <row r="7824" spans="1:8" x14ac:dyDescent="0.2">
      <c r="A7824">
        <f t="shared" si="732"/>
        <v>1</v>
      </c>
      <c r="B7824" t="b">
        <f t="shared" si="733"/>
        <v>0</v>
      </c>
      <c r="C7824" t="str">
        <f t="shared" si="734"/>
        <v>OFF</v>
      </c>
      <c r="D7824" s="4">
        <f t="shared" si="736"/>
        <v>42755.916666647696</v>
      </c>
      <c r="E7824" t="str">
        <f t="shared" si="737"/>
        <v>LRKPPS</v>
      </c>
      <c r="F7824" s="39">
        <v>54.650211334228516</v>
      </c>
      <c r="G7824">
        <f t="shared" si="735"/>
        <v>8.6603819400222885E-4</v>
      </c>
      <c r="H7824" s="38">
        <f>G7824*SUMIF('Manual Inputs'!$B$11:$B$22,'Expanded kW'!A7824,'Manual Inputs'!$C$11:$C$22)</f>
        <v>7260.5905504453822</v>
      </c>
    </row>
    <row r="7825" spans="1:8" x14ac:dyDescent="0.2">
      <c r="A7825">
        <f t="shared" si="732"/>
        <v>1</v>
      </c>
      <c r="B7825" t="b">
        <f t="shared" si="733"/>
        <v>0</v>
      </c>
      <c r="C7825" t="str">
        <f t="shared" si="734"/>
        <v>OFF</v>
      </c>
      <c r="D7825" s="4">
        <f t="shared" si="736"/>
        <v>42755.95833331436</v>
      </c>
      <c r="E7825" t="str">
        <f t="shared" si="737"/>
        <v>LRKPPS</v>
      </c>
      <c r="F7825" s="39">
        <v>52.746940612792969</v>
      </c>
      <c r="G7825">
        <f t="shared" si="735"/>
        <v>8.3587719191188575E-4</v>
      </c>
      <c r="H7825" s="38">
        <f>G7825*SUMIF('Manual Inputs'!$B$11:$B$22,'Expanded kW'!A7825,'Manual Inputs'!$C$11:$C$22)</f>
        <v>7007.7302397966059</v>
      </c>
    </row>
    <row r="7826" spans="1:8" x14ac:dyDescent="0.2">
      <c r="A7826">
        <f t="shared" si="732"/>
        <v>1</v>
      </c>
      <c r="B7826" t="b">
        <f t="shared" si="733"/>
        <v>0</v>
      </c>
      <c r="C7826" t="str">
        <f t="shared" si="734"/>
        <v>OFF</v>
      </c>
      <c r="D7826" s="4">
        <f t="shared" si="736"/>
        <v>42755.999999981024</v>
      </c>
      <c r="E7826" t="str">
        <f t="shared" si="737"/>
        <v>LRKPPS</v>
      </c>
      <c r="F7826" s="39">
        <v>51.813739776611328</v>
      </c>
      <c r="G7826">
        <f t="shared" si="735"/>
        <v>8.2108882152726959E-4</v>
      </c>
      <c r="H7826" s="38">
        <f>G7826*SUMIF('Manual Inputs'!$B$11:$B$22,'Expanded kW'!A7826,'Manual Inputs'!$C$11:$C$22)</f>
        <v>6883.7492156170256</v>
      </c>
    </row>
    <row r="7827" spans="1:8" x14ac:dyDescent="0.2">
      <c r="A7827">
        <f t="shared" si="732"/>
        <v>1</v>
      </c>
      <c r="B7827" t="b">
        <f t="shared" si="733"/>
        <v>0</v>
      </c>
      <c r="C7827" t="str">
        <f t="shared" si="734"/>
        <v>OFF</v>
      </c>
      <c r="D7827" s="4">
        <f t="shared" si="736"/>
        <v>42756.041666647689</v>
      </c>
      <c r="E7827" t="str">
        <f t="shared" si="737"/>
        <v>LRKPPS</v>
      </c>
      <c r="F7827" s="39">
        <v>51.353931427001953</v>
      </c>
      <c r="G7827">
        <f t="shared" si="735"/>
        <v>8.1380226978371867E-4</v>
      </c>
      <c r="H7827" s="38">
        <f>G7827*SUMIF('Manual Inputs'!$B$11:$B$22,'Expanded kW'!A7827,'Manual Inputs'!$C$11:$C$22)</f>
        <v>6822.6610683494455</v>
      </c>
    </row>
    <row r="7828" spans="1:8" x14ac:dyDescent="0.2">
      <c r="A7828">
        <f t="shared" si="732"/>
        <v>1</v>
      </c>
      <c r="B7828" t="b">
        <f t="shared" si="733"/>
        <v>0</v>
      </c>
      <c r="C7828" t="str">
        <f t="shared" si="734"/>
        <v>OFF</v>
      </c>
      <c r="D7828" s="4">
        <f t="shared" si="736"/>
        <v>42756.083333314353</v>
      </c>
      <c r="E7828" t="str">
        <f t="shared" si="737"/>
        <v>LRKPPS</v>
      </c>
      <c r="F7828" s="39">
        <v>51.877342224121094</v>
      </c>
      <c r="G7828">
        <f t="shared" si="735"/>
        <v>8.220967252010287E-4</v>
      </c>
      <c r="H7828" s="38">
        <f>G7828*SUMIF('Manual Inputs'!$B$11:$B$22,'Expanded kW'!A7828,'Manual Inputs'!$C$11:$C$22)</f>
        <v>6892.1991615202614</v>
      </c>
    </row>
    <row r="7829" spans="1:8" x14ac:dyDescent="0.2">
      <c r="A7829">
        <f t="shared" si="732"/>
        <v>1</v>
      </c>
      <c r="B7829" t="b">
        <f t="shared" si="733"/>
        <v>0</v>
      </c>
      <c r="C7829" t="str">
        <f t="shared" si="734"/>
        <v>OFF</v>
      </c>
      <c r="D7829" s="4">
        <f t="shared" si="736"/>
        <v>42756.124999981017</v>
      </c>
      <c r="E7829" t="str">
        <f t="shared" si="737"/>
        <v>LRKPPS</v>
      </c>
      <c r="F7829" s="39">
        <v>51.232185363769531</v>
      </c>
      <c r="G7829">
        <f t="shared" si="735"/>
        <v>8.1187296817344934E-4</v>
      </c>
      <c r="H7829" s="38">
        <f>G7829*SUMIF('Manual Inputs'!$B$11:$B$22,'Expanded kW'!A7829,'Manual Inputs'!$C$11:$C$22)</f>
        <v>6806.4864133082565</v>
      </c>
    </row>
    <row r="7830" spans="1:8" x14ac:dyDescent="0.2">
      <c r="A7830">
        <f t="shared" si="732"/>
        <v>1</v>
      </c>
      <c r="B7830" t="b">
        <f t="shared" si="733"/>
        <v>0</v>
      </c>
      <c r="C7830" t="str">
        <f t="shared" si="734"/>
        <v>OFF</v>
      </c>
      <c r="D7830" s="4">
        <f t="shared" si="736"/>
        <v>42756.166666647681</v>
      </c>
      <c r="E7830" t="str">
        <f t="shared" si="737"/>
        <v>LRKPPS</v>
      </c>
      <c r="F7830" s="39">
        <v>51.428810119628906</v>
      </c>
      <c r="G7830">
        <f t="shared" si="735"/>
        <v>8.1498886734937678E-4</v>
      </c>
      <c r="H7830" s="38">
        <f>G7830*SUMIF('Manual Inputs'!$B$11:$B$22,'Expanded kW'!A7830,'Manual Inputs'!$C$11:$C$22)</f>
        <v>6832.6091273750926</v>
      </c>
    </row>
    <row r="7831" spans="1:8" x14ac:dyDescent="0.2">
      <c r="A7831">
        <f t="shared" si="732"/>
        <v>1</v>
      </c>
      <c r="B7831" t="b">
        <f t="shared" si="733"/>
        <v>0</v>
      </c>
      <c r="C7831" t="str">
        <f t="shared" si="734"/>
        <v>OFF</v>
      </c>
      <c r="D7831" s="4">
        <f t="shared" si="736"/>
        <v>42756.208333314346</v>
      </c>
      <c r="E7831" t="str">
        <f t="shared" si="737"/>
        <v>LRKPPS</v>
      </c>
      <c r="F7831" s="39">
        <v>53.200489044189453</v>
      </c>
      <c r="G7831">
        <f t="shared" si="735"/>
        <v>8.4306454315590819E-4</v>
      </c>
      <c r="H7831" s="38">
        <f>G7831*SUMIF('Manual Inputs'!$B$11:$B$22,'Expanded kW'!A7831,'Manual Inputs'!$C$11:$C$22)</f>
        <v>7067.9867214234973</v>
      </c>
    </row>
    <row r="7832" spans="1:8" x14ac:dyDescent="0.2">
      <c r="A7832">
        <f t="shared" si="732"/>
        <v>1</v>
      </c>
      <c r="B7832" t="b">
        <f t="shared" si="733"/>
        <v>0</v>
      </c>
      <c r="C7832" t="str">
        <f t="shared" si="734"/>
        <v>OFF</v>
      </c>
      <c r="D7832" s="4">
        <f t="shared" si="736"/>
        <v>42756.24999998101</v>
      </c>
      <c r="E7832" t="str">
        <f t="shared" si="737"/>
        <v>LRKPPS</v>
      </c>
      <c r="F7832" s="39">
        <v>55.805461883544922</v>
      </c>
      <c r="G7832">
        <f t="shared" si="735"/>
        <v>8.8434537113703043E-4</v>
      </c>
      <c r="H7832" s="38">
        <f>G7832*SUMIF('Manual Inputs'!$B$11:$B$22,'Expanded kW'!A7832,'Manual Inputs'!$C$11:$C$22)</f>
        <v>7414.0721384755834</v>
      </c>
    </row>
    <row r="7833" spans="1:8" x14ac:dyDescent="0.2">
      <c r="A7833">
        <f t="shared" si="732"/>
        <v>1</v>
      </c>
      <c r="B7833" t="b">
        <f t="shared" si="733"/>
        <v>0</v>
      </c>
      <c r="C7833" t="str">
        <f t="shared" si="734"/>
        <v>OFF</v>
      </c>
      <c r="D7833" s="4">
        <f t="shared" si="736"/>
        <v>42756.291666647674</v>
      </c>
      <c r="E7833" t="str">
        <f t="shared" si="737"/>
        <v>LRKPPS</v>
      </c>
      <c r="F7833" s="39">
        <v>57.204063415527344</v>
      </c>
      <c r="G7833">
        <f t="shared" si="735"/>
        <v>9.065089147961596E-4</v>
      </c>
      <c r="H7833" s="38">
        <f>G7833*SUMIF('Manual Inputs'!$B$11:$B$22,'Expanded kW'!A7833,'Manual Inputs'!$C$11:$C$22)</f>
        <v>7599.8842848339264</v>
      </c>
    </row>
    <row r="7834" spans="1:8" x14ac:dyDescent="0.2">
      <c r="A7834">
        <f t="shared" si="732"/>
        <v>1</v>
      </c>
      <c r="B7834" t="b">
        <f t="shared" si="733"/>
        <v>0</v>
      </c>
      <c r="C7834" t="str">
        <f t="shared" si="734"/>
        <v>OFF</v>
      </c>
      <c r="D7834" s="4">
        <f t="shared" si="736"/>
        <v>42756.333333314338</v>
      </c>
      <c r="E7834" t="str">
        <f t="shared" si="737"/>
        <v>LRKPPS</v>
      </c>
      <c r="F7834" s="39">
        <v>58.717006683349609</v>
      </c>
      <c r="G7834">
        <f t="shared" si="735"/>
        <v>9.3048442419134425E-4</v>
      </c>
      <c r="H7834" s="38">
        <f>G7834*SUMIF('Manual Inputs'!$B$11:$B$22,'Expanded kW'!A7834,'Manual Inputs'!$C$11:$C$22)</f>
        <v>7800.8873793421853</v>
      </c>
    </row>
    <row r="7835" spans="1:8" x14ac:dyDescent="0.2">
      <c r="A7835">
        <f t="shared" si="732"/>
        <v>1</v>
      </c>
      <c r="B7835" t="b">
        <f t="shared" si="733"/>
        <v>0</v>
      </c>
      <c r="C7835" t="str">
        <f t="shared" si="734"/>
        <v>OFF</v>
      </c>
      <c r="D7835" s="4">
        <f t="shared" si="736"/>
        <v>42756.374999981002</v>
      </c>
      <c r="E7835" t="str">
        <f t="shared" si="737"/>
        <v>LRKPPS</v>
      </c>
      <c r="F7835" s="39">
        <v>59.3277587890625</v>
      </c>
      <c r="G7835">
        <f t="shared" si="735"/>
        <v>9.4016297140463504E-4</v>
      </c>
      <c r="H7835" s="38">
        <f>G7835*SUMIF('Manual Inputs'!$B$11:$B$22,'Expanded kW'!A7835,'Manual Inputs'!$C$11:$C$22)</f>
        <v>7882.0292607574966</v>
      </c>
    </row>
    <row r="7836" spans="1:8" x14ac:dyDescent="0.2">
      <c r="A7836">
        <f t="shared" si="732"/>
        <v>1</v>
      </c>
      <c r="B7836" t="b">
        <f t="shared" si="733"/>
        <v>0</v>
      </c>
      <c r="C7836" t="str">
        <f t="shared" si="734"/>
        <v>OFF</v>
      </c>
      <c r="D7836" s="4">
        <f t="shared" si="736"/>
        <v>42756.416666647667</v>
      </c>
      <c r="E7836" t="str">
        <f t="shared" si="737"/>
        <v>LRKPPS</v>
      </c>
      <c r="F7836" s="39">
        <v>57.867504119873047</v>
      </c>
      <c r="G7836">
        <f t="shared" si="735"/>
        <v>9.1702241465996086E-4</v>
      </c>
      <c r="H7836" s="38">
        <f>G7836*SUMIF('Manual Inputs'!$B$11:$B$22,'Expanded kW'!A7836,'Manual Inputs'!$C$11:$C$22)</f>
        <v>7688.026145426079</v>
      </c>
    </row>
    <row r="7837" spans="1:8" x14ac:dyDescent="0.2">
      <c r="A7837">
        <f t="shared" si="732"/>
        <v>1</v>
      </c>
      <c r="B7837" t="b">
        <f t="shared" si="733"/>
        <v>0</v>
      </c>
      <c r="C7837" t="str">
        <f t="shared" si="734"/>
        <v>OFF</v>
      </c>
      <c r="D7837" s="4">
        <f t="shared" si="736"/>
        <v>42756.458333314331</v>
      </c>
      <c r="E7837" t="str">
        <f t="shared" si="737"/>
        <v>LRKPPS</v>
      </c>
      <c r="F7837" s="39">
        <v>56.163566589355469</v>
      </c>
      <c r="G7837">
        <f t="shared" si="735"/>
        <v>8.900202321323003E-4</v>
      </c>
      <c r="H7837" s="38">
        <f>G7837*SUMIF('Manual Inputs'!$B$11:$B$22,'Expanded kW'!A7837,'Manual Inputs'!$C$11:$C$22)</f>
        <v>7461.6483798038516</v>
      </c>
    </row>
    <row r="7838" spans="1:8" x14ac:dyDescent="0.2">
      <c r="A7838">
        <f t="shared" si="732"/>
        <v>1</v>
      </c>
      <c r="B7838" t="b">
        <f t="shared" si="733"/>
        <v>0</v>
      </c>
      <c r="C7838" t="str">
        <f t="shared" si="734"/>
        <v>OFF</v>
      </c>
      <c r="D7838" s="4">
        <f t="shared" si="736"/>
        <v>42756.499999980995</v>
      </c>
      <c r="E7838" t="str">
        <f t="shared" si="737"/>
        <v>LRKPPS</v>
      </c>
      <c r="F7838" s="39">
        <v>55.348854064941406</v>
      </c>
      <c r="G7838">
        <f t="shared" si="735"/>
        <v>8.7710953799134943E-4</v>
      </c>
      <c r="H7838" s="38">
        <f>G7838*SUMIF('Manual Inputs'!$B$11:$B$22,'Expanded kW'!A7838,'Manual Inputs'!$C$11:$C$22)</f>
        <v>7353.4091999054681</v>
      </c>
    </row>
    <row r="7839" spans="1:8" x14ac:dyDescent="0.2">
      <c r="A7839">
        <f t="shared" si="732"/>
        <v>1</v>
      </c>
      <c r="B7839" t="b">
        <f t="shared" si="733"/>
        <v>0</v>
      </c>
      <c r="C7839" t="str">
        <f t="shared" si="734"/>
        <v>OFF</v>
      </c>
      <c r="D7839" s="4">
        <f t="shared" si="736"/>
        <v>42756.541666647659</v>
      </c>
      <c r="E7839" t="str">
        <f t="shared" si="737"/>
        <v>LRKPPS</v>
      </c>
      <c r="F7839" s="39">
        <v>53.660751342773438</v>
      </c>
      <c r="G7839">
        <f t="shared" si="735"/>
        <v>8.5035828859808418E-4</v>
      </c>
      <c r="H7839" s="38">
        <f>G7839*SUMIF('Manual Inputs'!$B$11:$B$22,'Expanded kW'!A7839,'Manual Inputs'!$C$11:$C$22)</f>
        <v>7129.1351783871405</v>
      </c>
    </row>
    <row r="7840" spans="1:8" x14ac:dyDescent="0.2">
      <c r="A7840">
        <f t="shared" si="732"/>
        <v>1</v>
      </c>
      <c r="B7840" t="b">
        <f t="shared" si="733"/>
        <v>0</v>
      </c>
      <c r="C7840" t="str">
        <f t="shared" si="734"/>
        <v>OFF</v>
      </c>
      <c r="D7840" s="4">
        <f t="shared" si="736"/>
        <v>42756.583333314324</v>
      </c>
      <c r="E7840" t="str">
        <f t="shared" si="737"/>
        <v>LRKPPS</v>
      </c>
      <c r="F7840" s="39">
        <v>52.626514434814453</v>
      </c>
      <c r="G7840">
        <f t="shared" si="735"/>
        <v>8.3396880643375336E-4</v>
      </c>
      <c r="H7840" s="38">
        <f>G7840*SUMIF('Manual Inputs'!$B$11:$B$22,'Expanded kW'!A7840,'Manual Inputs'!$C$11:$C$22)</f>
        <v>6991.7309389977554</v>
      </c>
    </row>
    <row r="7841" spans="1:8" x14ac:dyDescent="0.2">
      <c r="A7841">
        <f t="shared" si="732"/>
        <v>1</v>
      </c>
      <c r="B7841" t="b">
        <f t="shared" si="733"/>
        <v>0</v>
      </c>
      <c r="C7841" t="str">
        <f t="shared" si="734"/>
        <v>OFF</v>
      </c>
      <c r="D7841" s="4">
        <f t="shared" si="736"/>
        <v>42756.624999980988</v>
      </c>
      <c r="E7841" t="str">
        <f t="shared" si="737"/>
        <v>LRKPPS</v>
      </c>
      <c r="F7841" s="39">
        <v>52.488632202148437</v>
      </c>
      <c r="G7841">
        <f t="shared" si="735"/>
        <v>8.3178379604042152E-4</v>
      </c>
      <c r="H7841" s="38">
        <f>G7841*SUMIF('Manual Inputs'!$B$11:$B$22,'Expanded kW'!A7841,'Manual Inputs'!$C$11:$C$22)</f>
        <v>6973.4125023233455</v>
      </c>
    </row>
    <row r="7842" spans="1:8" x14ac:dyDescent="0.2">
      <c r="A7842">
        <f t="shared" si="732"/>
        <v>1</v>
      </c>
      <c r="B7842" t="b">
        <f t="shared" si="733"/>
        <v>0</v>
      </c>
      <c r="C7842" t="str">
        <f t="shared" si="734"/>
        <v>OFF</v>
      </c>
      <c r="D7842" s="4">
        <f t="shared" si="736"/>
        <v>42756.666666647652</v>
      </c>
      <c r="E7842" t="str">
        <f t="shared" si="737"/>
        <v>LRKPPS</v>
      </c>
      <c r="F7842" s="39">
        <v>53.677318572998047</v>
      </c>
      <c r="G7842">
        <f t="shared" si="735"/>
        <v>8.5062082837227817E-4</v>
      </c>
      <c r="H7842" s="38">
        <f>G7842*SUMIF('Manual Inputs'!$B$11:$B$22,'Expanded kW'!A7842,'Manual Inputs'!$C$11:$C$22)</f>
        <v>7131.336228891415</v>
      </c>
    </row>
    <row r="7843" spans="1:8" x14ac:dyDescent="0.2">
      <c r="A7843">
        <f t="shared" si="732"/>
        <v>1</v>
      </c>
      <c r="B7843" t="b">
        <f t="shared" si="733"/>
        <v>0</v>
      </c>
      <c r="C7843" t="str">
        <f t="shared" si="734"/>
        <v>OFF</v>
      </c>
      <c r="D7843" s="4">
        <f t="shared" si="736"/>
        <v>42756.708333314316</v>
      </c>
      <c r="E7843" t="str">
        <f t="shared" si="737"/>
        <v>LRKPPS</v>
      </c>
      <c r="F7843" s="39">
        <v>53.743431091308594</v>
      </c>
      <c r="G7843">
        <f t="shared" si="735"/>
        <v>8.5166850896784701E-4</v>
      </c>
      <c r="H7843" s="38">
        <f>G7843*SUMIF('Manual Inputs'!$B$11:$B$22,'Expanded kW'!A7843,'Manual Inputs'!$C$11:$C$22)</f>
        <v>7140.1196519375953</v>
      </c>
    </row>
    <row r="7844" spans="1:8" x14ac:dyDescent="0.2">
      <c r="A7844">
        <f t="shared" si="732"/>
        <v>1</v>
      </c>
      <c r="B7844" t="b">
        <f t="shared" si="733"/>
        <v>0</v>
      </c>
      <c r="C7844" t="str">
        <f t="shared" si="734"/>
        <v>OFF</v>
      </c>
      <c r="D7844" s="4">
        <f t="shared" si="736"/>
        <v>42756.749999980981</v>
      </c>
      <c r="E7844" t="str">
        <f t="shared" si="737"/>
        <v>LRKPPS</v>
      </c>
      <c r="F7844" s="39">
        <v>54.277999877929687</v>
      </c>
      <c r="G7844">
        <f t="shared" si="735"/>
        <v>8.6013978428833848E-4</v>
      </c>
      <c r="H7844" s="38">
        <f>G7844*SUMIF('Manual Inputs'!$B$11:$B$22,'Expanded kW'!A7844,'Manual Inputs'!$C$11:$C$22)</f>
        <v>7211.1401473015949</v>
      </c>
    </row>
    <row r="7845" spans="1:8" x14ac:dyDescent="0.2">
      <c r="A7845">
        <f t="shared" si="732"/>
        <v>1</v>
      </c>
      <c r="B7845" t="b">
        <f t="shared" si="733"/>
        <v>0</v>
      </c>
      <c r="C7845" t="str">
        <f t="shared" si="734"/>
        <v>OFF</v>
      </c>
      <c r="D7845" s="4">
        <f t="shared" si="736"/>
        <v>42756.791666647645</v>
      </c>
      <c r="E7845" t="str">
        <f t="shared" si="737"/>
        <v>LRKPPS</v>
      </c>
      <c r="F7845" s="39">
        <v>53.903812408447266</v>
      </c>
      <c r="G7845">
        <f t="shared" si="735"/>
        <v>8.5421006082749148E-4</v>
      </c>
      <c r="H7845" s="38">
        <f>G7845*SUMIF('Manual Inputs'!$B$11:$B$22,'Expanded kW'!A7845,'Manual Inputs'!$C$11:$C$22)</f>
        <v>7161.4272195984668</v>
      </c>
    </row>
    <row r="7846" spans="1:8" x14ac:dyDescent="0.2">
      <c r="A7846">
        <f t="shared" si="732"/>
        <v>1</v>
      </c>
      <c r="B7846" t="b">
        <f t="shared" si="733"/>
        <v>0</v>
      </c>
      <c r="C7846" t="str">
        <f t="shared" si="734"/>
        <v>OFF</v>
      </c>
      <c r="D7846" s="4">
        <f t="shared" si="736"/>
        <v>42756.833333314309</v>
      </c>
      <c r="E7846" t="str">
        <f t="shared" si="737"/>
        <v>LRKPPS</v>
      </c>
      <c r="F7846" s="39">
        <v>53.013271331787109</v>
      </c>
      <c r="G7846">
        <f t="shared" si="735"/>
        <v>8.4009771675989378E-4</v>
      </c>
      <c r="H7846" s="38">
        <f>G7846*SUMIF('Manual Inputs'!$B$11:$B$22,'Expanded kW'!A7846,'Manual Inputs'!$C$11:$C$22)</f>
        <v>7043.1137864364537</v>
      </c>
    </row>
    <row r="7847" spans="1:8" x14ac:dyDescent="0.2">
      <c r="A7847">
        <f t="shared" si="732"/>
        <v>1</v>
      </c>
      <c r="B7847" t="b">
        <f t="shared" si="733"/>
        <v>0</v>
      </c>
      <c r="C7847" t="str">
        <f t="shared" si="734"/>
        <v>OFF</v>
      </c>
      <c r="D7847" s="4">
        <f t="shared" si="736"/>
        <v>42756.874999980973</v>
      </c>
      <c r="E7847" t="str">
        <f t="shared" si="737"/>
        <v>LRKPPS</v>
      </c>
      <c r="F7847" s="39">
        <v>54.07049560546875</v>
      </c>
      <c r="G7847">
        <f t="shared" si="735"/>
        <v>8.568514781504029E-4</v>
      </c>
      <c r="H7847" s="38">
        <f>G7847*SUMIF('Manual Inputs'!$B$11:$B$22,'Expanded kW'!A7847,'Manual Inputs'!$C$11:$C$22)</f>
        <v>7183.5720277458822</v>
      </c>
    </row>
    <row r="7848" spans="1:8" x14ac:dyDescent="0.2">
      <c r="A7848">
        <f t="shared" si="732"/>
        <v>1</v>
      </c>
      <c r="B7848" t="b">
        <f t="shared" si="733"/>
        <v>0</v>
      </c>
      <c r="C7848" t="str">
        <f t="shared" si="734"/>
        <v>OFF</v>
      </c>
      <c r="D7848" s="4">
        <f t="shared" si="736"/>
        <v>42756.916666647638</v>
      </c>
      <c r="E7848" t="str">
        <f t="shared" si="737"/>
        <v>LRKPPS</v>
      </c>
      <c r="F7848" s="39">
        <v>53.412452697753906</v>
      </c>
      <c r="G7848">
        <f t="shared" si="735"/>
        <v>8.4642351680386729E-4</v>
      </c>
      <c r="H7848" s="38">
        <f>G7848*SUMIF('Manual Inputs'!$B$11:$B$22,'Expanded kW'!A7848,'Manual Inputs'!$C$11:$C$22)</f>
        <v>7096.147295052313</v>
      </c>
    </row>
    <row r="7849" spans="1:8" x14ac:dyDescent="0.2">
      <c r="A7849">
        <f t="shared" si="732"/>
        <v>1</v>
      </c>
      <c r="B7849" t="b">
        <f t="shared" si="733"/>
        <v>0</v>
      </c>
      <c r="C7849" t="str">
        <f t="shared" si="734"/>
        <v>OFF</v>
      </c>
      <c r="D7849" s="4">
        <f t="shared" si="736"/>
        <v>42756.958333314302</v>
      </c>
      <c r="E7849" t="str">
        <f t="shared" si="737"/>
        <v>LRKPPS</v>
      </c>
      <c r="F7849" s="39">
        <v>52.658439636230469</v>
      </c>
      <c r="G7849">
        <f t="shared" si="735"/>
        <v>8.3447472293622389E-4</v>
      </c>
      <c r="H7849" s="38">
        <f>G7849*SUMIF('Manual Inputs'!$B$11:$B$22,'Expanded kW'!A7849,'Manual Inputs'!$C$11:$C$22)</f>
        <v>6995.9723830848534</v>
      </c>
    </row>
    <row r="7850" spans="1:8" x14ac:dyDescent="0.2">
      <c r="A7850">
        <f t="shared" si="732"/>
        <v>1</v>
      </c>
      <c r="B7850" t="b">
        <f t="shared" si="733"/>
        <v>0</v>
      </c>
      <c r="C7850" t="str">
        <f t="shared" si="734"/>
        <v>OFF</v>
      </c>
      <c r="D7850" s="4">
        <f t="shared" si="736"/>
        <v>42756.999999980966</v>
      </c>
      <c r="E7850" t="str">
        <f t="shared" si="737"/>
        <v>LRKPPS</v>
      </c>
      <c r="F7850" s="39">
        <v>52.209041595458984</v>
      </c>
      <c r="G7850">
        <f t="shared" si="735"/>
        <v>8.2735314265106009E-4</v>
      </c>
      <c r="H7850" s="38">
        <f>G7850*SUMIF('Manual Inputs'!$B$11:$B$22,'Expanded kW'!A7850,'Manual Inputs'!$C$11:$C$22)</f>
        <v>6936.2673043934101</v>
      </c>
    </row>
    <row r="7851" spans="1:8" x14ac:dyDescent="0.2">
      <c r="A7851">
        <f t="shared" si="732"/>
        <v>1</v>
      </c>
      <c r="B7851" t="b">
        <f t="shared" si="733"/>
        <v>0</v>
      </c>
      <c r="C7851" t="str">
        <f t="shared" si="734"/>
        <v>OFF</v>
      </c>
      <c r="D7851" s="4">
        <f t="shared" si="736"/>
        <v>42757.04166664763</v>
      </c>
      <c r="E7851" t="str">
        <f t="shared" si="737"/>
        <v>LRKPPS</v>
      </c>
      <c r="F7851" s="39">
        <v>50.816665649414063</v>
      </c>
      <c r="G7851">
        <f t="shared" si="735"/>
        <v>8.0528825543021889E-4</v>
      </c>
      <c r="H7851" s="38">
        <f>G7851*SUMIF('Manual Inputs'!$B$11:$B$22,'Expanded kW'!A7851,'Manual Inputs'!$C$11:$C$22)</f>
        <v>6751.2822624382388</v>
      </c>
    </row>
    <row r="7852" spans="1:8" x14ac:dyDescent="0.2">
      <c r="A7852">
        <f t="shared" si="732"/>
        <v>1</v>
      </c>
      <c r="B7852" t="b">
        <f t="shared" si="733"/>
        <v>0</v>
      </c>
      <c r="C7852" t="str">
        <f t="shared" si="734"/>
        <v>OFF</v>
      </c>
      <c r="D7852" s="4">
        <f t="shared" si="736"/>
        <v>42757.083333314295</v>
      </c>
      <c r="E7852" t="str">
        <f t="shared" si="737"/>
        <v>LRKPPS</v>
      </c>
      <c r="F7852" s="39">
        <v>52.497299194335937</v>
      </c>
      <c r="G7852">
        <f t="shared" si="735"/>
        <v>8.319211412780381E-4</v>
      </c>
      <c r="H7852" s="38">
        <f>G7852*SUMIF('Manual Inputs'!$B$11:$B$22,'Expanded kW'!A7852,'Manual Inputs'!$C$11:$C$22)</f>
        <v>6974.5639613944277</v>
      </c>
    </row>
    <row r="7853" spans="1:8" x14ac:dyDescent="0.2">
      <c r="A7853">
        <f t="shared" si="732"/>
        <v>1</v>
      </c>
      <c r="B7853" t="b">
        <f t="shared" si="733"/>
        <v>0</v>
      </c>
      <c r="C7853" t="str">
        <f t="shared" si="734"/>
        <v>OFF</v>
      </c>
      <c r="D7853" s="4">
        <f t="shared" si="736"/>
        <v>42757.124999980959</v>
      </c>
      <c r="E7853" t="str">
        <f t="shared" si="737"/>
        <v>LRKPPS</v>
      </c>
      <c r="F7853" s="39">
        <v>54.757469177246094</v>
      </c>
      <c r="G7853">
        <f t="shared" si="735"/>
        <v>8.6773790176898256E-4</v>
      </c>
      <c r="H7853" s="38">
        <f>G7853*SUMIF('Manual Inputs'!$B$11:$B$22,'Expanded kW'!A7853,'Manual Inputs'!$C$11:$C$22)</f>
        <v>7274.8403632541904</v>
      </c>
    </row>
    <row r="7854" spans="1:8" x14ac:dyDescent="0.2">
      <c r="A7854">
        <f t="shared" si="732"/>
        <v>1</v>
      </c>
      <c r="B7854" t="b">
        <f t="shared" si="733"/>
        <v>0</v>
      </c>
      <c r="C7854" t="str">
        <f t="shared" si="734"/>
        <v>OFF</v>
      </c>
      <c r="D7854" s="4">
        <f t="shared" si="736"/>
        <v>42757.166666647623</v>
      </c>
      <c r="E7854" t="str">
        <f t="shared" si="737"/>
        <v>LRKPPS</v>
      </c>
      <c r="F7854" s="39">
        <v>53.666629791259766</v>
      </c>
      <c r="G7854">
        <f t="shared" si="735"/>
        <v>8.5045144397271765E-4</v>
      </c>
      <c r="H7854" s="38">
        <f>G7854*SUMIF('Manual Inputs'!$B$11:$B$22,'Expanded kW'!A7854,'Manual Inputs'!$C$11:$C$22)</f>
        <v>7129.9161636109693</v>
      </c>
    </row>
    <row r="7855" spans="1:8" x14ac:dyDescent="0.2">
      <c r="A7855">
        <f t="shared" si="732"/>
        <v>1</v>
      </c>
      <c r="B7855" t="b">
        <f t="shared" si="733"/>
        <v>0</v>
      </c>
      <c r="C7855" t="str">
        <f t="shared" si="734"/>
        <v>OFF</v>
      </c>
      <c r="D7855" s="4">
        <f t="shared" si="736"/>
        <v>42757.208333314287</v>
      </c>
      <c r="E7855" t="str">
        <f t="shared" si="737"/>
        <v>LRKPPS</v>
      </c>
      <c r="F7855" s="39">
        <v>54.321533203125</v>
      </c>
      <c r="G7855">
        <f t="shared" si="735"/>
        <v>8.6082965394136668E-4</v>
      </c>
      <c r="H7855" s="38">
        <f>G7855*SUMIF('Manual Inputs'!$B$11:$B$22,'Expanded kW'!A7855,'Manual Inputs'!$C$11:$C$22)</f>
        <v>7216.9237964737731</v>
      </c>
    </row>
    <row r="7856" spans="1:8" x14ac:dyDescent="0.2">
      <c r="A7856">
        <f t="shared" si="732"/>
        <v>1</v>
      </c>
      <c r="B7856" t="b">
        <f t="shared" si="733"/>
        <v>0</v>
      </c>
      <c r="C7856" t="str">
        <f t="shared" si="734"/>
        <v>OFF</v>
      </c>
      <c r="D7856" s="4">
        <f t="shared" si="736"/>
        <v>42757.249999980952</v>
      </c>
      <c r="E7856" t="str">
        <f t="shared" si="737"/>
        <v>LRKPPS</v>
      </c>
      <c r="F7856" s="39">
        <v>56.821640014648437</v>
      </c>
      <c r="G7856">
        <f t="shared" si="735"/>
        <v>9.0044867708882748E-4</v>
      </c>
      <c r="H7856" s="38">
        <f>G7856*SUMIF('Manual Inputs'!$B$11:$B$22,'Expanded kW'!A7856,'Manual Inputs'!$C$11:$C$22)</f>
        <v>7549.0771669307696</v>
      </c>
    </row>
    <row r="7857" spans="1:8" x14ac:dyDescent="0.2">
      <c r="A7857">
        <f t="shared" si="732"/>
        <v>1</v>
      </c>
      <c r="B7857" t="b">
        <f t="shared" si="733"/>
        <v>0</v>
      </c>
      <c r="C7857" t="str">
        <f t="shared" si="734"/>
        <v>OFF</v>
      </c>
      <c r="D7857" s="4">
        <f t="shared" si="736"/>
        <v>42757.291666647616</v>
      </c>
      <c r="E7857" t="str">
        <f t="shared" si="737"/>
        <v>LRKPPS</v>
      </c>
      <c r="F7857" s="39">
        <v>56.584182739257812</v>
      </c>
      <c r="G7857">
        <f t="shared" si="735"/>
        <v>8.9668570774412918E-4</v>
      </c>
      <c r="H7857" s="38">
        <f>G7857*SUMIF('Manual Inputs'!$B$11:$B$22,'Expanded kW'!A7857,'Manual Inputs'!$C$11:$C$22)</f>
        <v>7517.5296210431316</v>
      </c>
    </row>
    <row r="7858" spans="1:8" x14ac:dyDescent="0.2">
      <c r="A7858">
        <f t="shared" si="732"/>
        <v>1</v>
      </c>
      <c r="B7858" t="b">
        <f t="shared" si="733"/>
        <v>0</v>
      </c>
      <c r="C7858" t="str">
        <f t="shared" si="734"/>
        <v>OFF</v>
      </c>
      <c r="D7858" s="4">
        <f t="shared" si="736"/>
        <v>42757.33333331428</v>
      </c>
      <c r="E7858" t="str">
        <f t="shared" si="737"/>
        <v>LRKPPS</v>
      </c>
      <c r="F7858" s="39">
        <v>55.412334442138672</v>
      </c>
      <c r="G7858">
        <f t="shared" si="735"/>
        <v>8.7811550722514205E-4</v>
      </c>
      <c r="H7858" s="38">
        <f>G7858*SUMIF('Manual Inputs'!$B$11:$B$22,'Expanded kW'!A7858,'Manual Inputs'!$C$11:$C$22)</f>
        <v>7361.842928075308</v>
      </c>
    </row>
    <row r="7859" spans="1:8" x14ac:dyDescent="0.2">
      <c r="A7859">
        <f t="shared" si="732"/>
        <v>1</v>
      </c>
      <c r="B7859" t="b">
        <f t="shared" si="733"/>
        <v>0</v>
      </c>
      <c r="C7859" t="str">
        <f t="shared" si="734"/>
        <v>OFF</v>
      </c>
      <c r="D7859" s="4">
        <f t="shared" si="736"/>
        <v>42757.374999980944</v>
      </c>
      <c r="E7859" t="str">
        <f t="shared" si="737"/>
        <v>LRKPPS</v>
      </c>
      <c r="F7859" s="39">
        <v>53.411689758300781</v>
      </c>
      <c r="G7859">
        <f t="shared" si="735"/>
        <v>8.4641142655407715E-4</v>
      </c>
      <c r="H7859" s="38">
        <f>G7859*SUMIF('Manual Inputs'!$B$11:$B$22,'Expanded kW'!A7859,'Manual Inputs'!$C$11:$C$22)</f>
        <v>7096.0459342185914</v>
      </c>
    </row>
    <row r="7860" spans="1:8" x14ac:dyDescent="0.2">
      <c r="A7860">
        <f t="shared" si="732"/>
        <v>1</v>
      </c>
      <c r="B7860" t="b">
        <f t="shared" si="733"/>
        <v>0</v>
      </c>
      <c r="C7860" t="str">
        <f t="shared" si="734"/>
        <v>OFF</v>
      </c>
      <c r="D7860" s="4">
        <f t="shared" si="736"/>
        <v>42757.416666647609</v>
      </c>
      <c r="E7860" t="str">
        <f t="shared" si="737"/>
        <v>LRKPPS</v>
      </c>
      <c r="F7860" s="39">
        <v>52.638713836669922</v>
      </c>
      <c r="G7860">
        <f t="shared" si="735"/>
        <v>8.3416212952789855E-4</v>
      </c>
      <c r="H7860" s="38">
        <f>G7860*SUMIF('Manual Inputs'!$B$11:$B$22,'Expanded kW'!A7860,'Manual Inputs'!$C$11:$C$22)</f>
        <v>6993.3516987289704</v>
      </c>
    </row>
    <row r="7861" spans="1:8" x14ac:dyDescent="0.2">
      <c r="A7861">
        <f t="shared" si="732"/>
        <v>1</v>
      </c>
      <c r="B7861" t="b">
        <f t="shared" si="733"/>
        <v>0</v>
      </c>
      <c r="C7861" t="str">
        <f t="shared" si="734"/>
        <v>OFF</v>
      </c>
      <c r="D7861" s="4">
        <f t="shared" si="736"/>
        <v>42757.458333314273</v>
      </c>
      <c r="E7861" t="str">
        <f t="shared" si="737"/>
        <v>LRKPPS</v>
      </c>
      <c r="F7861" s="39">
        <v>50.427757263183594</v>
      </c>
      <c r="G7861">
        <f t="shared" si="735"/>
        <v>7.9912525059967017E-4</v>
      </c>
      <c r="H7861" s="38">
        <f>G7861*SUMIF('Manual Inputs'!$B$11:$B$22,'Expanded kW'!A7861,'Manual Inputs'!$C$11:$C$22)</f>
        <v>6699.6135774484455</v>
      </c>
    </row>
    <row r="7862" spans="1:8" x14ac:dyDescent="0.2">
      <c r="A7862">
        <f t="shared" si="732"/>
        <v>1</v>
      </c>
      <c r="B7862" t="b">
        <f t="shared" si="733"/>
        <v>0</v>
      </c>
      <c r="C7862" t="str">
        <f t="shared" si="734"/>
        <v>OFF</v>
      </c>
      <c r="D7862" s="4">
        <f t="shared" si="736"/>
        <v>42757.499999980937</v>
      </c>
      <c r="E7862" t="str">
        <f t="shared" si="737"/>
        <v>LRKPPS</v>
      </c>
      <c r="F7862" s="39">
        <v>50.904182434082031</v>
      </c>
      <c r="G7862">
        <f t="shared" si="735"/>
        <v>8.0667512798365142E-4</v>
      </c>
      <c r="H7862" s="38">
        <f>G7862*SUMIF('Manual Inputs'!$B$11:$B$22,'Expanded kW'!A7862,'Manual Inputs'!$C$11:$C$22)</f>
        <v>6762.909363674491</v>
      </c>
    </row>
    <row r="7863" spans="1:8" x14ac:dyDescent="0.2">
      <c r="A7863">
        <f t="shared" si="732"/>
        <v>1</v>
      </c>
      <c r="B7863" t="b">
        <f t="shared" si="733"/>
        <v>0</v>
      </c>
      <c r="C7863" t="str">
        <f t="shared" si="734"/>
        <v>OFF</v>
      </c>
      <c r="D7863" s="4">
        <f t="shared" si="736"/>
        <v>42757.541666647601</v>
      </c>
      <c r="E7863" t="str">
        <f t="shared" si="737"/>
        <v>LRKPPS</v>
      </c>
      <c r="F7863" s="39">
        <v>53.094226837158203</v>
      </c>
      <c r="G7863">
        <f t="shared" si="735"/>
        <v>8.4138061316513062E-4</v>
      </c>
      <c r="H7863" s="38">
        <f>G7863*SUMIF('Manual Inputs'!$B$11:$B$22,'Expanded kW'!A7863,'Manual Inputs'!$C$11:$C$22)</f>
        <v>7053.8691845026951</v>
      </c>
    </row>
    <row r="7864" spans="1:8" x14ac:dyDescent="0.2">
      <c r="A7864">
        <f t="shared" si="732"/>
        <v>1</v>
      </c>
      <c r="B7864" t="b">
        <f t="shared" si="733"/>
        <v>0</v>
      </c>
      <c r="C7864" t="str">
        <f t="shared" si="734"/>
        <v>OFF</v>
      </c>
      <c r="D7864" s="4">
        <f t="shared" si="736"/>
        <v>42757.583333314265</v>
      </c>
      <c r="E7864" t="str">
        <f t="shared" si="737"/>
        <v>LRKPPS</v>
      </c>
      <c r="F7864" s="39">
        <v>52.941329956054687</v>
      </c>
      <c r="G7864">
        <f t="shared" si="735"/>
        <v>8.3895766665592793E-4</v>
      </c>
      <c r="H7864" s="38">
        <f>G7864*SUMIF('Manual Inputs'!$B$11:$B$22,'Expanded kW'!A7864,'Manual Inputs'!$C$11:$C$22)</f>
        <v>7033.5559666206364</v>
      </c>
    </row>
    <row r="7865" spans="1:8" x14ac:dyDescent="0.2">
      <c r="A7865">
        <f t="shared" si="732"/>
        <v>1</v>
      </c>
      <c r="B7865" t="b">
        <f t="shared" si="733"/>
        <v>0</v>
      </c>
      <c r="C7865" t="str">
        <f t="shared" si="734"/>
        <v>OFF</v>
      </c>
      <c r="D7865" s="4">
        <f t="shared" si="736"/>
        <v>42757.62499998093</v>
      </c>
      <c r="E7865" t="str">
        <f t="shared" si="737"/>
        <v>LRKPPS</v>
      </c>
      <c r="F7865" s="39">
        <v>52.081222534179687</v>
      </c>
      <c r="G7865">
        <f t="shared" si="735"/>
        <v>8.2532760265246075E-4</v>
      </c>
      <c r="H7865" s="38">
        <f>G7865*SUMIF('Manual Inputs'!$B$11:$B$22,'Expanded kW'!A7865,'Manual Inputs'!$C$11:$C$22)</f>
        <v>6919.2858171157932</v>
      </c>
    </row>
    <row r="7866" spans="1:8" x14ac:dyDescent="0.2">
      <c r="A7866">
        <f t="shared" si="732"/>
        <v>1</v>
      </c>
      <c r="B7866" t="b">
        <f t="shared" si="733"/>
        <v>0</v>
      </c>
      <c r="C7866" t="str">
        <f t="shared" si="734"/>
        <v>OFF</v>
      </c>
      <c r="D7866" s="4">
        <f t="shared" si="736"/>
        <v>42757.666666647594</v>
      </c>
      <c r="E7866" t="str">
        <f t="shared" si="737"/>
        <v>LRKPPS</v>
      </c>
      <c r="F7866" s="39">
        <v>50.897682189941406</v>
      </c>
      <c r="G7866">
        <f t="shared" si="735"/>
        <v>8.0657211905543898E-4</v>
      </c>
      <c r="H7866" s="38">
        <f>G7866*SUMIF('Manual Inputs'!$B$11:$B$22,'Expanded kW'!A7866,'Manual Inputs'!$C$11:$C$22)</f>
        <v>6762.0457693711787</v>
      </c>
    </row>
    <row r="7867" spans="1:8" x14ac:dyDescent="0.2">
      <c r="A7867">
        <f t="shared" si="732"/>
        <v>1</v>
      </c>
      <c r="B7867" t="b">
        <f t="shared" si="733"/>
        <v>0</v>
      </c>
      <c r="C7867" t="str">
        <f t="shared" si="734"/>
        <v>OFF</v>
      </c>
      <c r="D7867" s="4">
        <f t="shared" si="736"/>
        <v>42757.708333314258</v>
      </c>
      <c r="E7867" t="str">
        <f t="shared" si="737"/>
        <v>LRKPPS</v>
      </c>
      <c r="F7867" s="39">
        <v>51.970188140869141</v>
      </c>
      <c r="G7867">
        <f t="shared" si="735"/>
        <v>8.2356804814924566E-4</v>
      </c>
      <c r="H7867" s="38">
        <f>G7867*SUMIF('Manual Inputs'!$B$11:$B$22,'Expanded kW'!A7867,'Manual Inputs'!$C$11:$C$22)</f>
        <v>6904.5342681800603</v>
      </c>
    </row>
    <row r="7868" spans="1:8" x14ac:dyDescent="0.2">
      <c r="A7868">
        <f t="shared" si="732"/>
        <v>1</v>
      </c>
      <c r="B7868" t="b">
        <f t="shared" si="733"/>
        <v>0</v>
      </c>
      <c r="C7868" t="str">
        <f t="shared" si="734"/>
        <v>OFF</v>
      </c>
      <c r="D7868" s="4">
        <f t="shared" si="736"/>
        <v>42757.749999980922</v>
      </c>
      <c r="E7868" t="str">
        <f t="shared" si="737"/>
        <v>LRKPPS</v>
      </c>
      <c r="F7868" s="39">
        <v>53.020538330078125</v>
      </c>
      <c r="G7868">
        <f t="shared" si="735"/>
        <v>8.4021287638914529E-4</v>
      </c>
      <c r="H7868" s="38">
        <f>G7868*SUMIF('Manual Inputs'!$B$11:$B$22,'Expanded kW'!A7868,'Manual Inputs'!$C$11:$C$22)</f>
        <v>7044.0792483776549</v>
      </c>
    </row>
    <row r="7869" spans="1:8" x14ac:dyDescent="0.2">
      <c r="A7869">
        <f t="shared" si="732"/>
        <v>1</v>
      </c>
      <c r="B7869" t="b">
        <f t="shared" si="733"/>
        <v>0</v>
      </c>
      <c r="C7869" t="str">
        <f t="shared" si="734"/>
        <v>OFF</v>
      </c>
      <c r="D7869" s="4">
        <f t="shared" si="736"/>
        <v>42757.791666647587</v>
      </c>
      <c r="E7869" t="str">
        <f t="shared" si="737"/>
        <v>LRKPPS</v>
      </c>
      <c r="F7869" s="39">
        <v>51.4669189453125</v>
      </c>
      <c r="G7869">
        <f t="shared" si="735"/>
        <v>8.1559277532639669E-4</v>
      </c>
      <c r="H7869" s="38">
        <f>G7869*SUMIF('Manual Inputs'!$B$11:$B$22,'Expanded kW'!A7869,'Manual Inputs'!$C$11:$C$22)</f>
        <v>6837.672101019507</v>
      </c>
    </row>
    <row r="7870" spans="1:8" x14ac:dyDescent="0.2">
      <c r="A7870">
        <f t="shared" si="732"/>
        <v>1</v>
      </c>
      <c r="B7870" t="b">
        <f t="shared" si="733"/>
        <v>0</v>
      </c>
      <c r="C7870" t="str">
        <f t="shared" si="734"/>
        <v>OFF</v>
      </c>
      <c r="D7870" s="4">
        <f t="shared" si="736"/>
        <v>42757.833333314251</v>
      </c>
      <c r="E7870" t="str">
        <f t="shared" si="737"/>
        <v>LRKPPS</v>
      </c>
      <c r="F7870" s="39">
        <v>50.919734954833984</v>
      </c>
      <c r="G7870">
        <f t="shared" si="735"/>
        <v>8.069215877256244E-4</v>
      </c>
      <c r="H7870" s="38">
        <f>G7870*SUMIF('Manual Inputs'!$B$11:$B$22,'Expanded kW'!A7870,'Manual Inputs'!$C$11:$C$22)</f>
        <v>6764.9756042699137</v>
      </c>
    </row>
    <row r="7871" spans="1:8" x14ac:dyDescent="0.2">
      <c r="A7871">
        <f t="shared" si="732"/>
        <v>1</v>
      </c>
      <c r="B7871" t="b">
        <f t="shared" si="733"/>
        <v>0</v>
      </c>
      <c r="C7871" t="str">
        <f t="shared" si="734"/>
        <v>OFF</v>
      </c>
      <c r="D7871" s="4">
        <f t="shared" si="736"/>
        <v>42757.874999980915</v>
      </c>
      <c r="E7871" t="str">
        <f t="shared" si="737"/>
        <v>LRKPPS</v>
      </c>
      <c r="F7871" s="39">
        <v>51.413486480712891</v>
      </c>
      <c r="G7871">
        <f t="shared" si="735"/>
        <v>8.1474603468234086E-4</v>
      </c>
      <c r="H7871" s="38">
        <f>G7871*SUMIF('Manual Inputs'!$B$11:$B$22,'Expanded kW'!A7871,'Manual Inputs'!$C$11:$C$22)</f>
        <v>6830.5732950297861</v>
      </c>
    </row>
    <row r="7872" spans="1:8" x14ac:dyDescent="0.2">
      <c r="A7872">
        <f t="shared" si="732"/>
        <v>1</v>
      </c>
      <c r="B7872" t="b">
        <f t="shared" si="733"/>
        <v>0</v>
      </c>
      <c r="C7872" t="str">
        <f t="shared" si="734"/>
        <v>OFF</v>
      </c>
      <c r="D7872" s="4">
        <f t="shared" si="736"/>
        <v>42757.916666647579</v>
      </c>
      <c r="E7872" t="str">
        <f t="shared" si="737"/>
        <v>LRKPPS</v>
      </c>
      <c r="F7872" s="39">
        <v>51.776878356933594</v>
      </c>
      <c r="G7872">
        <f t="shared" si="735"/>
        <v>8.2050468110865667E-4</v>
      </c>
      <c r="H7872" s="38">
        <f>G7872*SUMIF('Manual Inputs'!$B$11:$B$22,'Expanded kW'!A7872,'Manual Inputs'!$C$11:$C$22)</f>
        <v>6878.8519669357474</v>
      </c>
    </row>
    <row r="7873" spans="1:8" x14ac:dyDescent="0.2">
      <c r="A7873">
        <f t="shared" si="732"/>
        <v>1</v>
      </c>
      <c r="B7873" t="b">
        <f t="shared" si="733"/>
        <v>0</v>
      </c>
      <c r="C7873" t="str">
        <f t="shared" si="734"/>
        <v>OFF</v>
      </c>
      <c r="D7873" s="4">
        <f t="shared" si="736"/>
        <v>42757.958333314244</v>
      </c>
      <c r="E7873" t="str">
        <f t="shared" si="737"/>
        <v>LRKPPS</v>
      </c>
      <c r="F7873" s="39">
        <v>51.243484497070313</v>
      </c>
      <c r="G7873">
        <f t="shared" si="735"/>
        <v>8.1205202477284205E-4</v>
      </c>
      <c r="H7873" s="38">
        <f>G7873*SUMIF('Manual Inputs'!$B$11:$B$22,'Expanded kW'!A7873,'Manual Inputs'!$C$11:$C$22)</f>
        <v>6807.9875672556791</v>
      </c>
    </row>
    <row r="7874" spans="1:8" x14ac:dyDescent="0.2">
      <c r="A7874">
        <f t="shared" ref="A7874:A7937" si="738">MONTH(D7874)</f>
        <v>1</v>
      </c>
      <c r="B7874" t="b">
        <f t="shared" ref="B7874:B7937" si="739">IF(ISNA(VLOOKUP(DATE(YEAR(D7874),MONTH(D7874),DAY(D7874)),Holidays,1,FALSE)),FALSE,TRUE)</f>
        <v>0</v>
      </c>
      <c r="C7874" t="str">
        <f t="shared" ref="C7874:C7937" si="740">IF(OR(HOUR(D7874)&lt;PkStart,HOUR(D7874)&gt;OPkStart-1,WEEKDAY(D7874,2)&gt;5,B7874)=TRUE,"OFF","ON")</f>
        <v>OFF</v>
      </c>
      <c r="D7874" s="4">
        <f t="shared" si="736"/>
        <v>42757.999999980908</v>
      </c>
      <c r="E7874" t="str">
        <f t="shared" si="737"/>
        <v>LRKPPS</v>
      </c>
      <c r="F7874" s="39">
        <v>51.918537139892578</v>
      </c>
      <c r="G7874">
        <f t="shared" ref="G7874:G7937" si="741">IF(SUMIF($A$2:$A$8761,A7874,$F$2:$F$8761)=0,0,F7874/SUMIF($A$2:$A$8761,A7874,$F$2:$F$8761))</f>
        <v>8.2274953823844991E-4</v>
      </c>
      <c r="H7874" s="38">
        <f>G7874*SUMIF('Manual Inputs'!$B$11:$B$22,'Expanded kW'!A7874,'Manual Inputs'!$C$11:$C$22)</f>
        <v>6897.6721397370811</v>
      </c>
    </row>
    <row r="7875" spans="1:8" x14ac:dyDescent="0.2">
      <c r="A7875">
        <f t="shared" si="738"/>
        <v>1</v>
      </c>
      <c r="B7875" t="b">
        <f t="shared" si="739"/>
        <v>0</v>
      </c>
      <c r="C7875" t="str">
        <f t="shared" si="740"/>
        <v>OFF</v>
      </c>
      <c r="D7875" s="4">
        <f t="shared" si="736"/>
        <v>42758.041666647572</v>
      </c>
      <c r="E7875" t="str">
        <f t="shared" si="737"/>
        <v>LRKPPS</v>
      </c>
      <c r="F7875" s="39">
        <v>51.613605499267578</v>
      </c>
      <c r="G7875">
        <f t="shared" si="741"/>
        <v>8.1791730720230736E-4</v>
      </c>
      <c r="H7875" s="38">
        <f>G7875*SUMIF('Manual Inputs'!$B$11:$B$22,'Expanded kW'!A7875,'Manual Inputs'!$C$11:$C$22)</f>
        <v>6857.1602417150689</v>
      </c>
    </row>
    <row r="7876" spans="1:8" x14ac:dyDescent="0.2">
      <c r="A7876">
        <f t="shared" si="738"/>
        <v>1</v>
      </c>
      <c r="B7876" t="b">
        <f t="shared" si="739"/>
        <v>0</v>
      </c>
      <c r="C7876" t="str">
        <f t="shared" si="740"/>
        <v>OFF</v>
      </c>
      <c r="D7876" s="4">
        <f t="shared" ref="D7876:D7939" si="742">+D7875+1/24</f>
        <v>42758.083333314236</v>
      </c>
      <c r="E7876" t="str">
        <f t="shared" ref="E7876:E7939" si="743">+E7875</f>
        <v>LRKPPS</v>
      </c>
      <c r="F7876" s="39">
        <v>52.048408508300781</v>
      </c>
      <c r="G7876">
        <f t="shared" si="741"/>
        <v>8.2480760100898476E-4</v>
      </c>
      <c r="H7876" s="38">
        <f>G7876*SUMIF('Manual Inputs'!$B$11:$B$22,'Expanded kW'!A7876,'Manual Inputs'!$C$11:$C$22)</f>
        <v>6914.9262876574094</v>
      </c>
    </row>
    <row r="7877" spans="1:8" x14ac:dyDescent="0.2">
      <c r="A7877">
        <f t="shared" si="738"/>
        <v>1</v>
      </c>
      <c r="B7877" t="b">
        <f t="shared" si="739"/>
        <v>0</v>
      </c>
      <c r="C7877" t="str">
        <f t="shared" si="740"/>
        <v>OFF</v>
      </c>
      <c r="D7877" s="4">
        <f t="shared" si="742"/>
        <v>42758.124999980901</v>
      </c>
      <c r="E7877" t="str">
        <f t="shared" si="743"/>
        <v>LRKPPS</v>
      </c>
      <c r="F7877" s="39">
        <v>52.390468597412109</v>
      </c>
      <c r="G7877">
        <f t="shared" si="741"/>
        <v>8.3022820405116693E-4</v>
      </c>
      <c r="H7877" s="38">
        <f>G7877*SUMIF('Manual Inputs'!$B$11:$B$22,'Expanded kW'!A7877,'Manual Inputs'!$C$11:$C$22)</f>
        <v>6960.370910652503</v>
      </c>
    </row>
    <row r="7878" spans="1:8" x14ac:dyDescent="0.2">
      <c r="A7878">
        <f t="shared" si="738"/>
        <v>1</v>
      </c>
      <c r="B7878" t="b">
        <f t="shared" si="739"/>
        <v>0</v>
      </c>
      <c r="C7878" t="str">
        <f t="shared" si="740"/>
        <v>OFF</v>
      </c>
      <c r="D7878" s="4">
        <f t="shared" si="742"/>
        <v>42758.166666647565</v>
      </c>
      <c r="E7878" t="str">
        <f t="shared" si="743"/>
        <v>LRKPPS</v>
      </c>
      <c r="F7878" s="39">
        <v>54.702033996582031</v>
      </c>
      <c r="G7878">
        <f t="shared" si="741"/>
        <v>8.6685942421922744E-4</v>
      </c>
      <c r="H7878" s="38">
        <f>G7878*SUMIF('Manual Inputs'!$B$11:$B$22,'Expanded kW'!A7878,'Manual Inputs'!$C$11:$C$22)</f>
        <v>7267.47548507595</v>
      </c>
    </row>
    <row r="7879" spans="1:8" x14ac:dyDescent="0.2">
      <c r="A7879">
        <f t="shared" si="738"/>
        <v>1</v>
      </c>
      <c r="B7879" t="b">
        <f t="shared" si="739"/>
        <v>0</v>
      </c>
      <c r="C7879" t="str">
        <f t="shared" si="740"/>
        <v>OFF</v>
      </c>
      <c r="D7879" s="4">
        <f t="shared" si="742"/>
        <v>42758.208333314229</v>
      </c>
      <c r="E7879" t="str">
        <f t="shared" si="743"/>
        <v>LRKPPS</v>
      </c>
      <c r="F7879" s="39">
        <v>65.974037170410156</v>
      </c>
      <c r="G7879">
        <f t="shared" si="741"/>
        <v>1.0454860943293826E-3</v>
      </c>
      <c r="H7879" s="38">
        <f>G7879*SUMIF('Manual Inputs'!$B$11:$B$22,'Expanded kW'!A7879,'Manual Inputs'!$C$11:$C$22)</f>
        <v>8765.0250412517362</v>
      </c>
    </row>
    <row r="7880" spans="1:8" x14ac:dyDescent="0.2">
      <c r="A7880">
        <f t="shared" si="738"/>
        <v>1</v>
      </c>
      <c r="B7880" t="b">
        <f t="shared" si="739"/>
        <v>0</v>
      </c>
      <c r="C7880" t="str">
        <f t="shared" si="740"/>
        <v>OFF</v>
      </c>
      <c r="D7880" s="4">
        <f t="shared" si="742"/>
        <v>42758.249999980893</v>
      </c>
      <c r="E7880" t="str">
        <f t="shared" si="743"/>
        <v>LRKPPS</v>
      </c>
      <c r="F7880" s="39">
        <v>88.805259704589844</v>
      </c>
      <c r="G7880">
        <f t="shared" si="741"/>
        <v>1.4072909299857074E-3</v>
      </c>
      <c r="H7880" s="38">
        <f>G7880*SUMIF('Manual Inputs'!$B$11:$B$22,'Expanded kW'!A7880,'Manual Inputs'!$C$11:$C$22)</f>
        <v>11798.282453066295</v>
      </c>
    </row>
    <row r="7881" spans="1:8" x14ac:dyDescent="0.2">
      <c r="A7881">
        <f t="shared" si="738"/>
        <v>1</v>
      </c>
      <c r="B7881" t="b">
        <f t="shared" si="739"/>
        <v>0</v>
      </c>
      <c r="C7881" t="str">
        <f t="shared" si="740"/>
        <v>ON</v>
      </c>
      <c r="D7881" s="4">
        <f t="shared" si="742"/>
        <v>42758.291666647558</v>
      </c>
      <c r="E7881" t="str">
        <f t="shared" si="743"/>
        <v>LRKPPS</v>
      </c>
      <c r="F7881" s="39">
        <v>114.20650482177734</v>
      </c>
      <c r="G7881">
        <f t="shared" si="741"/>
        <v>1.8098227392802661E-3</v>
      </c>
      <c r="H7881" s="38">
        <f>G7881*SUMIF('Manual Inputs'!$B$11:$B$22,'Expanded kW'!A7881,'Manual Inputs'!$C$11:$C$22)</f>
        <v>15172.981942140139</v>
      </c>
    </row>
    <row r="7882" spans="1:8" x14ac:dyDescent="0.2">
      <c r="A7882">
        <f t="shared" si="738"/>
        <v>1</v>
      </c>
      <c r="B7882" t="b">
        <f t="shared" si="739"/>
        <v>0</v>
      </c>
      <c r="C7882" t="str">
        <f t="shared" si="740"/>
        <v>ON</v>
      </c>
      <c r="D7882" s="4">
        <f t="shared" si="742"/>
        <v>42758.333333314222</v>
      </c>
      <c r="E7882" t="str">
        <f t="shared" si="743"/>
        <v>LRKPPS</v>
      </c>
      <c r="F7882" s="39">
        <v>129.60441589355469</v>
      </c>
      <c r="G7882">
        <f t="shared" si="741"/>
        <v>2.0538323921332805E-3</v>
      </c>
      <c r="H7882" s="38">
        <f>G7882*SUMIF('Manual Inputs'!$B$11:$B$22,'Expanded kW'!A7882,'Manual Inputs'!$C$11:$C$22)</f>
        <v>17218.681764609508</v>
      </c>
    </row>
    <row r="7883" spans="1:8" x14ac:dyDescent="0.2">
      <c r="A7883">
        <f t="shared" si="738"/>
        <v>1</v>
      </c>
      <c r="B7883" t="b">
        <f t="shared" si="739"/>
        <v>0</v>
      </c>
      <c r="C7883" t="str">
        <f t="shared" si="740"/>
        <v>ON</v>
      </c>
      <c r="D7883" s="4">
        <f t="shared" si="742"/>
        <v>42758.374999980886</v>
      </c>
      <c r="E7883" t="str">
        <f t="shared" si="743"/>
        <v>LRKPPS</v>
      </c>
      <c r="F7883" s="39">
        <v>129.102294921875</v>
      </c>
      <c r="G7883">
        <f t="shared" si="741"/>
        <v>2.0458753151363657E-3</v>
      </c>
      <c r="H7883" s="38">
        <f>G7883*SUMIF('Manual Inputs'!$B$11:$B$22,'Expanded kW'!A7883,'Manual Inputs'!$C$11:$C$22)</f>
        <v>17151.972145503707</v>
      </c>
    </row>
    <row r="7884" spans="1:8" x14ac:dyDescent="0.2">
      <c r="A7884">
        <f t="shared" si="738"/>
        <v>1</v>
      </c>
      <c r="B7884" t="b">
        <f t="shared" si="739"/>
        <v>0</v>
      </c>
      <c r="C7884" t="str">
        <f t="shared" si="740"/>
        <v>ON</v>
      </c>
      <c r="D7884" s="4">
        <f t="shared" si="742"/>
        <v>42758.41666664755</v>
      </c>
      <c r="E7884" t="str">
        <f t="shared" si="743"/>
        <v>LRKPPS</v>
      </c>
      <c r="F7884" s="39">
        <v>130.171630859375</v>
      </c>
      <c r="G7884">
        <f t="shared" si="741"/>
        <v>2.0628210092422943E-3</v>
      </c>
      <c r="H7884" s="38">
        <f>G7884*SUMIF('Manual Inputs'!$B$11:$B$22,'Expanded kW'!A7884,'Manual Inputs'!$C$11:$C$22)</f>
        <v>17294.039490048475</v>
      </c>
    </row>
    <row r="7885" spans="1:8" x14ac:dyDescent="0.2">
      <c r="A7885">
        <f t="shared" si="738"/>
        <v>1</v>
      </c>
      <c r="B7885" t="b">
        <f t="shared" si="739"/>
        <v>0</v>
      </c>
      <c r="C7885" t="str">
        <f t="shared" si="740"/>
        <v>ON</v>
      </c>
      <c r="D7885" s="4">
        <f t="shared" si="742"/>
        <v>42758.458333314215</v>
      </c>
      <c r="E7885" t="str">
        <f t="shared" si="743"/>
        <v>LRKPPS</v>
      </c>
      <c r="F7885" s="39">
        <v>133.32754516601562</v>
      </c>
      <c r="G7885">
        <f t="shared" si="741"/>
        <v>2.1128325693044055E-3</v>
      </c>
      <c r="H7885" s="38">
        <f>G7885*SUMIF('Manual Inputs'!$B$11:$B$22,'Expanded kW'!A7885,'Manual Inputs'!$C$11:$C$22)</f>
        <v>17713.320605956236</v>
      </c>
    </row>
    <row r="7886" spans="1:8" x14ac:dyDescent="0.2">
      <c r="A7886">
        <f t="shared" si="738"/>
        <v>1</v>
      </c>
      <c r="B7886" t="b">
        <f t="shared" si="739"/>
        <v>0</v>
      </c>
      <c r="C7886" t="str">
        <f t="shared" si="740"/>
        <v>ON</v>
      </c>
      <c r="D7886" s="4">
        <f t="shared" si="742"/>
        <v>42758.499999980879</v>
      </c>
      <c r="E7886" t="str">
        <f t="shared" si="743"/>
        <v>LRKPPS</v>
      </c>
      <c r="F7886" s="39">
        <v>124.11612701416016</v>
      </c>
      <c r="G7886">
        <f t="shared" si="741"/>
        <v>1.9668598503400814E-3</v>
      </c>
      <c r="H7886" s="38">
        <f>G7886*SUMIF('Manual Inputs'!$B$11:$B$22,'Expanded kW'!A7886,'Manual Inputs'!$C$11:$C$22)</f>
        <v>16489.531457538535</v>
      </c>
    </row>
    <row r="7887" spans="1:8" x14ac:dyDescent="0.2">
      <c r="A7887">
        <f t="shared" si="738"/>
        <v>1</v>
      </c>
      <c r="B7887" t="b">
        <f t="shared" si="739"/>
        <v>0</v>
      </c>
      <c r="C7887" t="str">
        <f t="shared" si="740"/>
        <v>ON</v>
      </c>
      <c r="D7887" s="4">
        <f t="shared" si="742"/>
        <v>42758.541666647543</v>
      </c>
      <c r="E7887" t="str">
        <f t="shared" si="743"/>
        <v>LRKPPS</v>
      </c>
      <c r="F7887" s="39">
        <v>110.10096740722656</v>
      </c>
      <c r="G7887">
        <f t="shared" si="741"/>
        <v>1.7447625662068047E-3</v>
      </c>
      <c r="H7887" s="38">
        <f>G7887*SUMIF('Manual Inputs'!$B$11:$B$22,'Expanded kW'!A7887,'Manual Inputs'!$C$11:$C$22)</f>
        <v>14627.53801010693</v>
      </c>
    </row>
    <row r="7888" spans="1:8" x14ac:dyDescent="0.2">
      <c r="A7888">
        <f t="shared" si="738"/>
        <v>1</v>
      </c>
      <c r="B7888" t="b">
        <f t="shared" si="739"/>
        <v>0</v>
      </c>
      <c r="C7888" t="str">
        <f t="shared" si="740"/>
        <v>ON</v>
      </c>
      <c r="D7888" s="4">
        <f t="shared" si="742"/>
        <v>42758.583333314207</v>
      </c>
      <c r="E7888" t="str">
        <f t="shared" si="743"/>
        <v>LRKPPS</v>
      </c>
      <c r="F7888" s="39">
        <v>104.43620300292969</v>
      </c>
      <c r="G7888">
        <f t="shared" si="741"/>
        <v>1.6549934287346372E-3</v>
      </c>
      <c r="H7888" s="38">
        <f>G7888*SUMIF('Manual Inputs'!$B$11:$B$22,'Expanded kW'!A7888,'Manual Inputs'!$C$11:$C$22)</f>
        <v>13874.941928587717</v>
      </c>
    </row>
    <row r="7889" spans="1:8" x14ac:dyDescent="0.2">
      <c r="A7889">
        <f t="shared" si="738"/>
        <v>1</v>
      </c>
      <c r="B7889" t="b">
        <f t="shared" si="739"/>
        <v>0</v>
      </c>
      <c r="C7889" t="str">
        <f t="shared" si="740"/>
        <v>ON</v>
      </c>
      <c r="D7889" s="4">
        <f t="shared" si="742"/>
        <v>42758.624999980872</v>
      </c>
      <c r="E7889" t="str">
        <f t="shared" si="743"/>
        <v>LRKPPS</v>
      </c>
      <c r="F7889" s="39">
        <v>91.806404113769531</v>
      </c>
      <c r="G7889">
        <f t="shared" si="741"/>
        <v>1.4548498619753811E-3</v>
      </c>
      <c r="H7889" s="38">
        <f>G7889*SUMIF('Manual Inputs'!$B$11:$B$22,'Expanded kW'!A7889,'Manual Inputs'!$C$11:$C$22)</f>
        <v>12197.001510245211</v>
      </c>
    </row>
    <row r="7890" spans="1:8" x14ac:dyDescent="0.2">
      <c r="A7890">
        <f t="shared" si="738"/>
        <v>1</v>
      </c>
      <c r="B7890" t="b">
        <f t="shared" si="739"/>
        <v>0</v>
      </c>
      <c r="C7890" t="str">
        <f t="shared" si="740"/>
        <v>ON</v>
      </c>
      <c r="D7890" s="4">
        <f t="shared" si="742"/>
        <v>42758.666666647536</v>
      </c>
      <c r="E7890" t="str">
        <f t="shared" si="743"/>
        <v>LRKPPS</v>
      </c>
      <c r="F7890" s="39">
        <v>81.576225280761719</v>
      </c>
      <c r="G7890">
        <f t="shared" si="741"/>
        <v>1.2927329115637201E-3</v>
      </c>
      <c r="H7890" s="38">
        <f>G7890*SUMIF('Manual Inputs'!$B$11:$B$22,'Expanded kW'!A7890,'Manual Inputs'!$C$11:$C$22)</f>
        <v>10837.864226950176</v>
      </c>
    </row>
    <row r="7891" spans="1:8" x14ac:dyDescent="0.2">
      <c r="A7891">
        <f t="shared" si="738"/>
        <v>1</v>
      </c>
      <c r="B7891" t="b">
        <f t="shared" si="739"/>
        <v>0</v>
      </c>
      <c r="C7891" t="str">
        <f t="shared" si="740"/>
        <v>ON</v>
      </c>
      <c r="D7891" s="4">
        <f t="shared" si="742"/>
        <v>42758.7083333142</v>
      </c>
      <c r="E7891" t="str">
        <f t="shared" si="743"/>
        <v>LRKPPS</v>
      </c>
      <c r="F7891" s="39">
        <v>76.178031921386719</v>
      </c>
      <c r="G7891">
        <f t="shared" si="741"/>
        <v>1.2071881073682444E-3</v>
      </c>
      <c r="H7891" s="38">
        <f>G7891*SUMIF('Manual Inputs'!$B$11:$B$22,'Expanded kW'!A7891,'Manual Inputs'!$C$11:$C$22)</f>
        <v>10120.683620733433</v>
      </c>
    </row>
    <row r="7892" spans="1:8" x14ac:dyDescent="0.2">
      <c r="A7892">
        <f t="shared" si="738"/>
        <v>1</v>
      </c>
      <c r="B7892" t="b">
        <f t="shared" si="739"/>
        <v>0</v>
      </c>
      <c r="C7892" t="str">
        <f t="shared" si="740"/>
        <v>ON</v>
      </c>
      <c r="D7892" s="4">
        <f t="shared" si="742"/>
        <v>42758.749999980864</v>
      </c>
      <c r="E7892" t="str">
        <f t="shared" si="743"/>
        <v>LRKPPS</v>
      </c>
      <c r="F7892" s="39">
        <v>75.40814208984375</v>
      </c>
      <c r="G7892">
        <f t="shared" si="741"/>
        <v>1.1949877154024671E-3</v>
      </c>
      <c r="H7892" s="38">
        <f>G7892*SUMIF('Manual Inputs'!$B$11:$B$22,'Expanded kW'!A7892,'Manual Inputs'!$C$11:$C$22)</f>
        <v>10018.399389816217</v>
      </c>
    </row>
    <row r="7893" spans="1:8" x14ac:dyDescent="0.2">
      <c r="A7893">
        <f t="shared" si="738"/>
        <v>1</v>
      </c>
      <c r="B7893" t="b">
        <f t="shared" si="739"/>
        <v>0</v>
      </c>
      <c r="C7893" t="str">
        <f t="shared" si="740"/>
        <v>ON</v>
      </c>
      <c r="D7893" s="4">
        <f t="shared" si="742"/>
        <v>42758.791666647528</v>
      </c>
      <c r="E7893" t="str">
        <f t="shared" si="743"/>
        <v>LRKPPS</v>
      </c>
      <c r="F7893" s="39">
        <v>70.90948486328125</v>
      </c>
      <c r="G7893">
        <f t="shared" si="741"/>
        <v>1.1236977993196152E-3</v>
      </c>
      <c r="H7893" s="38">
        <f>G7893*SUMIF('Manual Inputs'!$B$11:$B$22,'Expanded kW'!A7893,'Manual Inputs'!$C$11:$C$22)</f>
        <v>9420.7272609910688</v>
      </c>
    </row>
    <row r="7894" spans="1:8" x14ac:dyDescent="0.2">
      <c r="A7894">
        <f t="shared" si="738"/>
        <v>1</v>
      </c>
      <c r="B7894" t="b">
        <f t="shared" si="739"/>
        <v>0</v>
      </c>
      <c r="C7894" t="str">
        <f t="shared" si="740"/>
        <v>ON</v>
      </c>
      <c r="D7894" s="4">
        <f t="shared" si="742"/>
        <v>42758.833333314193</v>
      </c>
      <c r="E7894" t="str">
        <f t="shared" si="743"/>
        <v>LRKPPS</v>
      </c>
      <c r="F7894" s="39">
        <v>66.946159362792969</v>
      </c>
      <c r="G7894">
        <f t="shared" si="741"/>
        <v>1.0608912488070453E-3</v>
      </c>
      <c r="H7894" s="38">
        <f>G7894*SUMIF('Manual Inputs'!$B$11:$B$22,'Expanded kW'!A7894,'Manual Inputs'!$C$11:$C$22)</f>
        <v>8894.1769883636443</v>
      </c>
    </row>
    <row r="7895" spans="1:8" x14ac:dyDescent="0.2">
      <c r="A7895">
        <f t="shared" si="738"/>
        <v>1</v>
      </c>
      <c r="B7895" t="b">
        <f t="shared" si="739"/>
        <v>0</v>
      </c>
      <c r="C7895" t="str">
        <f t="shared" si="740"/>
        <v>OFF</v>
      </c>
      <c r="D7895" s="4">
        <f t="shared" si="742"/>
        <v>42758.874999980857</v>
      </c>
      <c r="E7895" t="str">
        <f t="shared" si="743"/>
        <v>LRKPPS</v>
      </c>
      <c r="F7895" s="39">
        <v>62.918632507324219</v>
      </c>
      <c r="G7895">
        <f t="shared" si="741"/>
        <v>9.970673037746308E-4</v>
      </c>
      <c r="H7895" s="38">
        <f>G7895*SUMIF('Manual Inputs'!$B$11:$B$22,'Expanded kW'!A7895,'Manual Inputs'!$C$11:$C$22)</f>
        <v>8359.0972015785119</v>
      </c>
    </row>
    <row r="7896" spans="1:8" x14ac:dyDescent="0.2">
      <c r="A7896">
        <f t="shared" si="738"/>
        <v>1</v>
      </c>
      <c r="B7896" t="b">
        <f t="shared" si="739"/>
        <v>0</v>
      </c>
      <c r="C7896" t="str">
        <f t="shared" si="740"/>
        <v>OFF</v>
      </c>
      <c r="D7896" s="4">
        <f t="shared" si="742"/>
        <v>42758.916666647521</v>
      </c>
      <c r="E7896" t="str">
        <f t="shared" si="743"/>
        <v>LRKPPS</v>
      </c>
      <c r="F7896" s="39">
        <v>57.372428894042969</v>
      </c>
      <c r="G7896">
        <f t="shared" si="741"/>
        <v>9.0917699111985842E-4</v>
      </c>
      <c r="H7896" s="38">
        <f>G7896*SUMIF('Manual Inputs'!$B$11:$B$22,'Expanded kW'!A7896,'Manual Inputs'!$C$11:$C$22)</f>
        <v>7622.2525936196989</v>
      </c>
    </row>
    <row r="7897" spans="1:8" x14ac:dyDescent="0.2">
      <c r="A7897">
        <f t="shared" si="738"/>
        <v>1</v>
      </c>
      <c r="B7897" t="b">
        <f t="shared" si="739"/>
        <v>0</v>
      </c>
      <c r="C7897" t="str">
        <f t="shared" si="740"/>
        <v>OFF</v>
      </c>
      <c r="D7897" s="4">
        <f t="shared" si="742"/>
        <v>42758.958333314185</v>
      </c>
      <c r="E7897" t="str">
        <f t="shared" si="743"/>
        <v>LRKPPS</v>
      </c>
      <c r="F7897" s="39">
        <v>54.986831665039063</v>
      </c>
      <c r="G7897">
        <f t="shared" si="741"/>
        <v>8.7137259356340701E-4</v>
      </c>
      <c r="H7897" s="38">
        <f>G7897*SUMIF('Manual Inputs'!$B$11:$B$22,'Expanded kW'!A7897,'Manual Inputs'!$C$11:$C$22)</f>
        <v>7305.312470696038</v>
      </c>
    </row>
    <row r="7898" spans="1:8" x14ac:dyDescent="0.2">
      <c r="A7898">
        <f t="shared" si="738"/>
        <v>1</v>
      </c>
      <c r="B7898" t="b">
        <f t="shared" si="739"/>
        <v>0</v>
      </c>
      <c r="C7898" t="str">
        <f t="shared" si="740"/>
        <v>OFF</v>
      </c>
      <c r="D7898" s="4">
        <f t="shared" si="742"/>
        <v>42758.99999998085</v>
      </c>
      <c r="E7898" t="str">
        <f t="shared" si="743"/>
        <v>LRKPPS</v>
      </c>
      <c r="F7898" s="39">
        <v>54.652507781982422</v>
      </c>
      <c r="G7898">
        <f t="shared" si="741"/>
        <v>8.6607458565409736E-4</v>
      </c>
      <c r="H7898" s="38">
        <f>G7898*SUMIF('Manual Inputs'!$B$11:$B$22,'Expanded kW'!A7898,'Manual Inputs'!$C$11:$C$22)</f>
        <v>7260.8956465548854</v>
      </c>
    </row>
    <row r="7899" spans="1:8" x14ac:dyDescent="0.2">
      <c r="A7899">
        <f t="shared" si="738"/>
        <v>1</v>
      </c>
      <c r="B7899" t="b">
        <f t="shared" si="739"/>
        <v>0</v>
      </c>
      <c r="C7899" t="str">
        <f t="shared" si="740"/>
        <v>OFF</v>
      </c>
      <c r="D7899" s="4">
        <f t="shared" si="742"/>
        <v>42759.041666647514</v>
      </c>
      <c r="E7899" t="str">
        <f t="shared" si="743"/>
        <v>LRKPPS</v>
      </c>
      <c r="F7899" s="39">
        <v>54.730003356933594</v>
      </c>
      <c r="G7899">
        <f t="shared" si="741"/>
        <v>8.6730265277653576E-4</v>
      </c>
      <c r="H7899" s="38">
        <f>G7899*SUMIF('Manual Inputs'!$B$11:$B$22,'Expanded kW'!A7899,'Manual Inputs'!$C$11:$C$22)</f>
        <v>7271.1913732401981</v>
      </c>
    </row>
    <row r="7900" spans="1:8" x14ac:dyDescent="0.2">
      <c r="A7900">
        <f t="shared" si="738"/>
        <v>1</v>
      </c>
      <c r="B7900" t="b">
        <f t="shared" si="739"/>
        <v>0</v>
      </c>
      <c r="C7900" t="str">
        <f t="shared" si="740"/>
        <v>OFF</v>
      </c>
      <c r="D7900" s="4">
        <f t="shared" si="742"/>
        <v>42759.083333314178</v>
      </c>
      <c r="E7900" t="str">
        <f t="shared" si="743"/>
        <v>LRKPPS</v>
      </c>
      <c r="F7900" s="39">
        <v>56.056201934814453</v>
      </c>
      <c r="G7900">
        <f t="shared" si="741"/>
        <v>8.8831883173057593E-4</v>
      </c>
      <c r="H7900" s="38">
        <f>G7900*SUMIF('Manual Inputs'!$B$11:$B$22,'Expanded kW'!A7900,'Manual Inputs'!$C$11:$C$22)</f>
        <v>7447.3843764783214</v>
      </c>
    </row>
    <row r="7901" spans="1:8" x14ac:dyDescent="0.2">
      <c r="A7901">
        <f t="shared" si="738"/>
        <v>1</v>
      </c>
      <c r="B7901" t="b">
        <f t="shared" si="739"/>
        <v>0</v>
      </c>
      <c r="C7901" t="str">
        <f t="shared" si="740"/>
        <v>OFF</v>
      </c>
      <c r="D7901" s="4">
        <f t="shared" si="742"/>
        <v>42759.124999980842</v>
      </c>
      <c r="E7901" t="str">
        <f t="shared" si="743"/>
        <v>LRKPPS</v>
      </c>
      <c r="F7901" s="39">
        <v>55.963348388671875</v>
      </c>
      <c r="G7901">
        <f t="shared" si="741"/>
        <v>8.86847387879861E-4</v>
      </c>
      <c r="H7901" s="38">
        <f>G7901*SUMIF('Manual Inputs'!$B$11:$B$22,'Expanded kW'!A7901,'Manual Inputs'!$C$11:$C$22)</f>
        <v>7435.0482562101843</v>
      </c>
    </row>
    <row r="7902" spans="1:8" x14ac:dyDescent="0.2">
      <c r="A7902">
        <f t="shared" si="738"/>
        <v>1</v>
      </c>
      <c r="B7902" t="b">
        <f t="shared" si="739"/>
        <v>0</v>
      </c>
      <c r="C7902" t="str">
        <f t="shared" si="740"/>
        <v>OFF</v>
      </c>
      <c r="D7902" s="4">
        <f t="shared" si="742"/>
        <v>42759.166666647507</v>
      </c>
      <c r="E7902" t="str">
        <f t="shared" si="743"/>
        <v>LRKPPS</v>
      </c>
      <c r="F7902" s="39">
        <v>56.575515747070313</v>
      </c>
      <c r="G7902">
        <f t="shared" si="741"/>
        <v>8.965483625065126E-4</v>
      </c>
      <c r="H7902" s="38">
        <f>G7902*SUMIF('Manual Inputs'!$B$11:$B$22,'Expanded kW'!A7902,'Manual Inputs'!$C$11:$C$22)</f>
        <v>7516.3781619720494</v>
      </c>
    </row>
    <row r="7903" spans="1:8" x14ac:dyDescent="0.2">
      <c r="A7903">
        <f t="shared" si="738"/>
        <v>1</v>
      </c>
      <c r="B7903" t="b">
        <f t="shared" si="739"/>
        <v>0</v>
      </c>
      <c r="C7903" t="str">
        <f t="shared" si="740"/>
        <v>OFF</v>
      </c>
      <c r="D7903" s="4">
        <f t="shared" si="742"/>
        <v>42759.208333314171</v>
      </c>
      <c r="E7903" t="str">
        <f t="shared" si="743"/>
        <v>LRKPPS</v>
      </c>
      <c r="F7903" s="39">
        <v>68.897834777832031</v>
      </c>
      <c r="G7903">
        <f t="shared" si="741"/>
        <v>1.0918193167953269E-3</v>
      </c>
      <c r="H7903" s="38">
        <f>G7903*SUMIF('Manual Inputs'!$B$11:$B$22,'Expanded kW'!A7903,'Manual Inputs'!$C$11:$C$22)</f>
        <v>9153.4681371079132</v>
      </c>
    </row>
    <row r="7904" spans="1:8" x14ac:dyDescent="0.2">
      <c r="A7904">
        <f t="shared" si="738"/>
        <v>1</v>
      </c>
      <c r="B7904" t="b">
        <f t="shared" si="739"/>
        <v>0</v>
      </c>
      <c r="C7904" t="str">
        <f t="shared" si="740"/>
        <v>OFF</v>
      </c>
      <c r="D7904" s="4">
        <f t="shared" si="742"/>
        <v>42759.249999980835</v>
      </c>
      <c r="E7904" t="str">
        <f t="shared" si="743"/>
        <v>LRKPPS</v>
      </c>
      <c r="F7904" s="39">
        <v>91.589088439941406</v>
      </c>
      <c r="G7904">
        <f t="shared" si="741"/>
        <v>1.4514060752251437E-3</v>
      </c>
      <c r="H7904" s="38">
        <f>G7904*SUMIF('Manual Inputs'!$B$11:$B$22,'Expanded kW'!A7904,'Manual Inputs'!$C$11:$C$22)</f>
        <v>12168.129890367834</v>
      </c>
    </row>
    <row r="7905" spans="1:8" x14ac:dyDescent="0.2">
      <c r="A7905">
        <f t="shared" si="738"/>
        <v>1</v>
      </c>
      <c r="B7905" t="b">
        <f t="shared" si="739"/>
        <v>0</v>
      </c>
      <c r="C7905" t="str">
        <f t="shared" si="740"/>
        <v>ON</v>
      </c>
      <c r="D7905" s="4">
        <f t="shared" si="742"/>
        <v>42759.291666647499</v>
      </c>
      <c r="E7905" t="str">
        <f t="shared" si="743"/>
        <v>LRKPPS</v>
      </c>
      <c r="F7905" s="39">
        <v>117.53791809082031</v>
      </c>
      <c r="G7905">
        <f t="shared" si="741"/>
        <v>1.8626154195016144E-3</v>
      </c>
      <c r="H7905" s="38">
        <f>G7905*SUMIF('Manual Inputs'!$B$11:$B$22,'Expanded kW'!A7905,'Manual Inputs'!$C$11:$C$22)</f>
        <v>15615.579090628973</v>
      </c>
    </row>
    <row r="7906" spans="1:8" x14ac:dyDescent="0.2">
      <c r="A7906">
        <f t="shared" si="738"/>
        <v>1</v>
      </c>
      <c r="B7906" t="b">
        <f t="shared" si="739"/>
        <v>0</v>
      </c>
      <c r="C7906" t="str">
        <f t="shared" si="740"/>
        <v>ON</v>
      </c>
      <c r="D7906" s="4">
        <f t="shared" si="742"/>
        <v>42759.333333314164</v>
      </c>
      <c r="E7906" t="str">
        <f t="shared" si="743"/>
        <v>LRKPPS</v>
      </c>
      <c r="F7906" s="39">
        <v>135.02095031738281</v>
      </c>
      <c r="G7906">
        <f t="shared" si="741"/>
        <v>2.1396678459337124E-3</v>
      </c>
      <c r="H7906" s="38">
        <f>G7906*SUMIF('Manual Inputs'!$B$11:$B$22,'Expanded kW'!A7906,'Manual Inputs'!$C$11:$C$22)</f>
        <v>17938.299085268929</v>
      </c>
    </row>
    <row r="7907" spans="1:8" x14ac:dyDescent="0.2">
      <c r="A7907">
        <f t="shared" si="738"/>
        <v>1</v>
      </c>
      <c r="B7907" t="b">
        <f t="shared" si="739"/>
        <v>0</v>
      </c>
      <c r="C7907" t="str">
        <f t="shared" si="740"/>
        <v>ON</v>
      </c>
      <c r="D7907" s="4">
        <f t="shared" si="742"/>
        <v>42759.374999980828</v>
      </c>
      <c r="E7907" t="str">
        <f t="shared" si="743"/>
        <v>LRKPPS</v>
      </c>
      <c r="F7907" s="39">
        <v>134.57194519042969</v>
      </c>
      <c r="G7907">
        <f t="shared" si="741"/>
        <v>2.1325524921271904E-3</v>
      </c>
      <c r="H7907" s="38">
        <f>G7907*SUMIF('Manual Inputs'!$B$11:$B$22,'Expanded kW'!A7907,'Manual Inputs'!$C$11:$C$22)</f>
        <v>17878.646207406851</v>
      </c>
    </row>
    <row r="7908" spans="1:8" x14ac:dyDescent="0.2">
      <c r="A7908">
        <f t="shared" si="738"/>
        <v>1</v>
      </c>
      <c r="B7908" t="b">
        <f t="shared" si="739"/>
        <v>0</v>
      </c>
      <c r="C7908" t="str">
        <f t="shared" si="740"/>
        <v>ON</v>
      </c>
      <c r="D7908" s="4">
        <f t="shared" si="742"/>
        <v>42759.416666647492</v>
      </c>
      <c r="E7908" t="str">
        <f t="shared" si="743"/>
        <v>LRKPPS</v>
      </c>
      <c r="F7908" s="39">
        <v>132.28231811523438</v>
      </c>
      <c r="G7908">
        <f t="shared" si="741"/>
        <v>2.096268927091847E-3</v>
      </c>
      <c r="H7908" s="38">
        <f>G7908*SUMIF('Manual Inputs'!$B$11:$B$22,'Expanded kW'!A7908,'Manual Inputs'!$C$11:$C$22)</f>
        <v>17574.456263757085</v>
      </c>
    </row>
    <row r="7909" spans="1:8" x14ac:dyDescent="0.2">
      <c r="A7909">
        <f t="shared" si="738"/>
        <v>1</v>
      </c>
      <c r="B7909" t="b">
        <f t="shared" si="739"/>
        <v>0</v>
      </c>
      <c r="C7909" t="str">
        <f t="shared" si="740"/>
        <v>ON</v>
      </c>
      <c r="D7909" s="4">
        <f t="shared" si="742"/>
        <v>42759.458333314156</v>
      </c>
      <c r="E7909" t="str">
        <f t="shared" si="743"/>
        <v>LRKPPS</v>
      </c>
      <c r="F7909" s="39">
        <v>134.36988830566406</v>
      </c>
      <c r="G7909">
        <f t="shared" si="741"/>
        <v>2.129350510372757E-3</v>
      </c>
      <c r="H7909" s="38">
        <f>G7909*SUMIF('Manual Inputs'!$B$11:$B$22,'Expanded kW'!A7909,'Manual Inputs'!$C$11:$C$22)</f>
        <v>17851.801804203918</v>
      </c>
    </row>
    <row r="7910" spans="1:8" x14ac:dyDescent="0.2">
      <c r="A7910">
        <f t="shared" si="738"/>
        <v>1</v>
      </c>
      <c r="B7910" t="b">
        <f t="shared" si="739"/>
        <v>0</v>
      </c>
      <c r="C7910" t="str">
        <f t="shared" si="740"/>
        <v>ON</v>
      </c>
      <c r="D7910" s="4">
        <f t="shared" si="742"/>
        <v>42759.499999980821</v>
      </c>
      <c r="E7910" t="str">
        <f t="shared" si="743"/>
        <v>LRKPPS</v>
      </c>
      <c r="F7910" s="39">
        <v>125.81431579589844</v>
      </c>
      <c r="G7910">
        <f t="shared" si="741"/>
        <v>1.9937709328355729E-3</v>
      </c>
      <c r="H7910" s="38">
        <f>G7910*SUMIF('Manual Inputs'!$B$11:$B$22,'Expanded kW'!A7910,'Manual Inputs'!$C$11:$C$22)</f>
        <v>16715.145469278668</v>
      </c>
    </row>
    <row r="7911" spans="1:8" x14ac:dyDescent="0.2">
      <c r="A7911">
        <f t="shared" si="738"/>
        <v>1</v>
      </c>
      <c r="B7911" t="b">
        <f t="shared" si="739"/>
        <v>0</v>
      </c>
      <c r="C7911" t="str">
        <f t="shared" si="740"/>
        <v>ON</v>
      </c>
      <c r="D7911" s="4">
        <f t="shared" si="742"/>
        <v>42759.541666647485</v>
      </c>
      <c r="E7911" t="str">
        <f t="shared" si="743"/>
        <v>LRKPPS</v>
      </c>
      <c r="F7911" s="39">
        <v>114.19816589355469</v>
      </c>
      <c r="G7911">
        <f t="shared" si="741"/>
        <v>1.8096905928500593E-3</v>
      </c>
      <c r="H7911" s="38">
        <f>G7911*SUMIF('Manual Inputs'!$B$11:$B$22,'Expanded kW'!A7911,'Manual Inputs'!$C$11:$C$22)</f>
        <v>15171.874068227557</v>
      </c>
    </row>
    <row r="7912" spans="1:8" x14ac:dyDescent="0.2">
      <c r="A7912">
        <f t="shared" si="738"/>
        <v>1</v>
      </c>
      <c r="B7912" t="b">
        <f t="shared" si="739"/>
        <v>0</v>
      </c>
      <c r="C7912" t="str">
        <f t="shared" si="740"/>
        <v>ON</v>
      </c>
      <c r="D7912" s="4">
        <f t="shared" si="742"/>
        <v>42759.583333314149</v>
      </c>
      <c r="E7912" t="str">
        <f t="shared" si="743"/>
        <v>LRKPPS</v>
      </c>
      <c r="F7912" s="39">
        <v>106.96323394775391</v>
      </c>
      <c r="G7912">
        <f t="shared" si="741"/>
        <v>1.6950391167971938E-3</v>
      </c>
      <c r="H7912" s="38">
        <f>G7912*SUMIF('Manual Inputs'!$B$11:$B$22,'Expanded kW'!A7912,'Manual Inputs'!$C$11:$C$22)</f>
        <v>14210.672322866765</v>
      </c>
    </row>
    <row r="7913" spans="1:8" x14ac:dyDescent="0.2">
      <c r="A7913">
        <f t="shared" si="738"/>
        <v>1</v>
      </c>
      <c r="B7913" t="b">
        <f t="shared" si="739"/>
        <v>0</v>
      </c>
      <c r="C7913" t="str">
        <f t="shared" si="740"/>
        <v>ON</v>
      </c>
      <c r="D7913" s="4">
        <f t="shared" si="742"/>
        <v>42759.624999980813</v>
      </c>
      <c r="E7913" t="str">
        <f t="shared" si="743"/>
        <v>LRKPPS</v>
      </c>
      <c r="F7913" s="39">
        <v>96.55059814453125</v>
      </c>
      <c r="G7913">
        <f t="shared" si="741"/>
        <v>1.5300307831482092E-3</v>
      </c>
      <c r="H7913" s="38">
        <f>G7913*SUMIF('Manual Inputs'!$B$11:$B$22,'Expanded kW'!A7913,'Manual Inputs'!$C$11:$C$22)</f>
        <v>12827.294596187112</v>
      </c>
    </row>
    <row r="7914" spans="1:8" x14ac:dyDescent="0.2">
      <c r="A7914">
        <f t="shared" si="738"/>
        <v>1</v>
      </c>
      <c r="B7914" t="b">
        <f t="shared" si="739"/>
        <v>0</v>
      </c>
      <c r="C7914" t="str">
        <f t="shared" si="740"/>
        <v>ON</v>
      </c>
      <c r="D7914" s="4">
        <f t="shared" si="742"/>
        <v>42759.666666647478</v>
      </c>
      <c r="E7914" t="str">
        <f t="shared" si="743"/>
        <v>LRKPPS</v>
      </c>
      <c r="F7914" s="39">
        <v>86.221664428710938</v>
      </c>
      <c r="G7914">
        <f t="shared" si="741"/>
        <v>1.3663488708037061E-3</v>
      </c>
      <c r="H7914" s="38">
        <f>G7914*SUMIF('Manual Inputs'!$B$11:$B$22,'Expanded kW'!A7914,'Manual Inputs'!$C$11:$C$22)</f>
        <v>11455.037166575099</v>
      </c>
    </row>
    <row r="7915" spans="1:8" x14ac:dyDescent="0.2">
      <c r="A7915">
        <f t="shared" si="738"/>
        <v>1</v>
      </c>
      <c r="B7915" t="b">
        <f t="shared" si="739"/>
        <v>0</v>
      </c>
      <c r="C7915" t="str">
        <f t="shared" si="740"/>
        <v>ON</v>
      </c>
      <c r="D7915" s="4">
        <f t="shared" si="742"/>
        <v>42759.708333314142</v>
      </c>
      <c r="E7915" t="str">
        <f t="shared" si="743"/>
        <v>LRKPPS</v>
      </c>
      <c r="F7915" s="39">
        <v>79.471771240234375</v>
      </c>
      <c r="G7915">
        <f t="shared" si="741"/>
        <v>1.2593837710549532E-3</v>
      </c>
      <c r="H7915" s="38">
        <f>G7915*SUMIF('Manual Inputs'!$B$11:$B$22,'Expanded kW'!A7915,'Manual Inputs'!$C$11:$C$22)</f>
        <v>10558.275571253074</v>
      </c>
    </row>
    <row r="7916" spans="1:8" x14ac:dyDescent="0.2">
      <c r="A7916">
        <f t="shared" si="738"/>
        <v>1</v>
      </c>
      <c r="B7916" t="b">
        <f t="shared" si="739"/>
        <v>0</v>
      </c>
      <c r="C7916" t="str">
        <f t="shared" si="740"/>
        <v>ON</v>
      </c>
      <c r="D7916" s="4">
        <f t="shared" si="742"/>
        <v>42759.749999980806</v>
      </c>
      <c r="E7916" t="str">
        <f t="shared" si="743"/>
        <v>LRKPPS</v>
      </c>
      <c r="F7916" s="39">
        <v>81.183380126953125</v>
      </c>
      <c r="G7916">
        <f t="shared" si="741"/>
        <v>1.2865075210442541E-3</v>
      </c>
      <c r="H7916" s="38">
        <f>G7916*SUMIF('Manual Inputs'!$B$11:$B$22,'Expanded kW'!A7916,'Manual Inputs'!$C$11:$C$22)</f>
        <v>10785.672520058377</v>
      </c>
    </row>
    <row r="7917" spans="1:8" x14ac:dyDescent="0.2">
      <c r="A7917">
        <f t="shared" si="738"/>
        <v>1</v>
      </c>
      <c r="B7917" t="b">
        <f t="shared" si="739"/>
        <v>0</v>
      </c>
      <c r="C7917" t="str">
        <f t="shared" si="740"/>
        <v>ON</v>
      </c>
      <c r="D7917" s="4">
        <f t="shared" si="742"/>
        <v>42759.79166664747</v>
      </c>
      <c r="E7917" t="str">
        <f t="shared" si="743"/>
        <v>LRKPPS</v>
      </c>
      <c r="F7917" s="39">
        <v>82.5555419921875</v>
      </c>
      <c r="G7917">
        <f t="shared" si="741"/>
        <v>1.3082520770969041E-3</v>
      </c>
      <c r="H7917" s="38">
        <f>G7917*SUMIF('Manual Inputs'!$B$11:$B$22,'Expanded kW'!A7917,'Manual Inputs'!$C$11:$C$22)</f>
        <v>10967.972006724081</v>
      </c>
    </row>
    <row r="7918" spans="1:8" x14ac:dyDescent="0.2">
      <c r="A7918">
        <f t="shared" si="738"/>
        <v>1</v>
      </c>
      <c r="B7918" t="b">
        <f t="shared" si="739"/>
        <v>0</v>
      </c>
      <c r="C7918" t="str">
        <f t="shared" si="740"/>
        <v>ON</v>
      </c>
      <c r="D7918" s="4">
        <f t="shared" si="742"/>
        <v>42759.833333314135</v>
      </c>
      <c r="E7918" t="str">
        <f t="shared" si="743"/>
        <v>LRKPPS</v>
      </c>
      <c r="F7918" s="39">
        <v>77.741424560546875</v>
      </c>
      <c r="G7918">
        <f t="shared" si="741"/>
        <v>1.2319630845308053E-3</v>
      </c>
      <c r="H7918" s="38">
        <f>G7918*SUMIF('Manual Inputs'!$B$11:$B$22,'Expanded kW'!A7918,'Manual Inputs'!$C$11:$C$22)</f>
        <v>10328.389200371559</v>
      </c>
    </row>
    <row r="7919" spans="1:8" x14ac:dyDescent="0.2">
      <c r="A7919">
        <f t="shared" si="738"/>
        <v>1</v>
      </c>
      <c r="B7919" t="b">
        <f t="shared" si="739"/>
        <v>0</v>
      </c>
      <c r="C7919" t="str">
        <f t="shared" si="740"/>
        <v>OFF</v>
      </c>
      <c r="D7919" s="4">
        <f t="shared" si="742"/>
        <v>42759.874999980799</v>
      </c>
      <c r="E7919" t="str">
        <f t="shared" si="743"/>
        <v>LRKPPS</v>
      </c>
      <c r="F7919" s="39">
        <v>76.806884765625</v>
      </c>
      <c r="G7919">
        <f t="shared" si="741"/>
        <v>1.2171534957578073E-3</v>
      </c>
      <c r="H7919" s="38">
        <f>G7919*SUMIF('Manual Inputs'!$B$11:$B$22,'Expanded kW'!A7919,'Manual Inputs'!$C$11:$C$22)</f>
        <v>10204.230287928796</v>
      </c>
    </row>
    <row r="7920" spans="1:8" x14ac:dyDescent="0.2">
      <c r="A7920">
        <f t="shared" si="738"/>
        <v>1</v>
      </c>
      <c r="B7920" t="b">
        <f t="shared" si="739"/>
        <v>0</v>
      </c>
      <c r="C7920" t="str">
        <f t="shared" si="740"/>
        <v>OFF</v>
      </c>
      <c r="D7920" s="4">
        <f t="shared" si="742"/>
        <v>42759.916666647463</v>
      </c>
      <c r="E7920" t="str">
        <f t="shared" si="743"/>
        <v>LRKPPS</v>
      </c>
      <c r="F7920" s="39">
        <v>71.423225402832031</v>
      </c>
      <c r="G7920">
        <f t="shared" si="741"/>
        <v>1.1318390108208346E-3</v>
      </c>
      <c r="H7920" s="38">
        <f>G7920*SUMIF('Manual Inputs'!$B$11:$B$22,'Expanded kW'!A7920,'Manual Inputs'!$C$11:$C$22)</f>
        <v>9488.9806055944573</v>
      </c>
    </row>
    <row r="7921" spans="1:8" x14ac:dyDescent="0.2">
      <c r="A7921">
        <f t="shared" si="738"/>
        <v>1</v>
      </c>
      <c r="B7921" t="b">
        <f t="shared" si="739"/>
        <v>0</v>
      </c>
      <c r="C7921" t="str">
        <f t="shared" si="740"/>
        <v>OFF</v>
      </c>
      <c r="D7921" s="4">
        <f t="shared" si="742"/>
        <v>42759.958333314127</v>
      </c>
      <c r="E7921" t="str">
        <f t="shared" si="743"/>
        <v>LRKPPS</v>
      </c>
      <c r="F7921" s="39">
        <v>65.998382568359375</v>
      </c>
      <c r="G7921">
        <f t="shared" si="741"/>
        <v>1.0458718942001875E-3</v>
      </c>
      <c r="H7921" s="38">
        <f>G7921*SUMIF('Manual Inputs'!$B$11:$B$22,'Expanded kW'!A7921,'Manual Inputs'!$C$11:$C$22)</f>
        <v>8768.2594654558052</v>
      </c>
    </row>
    <row r="7922" spans="1:8" x14ac:dyDescent="0.2">
      <c r="A7922">
        <f t="shared" si="738"/>
        <v>1</v>
      </c>
      <c r="B7922" t="b">
        <f t="shared" si="739"/>
        <v>0</v>
      </c>
      <c r="C7922" t="str">
        <f t="shared" si="740"/>
        <v>OFF</v>
      </c>
      <c r="D7922" s="4">
        <f t="shared" si="742"/>
        <v>42759.999999980791</v>
      </c>
      <c r="E7922" t="str">
        <f t="shared" si="743"/>
        <v>LRKPPS</v>
      </c>
      <c r="F7922" s="39">
        <v>65.472862243652344</v>
      </c>
      <c r="G7922">
        <f t="shared" si="741"/>
        <v>1.0375440092422077E-3</v>
      </c>
      <c r="H7922" s="38">
        <f>G7922*SUMIF('Manual Inputs'!$B$11:$B$22,'Expanded kW'!A7922,'Manual Inputs'!$C$11:$C$22)</f>
        <v>8698.4411095797495</v>
      </c>
    </row>
    <row r="7923" spans="1:8" x14ac:dyDescent="0.2">
      <c r="A7923">
        <f t="shared" si="738"/>
        <v>1</v>
      </c>
      <c r="B7923" t="b">
        <f t="shared" si="739"/>
        <v>0</v>
      </c>
      <c r="C7923" t="str">
        <f t="shared" si="740"/>
        <v>OFF</v>
      </c>
      <c r="D7923" s="4">
        <f t="shared" si="742"/>
        <v>42760.041666647456</v>
      </c>
      <c r="E7923" t="str">
        <f t="shared" si="743"/>
        <v>LRKPPS</v>
      </c>
      <c r="F7923" s="39">
        <v>65.236167907714844</v>
      </c>
      <c r="G7923">
        <f t="shared" si="741"/>
        <v>1.0337931301472995E-3</v>
      </c>
      <c r="H7923" s="38">
        <f>G7923*SUMIF('Manual Inputs'!$B$11:$B$22,'Expanded kW'!A7923,'Manual Inputs'!$C$11:$C$22)</f>
        <v>8666.9949245258322</v>
      </c>
    </row>
    <row r="7924" spans="1:8" x14ac:dyDescent="0.2">
      <c r="A7924">
        <f t="shared" si="738"/>
        <v>1</v>
      </c>
      <c r="B7924" t="b">
        <f t="shared" si="739"/>
        <v>0</v>
      </c>
      <c r="C7924" t="str">
        <f t="shared" si="740"/>
        <v>OFF</v>
      </c>
      <c r="D7924" s="4">
        <f t="shared" si="742"/>
        <v>42760.08333331412</v>
      </c>
      <c r="E7924" t="str">
        <f t="shared" si="743"/>
        <v>LRKPPS</v>
      </c>
      <c r="F7924" s="39">
        <v>65.698486328125</v>
      </c>
      <c r="G7924">
        <f t="shared" si="741"/>
        <v>1.0411194588126602E-3</v>
      </c>
      <c r="H7924" s="38">
        <f>G7924*SUMIF('Manual Inputs'!$B$11:$B$22,'Expanded kW'!A7924,'Manual Inputs'!$C$11:$C$22)</f>
        <v>8728.4165489363586</v>
      </c>
    </row>
    <row r="7925" spans="1:8" x14ac:dyDescent="0.2">
      <c r="A7925">
        <f t="shared" si="738"/>
        <v>1</v>
      </c>
      <c r="B7925" t="b">
        <f t="shared" si="739"/>
        <v>0</v>
      </c>
      <c r="C7925" t="str">
        <f t="shared" si="740"/>
        <v>OFF</v>
      </c>
      <c r="D7925" s="4">
        <f t="shared" si="742"/>
        <v>42760.124999980784</v>
      </c>
      <c r="E7925" t="str">
        <f t="shared" si="743"/>
        <v>LRKPPS</v>
      </c>
      <c r="F7925" s="39">
        <v>66.893280029296875</v>
      </c>
      <c r="G7925">
        <f t="shared" si="741"/>
        <v>1.0600532735940873E-3</v>
      </c>
      <c r="H7925" s="38">
        <f>G7925*SUMIF('Manual Inputs'!$B$11:$B$22,'Expanded kW'!A7925,'Manual Inputs'!$C$11:$C$22)</f>
        <v>8887.151668978373</v>
      </c>
    </row>
    <row r="7926" spans="1:8" x14ac:dyDescent="0.2">
      <c r="A7926">
        <f t="shared" si="738"/>
        <v>1</v>
      </c>
      <c r="B7926" t="b">
        <f t="shared" si="739"/>
        <v>0</v>
      </c>
      <c r="C7926" t="str">
        <f t="shared" si="740"/>
        <v>OFF</v>
      </c>
      <c r="D7926" s="4">
        <f t="shared" si="742"/>
        <v>42760.166666647448</v>
      </c>
      <c r="E7926" t="str">
        <f t="shared" si="743"/>
        <v>LRKPPS</v>
      </c>
      <c r="F7926" s="39">
        <v>70.260963439941406</v>
      </c>
      <c r="G7926">
        <f t="shared" si="741"/>
        <v>1.1134207242904611E-3</v>
      </c>
      <c r="H7926" s="38">
        <f>G7926*SUMIF('Manual Inputs'!$B$11:$B$22,'Expanded kW'!A7926,'Manual Inputs'!$C$11:$C$22)</f>
        <v>9334.5675115023496</v>
      </c>
    </row>
    <row r="7927" spans="1:8" x14ac:dyDescent="0.2">
      <c r="A7927">
        <f t="shared" si="738"/>
        <v>1</v>
      </c>
      <c r="B7927" t="b">
        <f t="shared" si="739"/>
        <v>0</v>
      </c>
      <c r="C7927" t="str">
        <f t="shared" si="740"/>
        <v>OFF</v>
      </c>
      <c r="D7927" s="4">
        <f t="shared" si="742"/>
        <v>42760.208333314113</v>
      </c>
      <c r="E7927" t="str">
        <f t="shared" si="743"/>
        <v>LRKPPS</v>
      </c>
      <c r="F7927" s="39">
        <v>85.46038818359375</v>
      </c>
      <c r="G7927">
        <f t="shared" si="741"/>
        <v>1.3542849777580602E-3</v>
      </c>
      <c r="H7927" s="38">
        <f>G7927*SUMIF('Manual Inputs'!$B$11:$B$22,'Expanded kW'!A7927,'Manual Inputs'!$C$11:$C$22)</f>
        <v>11353.897299470606</v>
      </c>
    </row>
    <row r="7928" spans="1:8" x14ac:dyDescent="0.2">
      <c r="A7928">
        <f t="shared" si="738"/>
        <v>1</v>
      </c>
      <c r="B7928" t="b">
        <f t="shared" si="739"/>
        <v>0</v>
      </c>
      <c r="C7928" t="str">
        <f t="shared" si="740"/>
        <v>OFF</v>
      </c>
      <c r="D7928" s="4">
        <f t="shared" si="742"/>
        <v>42760.249999980777</v>
      </c>
      <c r="E7928" t="str">
        <f t="shared" si="743"/>
        <v>LRKPPS</v>
      </c>
      <c r="F7928" s="39">
        <v>111.37322235107422</v>
      </c>
      <c r="G7928">
        <f t="shared" si="741"/>
        <v>1.7649239040494298E-3</v>
      </c>
      <c r="H7928" s="38">
        <f>G7928*SUMIF('Manual Inputs'!$B$11:$B$22,'Expanded kW'!A7928,'Manual Inputs'!$C$11:$C$22)</f>
        <v>14796.56429559674</v>
      </c>
    </row>
    <row r="7929" spans="1:8" x14ac:dyDescent="0.2">
      <c r="A7929">
        <f t="shared" si="738"/>
        <v>1</v>
      </c>
      <c r="B7929" t="b">
        <f t="shared" si="739"/>
        <v>0</v>
      </c>
      <c r="C7929" t="str">
        <f t="shared" si="740"/>
        <v>ON</v>
      </c>
      <c r="D7929" s="4">
        <f t="shared" si="742"/>
        <v>42760.291666647441</v>
      </c>
      <c r="E7929" t="str">
        <f t="shared" si="743"/>
        <v>LRKPPS</v>
      </c>
      <c r="F7929" s="39">
        <v>133.55502319335937</v>
      </c>
      <c r="G7929">
        <f t="shared" si="741"/>
        <v>2.1164373981818478E-3</v>
      </c>
      <c r="H7929" s="38">
        <f>G7929*SUMIF('Manual Inputs'!$B$11:$B$22,'Expanded kW'!A7929,'Manual Inputs'!$C$11:$C$22)</f>
        <v>17743.542352138786</v>
      </c>
    </row>
    <row r="7930" spans="1:8" x14ac:dyDescent="0.2">
      <c r="A7930">
        <f t="shared" si="738"/>
        <v>1</v>
      </c>
      <c r="B7930" t="b">
        <f t="shared" si="739"/>
        <v>0</v>
      </c>
      <c r="C7930" t="str">
        <f t="shared" si="740"/>
        <v>ON</v>
      </c>
      <c r="D7930" s="4">
        <f t="shared" si="742"/>
        <v>42760.333333314105</v>
      </c>
      <c r="E7930" t="str">
        <f t="shared" si="743"/>
        <v>LRKPPS</v>
      </c>
      <c r="F7930" s="39">
        <v>143.61030578613281</v>
      </c>
      <c r="G7930">
        <f t="shared" si="741"/>
        <v>2.2757827797316062E-3</v>
      </c>
      <c r="H7930" s="38">
        <f>G7930*SUMIF('Manual Inputs'!$B$11:$B$22,'Expanded kW'!A7930,'Manual Inputs'!$C$11:$C$22)</f>
        <v>19079.443677911389</v>
      </c>
    </row>
    <row r="7931" spans="1:8" x14ac:dyDescent="0.2">
      <c r="A7931">
        <f t="shared" si="738"/>
        <v>1</v>
      </c>
      <c r="B7931" t="b">
        <f t="shared" si="739"/>
        <v>0</v>
      </c>
      <c r="C7931" t="str">
        <f t="shared" si="740"/>
        <v>ON</v>
      </c>
      <c r="D7931" s="4">
        <f t="shared" si="742"/>
        <v>42760.37499998077</v>
      </c>
      <c r="E7931" t="str">
        <f t="shared" si="743"/>
        <v>LRKPPS</v>
      </c>
      <c r="F7931" s="39">
        <v>139.62916564941406</v>
      </c>
      <c r="G7931">
        <f t="shared" si="741"/>
        <v>2.2126939218864352E-3</v>
      </c>
      <c r="H7931" s="38">
        <f>G7931*SUMIF('Manual Inputs'!$B$11:$B$22,'Expanded kW'!A7931,'Manual Inputs'!$C$11:$C$22)</f>
        <v>18550.526629816555</v>
      </c>
    </row>
    <row r="7932" spans="1:8" x14ac:dyDescent="0.2">
      <c r="A7932">
        <f t="shared" si="738"/>
        <v>1</v>
      </c>
      <c r="B7932" t="b">
        <f t="shared" si="739"/>
        <v>0</v>
      </c>
      <c r="C7932" t="str">
        <f t="shared" si="740"/>
        <v>ON</v>
      </c>
      <c r="D7932" s="4">
        <f t="shared" si="742"/>
        <v>42760.416666647434</v>
      </c>
      <c r="E7932" t="str">
        <f t="shared" si="743"/>
        <v>LRKPPS</v>
      </c>
      <c r="F7932" s="39">
        <v>135.56477355957031</v>
      </c>
      <c r="G7932">
        <f t="shared" si="741"/>
        <v>2.1482857759841587E-3</v>
      </c>
      <c r="H7932" s="38">
        <f>G7932*SUMIF('Manual Inputs'!$B$11:$B$22,'Expanded kW'!A7932,'Manual Inputs'!$C$11:$C$22)</f>
        <v>18010.549087545976</v>
      </c>
    </row>
    <row r="7933" spans="1:8" x14ac:dyDescent="0.2">
      <c r="A7933">
        <f t="shared" si="738"/>
        <v>1</v>
      </c>
      <c r="B7933" t="b">
        <f t="shared" si="739"/>
        <v>0</v>
      </c>
      <c r="C7933" t="str">
        <f t="shared" si="740"/>
        <v>ON</v>
      </c>
      <c r="D7933" s="4">
        <f t="shared" si="742"/>
        <v>42760.458333314098</v>
      </c>
      <c r="E7933" t="str">
        <f t="shared" si="743"/>
        <v>LRKPPS</v>
      </c>
      <c r="F7933" s="39">
        <v>141.11537170410156</v>
      </c>
      <c r="G7933">
        <f t="shared" si="741"/>
        <v>2.2362457284777226E-3</v>
      </c>
      <c r="H7933" s="38">
        <f>G7933*SUMIF('Manual Inputs'!$B$11:$B$22,'Expanded kW'!A7933,'Manual Inputs'!$C$11:$C$22)</f>
        <v>18747.977533907026</v>
      </c>
    </row>
    <row r="7934" spans="1:8" x14ac:dyDescent="0.2">
      <c r="A7934">
        <f t="shared" si="738"/>
        <v>1</v>
      </c>
      <c r="B7934" t="b">
        <f t="shared" si="739"/>
        <v>0</v>
      </c>
      <c r="C7934" t="str">
        <f t="shared" si="740"/>
        <v>ON</v>
      </c>
      <c r="D7934" s="4">
        <f t="shared" si="742"/>
        <v>42760.499999980762</v>
      </c>
      <c r="E7934" t="str">
        <f t="shared" si="743"/>
        <v>LRKPPS</v>
      </c>
      <c r="F7934" s="39">
        <v>127.80332946777344</v>
      </c>
      <c r="G7934">
        <f t="shared" si="741"/>
        <v>2.0252906976485864E-3</v>
      </c>
      <c r="H7934" s="38">
        <f>G7934*SUMIF('Manual Inputs'!$B$11:$B$22,'Expanded kW'!A7934,'Manual Inputs'!$C$11:$C$22)</f>
        <v>16979.397217225291</v>
      </c>
    </row>
    <row r="7935" spans="1:8" x14ac:dyDescent="0.2">
      <c r="A7935">
        <f t="shared" si="738"/>
        <v>1</v>
      </c>
      <c r="B7935" t="b">
        <f t="shared" si="739"/>
        <v>0</v>
      </c>
      <c r="C7935" t="str">
        <f t="shared" si="740"/>
        <v>ON</v>
      </c>
      <c r="D7935" s="4">
        <f t="shared" si="742"/>
        <v>42760.541666647427</v>
      </c>
      <c r="E7935" t="str">
        <f t="shared" si="743"/>
        <v>LRKPPS</v>
      </c>
      <c r="F7935" s="39">
        <v>113.77449035644531</v>
      </c>
      <c r="G7935">
        <f t="shared" si="741"/>
        <v>1.8029766353365717E-3</v>
      </c>
      <c r="H7935" s="38">
        <f>G7935*SUMIF('Manual Inputs'!$B$11:$B$22,'Expanded kW'!A7935,'Manual Inputs'!$C$11:$C$22)</f>
        <v>15115.586370045052</v>
      </c>
    </row>
    <row r="7936" spans="1:8" x14ac:dyDescent="0.2">
      <c r="A7936">
        <f t="shared" si="738"/>
        <v>1</v>
      </c>
      <c r="B7936" t="b">
        <f t="shared" si="739"/>
        <v>0</v>
      </c>
      <c r="C7936" t="str">
        <f t="shared" si="740"/>
        <v>ON</v>
      </c>
      <c r="D7936" s="4">
        <f t="shared" si="742"/>
        <v>42760.583333314091</v>
      </c>
      <c r="E7936" t="str">
        <f t="shared" si="743"/>
        <v>LRKPPS</v>
      </c>
      <c r="F7936" s="39">
        <v>105.41610717773437</v>
      </c>
      <c r="G7936">
        <f t="shared" si="741"/>
        <v>1.6705219037601597E-3</v>
      </c>
      <c r="H7936" s="38">
        <f>G7936*SUMIF('Manual Inputs'!$B$11:$B$22,'Expanded kW'!A7936,'Manual Inputs'!$C$11:$C$22)</f>
        <v>14005.12775620359</v>
      </c>
    </row>
    <row r="7937" spans="1:8" x14ac:dyDescent="0.2">
      <c r="A7937">
        <f t="shared" si="738"/>
        <v>1</v>
      </c>
      <c r="B7937" t="b">
        <f t="shared" si="739"/>
        <v>0</v>
      </c>
      <c r="C7937" t="str">
        <f t="shared" si="740"/>
        <v>ON</v>
      </c>
      <c r="D7937" s="4">
        <f t="shared" si="742"/>
        <v>42760.624999980755</v>
      </c>
      <c r="E7937" t="str">
        <f t="shared" si="743"/>
        <v>LRKPPS</v>
      </c>
      <c r="F7937" s="39">
        <v>92.39727783203125</v>
      </c>
      <c r="G7937">
        <f t="shared" si="741"/>
        <v>1.4642133977303884E-3</v>
      </c>
      <c r="H7937" s="38">
        <f>G7937*SUMIF('Manual Inputs'!$B$11:$B$22,'Expanded kW'!A7937,'Manual Inputs'!$C$11:$C$22)</f>
        <v>12275.502435137892</v>
      </c>
    </row>
    <row r="7938" spans="1:8" x14ac:dyDescent="0.2">
      <c r="A7938">
        <f t="shared" ref="A7938:A8001" si="744">MONTH(D7938)</f>
        <v>1</v>
      </c>
      <c r="B7938" t="b">
        <f t="shared" ref="B7938:B8001" si="745">IF(ISNA(VLOOKUP(DATE(YEAR(D7938),MONTH(D7938),DAY(D7938)),Holidays,1,FALSE)),FALSE,TRUE)</f>
        <v>0</v>
      </c>
      <c r="C7938" t="str">
        <f t="shared" ref="C7938:C8001" si="746">IF(OR(HOUR(D7938)&lt;PkStart,HOUR(D7938)&gt;OPkStart-1,WEEKDAY(D7938,2)&gt;5,B7938)=TRUE,"OFF","ON")</f>
        <v>ON</v>
      </c>
      <c r="D7938" s="4">
        <f t="shared" si="742"/>
        <v>42760.666666647419</v>
      </c>
      <c r="E7938" t="str">
        <f t="shared" si="743"/>
        <v>LRKPPS</v>
      </c>
      <c r="F7938" s="39">
        <v>79.71484375</v>
      </c>
      <c r="G7938">
        <f t="shared" ref="G7938:G8001" si="747">IF(SUMIF($A$2:$A$8761,A7938,$F$2:$F$8761)=0,0,F7938/SUMIF($A$2:$A$8761,A7938,$F$2:$F$8761))</f>
        <v>1.2632357246381073E-3</v>
      </c>
      <c r="H7938" s="38">
        <f>G7938*SUMIF('Manual Inputs'!$B$11:$B$22,'Expanded kW'!A7938,'Manual Inputs'!$C$11:$C$22)</f>
        <v>10590.569132876906</v>
      </c>
    </row>
    <row r="7939" spans="1:8" x14ac:dyDescent="0.2">
      <c r="A7939">
        <f t="shared" si="744"/>
        <v>1</v>
      </c>
      <c r="B7939" t="b">
        <f t="shared" si="745"/>
        <v>0</v>
      </c>
      <c r="C7939" t="str">
        <f t="shared" si="746"/>
        <v>ON</v>
      </c>
      <c r="D7939" s="4">
        <f t="shared" si="742"/>
        <v>42760.708333314084</v>
      </c>
      <c r="E7939" t="str">
        <f t="shared" si="743"/>
        <v>LRKPPS</v>
      </c>
      <c r="F7939" s="39">
        <v>71.019203186035156</v>
      </c>
      <c r="G7939">
        <f t="shared" si="747"/>
        <v>1.1254364981419423E-3</v>
      </c>
      <c r="H7939" s="38">
        <f>G7939*SUMIF('Manual Inputs'!$B$11:$B$22,'Expanded kW'!A7939,'Manual Inputs'!$C$11:$C$22)</f>
        <v>9435.3039624886314</v>
      </c>
    </row>
    <row r="7940" spans="1:8" x14ac:dyDescent="0.2">
      <c r="A7940">
        <f t="shared" si="744"/>
        <v>1</v>
      </c>
      <c r="B7940" t="b">
        <f t="shared" si="745"/>
        <v>0</v>
      </c>
      <c r="C7940" t="str">
        <f t="shared" si="746"/>
        <v>ON</v>
      </c>
      <c r="D7940" s="4">
        <f t="shared" ref="D7940:D8003" si="748">+D7939+1/24</f>
        <v>42760.749999980748</v>
      </c>
      <c r="E7940" t="str">
        <f t="shared" ref="E7940:E8003" si="749">+E7939</f>
        <v>LRKPPS</v>
      </c>
      <c r="F7940" s="39">
        <v>69.987098693847656</v>
      </c>
      <c r="G7940">
        <f t="shared" si="747"/>
        <v>1.1090808082257751E-3</v>
      </c>
      <c r="H7940" s="38">
        <f>G7940*SUMIF('Manual Inputs'!$B$11:$B$22,'Expanded kW'!A7940,'Manual Inputs'!$C$11:$C$22)</f>
        <v>9298.1830266294983</v>
      </c>
    </row>
    <row r="7941" spans="1:8" x14ac:dyDescent="0.2">
      <c r="A7941">
        <f t="shared" si="744"/>
        <v>1</v>
      </c>
      <c r="B7941" t="b">
        <f t="shared" si="745"/>
        <v>0</v>
      </c>
      <c r="C7941" t="str">
        <f t="shared" si="746"/>
        <v>ON</v>
      </c>
      <c r="D7941" s="4">
        <f t="shared" si="748"/>
        <v>42760.791666647412</v>
      </c>
      <c r="E7941" t="str">
        <f t="shared" si="749"/>
        <v>LRKPPS</v>
      </c>
      <c r="F7941" s="39">
        <v>70.392616271972656</v>
      </c>
      <c r="G7941">
        <f t="shared" si="747"/>
        <v>1.115507017794256E-3</v>
      </c>
      <c r="H7941" s="38">
        <f>G7941*SUMIF('Manual Inputs'!$B$11:$B$22,'Expanded kW'!A7941,'Manual Inputs'!$C$11:$C$22)</f>
        <v>9352.0583369694195</v>
      </c>
    </row>
    <row r="7942" spans="1:8" x14ac:dyDescent="0.2">
      <c r="A7942">
        <f t="shared" si="744"/>
        <v>1</v>
      </c>
      <c r="B7942" t="b">
        <f t="shared" si="745"/>
        <v>0</v>
      </c>
      <c r="C7942" t="str">
        <f t="shared" si="746"/>
        <v>ON</v>
      </c>
      <c r="D7942" s="4">
        <f t="shared" si="748"/>
        <v>42760.833333314076</v>
      </c>
      <c r="E7942" t="str">
        <f t="shared" si="749"/>
        <v>LRKPPS</v>
      </c>
      <c r="F7942" s="39">
        <v>64.591148376464844</v>
      </c>
      <c r="G7942">
        <f t="shared" si="747"/>
        <v>1.0235715493646825E-3</v>
      </c>
      <c r="H7942" s="38">
        <f>G7942*SUMIF('Manual Inputs'!$B$11:$B$22,'Expanded kW'!A7942,'Manual Inputs'!$C$11:$C$22)</f>
        <v>8581.3004212638989</v>
      </c>
    </row>
    <row r="7943" spans="1:8" x14ac:dyDescent="0.2">
      <c r="A7943">
        <f t="shared" si="744"/>
        <v>1</v>
      </c>
      <c r="B7943" t="b">
        <f t="shared" si="745"/>
        <v>0</v>
      </c>
      <c r="C7943" t="str">
        <f t="shared" si="746"/>
        <v>OFF</v>
      </c>
      <c r="D7943" s="4">
        <f t="shared" si="748"/>
        <v>42760.874999980741</v>
      </c>
      <c r="E7943" t="str">
        <f t="shared" si="749"/>
        <v>LRKPPS</v>
      </c>
      <c r="F7943" s="39">
        <v>61.008373260498047</v>
      </c>
      <c r="G7943">
        <f t="shared" si="747"/>
        <v>9.6679555499620958E-4</v>
      </c>
      <c r="H7943" s="38">
        <f>G7943*SUMIF('Manual Inputs'!$B$11:$B$22,'Expanded kW'!A7943,'Manual Inputs'!$C$11:$C$22)</f>
        <v>8105.3084256928423</v>
      </c>
    </row>
    <row r="7944" spans="1:8" x14ac:dyDescent="0.2">
      <c r="A7944">
        <f t="shared" si="744"/>
        <v>1</v>
      </c>
      <c r="B7944" t="b">
        <f t="shared" si="745"/>
        <v>0</v>
      </c>
      <c r="C7944" t="str">
        <f t="shared" si="746"/>
        <v>OFF</v>
      </c>
      <c r="D7944" s="4">
        <f t="shared" si="748"/>
        <v>42760.916666647405</v>
      </c>
      <c r="E7944" t="str">
        <f t="shared" si="749"/>
        <v>LRKPPS</v>
      </c>
      <c r="F7944" s="39">
        <v>56.353790283203125</v>
      </c>
      <c r="G7944">
        <f t="shared" si="747"/>
        <v>8.9303469411248799E-4</v>
      </c>
      <c r="H7944" s="38">
        <f>G7944*SUMIF('Manual Inputs'!$B$11:$B$22,'Expanded kW'!A7944,'Manual Inputs'!$C$11:$C$22)</f>
        <v>7486.92067647576</v>
      </c>
    </row>
    <row r="7945" spans="1:8" x14ac:dyDescent="0.2">
      <c r="A7945">
        <f t="shared" si="744"/>
        <v>1</v>
      </c>
      <c r="B7945" t="b">
        <f t="shared" si="745"/>
        <v>0</v>
      </c>
      <c r="C7945" t="str">
        <f t="shared" si="746"/>
        <v>OFF</v>
      </c>
      <c r="D7945" s="4">
        <f t="shared" si="748"/>
        <v>42760.958333314069</v>
      </c>
      <c r="E7945" t="str">
        <f t="shared" si="749"/>
        <v>LRKPPS</v>
      </c>
      <c r="F7945" s="39">
        <v>52.763950347900391</v>
      </c>
      <c r="G7945">
        <f t="shared" si="747"/>
        <v>8.3614674403095801E-4</v>
      </c>
      <c r="H7945" s="38">
        <f>G7945*SUMIF('Manual Inputs'!$B$11:$B$22,'Expanded kW'!A7945,'Manual Inputs'!$C$11:$C$22)</f>
        <v>7009.9900795844378</v>
      </c>
    </row>
    <row r="7946" spans="1:8" x14ac:dyDescent="0.2">
      <c r="A7946">
        <f t="shared" si="744"/>
        <v>1</v>
      </c>
      <c r="B7946" t="b">
        <f t="shared" si="745"/>
        <v>0</v>
      </c>
      <c r="C7946" t="str">
        <f t="shared" si="746"/>
        <v>OFF</v>
      </c>
      <c r="D7946" s="4">
        <f t="shared" si="748"/>
        <v>42760.999999980733</v>
      </c>
      <c r="E7946" t="str">
        <f t="shared" si="749"/>
        <v>LRKPPS</v>
      </c>
      <c r="F7946" s="39">
        <v>51.822376251220703</v>
      </c>
      <c r="G7946">
        <f t="shared" si="747"/>
        <v>8.212256831548945E-4</v>
      </c>
      <c r="H7946" s="38">
        <f>G7946*SUMIF('Manual Inputs'!$B$11:$B$22,'Expanded kW'!A7946,'Manual Inputs'!$C$11:$C$22)</f>
        <v>6884.8966202547581</v>
      </c>
    </row>
    <row r="7947" spans="1:8" x14ac:dyDescent="0.2">
      <c r="A7947">
        <f t="shared" si="744"/>
        <v>1</v>
      </c>
      <c r="B7947" t="b">
        <f t="shared" si="745"/>
        <v>0</v>
      </c>
      <c r="C7947" t="str">
        <f t="shared" si="746"/>
        <v>OFF</v>
      </c>
      <c r="D7947" s="4">
        <f t="shared" si="748"/>
        <v>42761.041666647398</v>
      </c>
      <c r="E7947" t="str">
        <f t="shared" si="749"/>
        <v>LRKPPS</v>
      </c>
      <c r="F7947" s="39">
        <v>52.445480346679688</v>
      </c>
      <c r="G7947">
        <f t="shared" si="747"/>
        <v>8.3109997151228844E-4</v>
      </c>
      <c r="H7947" s="38">
        <f>G7947*SUMIF('Manual Inputs'!$B$11:$B$22,'Expanded kW'!A7947,'Manual Inputs'!$C$11:$C$22)</f>
        <v>6967.6795335680281</v>
      </c>
    </row>
    <row r="7948" spans="1:8" x14ac:dyDescent="0.2">
      <c r="A7948">
        <f t="shared" si="744"/>
        <v>1</v>
      </c>
      <c r="B7948" t="b">
        <f t="shared" si="745"/>
        <v>0</v>
      </c>
      <c r="C7948" t="str">
        <f t="shared" si="746"/>
        <v>OFF</v>
      </c>
      <c r="D7948" s="4">
        <f t="shared" si="748"/>
        <v>42761.083333314062</v>
      </c>
      <c r="E7948" t="str">
        <f t="shared" si="749"/>
        <v>LRKPPS</v>
      </c>
      <c r="F7948" s="39">
        <v>52.443164825439453</v>
      </c>
      <c r="G7948">
        <f t="shared" si="747"/>
        <v>8.3106327760417526E-4</v>
      </c>
      <c r="H7948" s="38">
        <f>G7948*SUMIF('Manual Inputs'!$B$11:$B$22,'Expanded kW'!A7948,'Manual Inputs'!$C$11:$C$22)</f>
        <v>6967.3719034376827</v>
      </c>
    </row>
    <row r="7949" spans="1:8" x14ac:dyDescent="0.2">
      <c r="A7949">
        <f t="shared" si="744"/>
        <v>1</v>
      </c>
      <c r="B7949" t="b">
        <f t="shared" si="745"/>
        <v>0</v>
      </c>
      <c r="C7949" t="str">
        <f t="shared" si="746"/>
        <v>OFF</v>
      </c>
      <c r="D7949" s="4">
        <f t="shared" si="748"/>
        <v>42761.124999980726</v>
      </c>
      <c r="E7949" t="str">
        <f t="shared" si="749"/>
        <v>LRKPPS</v>
      </c>
      <c r="F7949" s="39">
        <v>54.228202819824219</v>
      </c>
      <c r="G7949">
        <f t="shared" si="747"/>
        <v>8.5935065368453287E-4</v>
      </c>
      <c r="H7949" s="38">
        <f>G7949*SUMIF('Manual Inputs'!$B$11:$B$22,'Expanded kW'!A7949,'Manual Inputs'!$C$11:$C$22)</f>
        <v>7204.5243256845597</v>
      </c>
    </row>
    <row r="7950" spans="1:8" x14ac:dyDescent="0.2">
      <c r="A7950">
        <f t="shared" si="744"/>
        <v>1</v>
      </c>
      <c r="B7950" t="b">
        <f t="shared" si="745"/>
        <v>0</v>
      </c>
      <c r="C7950" t="str">
        <f t="shared" si="746"/>
        <v>OFF</v>
      </c>
      <c r="D7950" s="4">
        <f t="shared" si="748"/>
        <v>42761.16666664739</v>
      </c>
      <c r="E7950" t="str">
        <f t="shared" si="749"/>
        <v>LRKPPS</v>
      </c>
      <c r="F7950" s="39">
        <v>55.986141204833984</v>
      </c>
      <c r="G7950">
        <f t="shared" si="747"/>
        <v>8.8720858409234297E-4</v>
      </c>
      <c r="H7950" s="38">
        <f>G7950*SUMIF('Manual Inputs'!$B$11:$B$22,'Expanded kW'!A7950,'Manual Inputs'!$C$11:$C$22)</f>
        <v>7438.0764111176304</v>
      </c>
    </row>
    <row r="7951" spans="1:8" x14ac:dyDescent="0.2">
      <c r="A7951">
        <f t="shared" si="744"/>
        <v>1</v>
      </c>
      <c r="B7951" t="b">
        <f t="shared" si="745"/>
        <v>0</v>
      </c>
      <c r="C7951" t="str">
        <f t="shared" si="746"/>
        <v>OFF</v>
      </c>
      <c r="D7951" s="4">
        <f t="shared" si="748"/>
        <v>42761.208333314054</v>
      </c>
      <c r="E7951" t="str">
        <f t="shared" si="749"/>
        <v>LRKPPS</v>
      </c>
      <c r="F7951" s="39">
        <v>68.320205688476562</v>
      </c>
      <c r="G7951">
        <f t="shared" si="747"/>
        <v>1.0826656677766771E-3</v>
      </c>
      <c r="H7951" s="38">
        <f>G7951*SUMIF('Manual Inputs'!$B$11:$B$22,'Expanded kW'!A7951,'Manual Inputs'!$C$11:$C$22)</f>
        <v>9076.7268362886425</v>
      </c>
    </row>
    <row r="7952" spans="1:8" x14ac:dyDescent="0.2">
      <c r="A7952">
        <f t="shared" si="744"/>
        <v>1</v>
      </c>
      <c r="B7952" t="b">
        <f t="shared" si="745"/>
        <v>0</v>
      </c>
      <c r="C7952" t="str">
        <f t="shared" si="746"/>
        <v>OFF</v>
      </c>
      <c r="D7952" s="4">
        <f t="shared" si="748"/>
        <v>42761.249999980719</v>
      </c>
      <c r="E7952" t="str">
        <f t="shared" si="749"/>
        <v>LRKPPS</v>
      </c>
      <c r="F7952" s="39">
        <v>96.275230407714844</v>
      </c>
      <c r="G7952">
        <f t="shared" si="747"/>
        <v>1.5256670492914365E-3</v>
      </c>
      <c r="H7952" s="38">
        <f>G7952*SUMIF('Manual Inputs'!$B$11:$B$22,'Expanded kW'!A7952,'Manual Inputs'!$C$11:$C$22)</f>
        <v>12790.710430471827</v>
      </c>
    </row>
    <row r="7953" spans="1:8" x14ac:dyDescent="0.2">
      <c r="A7953">
        <f t="shared" si="744"/>
        <v>1</v>
      </c>
      <c r="B7953" t="b">
        <f t="shared" si="745"/>
        <v>0</v>
      </c>
      <c r="C7953" t="str">
        <f t="shared" si="746"/>
        <v>ON</v>
      </c>
      <c r="D7953" s="4">
        <f t="shared" si="748"/>
        <v>42761.291666647383</v>
      </c>
      <c r="E7953" t="str">
        <f t="shared" si="749"/>
        <v>LRKPPS</v>
      </c>
      <c r="F7953" s="39">
        <v>125.15614318847656</v>
      </c>
      <c r="G7953">
        <f t="shared" si="747"/>
        <v>1.9833409161465728E-3</v>
      </c>
      <c r="H7953" s="38">
        <f>G7953*SUMIF('Manual Inputs'!$B$11:$B$22,'Expanded kW'!A7953,'Manual Inputs'!$C$11:$C$22)</f>
        <v>16627.703505243364</v>
      </c>
    </row>
    <row r="7954" spans="1:8" x14ac:dyDescent="0.2">
      <c r="A7954">
        <f t="shared" si="744"/>
        <v>1</v>
      </c>
      <c r="B7954" t="b">
        <f t="shared" si="745"/>
        <v>0</v>
      </c>
      <c r="C7954" t="str">
        <f t="shared" si="746"/>
        <v>ON</v>
      </c>
      <c r="D7954" s="4">
        <f t="shared" si="748"/>
        <v>42761.333333314047</v>
      </c>
      <c r="E7954" t="str">
        <f t="shared" si="749"/>
        <v>LRKPPS</v>
      </c>
      <c r="F7954" s="39">
        <v>136.21507263183594</v>
      </c>
      <c r="G7954">
        <f t="shared" si="747"/>
        <v>2.1585910212953241E-3</v>
      </c>
      <c r="H7954" s="38">
        <f>G7954*SUMIF('Manual Inputs'!$B$11:$B$22,'Expanded kW'!A7954,'Manual Inputs'!$C$11:$C$22)</f>
        <v>18096.945007777267</v>
      </c>
    </row>
    <row r="7955" spans="1:8" x14ac:dyDescent="0.2">
      <c r="A7955">
        <f t="shared" si="744"/>
        <v>1</v>
      </c>
      <c r="B7955" t="b">
        <f t="shared" si="745"/>
        <v>0</v>
      </c>
      <c r="C7955" t="str">
        <f t="shared" si="746"/>
        <v>ON</v>
      </c>
      <c r="D7955" s="4">
        <f t="shared" si="748"/>
        <v>42761.374999980711</v>
      </c>
      <c r="E7955" t="str">
        <f t="shared" si="749"/>
        <v>LRKPPS</v>
      </c>
      <c r="F7955" s="39">
        <v>136.87060546875</v>
      </c>
      <c r="G7955">
        <f t="shared" si="747"/>
        <v>2.1689792057200501E-3</v>
      </c>
      <c r="H7955" s="38">
        <f>G7955*SUMIF('Manual Inputs'!$B$11:$B$22,'Expanded kW'!A7955,'Manual Inputs'!$C$11:$C$22)</f>
        <v>18184.036263327893</v>
      </c>
    </row>
    <row r="7956" spans="1:8" x14ac:dyDescent="0.2">
      <c r="A7956">
        <f t="shared" si="744"/>
        <v>1</v>
      </c>
      <c r="B7956" t="b">
        <f t="shared" si="745"/>
        <v>0</v>
      </c>
      <c r="C7956" t="str">
        <f t="shared" si="746"/>
        <v>ON</v>
      </c>
      <c r="D7956" s="4">
        <f t="shared" si="748"/>
        <v>42761.416666647376</v>
      </c>
      <c r="E7956" t="str">
        <f t="shared" si="749"/>
        <v>LRKPPS</v>
      </c>
      <c r="F7956" s="39">
        <v>132.929443359375</v>
      </c>
      <c r="G7956">
        <f t="shared" si="747"/>
        <v>2.1065238769638851E-3</v>
      </c>
      <c r="H7956" s="38">
        <f>G7956*SUMIF('Manual Inputs'!$B$11:$B$22,'Expanded kW'!A7956,'Manual Inputs'!$C$11:$C$22)</f>
        <v>17660.430522920091</v>
      </c>
    </row>
    <row r="7957" spans="1:8" x14ac:dyDescent="0.2">
      <c r="A7957">
        <f t="shared" si="744"/>
        <v>1</v>
      </c>
      <c r="B7957" t="b">
        <f t="shared" si="745"/>
        <v>0</v>
      </c>
      <c r="C7957" t="str">
        <f t="shared" si="746"/>
        <v>ON</v>
      </c>
      <c r="D7957" s="4">
        <f t="shared" si="748"/>
        <v>42761.45833331404</v>
      </c>
      <c r="E7957" t="str">
        <f t="shared" si="749"/>
        <v>LRKPPS</v>
      </c>
      <c r="F7957" s="39">
        <v>135.67726135253906</v>
      </c>
      <c r="G7957">
        <f t="shared" si="747"/>
        <v>2.1500683624132242E-3</v>
      </c>
      <c r="H7957" s="38">
        <f>G7957*SUMIF('Manual Inputs'!$B$11:$B$22,'Expanded kW'!A7957,'Manual Inputs'!$C$11:$C$22)</f>
        <v>18025.493728869948</v>
      </c>
    </row>
    <row r="7958" spans="1:8" x14ac:dyDescent="0.2">
      <c r="A7958">
        <f t="shared" si="744"/>
        <v>1</v>
      </c>
      <c r="B7958" t="b">
        <f t="shared" si="745"/>
        <v>0</v>
      </c>
      <c r="C7958" t="str">
        <f t="shared" si="746"/>
        <v>ON</v>
      </c>
      <c r="D7958" s="4">
        <f t="shared" si="748"/>
        <v>42761.499999980704</v>
      </c>
      <c r="E7958" t="str">
        <f t="shared" si="749"/>
        <v>LRKPPS</v>
      </c>
      <c r="F7958" s="39">
        <v>128.67314147949219</v>
      </c>
      <c r="G7958">
        <f t="shared" si="747"/>
        <v>2.0390745496293846E-3</v>
      </c>
      <c r="H7958" s="38">
        <f>G7958*SUMIF('Manual Inputs'!$B$11:$B$22,'Expanded kW'!A7958,'Manual Inputs'!$C$11:$C$22)</f>
        <v>17094.956676535079</v>
      </c>
    </row>
    <row r="7959" spans="1:8" x14ac:dyDescent="0.2">
      <c r="A7959">
        <f t="shared" si="744"/>
        <v>1</v>
      </c>
      <c r="B7959" t="b">
        <f t="shared" si="745"/>
        <v>0</v>
      </c>
      <c r="C7959" t="str">
        <f t="shared" si="746"/>
        <v>ON</v>
      </c>
      <c r="D7959" s="4">
        <f t="shared" si="748"/>
        <v>42761.541666647368</v>
      </c>
      <c r="E7959" t="str">
        <f t="shared" si="749"/>
        <v>LRKPPS</v>
      </c>
      <c r="F7959" s="39">
        <v>117.55446624755859</v>
      </c>
      <c r="G7959">
        <f t="shared" si="747"/>
        <v>1.8628776570195635E-3</v>
      </c>
      <c r="H7959" s="38">
        <f>G7959*SUMIF('Manual Inputs'!$B$11:$B$22,'Expanded kW'!A7959,'Manual Inputs'!$C$11:$C$22)</f>
        <v>15617.777607112403</v>
      </c>
    </row>
    <row r="7960" spans="1:8" x14ac:dyDescent="0.2">
      <c r="A7960">
        <f t="shared" si="744"/>
        <v>1</v>
      </c>
      <c r="B7960" t="b">
        <f t="shared" si="745"/>
        <v>0</v>
      </c>
      <c r="C7960" t="str">
        <f t="shared" si="746"/>
        <v>ON</v>
      </c>
      <c r="D7960" s="4">
        <f t="shared" si="748"/>
        <v>42761.583333314033</v>
      </c>
      <c r="E7960" t="str">
        <f t="shared" si="749"/>
        <v>LRKPPS</v>
      </c>
      <c r="F7960" s="39">
        <v>112.47654724121094</v>
      </c>
      <c r="G7960">
        <f t="shared" si="747"/>
        <v>1.7824082187835111E-3</v>
      </c>
      <c r="H7960" s="38">
        <f>G7960*SUMIF('Manual Inputs'!$B$11:$B$22,'Expanded kW'!A7960,'Manual Inputs'!$C$11:$C$22)</f>
        <v>14943.147265283822</v>
      </c>
    </row>
    <row r="7961" spans="1:8" x14ac:dyDescent="0.2">
      <c r="A7961">
        <f t="shared" si="744"/>
        <v>1</v>
      </c>
      <c r="B7961" t="b">
        <f t="shared" si="745"/>
        <v>0</v>
      </c>
      <c r="C7961" t="str">
        <f t="shared" si="746"/>
        <v>ON</v>
      </c>
      <c r="D7961" s="4">
        <f t="shared" si="748"/>
        <v>42761.624999980697</v>
      </c>
      <c r="E7961" t="str">
        <f t="shared" si="749"/>
        <v>LRKPPS</v>
      </c>
      <c r="F7961" s="39">
        <v>101.03394317626953</v>
      </c>
      <c r="G7961">
        <f t="shared" si="747"/>
        <v>1.6010780479177719E-3</v>
      </c>
      <c r="H7961" s="38">
        <f>G7961*SUMIF('Manual Inputs'!$B$11:$B$22,'Expanded kW'!A7961,'Manual Inputs'!$C$11:$C$22)</f>
        <v>13422.932413079458</v>
      </c>
    </row>
    <row r="7962" spans="1:8" x14ac:dyDescent="0.2">
      <c r="A7962">
        <f t="shared" si="744"/>
        <v>1</v>
      </c>
      <c r="B7962" t="b">
        <f t="shared" si="745"/>
        <v>0</v>
      </c>
      <c r="C7962" t="str">
        <f t="shared" si="746"/>
        <v>ON</v>
      </c>
      <c r="D7962" s="4">
        <f t="shared" si="748"/>
        <v>42761.666666647361</v>
      </c>
      <c r="E7962" t="str">
        <f t="shared" si="749"/>
        <v>LRKPPS</v>
      </c>
      <c r="F7962" s="39">
        <v>93.4241943359375</v>
      </c>
      <c r="G7962">
        <f t="shared" si="747"/>
        <v>1.4804868739479824E-3</v>
      </c>
      <c r="H7962" s="38">
        <f>G7962*SUMIF('Manual Inputs'!$B$11:$B$22,'Expanded kW'!A7962,'Manual Inputs'!$C$11:$C$22)</f>
        <v>12411.934117327717</v>
      </c>
    </row>
    <row r="7963" spans="1:8" x14ac:dyDescent="0.2">
      <c r="A7963">
        <f t="shared" si="744"/>
        <v>1</v>
      </c>
      <c r="B7963" t="b">
        <f t="shared" si="745"/>
        <v>0</v>
      </c>
      <c r="C7963" t="str">
        <f t="shared" si="746"/>
        <v>ON</v>
      </c>
      <c r="D7963" s="4">
        <f t="shared" si="748"/>
        <v>42761.708333314025</v>
      </c>
      <c r="E7963" t="str">
        <f t="shared" si="749"/>
        <v>LRKPPS</v>
      </c>
      <c r="F7963" s="39">
        <v>87.482284545898437</v>
      </c>
      <c r="G7963">
        <f t="shared" si="747"/>
        <v>1.3863258323370308E-3</v>
      </c>
      <c r="H7963" s="38">
        <f>G7963*SUMIF('Manual Inputs'!$B$11:$B$22,'Expanded kW'!A7963,'Manual Inputs'!$C$11:$C$22)</f>
        <v>11622.517699350648</v>
      </c>
    </row>
    <row r="7964" spans="1:8" x14ac:dyDescent="0.2">
      <c r="A7964">
        <f t="shared" si="744"/>
        <v>1</v>
      </c>
      <c r="B7964" t="b">
        <f t="shared" si="745"/>
        <v>0</v>
      </c>
      <c r="C7964" t="str">
        <f t="shared" si="746"/>
        <v>ON</v>
      </c>
      <c r="D7964" s="4">
        <f t="shared" si="748"/>
        <v>42761.74999998069</v>
      </c>
      <c r="E7964" t="str">
        <f t="shared" si="749"/>
        <v>LRKPPS</v>
      </c>
      <c r="F7964" s="39">
        <v>87.996139526367188</v>
      </c>
      <c r="G7964">
        <f t="shared" si="747"/>
        <v>1.3944688573757187E-3</v>
      </c>
      <c r="H7964" s="38">
        <f>G7964*SUMIF('Manual Inputs'!$B$11:$B$22,'Expanded kW'!A7964,'Manual Inputs'!$C$11:$C$22)</f>
        <v>11690.786248079094</v>
      </c>
    </row>
    <row r="7965" spans="1:8" x14ac:dyDescent="0.2">
      <c r="A7965">
        <f t="shared" si="744"/>
        <v>1</v>
      </c>
      <c r="B7965" t="b">
        <f t="shared" si="745"/>
        <v>0</v>
      </c>
      <c r="C7965" t="str">
        <f t="shared" si="746"/>
        <v>ON</v>
      </c>
      <c r="D7965" s="4">
        <f t="shared" si="748"/>
        <v>42761.791666647354</v>
      </c>
      <c r="E7965" t="str">
        <f t="shared" si="749"/>
        <v>LRKPPS</v>
      </c>
      <c r="F7965" s="39">
        <v>82.466728210449219</v>
      </c>
      <c r="G7965">
        <f t="shared" si="747"/>
        <v>1.3068446511188283E-3</v>
      </c>
      <c r="H7965" s="38">
        <f>G7965*SUMIF('Manual Inputs'!$B$11:$B$22,'Expanded kW'!A7965,'Manual Inputs'!$C$11:$C$22)</f>
        <v>10956.172592070503</v>
      </c>
    </row>
    <row r="7966" spans="1:8" x14ac:dyDescent="0.2">
      <c r="A7966">
        <f t="shared" si="744"/>
        <v>1</v>
      </c>
      <c r="B7966" t="b">
        <f t="shared" si="745"/>
        <v>0</v>
      </c>
      <c r="C7966" t="str">
        <f t="shared" si="746"/>
        <v>ON</v>
      </c>
      <c r="D7966" s="4">
        <f t="shared" si="748"/>
        <v>42761.833333314018</v>
      </c>
      <c r="E7966" t="str">
        <f t="shared" si="749"/>
        <v>LRKPPS</v>
      </c>
      <c r="F7966" s="39">
        <v>81.447944641113281</v>
      </c>
      <c r="G7966">
        <f t="shared" si="747"/>
        <v>1.2907000569639978E-3</v>
      </c>
      <c r="H7966" s="38">
        <f>G7966*SUMIF('Manual Inputs'!$B$11:$B$22,'Expanded kW'!A7966,'Manual Inputs'!$C$11:$C$22)</f>
        <v>10820.821416368157</v>
      </c>
    </row>
    <row r="7967" spans="1:8" x14ac:dyDescent="0.2">
      <c r="A7967">
        <f t="shared" si="744"/>
        <v>1</v>
      </c>
      <c r="B7967" t="b">
        <f t="shared" si="745"/>
        <v>0</v>
      </c>
      <c r="C7967" t="str">
        <f t="shared" si="746"/>
        <v>OFF</v>
      </c>
      <c r="D7967" s="4">
        <f t="shared" si="748"/>
        <v>42761.874999980682</v>
      </c>
      <c r="E7967" t="str">
        <f t="shared" si="749"/>
        <v>LRKPPS</v>
      </c>
      <c r="F7967" s="39">
        <v>76.975616455078125</v>
      </c>
      <c r="G7967">
        <f t="shared" si="747"/>
        <v>1.2198273754014054E-3</v>
      </c>
      <c r="H7967" s="38">
        <f>G7967*SUMIF('Manual Inputs'!$B$11:$B$22,'Expanded kW'!A7967,'Manual Inputs'!$C$11:$C$22)</f>
        <v>10226.647249914757</v>
      </c>
    </row>
    <row r="7968" spans="1:8" x14ac:dyDescent="0.2">
      <c r="A7968">
        <f t="shared" si="744"/>
        <v>1</v>
      </c>
      <c r="B7968" t="b">
        <f t="shared" si="745"/>
        <v>0</v>
      </c>
      <c r="C7968" t="str">
        <f t="shared" si="746"/>
        <v>OFF</v>
      </c>
      <c r="D7968" s="4">
        <f t="shared" si="748"/>
        <v>42761.916666647347</v>
      </c>
      <c r="E7968" t="str">
        <f t="shared" si="749"/>
        <v>LRKPPS</v>
      </c>
      <c r="F7968" s="39">
        <v>71.623100280761719</v>
      </c>
      <c r="G7968">
        <f t="shared" si="747"/>
        <v>1.1350064144608682E-3</v>
      </c>
      <c r="H7968" s="38">
        <f>G7968*SUMIF('Manual Inputs'!$B$11:$B$22,'Expanded kW'!A7968,'Manual Inputs'!$C$11:$C$22)</f>
        <v>9515.5351168129491</v>
      </c>
    </row>
    <row r="7969" spans="1:8" x14ac:dyDescent="0.2">
      <c r="A7969">
        <f t="shared" si="744"/>
        <v>1</v>
      </c>
      <c r="B7969" t="b">
        <f t="shared" si="745"/>
        <v>0</v>
      </c>
      <c r="C7969" t="str">
        <f t="shared" si="746"/>
        <v>OFF</v>
      </c>
      <c r="D7969" s="4">
        <f t="shared" si="748"/>
        <v>42761.958333314011</v>
      </c>
      <c r="E7969" t="str">
        <f t="shared" si="749"/>
        <v>LRKPPS</v>
      </c>
      <c r="F7969" s="39">
        <v>73.347885131835938</v>
      </c>
      <c r="G7969">
        <f t="shared" si="747"/>
        <v>1.1623389630640458E-3</v>
      </c>
      <c r="H7969" s="38">
        <f>G7969*SUMIF('Manual Inputs'!$B$11:$B$22,'Expanded kW'!A7969,'Manual Inputs'!$C$11:$C$22)</f>
        <v>9744.6825672166324</v>
      </c>
    </row>
    <row r="7970" spans="1:8" x14ac:dyDescent="0.2">
      <c r="A7970">
        <f t="shared" si="744"/>
        <v>1</v>
      </c>
      <c r="B7970" t="b">
        <f t="shared" si="745"/>
        <v>0</v>
      </c>
      <c r="C7970" t="str">
        <f t="shared" si="746"/>
        <v>OFF</v>
      </c>
      <c r="D7970" s="4">
        <f t="shared" si="748"/>
        <v>42761.999999980675</v>
      </c>
      <c r="E7970" t="str">
        <f t="shared" si="749"/>
        <v>LRKPPS</v>
      </c>
      <c r="F7970" s="39">
        <v>70.87701416015625</v>
      </c>
      <c r="G7970">
        <f t="shared" si="747"/>
        <v>1.1231832382885447E-3</v>
      </c>
      <c r="H7970" s="38">
        <f>G7970*SUMIF('Manual Inputs'!$B$11:$B$22,'Expanded kW'!A7970,'Manual Inputs'!$C$11:$C$22)</f>
        <v>9416.4133439078596</v>
      </c>
    </row>
    <row r="7971" spans="1:8" x14ac:dyDescent="0.2">
      <c r="A7971">
        <f t="shared" si="744"/>
        <v>1</v>
      </c>
      <c r="B7971" t="b">
        <f t="shared" si="745"/>
        <v>0</v>
      </c>
      <c r="C7971" t="str">
        <f t="shared" si="746"/>
        <v>OFF</v>
      </c>
      <c r="D7971" s="4">
        <f t="shared" si="748"/>
        <v>42762.041666647339</v>
      </c>
      <c r="E7971" t="str">
        <f t="shared" si="749"/>
        <v>LRKPPS</v>
      </c>
      <c r="F7971" s="39">
        <v>70.3321533203125</v>
      </c>
      <c r="G7971">
        <f t="shared" si="747"/>
        <v>1.1145488654983836E-3</v>
      </c>
      <c r="H7971" s="38">
        <f>G7971*SUMIF('Manual Inputs'!$B$11:$B$22,'Expanded kW'!A7971,'Manual Inputs'!$C$11:$C$22)</f>
        <v>9344.0254908969509</v>
      </c>
    </row>
    <row r="7972" spans="1:8" x14ac:dyDescent="0.2">
      <c r="A7972">
        <f t="shared" si="744"/>
        <v>1</v>
      </c>
      <c r="B7972" t="b">
        <f t="shared" si="745"/>
        <v>0</v>
      </c>
      <c r="C7972" t="str">
        <f t="shared" si="746"/>
        <v>OFF</v>
      </c>
      <c r="D7972" s="4">
        <f t="shared" si="748"/>
        <v>42762.083333314004</v>
      </c>
      <c r="E7972" t="str">
        <f t="shared" si="749"/>
        <v>LRKPPS</v>
      </c>
      <c r="F7972" s="39">
        <v>71.642486572265625</v>
      </c>
      <c r="G7972">
        <f t="shared" si="747"/>
        <v>1.135313627708037E-3</v>
      </c>
      <c r="H7972" s="38">
        <f>G7972*SUMIF('Manual Inputs'!$B$11:$B$22,'Expanded kW'!A7972,'Manual Inputs'!$C$11:$C$22)</f>
        <v>9518.1106955978266</v>
      </c>
    </row>
    <row r="7973" spans="1:8" x14ac:dyDescent="0.2">
      <c r="A7973">
        <f t="shared" si="744"/>
        <v>1</v>
      </c>
      <c r="B7973" t="b">
        <f t="shared" si="745"/>
        <v>0</v>
      </c>
      <c r="C7973" t="str">
        <f t="shared" si="746"/>
        <v>OFF</v>
      </c>
      <c r="D7973" s="4">
        <f t="shared" si="748"/>
        <v>42762.124999980668</v>
      </c>
      <c r="E7973" t="str">
        <f t="shared" si="749"/>
        <v>LRKPPS</v>
      </c>
      <c r="F7973" s="39">
        <v>70.078559875488281</v>
      </c>
      <c r="G7973">
        <f t="shared" si="747"/>
        <v>1.1105301873706229E-3</v>
      </c>
      <c r="H7973" s="38">
        <f>G7973*SUMIF('Manual Inputs'!$B$11:$B$22,'Expanded kW'!A7973,'Manual Inputs'!$C$11:$C$22)</f>
        <v>9310.3341633760938</v>
      </c>
    </row>
    <row r="7974" spans="1:8" x14ac:dyDescent="0.2">
      <c r="A7974">
        <f t="shared" si="744"/>
        <v>1</v>
      </c>
      <c r="B7974" t="b">
        <f t="shared" si="745"/>
        <v>0</v>
      </c>
      <c r="C7974" t="str">
        <f t="shared" si="746"/>
        <v>OFF</v>
      </c>
      <c r="D7974" s="4">
        <f t="shared" si="748"/>
        <v>42762.166666647332</v>
      </c>
      <c r="E7974" t="str">
        <f t="shared" si="749"/>
        <v>LRKPPS</v>
      </c>
      <c r="F7974" s="39">
        <v>76.546142578125</v>
      </c>
      <c r="G7974">
        <f t="shared" si="747"/>
        <v>1.2130215319895124E-3</v>
      </c>
      <c r="H7974" s="38">
        <f>G7974*SUMIF('Manual Inputs'!$B$11:$B$22,'Expanded kW'!A7974,'Manual Inputs'!$C$11:$C$22)</f>
        <v>10169.589209395963</v>
      </c>
    </row>
    <row r="7975" spans="1:8" x14ac:dyDescent="0.2">
      <c r="A7975">
        <f t="shared" si="744"/>
        <v>1</v>
      </c>
      <c r="B7975" t="b">
        <f t="shared" si="745"/>
        <v>0</v>
      </c>
      <c r="C7975" t="str">
        <f t="shared" si="746"/>
        <v>OFF</v>
      </c>
      <c r="D7975" s="4">
        <f t="shared" si="748"/>
        <v>42762.208333313996</v>
      </c>
      <c r="E7975" t="str">
        <f t="shared" si="749"/>
        <v>LRKPPS</v>
      </c>
      <c r="F7975" s="39">
        <v>92.53460693359375</v>
      </c>
      <c r="G7975">
        <f t="shared" si="747"/>
        <v>1.4663896426926224E-3</v>
      </c>
      <c r="H7975" s="38">
        <f>G7975*SUMIF('Manual Inputs'!$B$11:$B$22,'Expanded kW'!A7975,'Manual Inputs'!$C$11:$C$22)</f>
        <v>12293.747385207856</v>
      </c>
    </row>
    <row r="7976" spans="1:8" x14ac:dyDescent="0.2">
      <c r="A7976">
        <f t="shared" si="744"/>
        <v>1</v>
      </c>
      <c r="B7976" t="b">
        <f t="shared" si="745"/>
        <v>0</v>
      </c>
      <c r="C7976" t="str">
        <f t="shared" si="746"/>
        <v>OFF</v>
      </c>
      <c r="D7976" s="4">
        <f t="shared" si="748"/>
        <v>42762.249999980661</v>
      </c>
      <c r="E7976" t="str">
        <f t="shared" si="749"/>
        <v>LRKPPS</v>
      </c>
      <c r="F7976" s="39">
        <v>116.92992401123047</v>
      </c>
      <c r="G7976">
        <f t="shared" si="747"/>
        <v>1.8529805785413151E-3</v>
      </c>
      <c r="H7976" s="38">
        <f>G7976*SUMIF('Manual Inputs'!$B$11:$B$22,'Expanded kW'!A7976,'Manual Inputs'!$C$11:$C$22)</f>
        <v>15534.803628627566</v>
      </c>
    </row>
    <row r="7977" spans="1:8" x14ac:dyDescent="0.2">
      <c r="A7977">
        <f t="shared" si="744"/>
        <v>1</v>
      </c>
      <c r="B7977" t="b">
        <f t="shared" si="745"/>
        <v>0</v>
      </c>
      <c r="C7977" t="str">
        <f t="shared" si="746"/>
        <v>ON</v>
      </c>
      <c r="D7977" s="4">
        <f t="shared" si="748"/>
        <v>42762.291666647325</v>
      </c>
      <c r="E7977" t="str">
        <f t="shared" si="749"/>
        <v>LRKPPS</v>
      </c>
      <c r="F7977" s="39">
        <v>138.40921020507812</v>
      </c>
      <c r="G7977">
        <f t="shared" si="747"/>
        <v>2.1933613706669277E-3</v>
      </c>
      <c r="H7977" s="38">
        <f>G7977*SUMIF('Manual Inputs'!$B$11:$B$22,'Expanded kW'!A7977,'Manual Inputs'!$C$11:$C$22)</f>
        <v>18388.448629478393</v>
      </c>
    </row>
    <row r="7978" spans="1:8" x14ac:dyDescent="0.2">
      <c r="A7978">
        <f t="shared" si="744"/>
        <v>1</v>
      </c>
      <c r="B7978" t="b">
        <f t="shared" si="745"/>
        <v>0</v>
      </c>
      <c r="C7978" t="str">
        <f t="shared" si="746"/>
        <v>ON</v>
      </c>
      <c r="D7978" s="4">
        <f t="shared" si="748"/>
        <v>42762.333333313989</v>
      </c>
      <c r="E7978" t="str">
        <f t="shared" si="749"/>
        <v>LRKPPS</v>
      </c>
      <c r="F7978" s="39">
        <v>148.96757507324219</v>
      </c>
      <c r="G7978">
        <f t="shared" si="747"/>
        <v>2.3606790629283362E-3</v>
      </c>
      <c r="H7978" s="38">
        <f>G7978*SUMIF('Manual Inputs'!$B$11:$B$22,'Expanded kW'!A7978,'Manual Inputs'!$C$11:$C$22)</f>
        <v>19791.187289007285</v>
      </c>
    </row>
    <row r="7979" spans="1:8" x14ac:dyDescent="0.2">
      <c r="A7979">
        <f t="shared" si="744"/>
        <v>1</v>
      </c>
      <c r="B7979" t="b">
        <f t="shared" si="745"/>
        <v>0</v>
      </c>
      <c r="C7979" t="str">
        <f t="shared" si="746"/>
        <v>ON</v>
      </c>
      <c r="D7979" s="4">
        <f t="shared" si="748"/>
        <v>42762.374999980653</v>
      </c>
      <c r="E7979" t="str">
        <f t="shared" si="749"/>
        <v>LRKPPS</v>
      </c>
      <c r="F7979" s="39">
        <v>155.08729553222656</v>
      </c>
      <c r="G7979">
        <f t="shared" si="747"/>
        <v>2.457657858155389E-3</v>
      </c>
      <c r="H7979" s="38">
        <f>G7979*SUMIF('Manual Inputs'!$B$11:$B$22,'Expanded kW'!A7979,'Manual Inputs'!$C$11:$C$22)</f>
        <v>20604.226862891603</v>
      </c>
    </row>
    <row r="7980" spans="1:8" x14ac:dyDescent="0.2">
      <c r="A7980">
        <f t="shared" si="744"/>
        <v>1</v>
      </c>
      <c r="B7980" t="b">
        <f t="shared" si="745"/>
        <v>0</v>
      </c>
      <c r="C7980" t="str">
        <f t="shared" si="746"/>
        <v>ON</v>
      </c>
      <c r="D7980" s="4">
        <f t="shared" si="748"/>
        <v>42762.416666647317</v>
      </c>
      <c r="E7980" t="str">
        <f t="shared" si="749"/>
        <v>LRKPPS</v>
      </c>
      <c r="F7980" s="39">
        <v>142.98439025878906</v>
      </c>
      <c r="G7980">
        <f t="shared" si="747"/>
        <v>2.2658639388037352E-3</v>
      </c>
      <c r="H7980" s="38">
        <f>G7980*SUMIF('Manual Inputs'!$B$11:$B$22,'Expanded kW'!A7980,'Manual Inputs'!$C$11:$C$22)</f>
        <v>18996.287249925852</v>
      </c>
    </row>
    <row r="7981" spans="1:8" x14ac:dyDescent="0.2">
      <c r="A7981">
        <f t="shared" si="744"/>
        <v>1</v>
      </c>
      <c r="B7981" t="b">
        <f t="shared" si="745"/>
        <v>0</v>
      </c>
      <c r="C7981" t="str">
        <f t="shared" si="746"/>
        <v>ON</v>
      </c>
      <c r="D7981" s="4">
        <f t="shared" si="748"/>
        <v>42762.458333313982</v>
      </c>
      <c r="E7981" t="str">
        <f t="shared" si="749"/>
        <v>LRKPPS</v>
      </c>
      <c r="F7981" s="39">
        <v>151.72990417480469</v>
      </c>
      <c r="G7981">
        <f t="shared" si="747"/>
        <v>2.4044535049286848E-3</v>
      </c>
      <c r="H7981" s="38">
        <f>G7981*SUMIF('Manual Inputs'!$B$11:$B$22,'Expanded kW'!A7981,'Manual Inputs'!$C$11:$C$22)</f>
        <v>20158.178378014534</v>
      </c>
    </row>
    <row r="7982" spans="1:8" x14ac:dyDescent="0.2">
      <c r="A7982">
        <f t="shared" si="744"/>
        <v>1</v>
      </c>
      <c r="B7982" t="b">
        <f t="shared" si="745"/>
        <v>0</v>
      </c>
      <c r="C7982" t="str">
        <f t="shared" si="746"/>
        <v>ON</v>
      </c>
      <c r="D7982" s="4">
        <f t="shared" si="748"/>
        <v>42762.499999980646</v>
      </c>
      <c r="E7982" t="str">
        <f t="shared" si="749"/>
        <v>LRKPPS</v>
      </c>
      <c r="F7982" s="39">
        <v>139.54808044433594</v>
      </c>
      <c r="G7982">
        <f t="shared" si="747"/>
        <v>2.2114089701387339E-3</v>
      </c>
      <c r="H7982" s="38">
        <f>G7982*SUMIF('Manual Inputs'!$B$11:$B$22,'Expanded kW'!A7982,'Manual Inputs'!$C$11:$C$22)</f>
        <v>18539.754000408582</v>
      </c>
    </row>
    <row r="7983" spans="1:8" x14ac:dyDescent="0.2">
      <c r="A7983">
        <f t="shared" si="744"/>
        <v>1</v>
      </c>
      <c r="B7983" t="b">
        <f t="shared" si="745"/>
        <v>0</v>
      </c>
      <c r="C7983" t="str">
        <f t="shared" si="746"/>
        <v>ON</v>
      </c>
      <c r="D7983" s="4">
        <f t="shared" si="748"/>
        <v>42762.54166664731</v>
      </c>
      <c r="E7983" t="str">
        <f t="shared" si="749"/>
        <v>LRKPPS</v>
      </c>
      <c r="F7983" s="39">
        <v>125.75187683105469</v>
      </c>
      <c r="G7983">
        <f t="shared" si="747"/>
        <v>1.9927814667927437E-3</v>
      </c>
      <c r="H7983" s="38">
        <f>G7983*SUMIF('Manual Inputs'!$B$11:$B$22,'Expanded kW'!A7983,'Manual Inputs'!$C$11:$C$22)</f>
        <v>16706.850098646857</v>
      </c>
    </row>
    <row r="7984" spans="1:8" x14ac:dyDescent="0.2">
      <c r="A7984">
        <f t="shared" si="744"/>
        <v>1</v>
      </c>
      <c r="B7984" t="b">
        <f t="shared" si="745"/>
        <v>0</v>
      </c>
      <c r="C7984" t="str">
        <f t="shared" si="746"/>
        <v>ON</v>
      </c>
      <c r="D7984" s="4">
        <f t="shared" si="748"/>
        <v>42762.583333313974</v>
      </c>
      <c r="E7984" t="str">
        <f t="shared" si="749"/>
        <v>LRKPPS</v>
      </c>
      <c r="F7984" s="39">
        <v>117.01026153564453</v>
      </c>
      <c r="G7984">
        <f t="shared" si="747"/>
        <v>1.8542536818442221E-3</v>
      </c>
      <c r="H7984" s="38">
        <f>G7984*SUMIF('Manual Inputs'!$B$11:$B$22,'Expanded kW'!A7984,'Manual Inputs'!$C$11:$C$22)</f>
        <v>15545.476924418495</v>
      </c>
    </row>
    <row r="7985" spans="1:8" x14ac:dyDescent="0.2">
      <c r="A7985">
        <f t="shared" si="744"/>
        <v>1</v>
      </c>
      <c r="B7985" t="b">
        <f t="shared" si="745"/>
        <v>0</v>
      </c>
      <c r="C7985" t="str">
        <f t="shared" si="746"/>
        <v>ON</v>
      </c>
      <c r="D7985" s="4">
        <f t="shared" si="748"/>
        <v>42762.624999980639</v>
      </c>
      <c r="E7985" t="str">
        <f t="shared" si="749"/>
        <v>LRKPPS</v>
      </c>
      <c r="F7985" s="39">
        <v>106.07417297363281</v>
      </c>
      <c r="G7985">
        <f t="shared" si="747"/>
        <v>1.680950227814189E-3</v>
      </c>
      <c r="H7985" s="38">
        <f>G7985*SUMIF('Manual Inputs'!$B$11:$B$22,'Expanded kW'!A7985,'Manual Inputs'!$C$11:$C$22)</f>
        <v>14092.555529722171</v>
      </c>
    </row>
    <row r="7986" spans="1:8" x14ac:dyDescent="0.2">
      <c r="A7986">
        <f t="shared" si="744"/>
        <v>1</v>
      </c>
      <c r="B7986" t="b">
        <f t="shared" si="745"/>
        <v>0</v>
      </c>
      <c r="C7986" t="str">
        <f t="shared" si="746"/>
        <v>ON</v>
      </c>
      <c r="D7986" s="4">
        <f t="shared" si="748"/>
        <v>42762.666666647303</v>
      </c>
      <c r="E7986" t="str">
        <f t="shared" si="749"/>
        <v>LRKPPS</v>
      </c>
      <c r="F7986" s="39">
        <v>104.22628021240234</v>
      </c>
      <c r="G7986">
        <f t="shared" si="747"/>
        <v>1.6516667965048666E-3</v>
      </c>
      <c r="H7986" s="38">
        <f>G7986*SUMIF('Manual Inputs'!$B$11:$B$22,'Expanded kW'!A7986,'Manual Inputs'!$C$11:$C$22)</f>
        <v>13847.052495189106</v>
      </c>
    </row>
    <row r="7987" spans="1:8" x14ac:dyDescent="0.2">
      <c r="A7987">
        <f t="shared" si="744"/>
        <v>1</v>
      </c>
      <c r="B7987" t="b">
        <f t="shared" si="745"/>
        <v>0</v>
      </c>
      <c r="C7987" t="str">
        <f t="shared" si="746"/>
        <v>ON</v>
      </c>
      <c r="D7987" s="4">
        <f t="shared" si="748"/>
        <v>42762.708333313967</v>
      </c>
      <c r="E7987" t="str">
        <f t="shared" si="749"/>
        <v>LRKPPS</v>
      </c>
      <c r="F7987" s="39">
        <v>98.453071594238281</v>
      </c>
      <c r="G7987">
        <f t="shared" si="747"/>
        <v>1.5601791509275216E-3</v>
      </c>
      <c r="H7987" s="38">
        <f>G7987*SUMIF('Manual Inputs'!$B$11:$B$22,'Expanded kW'!A7987,'Manual Inputs'!$C$11:$C$22)</f>
        <v>13080.048984764648</v>
      </c>
    </row>
    <row r="7988" spans="1:8" x14ac:dyDescent="0.2">
      <c r="A7988">
        <f t="shared" si="744"/>
        <v>1</v>
      </c>
      <c r="B7988" t="b">
        <f t="shared" si="745"/>
        <v>0</v>
      </c>
      <c r="C7988" t="str">
        <f t="shared" si="746"/>
        <v>ON</v>
      </c>
      <c r="D7988" s="4">
        <f t="shared" si="748"/>
        <v>42762.749999980631</v>
      </c>
      <c r="E7988" t="str">
        <f t="shared" si="749"/>
        <v>LRKPPS</v>
      </c>
      <c r="F7988" s="39">
        <v>95.343460083007813</v>
      </c>
      <c r="G7988">
        <f t="shared" si="747"/>
        <v>1.5109013481251769E-3</v>
      </c>
      <c r="H7988" s="38">
        <f>G7988*SUMIF('Manual Inputs'!$B$11:$B$22,'Expanded kW'!A7988,'Manual Inputs'!$C$11:$C$22)</f>
        <v>12666.919457855476</v>
      </c>
    </row>
    <row r="7989" spans="1:8" x14ac:dyDescent="0.2">
      <c r="A7989">
        <f t="shared" si="744"/>
        <v>1</v>
      </c>
      <c r="B7989" t="b">
        <f t="shared" si="745"/>
        <v>0</v>
      </c>
      <c r="C7989" t="str">
        <f t="shared" si="746"/>
        <v>ON</v>
      </c>
      <c r="D7989" s="4">
        <f t="shared" si="748"/>
        <v>42762.791666647296</v>
      </c>
      <c r="E7989" t="str">
        <f t="shared" si="749"/>
        <v>LRKPPS</v>
      </c>
      <c r="F7989" s="39">
        <v>93.227149963378906</v>
      </c>
      <c r="G7989">
        <f t="shared" si="747"/>
        <v>1.4773643251346704E-3</v>
      </c>
      <c r="H7989" s="38">
        <f>G7989*SUMIF('Manual Inputs'!$B$11:$B$22,'Expanded kW'!A7989,'Manual Inputs'!$C$11:$C$22)</f>
        <v>12385.755654802333</v>
      </c>
    </row>
    <row r="7990" spans="1:8" x14ac:dyDescent="0.2">
      <c r="A7990">
        <f t="shared" si="744"/>
        <v>1</v>
      </c>
      <c r="B7990" t="b">
        <f t="shared" si="745"/>
        <v>0</v>
      </c>
      <c r="C7990" t="str">
        <f t="shared" si="746"/>
        <v>ON</v>
      </c>
      <c r="D7990" s="4">
        <f t="shared" si="748"/>
        <v>42762.83333331396</v>
      </c>
      <c r="E7990" t="str">
        <f t="shared" si="749"/>
        <v>LRKPPS</v>
      </c>
      <c r="F7990" s="39">
        <v>89.308921813964844</v>
      </c>
      <c r="G7990">
        <f t="shared" si="747"/>
        <v>1.4152724292871984E-3</v>
      </c>
      <c r="H7990" s="38">
        <f>G7990*SUMIF('Manual Inputs'!$B$11:$B$22,'Expanded kW'!A7990,'Manual Inputs'!$C$11:$C$22)</f>
        <v>11865.196821056217</v>
      </c>
    </row>
    <row r="7991" spans="1:8" x14ac:dyDescent="0.2">
      <c r="A7991">
        <f t="shared" si="744"/>
        <v>1</v>
      </c>
      <c r="B7991" t="b">
        <f t="shared" si="745"/>
        <v>0</v>
      </c>
      <c r="C7991" t="str">
        <f t="shared" si="746"/>
        <v>OFF</v>
      </c>
      <c r="D7991" s="4">
        <f t="shared" si="748"/>
        <v>42762.874999980624</v>
      </c>
      <c r="E7991" t="str">
        <f t="shared" si="749"/>
        <v>LRKPPS</v>
      </c>
      <c r="F7991" s="39">
        <v>86.550018310546875</v>
      </c>
      <c r="G7991">
        <f t="shared" si="747"/>
        <v>1.3715522725084076E-3</v>
      </c>
      <c r="H7991" s="38">
        <f>G7991*SUMIF('Manual Inputs'!$B$11:$B$22,'Expanded kW'!A7991,'Manual Inputs'!$C$11:$C$22)</f>
        <v>11498.660842192377</v>
      </c>
    </row>
    <row r="7992" spans="1:8" x14ac:dyDescent="0.2">
      <c r="A7992">
        <f t="shared" si="744"/>
        <v>1</v>
      </c>
      <c r="B7992" t="b">
        <f t="shared" si="745"/>
        <v>0</v>
      </c>
      <c r="C7992" t="str">
        <f t="shared" si="746"/>
        <v>OFF</v>
      </c>
      <c r="D7992" s="4">
        <f t="shared" si="748"/>
        <v>42762.916666647288</v>
      </c>
      <c r="E7992" t="str">
        <f t="shared" si="749"/>
        <v>LRKPPS</v>
      </c>
      <c r="F7992" s="39">
        <v>83.874984741210938</v>
      </c>
      <c r="G7992">
        <f t="shared" si="747"/>
        <v>1.3291611968890523E-3</v>
      </c>
      <c r="H7992" s="38">
        <f>G7992*SUMIF('Manual Inputs'!$B$11:$B$22,'Expanded kW'!A7992,'Manual Inputs'!$C$11:$C$22)</f>
        <v>11143.267459779598</v>
      </c>
    </row>
    <row r="7993" spans="1:8" x14ac:dyDescent="0.2">
      <c r="A7993">
        <f t="shared" si="744"/>
        <v>1</v>
      </c>
      <c r="B7993" t="b">
        <f t="shared" si="745"/>
        <v>0</v>
      </c>
      <c r="C7993" t="str">
        <f t="shared" si="746"/>
        <v>OFF</v>
      </c>
      <c r="D7993" s="4">
        <f t="shared" si="748"/>
        <v>42762.958333313953</v>
      </c>
      <c r="E7993" t="str">
        <f t="shared" si="749"/>
        <v>LRKPPS</v>
      </c>
      <c r="F7993" s="39">
        <v>79.477058410644531</v>
      </c>
      <c r="G7993">
        <f t="shared" si="747"/>
        <v>1.2594675564859992E-3</v>
      </c>
      <c r="H7993" s="38">
        <f>G7993*SUMIF('Manual Inputs'!$B$11:$B$22,'Expanded kW'!A7993,'Manual Inputs'!$C$11:$C$22)</f>
        <v>10558.978001830768</v>
      </c>
    </row>
    <row r="7994" spans="1:8" x14ac:dyDescent="0.2">
      <c r="A7994">
        <f t="shared" si="744"/>
        <v>1</v>
      </c>
      <c r="B7994" t="b">
        <f t="shared" si="745"/>
        <v>0</v>
      </c>
      <c r="C7994" t="str">
        <f t="shared" si="746"/>
        <v>OFF</v>
      </c>
      <c r="D7994" s="4">
        <f t="shared" si="748"/>
        <v>42762.999999980617</v>
      </c>
      <c r="E7994" t="str">
        <f t="shared" si="749"/>
        <v>LRKPPS</v>
      </c>
      <c r="F7994" s="39">
        <v>75.719856262207031</v>
      </c>
      <c r="G7994">
        <f t="shared" si="747"/>
        <v>1.1999274287592444E-3</v>
      </c>
      <c r="H7994" s="38">
        <f>G7994*SUMIF('Manual Inputs'!$B$11:$B$22,'Expanded kW'!A7994,'Manual Inputs'!$C$11:$C$22)</f>
        <v>10059.812385650017</v>
      </c>
    </row>
    <row r="7995" spans="1:8" x14ac:dyDescent="0.2">
      <c r="A7995">
        <f t="shared" si="744"/>
        <v>1</v>
      </c>
      <c r="B7995" t="b">
        <f t="shared" si="745"/>
        <v>0</v>
      </c>
      <c r="C7995" t="str">
        <f t="shared" si="746"/>
        <v>OFF</v>
      </c>
      <c r="D7995" s="4">
        <f t="shared" si="748"/>
        <v>42763.041666647281</v>
      </c>
      <c r="E7995" t="str">
        <f t="shared" si="749"/>
        <v>LRKPPS</v>
      </c>
      <c r="F7995" s="39">
        <v>75.831840515136719</v>
      </c>
      <c r="G7995">
        <f t="shared" si="747"/>
        <v>1.2017020356234482E-3</v>
      </c>
      <c r="H7995" s="38">
        <f>G7995*SUMIF('Manual Inputs'!$B$11:$B$22,'Expanded kW'!A7995,'Manual Inputs'!$C$11:$C$22)</f>
        <v>10074.690128823733</v>
      </c>
    </row>
    <row r="7996" spans="1:8" x14ac:dyDescent="0.2">
      <c r="A7996">
        <f t="shared" si="744"/>
        <v>1</v>
      </c>
      <c r="B7996" t="b">
        <f t="shared" si="745"/>
        <v>0</v>
      </c>
      <c r="C7996" t="str">
        <f t="shared" si="746"/>
        <v>OFF</v>
      </c>
      <c r="D7996" s="4">
        <f t="shared" si="748"/>
        <v>42763.083333313945</v>
      </c>
      <c r="E7996" t="str">
        <f t="shared" si="749"/>
        <v>LRKPPS</v>
      </c>
      <c r="F7996" s="39">
        <v>76.314674377441406</v>
      </c>
      <c r="G7996">
        <f t="shared" si="747"/>
        <v>1.2093534711056671E-3</v>
      </c>
      <c r="H7996" s="38">
        <f>G7996*SUMIF('Manual Inputs'!$B$11:$B$22,'Expanded kW'!A7996,'Manual Inputs'!$C$11:$C$22)</f>
        <v>10138.837346053044</v>
      </c>
    </row>
    <row r="7997" spans="1:8" x14ac:dyDescent="0.2">
      <c r="A7997">
        <f t="shared" si="744"/>
        <v>1</v>
      </c>
      <c r="B7997" t="b">
        <f t="shared" si="745"/>
        <v>0</v>
      </c>
      <c r="C7997" t="str">
        <f t="shared" si="746"/>
        <v>OFF</v>
      </c>
      <c r="D7997" s="4">
        <f t="shared" si="748"/>
        <v>42763.12499998061</v>
      </c>
      <c r="E7997" t="str">
        <f t="shared" si="749"/>
        <v>LRKPPS</v>
      </c>
      <c r="F7997" s="39">
        <v>73.724967956542969</v>
      </c>
      <c r="G7997">
        <f t="shared" si="747"/>
        <v>1.1683145690228464E-3</v>
      </c>
      <c r="H7997" s="38">
        <f>G7997*SUMIF('Manual Inputs'!$B$11:$B$22,'Expanded kW'!A7997,'Manual Inputs'!$C$11:$C$22)</f>
        <v>9794.7801592837332</v>
      </c>
    </row>
    <row r="7998" spans="1:8" x14ac:dyDescent="0.2">
      <c r="A7998">
        <f t="shared" si="744"/>
        <v>1</v>
      </c>
      <c r="B7998" t="b">
        <f t="shared" si="745"/>
        <v>0</v>
      </c>
      <c r="C7998" t="str">
        <f t="shared" si="746"/>
        <v>OFF</v>
      </c>
      <c r="D7998" s="4">
        <f t="shared" si="748"/>
        <v>42763.166666647274</v>
      </c>
      <c r="E7998" t="str">
        <f t="shared" si="749"/>
        <v>LRKPPS</v>
      </c>
      <c r="F7998" s="39">
        <v>73.286048889160156</v>
      </c>
      <c r="G7998">
        <f t="shared" si="747"/>
        <v>1.1613590483185508E-3</v>
      </c>
      <c r="H7998" s="38">
        <f>G7998*SUMIF('Manual Inputs'!$B$11:$B$22,'Expanded kW'!A7998,'Manual Inputs'!$C$11:$C$22)</f>
        <v>9736.4672716434616</v>
      </c>
    </row>
    <row r="7999" spans="1:8" x14ac:dyDescent="0.2">
      <c r="A7999">
        <f t="shared" si="744"/>
        <v>1</v>
      </c>
      <c r="B7999" t="b">
        <f t="shared" si="745"/>
        <v>0</v>
      </c>
      <c r="C7999" t="str">
        <f t="shared" si="746"/>
        <v>OFF</v>
      </c>
      <c r="D7999" s="4">
        <f t="shared" si="748"/>
        <v>42763.208333313938</v>
      </c>
      <c r="E7999" t="str">
        <f t="shared" si="749"/>
        <v>LRKPPS</v>
      </c>
      <c r="F7999" s="39">
        <v>75.971229553222656</v>
      </c>
      <c r="G7999">
        <f t="shared" si="747"/>
        <v>1.2039109242601158E-3</v>
      </c>
      <c r="H7999" s="38">
        <f>G7999*SUMIF('Manual Inputs'!$B$11:$B$22,'Expanded kW'!A7999,'Manual Inputs'!$C$11:$C$22)</f>
        <v>10093.208753144745</v>
      </c>
    </row>
    <row r="8000" spans="1:8" x14ac:dyDescent="0.2">
      <c r="A8000">
        <f t="shared" si="744"/>
        <v>1</v>
      </c>
      <c r="B8000" t="b">
        <f t="shared" si="745"/>
        <v>0</v>
      </c>
      <c r="C8000" t="str">
        <f t="shared" si="746"/>
        <v>OFF</v>
      </c>
      <c r="D8000" s="4">
        <f t="shared" si="748"/>
        <v>42763.249999980602</v>
      </c>
      <c r="E8000" t="str">
        <f t="shared" si="749"/>
        <v>LRKPPS</v>
      </c>
      <c r="F8000" s="39">
        <v>82.219467163085938</v>
      </c>
      <c r="G8000">
        <f t="shared" si="747"/>
        <v>1.302926322064326E-3</v>
      </c>
      <c r="H8000" s="38">
        <f>G8000*SUMIF('Manual Inputs'!$B$11:$B$22,'Expanded kW'!A8000,'Manual Inputs'!$C$11:$C$22)</f>
        <v>10923.322559469536</v>
      </c>
    </row>
    <row r="8001" spans="1:8" x14ac:dyDescent="0.2">
      <c r="A8001">
        <f t="shared" si="744"/>
        <v>1</v>
      </c>
      <c r="B8001" t="b">
        <f t="shared" si="745"/>
        <v>0</v>
      </c>
      <c r="C8001" t="str">
        <f t="shared" si="746"/>
        <v>OFF</v>
      </c>
      <c r="D8001" s="4">
        <f t="shared" si="748"/>
        <v>42763.291666647267</v>
      </c>
      <c r="E8001" t="str">
        <f t="shared" si="749"/>
        <v>LRKPPS</v>
      </c>
      <c r="F8001" s="39">
        <v>87.283889770507813</v>
      </c>
      <c r="G8001">
        <f t="shared" si="747"/>
        <v>1.38318188378159E-3</v>
      </c>
      <c r="H8001" s="38">
        <f>G8001*SUMIF('Manual Inputs'!$B$11:$B$22,'Expanded kW'!A8001,'Manual Inputs'!$C$11:$C$22)</f>
        <v>11596.159828149575</v>
      </c>
    </row>
    <row r="8002" spans="1:8" x14ac:dyDescent="0.2">
      <c r="A8002">
        <f t="shared" ref="A8002:A8065" si="750">MONTH(D8002)</f>
        <v>1</v>
      </c>
      <c r="B8002" t="b">
        <f t="shared" ref="B8002:B8065" si="751">IF(ISNA(VLOOKUP(DATE(YEAR(D8002),MONTH(D8002),DAY(D8002)),Holidays,1,FALSE)),FALSE,TRUE)</f>
        <v>0</v>
      </c>
      <c r="C8002" t="str">
        <f t="shared" ref="C8002:C8065" si="752">IF(OR(HOUR(D8002)&lt;PkStart,HOUR(D8002)&gt;OPkStart-1,WEEKDAY(D8002,2)&gt;5,B8002)=TRUE,"OFF","ON")</f>
        <v>OFF</v>
      </c>
      <c r="D8002" s="4">
        <f t="shared" si="748"/>
        <v>42763.333333313931</v>
      </c>
      <c r="E8002" t="str">
        <f t="shared" si="749"/>
        <v>LRKPPS</v>
      </c>
      <c r="F8002" s="39">
        <v>88.11279296875</v>
      </c>
      <c r="G8002">
        <f t="shared" ref="G8002:G8065" si="753">IF(SUMIF($A$2:$A$8761,A8002,$F$2:$F$8761)=0,0,F8002/SUMIF($A$2:$A$8761,A8002,$F$2:$F$8761))</f>
        <v>1.3963174565686386E-3</v>
      </c>
      <c r="H8002" s="38">
        <f>G8002*SUMIF('Manual Inputs'!$B$11:$B$22,'Expanded kW'!A8002,'Manual Inputs'!$C$11:$C$22)</f>
        <v>11706.28431955519</v>
      </c>
    </row>
    <row r="8003" spans="1:8" x14ac:dyDescent="0.2">
      <c r="A8003">
        <f t="shared" si="750"/>
        <v>1</v>
      </c>
      <c r="B8003" t="b">
        <f t="shared" si="751"/>
        <v>0</v>
      </c>
      <c r="C8003" t="str">
        <f t="shared" si="752"/>
        <v>OFF</v>
      </c>
      <c r="D8003" s="4">
        <f t="shared" si="748"/>
        <v>42763.374999980595</v>
      </c>
      <c r="E8003" t="str">
        <f t="shared" si="749"/>
        <v>LRKPPS</v>
      </c>
      <c r="F8003" s="39">
        <v>88.638236999511719</v>
      </c>
      <c r="G8003">
        <f t="shared" si="753"/>
        <v>1.4046441325016392E-3</v>
      </c>
      <c r="H8003" s="38">
        <f>G8003*SUMIF('Manual Inputs'!$B$11:$B$22,'Expanded kW'!A8003,'Manual Inputs'!$C$11:$C$22)</f>
        <v>11776.092539347874</v>
      </c>
    </row>
    <row r="8004" spans="1:8" x14ac:dyDescent="0.2">
      <c r="A8004">
        <f t="shared" si="750"/>
        <v>1</v>
      </c>
      <c r="B8004" t="b">
        <f t="shared" si="751"/>
        <v>0</v>
      </c>
      <c r="C8004" t="str">
        <f t="shared" si="752"/>
        <v>OFF</v>
      </c>
      <c r="D8004" s="4">
        <f t="shared" ref="D8004:D8067" si="754">+D8003+1/24</f>
        <v>42763.416666647259</v>
      </c>
      <c r="E8004" t="str">
        <f t="shared" ref="E8004:E8067" si="755">+E8003</f>
        <v>LRKPPS</v>
      </c>
      <c r="F8004" s="39">
        <v>84.536026000976563</v>
      </c>
      <c r="G8004">
        <f t="shared" si="753"/>
        <v>1.3396366729172633E-3</v>
      </c>
      <c r="H8004" s="38">
        <f>G8004*SUMIF('Manual Inputs'!$B$11:$B$22,'Expanded kW'!A8004,'Manual Inputs'!$C$11:$C$22)</f>
        <v>11231.090540549694</v>
      </c>
    </row>
    <row r="8005" spans="1:8" x14ac:dyDescent="0.2">
      <c r="A8005">
        <f t="shared" si="750"/>
        <v>1</v>
      </c>
      <c r="B8005" t="b">
        <f t="shared" si="751"/>
        <v>0</v>
      </c>
      <c r="C8005" t="str">
        <f t="shared" si="752"/>
        <v>OFF</v>
      </c>
      <c r="D8005" s="4">
        <f t="shared" si="754"/>
        <v>42763.458333313924</v>
      </c>
      <c r="E8005" t="str">
        <f t="shared" si="755"/>
        <v>LRKPPS</v>
      </c>
      <c r="F8005" s="39">
        <v>79.022743225097656</v>
      </c>
      <c r="G8005">
        <f t="shared" si="753"/>
        <v>1.2522680545409377E-3</v>
      </c>
      <c r="H8005" s="38">
        <f>G8005*SUMIF('Manual Inputs'!$B$11:$B$22,'Expanded kW'!A8005,'Manual Inputs'!$C$11:$C$22)</f>
        <v>10498.619652565987</v>
      </c>
    </row>
    <row r="8006" spans="1:8" x14ac:dyDescent="0.2">
      <c r="A8006">
        <f t="shared" si="750"/>
        <v>1</v>
      </c>
      <c r="B8006" t="b">
        <f t="shared" si="751"/>
        <v>0</v>
      </c>
      <c r="C8006" t="str">
        <f t="shared" si="752"/>
        <v>OFF</v>
      </c>
      <c r="D8006" s="4">
        <f t="shared" si="754"/>
        <v>42763.499999980588</v>
      </c>
      <c r="E8006" t="str">
        <f t="shared" si="755"/>
        <v>LRKPPS</v>
      </c>
      <c r="F8006" s="39">
        <v>76.017005920410156</v>
      </c>
      <c r="G8006">
        <f t="shared" si="753"/>
        <v>1.204636339247527E-3</v>
      </c>
      <c r="H8006" s="38">
        <f>G8006*SUMIF('Manual Inputs'!$B$11:$B$22,'Expanded kW'!A8006,'Manual Inputs'!$C$11:$C$22)</f>
        <v>10099.290403168065</v>
      </c>
    </row>
    <row r="8007" spans="1:8" x14ac:dyDescent="0.2">
      <c r="A8007">
        <f t="shared" si="750"/>
        <v>1</v>
      </c>
      <c r="B8007" t="b">
        <f t="shared" si="751"/>
        <v>0</v>
      </c>
      <c r="C8007" t="str">
        <f t="shared" si="752"/>
        <v>OFF</v>
      </c>
      <c r="D8007" s="4">
        <f t="shared" si="754"/>
        <v>42763.541666647252</v>
      </c>
      <c r="E8007" t="str">
        <f t="shared" si="755"/>
        <v>LRKPPS</v>
      </c>
      <c r="F8007" s="39">
        <v>76.368431091308594</v>
      </c>
      <c r="G8007">
        <f t="shared" si="753"/>
        <v>1.2102053501058837E-3</v>
      </c>
      <c r="H8007" s="38">
        <f>G8007*SUMIF('Manual Inputs'!$B$11:$B$22,'Expanded kW'!A8007,'Manual Inputs'!$C$11:$C$22)</f>
        <v>10145.979230397095</v>
      </c>
    </row>
    <row r="8008" spans="1:8" x14ac:dyDescent="0.2">
      <c r="A8008">
        <f t="shared" si="750"/>
        <v>1</v>
      </c>
      <c r="B8008" t="b">
        <f t="shared" si="751"/>
        <v>0</v>
      </c>
      <c r="C8008" t="str">
        <f t="shared" si="752"/>
        <v>OFF</v>
      </c>
      <c r="D8008" s="4">
        <f t="shared" si="754"/>
        <v>42763.583333313916</v>
      </c>
      <c r="E8008" t="str">
        <f t="shared" si="755"/>
        <v>LRKPPS</v>
      </c>
      <c r="F8008" s="39">
        <v>73.328567504882813</v>
      </c>
      <c r="G8008">
        <f t="shared" si="753"/>
        <v>1.1620328379393582E-3</v>
      </c>
      <c r="H8008" s="38">
        <f>G8008*SUMIF('Manual Inputs'!$B$11:$B$22,'Expanded kW'!A8008,'Manual Inputs'!$C$11:$C$22)</f>
        <v>9742.1161109067907</v>
      </c>
    </row>
    <row r="8009" spans="1:8" x14ac:dyDescent="0.2">
      <c r="A8009">
        <f t="shared" si="750"/>
        <v>1</v>
      </c>
      <c r="B8009" t="b">
        <f t="shared" si="751"/>
        <v>0</v>
      </c>
      <c r="C8009" t="str">
        <f t="shared" si="752"/>
        <v>OFF</v>
      </c>
      <c r="D8009" s="4">
        <f t="shared" si="754"/>
        <v>42763.62499998058</v>
      </c>
      <c r="E8009" t="str">
        <f t="shared" si="755"/>
        <v>LRKPPS</v>
      </c>
      <c r="F8009" s="39">
        <v>69.396148681640625</v>
      </c>
      <c r="G8009">
        <f t="shared" si="753"/>
        <v>1.0997160634457887E-3</v>
      </c>
      <c r="H8009" s="38">
        <f>G8009*SUMIF('Manual Inputs'!$B$11:$B$22,'Expanded kW'!A8009,'Manual Inputs'!$C$11:$C$22)</f>
        <v>9219.6719656534442</v>
      </c>
    </row>
    <row r="8010" spans="1:8" x14ac:dyDescent="0.2">
      <c r="A8010">
        <f t="shared" si="750"/>
        <v>1</v>
      </c>
      <c r="B8010" t="b">
        <f t="shared" si="751"/>
        <v>0</v>
      </c>
      <c r="C8010" t="str">
        <f t="shared" si="752"/>
        <v>OFF</v>
      </c>
      <c r="D8010" s="4">
        <f t="shared" si="754"/>
        <v>42763.666666647245</v>
      </c>
      <c r="E8010" t="str">
        <f t="shared" si="755"/>
        <v>LRKPPS</v>
      </c>
      <c r="F8010" s="39">
        <v>68.059188842773438</v>
      </c>
      <c r="G8010">
        <f t="shared" si="753"/>
        <v>1.0785293515184577E-3</v>
      </c>
      <c r="H8010" s="38">
        <f>G8010*SUMIF('Manual Inputs'!$B$11:$B$22,'Expanded kW'!A8010,'Manual Inputs'!$C$11:$C$22)</f>
        <v>9042.0492678556693</v>
      </c>
    </row>
    <row r="8011" spans="1:8" x14ac:dyDescent="0.2">
      <c r="A8011">
        <f t="shared" si="750"/>
        <v>1</v>
      </c>
      <c r="B8011" t="b">
        <f t="shared" si="751"/>
        <v>0</v>
      </c>
      <c r="C8011" t="str">
        <f t="shared" si="752"/>
        <v>OFF</v>
      </c>
      <c r="D8011" s="4">
        <f t="shared" si="754"/>
        <v>42763.708333313909</v>
      </c>
      <c r="E8011" t="str">
        <f t="shared" si="755"/>
        <v>LRKPPS</v>
      </c>
      <c r="F8011" s="39">
        <v>67.229469299316406</v>
      </c>
      <c r="G8011">
        <f t="shared" si="753"/>
        <v>1.0653808421641339E-3</v>
      </c>
      <c r="H8011" s="38">
        <f>G8011*SUMIF('Manual Inputs'!$B$11:$B$22,'Expanded kW'!A8011,'Manual Inputs'!$C$11:$C$22)</f>
        <v>8931.8163203579752</v>
      </c>
    </row>
    <row r="8012" spans="1:8" x14ac:dyDescent="0.2">
      <c r="A8012">
        <f t="shared" si="750"/>
        <v>1</v>
      </c>
      <c r="B8012" t="b">
        <f t="shared" si="751"/>
        <v>0</v>
      </c>
      <c r="C8012" t="str">
        <f t="shared" si="752"/>
        <v>OFF</v>
      </c>
      <c r="D8012" s="4">
        <f t="shared" si="754"/>
        <v>42763.749999980573</v>
      </c>
      <c r="E8012" t="str">
        <f t="shared" si="755"/>
        <v>LRKPPS</v>
      </c>
      <c r="F8012" s="39">
        <v>69.90936279296875</v>
      </c>
      <c r="G8012">
        <f t="shared" si="753"/>
        <v>1.1078489326746528E-3</v>
      </c>
      <c r="H8012" s="38">
        <f>G8012*SUMIF('Manual Inputs'!$B$11:$B$22,'Expanded kW'!A8012,'Manual Inputs'!$C$11:$C$22)</f>
        <v>9287.8553712815647</v>
      </c>
    </row>
    <row r="8013" spans="1:8" x14ac:dyDescent="0.2">
      <c r="A8013">
        <f t="shared" si="750"/>
        <v>1</v>
      </c>
      <c r="B8013" t="b">
        <f t="shared" si="751"/>
        <v>0</v>
      </c>
      <c r="C8013" t="str">
        <f t="shared" si="752"/>
        <v>OFF</v>
      </c>
      <c r="D8013" s="4">
        <f t="shared" si="754"/>
        <v>42763.791666647237</v>
      </c>
      <c r="E8013" t="str">
        <f t="shared" si="755"/>
        <v>LRKPPS</v>
      </c>
      <c r="F8013" s="39">
        <v>70.884162902832031</v>
      </c>
      <c r="G8013">
        <f t="shared" si="753"/>
        <v>1.1232965239290789E-3</v>
      </c>
      <c r="H8013" s="38">
        <f>G8013*SUMIF('Manual Inputs'!$B$11:$B$22,'Expanded kW'!A8013,'Manual Inputs'!$C$11:$C$22)</f>
        <v>9417.3630949198359</v>
      </c>
    </row>
    <row r="8014" spans="1:8" x14ac:dyDescent="0.2">
      <c r="A8014">
        <f t="shared" si="750"/>
        <v>1</v>
      </c>
      <c r="B8014" t="b">
        <f t="shared" si="751"/>
        <v>0</v>
      </c>
      <c r="C8014" t="str">
        <f t="shared" si="752"/>
        <v>OFF</v>
      </c>
      <c r="D8014" s="4">
        <f t="shared" si="754"/>
        <v>42763.833333313902</v>
      </c>
      <c r="E8014" t="str">
        <f t="shared" si="755"/>
        <v>LRKPPS</v>
      </c>
      <c r="F8014" s="39">
        <v>69.903450012207031</v>
      </c>
      <c r="G8014">
        <f t="shared" si="753"/>
        <v>1.1077552332387787E-3</v>
      </c>
      <c r="H8014" s="38">
        <f>G8014*SUMIF('Manual Inputs'!$B$11:$B$22,'Expanded kW'!A8014,'Manual Inputs'!$C$11:$C$22)</f>
        <v>9287.069824820217</v>
      </c>
    </row>
    <row r="8015" spans="1:8" x14ac:dyDescent="0.2">
      <c r="A8015">
        <f t="shared" si="750"/>
        <v>1</v>
      </c>
      <c r="B8015" t="b">
        <f t="shared" si="751"/>
        <v>0</v>
      </c>
      <c r="C8015" t="str">
        <f t="shared" si="752"/>
        <v>OFF</v>
      </c>
      <c r="D8015" s="4">
        <f t="shared" si="754"/>
        <v>42763.874999980566</v>
      </c>
      <c r="E8015" t="str">
        <f t="shared" si="755"/>
        <v>LRKPPS</v>
      </c>
      <c r="F8015" s="39">
        <v>72.781219482421875</v>
      </c>
      <c r="G8015">
        <f t="shared" si="753"/>
        <v>1.1533590509348809E-3</v>
      </c>
      <c r="H8015" s="38">
        <f>G8015*SUMIF('Manual Inputs'!$B$11:$B$22,'Expanded kW'!A8015,'Manual Inputs'!$C$11:$C$22)</f>
        <v>9669.3978215779462</v>
      </c>
    </row>
    <row r="8016" spans="1:8" x14ac:dyDescent="0.2">
      <c r="A8016">
        <f t="shared" si="750"/>
        <v>1</v>
      </c>
      <c r="B8016" t="b">
        <f t="shared" si="751"/>
        <v>0</v>
      </c>
      <c r="C8016" t="str">
        <f t="shared" si="752"/>
        <v>OFF</v>
      </c>
      <c r="D8016" s="4">
        <f t="shared" si="754"/>
        <v>42763.91666664723</v>
      </c>
      <c r="E8016" t="str">
        <f t="shared" si="755"/>
        <v>LRKPPS</v>
      </c>
      <c r="F8016" s="39">
        <v>73.600921630859375</v>
      </c>
      <c r="G8016">
        <f t="shared" si="753"/>
        <v>1.1663488153094597E-3</v>
      </c>
      <c r="H8016" s="38">
        <f>G8016*SUMIF('Manual Inputs'!$B$11:$B$22,'Expanded kW'!A8016,'Manual Inputs'!$C$11:$C$22)</f>
        <v>9778.2999013288718</v>
      </c>
    </row>
    <row r="8017" spans="1:8" x14ac:dyDescent="0.2">
      <c r="A8017">
        <f t="shared" si="750"/>
        <v>1</v>
      </c>
      <c r="B8017" t="b">
        <f t="shared" si="751"/>
        <v>0</v>
      </c>
      <c r="C8017" t="str">
        <f t="shared" si="752"/>
        <v>OFF</v>
      </c>
      <c r="D8017" s="4">
        <f t="shared" si="754"/>
        <v>42763.958333313894</v>
      </c>
      <c r="E8017" t="str">
        <f t="shared" si="755"/>
        <v>LRKPPS</v>
      </c>
      <c r="F8017" s="39">
        <v>71.519180297851563</v>
      </c>
      <c r="G8017">
        <f t="shared" si="753"/>
        <v>1.1333596015369466E-3</v>
      </c>
      <c r="H8017" s="38">
        <f>G8017*SUMIF('Manual Inputs'!$B$11:$B$22,'Expanded kW'!A8017,'Manual Inputs'!$C$11:$C$22)</f>
        <v>9501.7287576516737</v>
      </c>
    </row>
    <row r="8018" spans="1:8" x14ac:dyDescent="0.2">
      <c r="A8018">
        <f t="shared" si="750"/>
        <v>1</v>
      </c>
      <c r="B8018" t="b">
        <f t="shared" si="751"/>
        <v>0</v>
      </c>
      <c r="C8018" t="str">
        <f t="shared" si="752"/>
        <v>OFF</v>
      </c>
      <c r="D8018" s="4">
        <f t="shared" si="754"/>
        <v>42763.999999980559</v>
      </c>
      <c r="E8018" t="str">
        <f t="shared" si="755"/>
        <v>LRKPPS</v>
      </c>
      <c r="F8018" s="39">
        <v>70.466728210449219</v>
      </c>
      <c r="G8018">
        <f t="shared" si="753"/>
        <v>1.116681464658875E-3</v>
      </c>
      <c r="H8018" s="38">
        <f>G8018*SUMIF('Manual Inputs'!$B$11:$B$22,'Expanded kW'!A8018,'Manual Inputs'!$C$11:$C$22)</f>
        <v>9361.9045283571759</v>
      </c>
    </row>
    <row r="8019" spans="1:8" x14ac:dyDescent="0.2">
      <c r="A8019">
        <f t="shared" si="750"/>
        <v>1</v>
      </c>
      <c r="B8019" t="b">
        <f t="shared" si="751"/>
        <v>0</v>
      </c>
      <c r="C8019" t="str">
        <f t="shared" si="752"/>
        <v>OFF</v>
      </c>
      <c r="D8019" s="4">
        <f t="shared" si="754"/>
        <v>42764.041666647223</v>
      </c>
      <c r="E8019" t="str">
        <f t="shared" si="755"/>
        <v>LRKPPS</v>
      </c>
      <c r="F8019" s="39">
        <v>71.164497375488281</v>
      </c>
      <c r="G8019">
        <f t="shared" si="753"/>
        <v>1.1277389653119858E-3</v>
      </c>
      <c r="H8019" s="38">
        <f>G8019*SUMIF('Manual Inputs'!$B$11:$B$22,'Expanded kW'!A8019,'Manual Inputs'!$C$11:$C$22)</f>
        <v>9454.6071196626508</v>
      </c>
    </row>
    <row r="8020" spans="1:8" x14ac:dyDescent="0.2">
      <c r="A8020">
        <f t="shared" si="750"/>
        <v>1</v>
      </c>
      <c r="B8020" t="b">
        <f t="shared" si="751"/>
        <v>0</v>
      </c>
      <c r="C8020" t="str">
        <f t="shared" si="752"/>
        <v>OFF</v>
      </c>
      <c r="D8020" s="4">
        <f t="shared" si="754"/>
        <v>42764.083333313887</v>
      </c>
      <c r="E8020" t="str">
        <f t="shared" si="755"/>
        <v>LRKPPS</v>
      </c>
      <c r="F8020" s="39">
        <v>73.434440612792969</v>
      </c>
      <c r="G8020">
        <f t="shared" si="753"/>
        <v>1.1637106019027426E-3</v>
      </c>
      <c r="H8020" s="38">
        <f>G8020*SUMIF('Manual Inputs'!$B$11:$B$22,'Expanded kW'!A8020,'Manual Inputs'!$C$11:$C$22)</f>
        <v>9756.1819538023919</v>
      </c>
    </row>
    <row r="8021" spans="1:8" x14ac:dyDescent="0.2">
      <c r="A8021">
        <f t="shared" si="750"/>
        <v>1</v>
      </c>
      <c r="B8021" t="b">
        <f t="shared" si="751"/>
        <v>0</v>
      </c>
      <c r="C8021" t="str">
        <f t="shared" si="752"/>
        <v>OFF</v>
      </c>
      <c r="D8021" s="4">
        <f t="shared" si="754"/>
        <v>42764.124999980551</v>
      </c>
      <c r="E8021" t="str">
        <f t="shared" si="755"/>
        <v>LRKPPS</v>
      </c>
      <c r="F8021" s="39">
        <v>74.882583618164063</v>
      </c>
      <c r="G8021">
        <f t="shared" si="753"/>
        <v>1.1866592259319976E-3</v>
      </c>
      <c r="H8021" s="38">
        <f>G8021*SUMIF('Manual Inputs'!$B$11:$B$22,'Expanded kW'!A8021,'Manual Inputs'!$C$11:$C$22)</f>
        <v>9948.5759658984734</v>
      </c>
    </row>
    <row r="8022" spans="1:8" x14ac:dyDescent="0.2">
      <c r="A8022">
        <f t="shared" si="750"/>
        <v>1</v>
      </c>
      <c r="B8022" t="b">
        <f t="shared" si="751"/>
        <v>0</v>
      </c>
      <c r="C8022" t="str">
        <f t="shared" si="752"/>
        <v>OFF</v>
      </c>
      <c r="D8022" s="4">
        <f t="shared" si="754"/>
        <v>42764.166666647216</v>
      </c>
      <c r="E8022" t="str">
        <f t="shared" si="755"/>
        <v>LRKPPS</v>
      </c>
      <c r="F8022" s="39">
        <v>72.079559326171875</v>
      </c>
      <c r="G8022">
        <f t="shared" si="753"/>
        <v>1.1422398900078402E-3</v>
      </c>
      <c r="H8022" s="38">
        <f>G8022*SUMIF('Manual Inputs'!$B$11:$B$22,'Expanded kW'!A8022,'Manual Inputs'!$C$11:$C$22)</f>
        <v>9576.1782900204889</v>
      </c>
    </row>
    <row r="8023" spans="1:8" x14ac:dyDescent="0.2">
      <c r="A8023">
        <f t="shared" si="750"/>
        <v>1</v>
      </c>
      <c r="B8023" t="b">
        <f t="shared" si="751"/>
        <v>0</v>
      </c>
      <c r="C8023" t="str">
        <f t="shared" si="752"/>
        <v>OFF</v>
      </c>
      <c r="D8023" s="4">
        <f t="shared" si="754"/>
        <v>42764.20833331388</v>
      </c>
      <c r="E8023" t="str">
        <f t="shared" si="755"/>
        <v>LRKPPS</v>
      </c>
      <c r="F8023" s="39">
        <v>73.059661865234375</v>
      </c>
      <c r="G8023">
        <f t="shared" si="753"/>
        <v>1.1577715084983083E-3</v>
      </c>
      <c r="H8023" s="38">
        <f>G8023*SUMIF('Manual Inputs'!$B$11:$B$22,'Expanded kW'!A8023,'Manual Inputs'!$C$11:$C$22)</f>
        <v>9706.3904714531309</v>
      </c>
    </row>
    <row r="8024" spans="1:8" x14ac:dyDescent="0.2">
      <c r="A8024">
        <f t="shared" si="750"/>
        <v>1</v>
      </c>
      <c r="B8024" t="b">
        <f t="shared" si="751"/>
        <v>0</v>
      </c>
      <c r="C8024" t="str">
        <f t="shared" si="752"/>
        <v>OFF</v>
      </c>
      <c r="D8024" s="4">
        <f t="shared" si="754"/>
        <v>42764.249999980544</v>
      </c>
      <c r="E8024" t="str">
        <f t="shared" si="755"/>
        <v>LRKPPS</v>
      </c>
      <c r="F8024" s="39">
        <v>75.919158935546875</v>
      </c>
      <c r="G8024">
        <f t="shared" si="753"/>
        <v>1.2030857647119353E-3</v>
      </c>
      <c r="H8024" s="38">
        <f>G8024*SUMIF('Manual Inputs'!$B$11:$B$22,'Expanded kW'!A8024,'Manual Inputs'!$C$11:$C$22)</f>
        <v>10086.290876243216</v>
      </c>
    </row>
    <row r="8025" spans="1:8" x14ac:dyDescent="0.2">
      <c r="A8025">
        <f t="shared" si="750"/>
        <v>1</v>
      </c>
      <c r="B8025" t="b">
        <f t="shared" si="751"/>
        <v>0</v>
      </c>
      <c r="C8025" t="str">
        <f t="shared" si="752"/>
        <v>OFF</v>
      </c>
      <c r="D8025" s="4">
        <f t="shared" si="754"/>
        <v>42764.291666647208</v>
      </c>
      <c r="E8025" t="str">
        <f t="shared" si="755"/>
        <v>LRKPPS</v>
      </c>
      <c r="F8025" s="39">
        <v>79.243568420410156</v>
      </c>
      <c r="G8025">
        <f t="shared" si="753"/>
        <v>1.2557674564402097E-3</v>
      </c>
      <c r="H8025" s="38">
        <f>G8025*SUMIF('Manual Inputs'!$B$11:$B$22,'Expanded kW'!A8025,'Manual Inputs'!$C$11:$C$22)</f>
        <v>10527.957532278484</v>
      </c>
    </row>
    <row r="8026" spans="1:8" x14ac:dyDescent="0.2">
      <c r="A8026">
        <f t="shared" si="750"/>
        <v>1</v>
      </c>
      <c r="B8026" t="b">
        <f t="shared" si="751"/>
        <v>0</v>
      </c>
      <c r="C8026" t="str">
        <f t="shared" si="752"/>
        <v>OFF</v>
      </c>
      <c r="D8026" s="4">
        <f t="shared" si="754"/>
        <v>42764.333333313873</v>
      </c>
      <c r="E8026" t="str">
        <f t="shared" si="755"/>
        <v>LRKPPS</v>
      </c>
      <c r="F8026" s="39">
        <v>76.991264343261719</v>
      </c>
      <c r="G8026">
        <f t="shared" si="753"/>
        <v>1.2200753464246023E-3</v>
      </c>
      <c r="H8026" s="38">
        <f>G8026*SUMIF('Manual Inputs'!$B$11:$B$22,'Expanded kW'!A8026,'Manual Inputs'!$C$11:$C$22)</f>
        <v>10228.726160614395</v>
      </c>
    </row>
    <row r="8027" spans="1:8" x14ac:dyDescent="0.2">
      <c r="A8027">
        <f t="shared" si="750"/>
        <v>1</v>
      </c>
      <c r="B8027" t="b">
        <f t="shared" si="751"/>
        <v>0</v>
      </c>
      <c r="C8027" t="str">
        <f t="shared" si="752"/>
        <v>OFF</v>
      </c>
      <c r="D8027" s="4">
        <f t="shared" si="754"/>
        <v>42764.374999980537</v>
      </c>
      <c r="E8027" t="str">
        <f t="shared" si="755"/>
        <v>LRKPPS</v>
      </c>
      <c r="F8027" s="39">
        <v>74.945648193359375</v>
      </c>
      <c r="G8027">
        <f t="shared" si="753"/>
        <v>1.1876586059796545E-3</v>
      </c>
      <c r="H8027" s="38">
        <f>G8027*SUMIF('Manual Inputs'!$B$11:$B$22,'Expanded kW'!A8027,'Manual Inputs'!$C$11:$C$22)</f>
        <v>9956.9544524139346</v>
      </c>
    </row>
    <row r="8028" spans="1:8" x14ac:dyDescent="0.2">
      <c r="A8028">
        <f t="shared" si="750"/>
        <v>1</v>
      </c>
      <c r="B8028" t="b">
        <f t="shared" si="751"/>
        <v>0</v>
      </c>
      <c r="C8028" t="str">
        <f t="shared" si="752"/>
        <v>OFF</v>
      </c>
      <c r="D8028" s="4">
        <f t="shared" si="754"/>
        <v>42764.416666647201</v>
      </c>
      <c r="E8028" t="str">
        <f t="shared" si="755"/>
        <v>LRKPPS</v>
      </c>
      <c r="F8028" s="39">
        <v>73.562553405761719</v>
      </c>
      <c r="G8028">
        <f t="shared" si="753"/>
        <v>1.1657407966475112E-3</v>
      </c>
      <c r="H8028" s="38">
        <f>G8028*SUMIF('Manual Inputs'!$B$11:$B$22,'Expanded kW'!A8028,'Manual Inputs'!$C$11:$C$22)</f>
        <v>9773.2024650009935</v>
      </c>
    </row>
    <row r="8029" spans="1:8" x14ac:dyDescent="0.2">
      <c r="A8029">
        <f t="shared" si="750"/>
        <v>1</v>
      </c>
      <c r="B8029" t="b">
        <f t="shared" si="751"/>
        <v>0</v>
      </c>
      <c r="C8029" t="str">
        <f t="shared" si="752"/>
        <v>OFF</v>
      </c>
      <c r="D8029" s="4">
        <f t="shared" si="754"/>
        <v>42764.458333313865</v>
      </c>
      <c r="E8029" t="str">
        <f t="shared" si="755"/>
        <v>LRKPPS</v>
      </c>
      <c r="F8029" s="39">
        <v>74.285102844238281</v>
      </c>
      <c r="G8029">
        <f t="shared" si="753"/>
        <v>1.1771909886138072E-3</v>
      </c>
      <c r="H8029" s="38">
        <f>G8029*SUMIF('Manual Inputs'!$B$11:$B$22,'Expanded kW'!A8029,'Manual Inputs'!$C$11:$C$22)</f>
        <v>9869.1972561857583</v>
      </c>
    </row>
    <row r="8030" spans="1:8" x14ac:dyDescent="0.2">
      <c r="A8030">
        <f t="shared" si="750"/>
        <v>1</v>
      </c>
      <c r="B8030" t="b">
        <f t="shared" si="751"/>
        <v>0</v>
      </c>
      <c r="C8030" t="str">
        <f t="shared" si="752"/>
        <v>OFF</v>
      </c>
      <c r="D8030" s="4">
        <f t="shared" si="754"/>
        <v>42764.49999998053</v>
      </c>
      <c r="E8030" t="str">
        <f t="shared" si="755"/>
        <v>LRKPPS</v>
      </c>
      <c r="F8030" s="39">
        <v>73.627174377441406</v>
      </c>
      <c r="G8030">
        <f t="shared" si="753"/>
        <v>1.1667648408047401E-3</v>
      </c>
      <c r="H8030" s="38">
        <f>G8030*SUMIF('Manual Inputs'!$B$11:$B$22,'Expanded kW'!A8030,'Manual Inputs'!$C$11:$C$22)</f>
        <v>9781.7877276172476</v>
      </c>
    </row>
    <row r="8031" spans="1:8" x14ac:dyDescent="0.2">
      <c r="A8031">
        <f t="shared" si="750"/>
        <v>1</v>
      </c>
      <c r="B8031" t="b">
        <f t="shared" si="751"/>
        <v>0</v>
      </c>
      <c r="C8031" t="str">
        <f t="shared" si="752"/>
        <v>OFF</v>
      </c>
      <c r="D8031" s="4">
        <f t="shared" si="754"/>
        <v>42764.541666647194</v>
      </c>
      <c r="E8031" t="str">
        <f t="shared" si="755"/>
        <v>LRKPPS</v>
      </c>
      <c r="F8031" s="39">
        <v>71.050971984863281</v>
      </c>
      <c r="G8031">
        <f t="shared" si="753"/>
        <v>1.1259399361432058E-3</v>
      </c>
      <c r="H8031" s="38">
        <f>G8031*SUMIF('Manual Inputs'!$B$11:$B$22,'Expanded kW'!A8031,'Manual Inputs'!$C$11:$C$22)</f>
        <v>9439.5246276048165</v>
      </c>
    </row>
    <row r="8032" spans="1:8" x14ac:dyDescent="0.2">
      <c r="A8032">
        <f t="shared" si="750"/>
        <v>1</v>
      </c>
      <c r="B8032" t="b">
        <f t="shared" si="751"/>
        <v>0</v>
      </c>
      <c r="C8032" t="str">
        <f t="shared" si="752"/>
        <v>OFF</v>
      </c>
      <c r="D8032" s="4">
        <f t="shared" si="754"/>
        <v>42764.583333313858</v>
      </c>
      <c r="E8032" t="str">
        <f t="shared" si="755"/>
        <v>LRKPPS</v>
      </c>
      <c r="F8032" s="39">
        <v>73.0924072265625</v>
      </c>
      <c r="G8032">
        <f t="shared" si="753"/>
        <v>1.1582904220193032E-3</v>
      </c>
      <c r="H8032" s="38">
        <f>G8032*SUMIF('Manual Inputs'!$B$11:$B$22,'Expanded kW'!A8032,'Manual Inputs'!$C$11:$C$22)</f>
        <v>9710.7408784364798</v>
      </c>
    </row>
    <row r="8033" spans="1:8" x14ac:dyDescent="0.2">
      <c r="A8033">
        <f t="shared" si="750"/>
        <v>1</v>
      </c>
      <c r="B8033" t="b">
        <f t="shared" si="751"/>
        <v>0</v>
      </c>
      <c r="C8033" t="str">
        <f t="shared" si="752"/>
        <v>OFF</v>
      </c>
      <c r="D8033" s="4">
        <f t="shared" si="754"/>
        <v>42764.624999980522</v>
      </c>
      <c r="E8033" t="str">
        <f t="shared" si="755"/>
        <v>LRKPPS</v>
      </c>
      <c r="F8033" s="39">
        <v>75.500869750976563</v>
      </c>
      <c r="G8033">
        <f t="shared" si="753"/>
        <v>1.1964571643619665E-3</v>
      </c>
      <c r="H8033" s="38">
        <f>G8033*SUMIF('Manual Inputs'!$B$11:$B$22,'Expanded kW'!A8033,'Manual Inputs'!$C$11:$C$22)</f>
        <v>10030.718785546789</v>
      </c>
    </row>
    <row r="8034" spans="1:8" x14ac:dyDescent="0.2">
      <c r="A8034">
        <f t="shared" si="750"/>
        <v>1</v>
      </c>
      <c r="B8034" t="b">
        <f t="shared" si="751"/>
        <v>0</v>
      </c>
      <c r="C8034" t="str">
        <f t="shared" si="752"/>
        <v>OFF</v>
      </c>
      <c r="D8034" s="4">
        <f t="shared" si="754"/>
        <v>42764.666666647187</v>
      </c>
      <c r="E8034" t="str">
        <f t="shared" si="755"/>
        <v>LRKPPS</v>
      </c>
      <c r="F8034" s="39">
        <v>77.324851989746094</v>
      </c>
      <c r="G8034">
        <f t="shared" si="753"/>
        <v>1.2253616872428643E-3</v>
      </c>
      <c r="H8034" s="38">
        <f>G8034*SUMIF('Manual Inputs'!$B$11:$B$22,'Expanded kW'!A8034,'Manual Inputs'!$C$11:$C$22)</f>
        <v>10273.045171551006</v>
      </c>
    </row>
    <row r="8035" spans="1:8" x14ac:dyDescent="0.2">
      <c r="A8035">
        <f t="shared" si="750"/>
        <v>1</v>
      </c>
      <c r="B8035" t="b">
        <f t="shared" si="751"/>
        <v>0</v>
      </c>
      <c r="C8035" t="str">
        <f t="shared" si="752"/>
        <v>OFF</v>
      </c>
      <c r="D8035" s="4">
        <f t="shared" si="754"/>
        <v>42764.708333313851</v>
      </c>
      <c r="E8035" t="str">
        <f t="shared" si="755"/>
        <v>LRKPPS</v>
      </c>
      <c r="F8035" s="39">
        <v>76.669326782226562</v>
      </c>
      <c r="G8035">
        <f t="shared" si="753"/>
        <v>1.2149736237206364E-3</v>
      </c>
      <c r="H8035" s="38">
        <f>G8035*SUMIF('Manual Inputs'!$B$11:$B$22,'Expanded kW'!A8035,'Manual Inputs'!$C$11:$C$22)</f>
        <v>10185.954929608719</v>
      </c>
    </row>
    <row r="8036" spans="1:8" x14ac:dyDescent="0.2">
      <c r="A8036">
        <f t="shared" si="750"/>
        <v>1</v>
      </c>
      <c r="B8036" t="b">
        <f t="shared" si="751"/>
        <v>0</v>
      </c>
      <c r="C8036" t="str">
        <f t="shared" si="752"/>
        <v>OFF</v>
      </c>
      <c r="D8036" s="4">
        <f t="shared" si="754"/>
        <v>42764.749999980515</v>
      </c>
      <c r="E8036" t="str">
        <f t="shared" si="755"/>
        <v>LRKPPS</v>
      </c>
      <c r="F8036" s="39">
        <v>78.488555908203125</v>
      </c>
      <c r="G8036">
        <f t="shared" si="753"/>
        <v>1.2438028243453411E-3</v>
      </c>
      <c r="H8036" s="38">
        <f>G8036*SUMIF('Manual Inputs'!$B$11:$B$22,'Expanded kW'!A8036,'Manual Inputs'!$C$11:$C$22)</f>
        <v>10427.649837618847</v>
      </c>
    </row>
    <row r="8037" spans="1:8" x14ac:dyDescent="0.2">
      <c r="A8037">
        <f t="shared" si="750"/>
        <v>1</v>
      </c>
      <c r="B8037" t="b">
        <f t="shared" si="751"/>
        <v>0</v>
      </c>
      <c r="C8037" t="str">
        <f t="shared" si="752"/>
        <v>OFF</v>
      </c>
      <c r="D8037" s="4">
        <f t="shared" si="754"/>
        <v>42764.791666647179</v>
      </c>
      <c r="E8037" t="str">
        <f t="shared" si="755"/>
        <v>LRKPPS</v>
      </c>
      <c r="F8037" s="39">
        <v>78.738899230957031</v>
      </c>
      <c r="G8037">
        <f t="shared" si="753"/>
        <v>1.2477699980089959E-3</v>
      </c>
      <c r="H8037" s="38">
        <f>G8037*SUMIF('Manual Inputs'!$B$11:$B$22,'Expanded kW'!A8037,'Manual Inputs'!$C$11:$C$22)</f>
        <v>10460.909367988052</v>
      </c>
    </row>
    <row r="8038" spans="1:8" x14ac:dyDescent="0.2">
      <c r="A8038">
        <f t="shared" si="750"/>
        <v>1</v>
      </c>
      <c r="B8038" t="b">
        <f t="shared" si="751"/>
        <v>0</v>
      </c>
      <c r="C8038" t="str">
        <f t="shared" si="752"/>
        <v>OFF</v>
      </c>
      <c r="D8038" s="4">
        <f t="shared" si="754"/>
        <v>42764.833333313843</v>
      </c>
      <c r="E8038" t="str">
        <f t="shared" si="755"/>
        <v>LRKPPS</v>
      </c>
      <c r="F8038" s="39">
        <v>80.9471435546875</v>
      </c>
      <c r="G8038">
        <f t="shared" si="753"/>
        <v>1.2827638960992199E-3</v>
      </c>
      <c r="H8038" s="38">
        <f>G8038*SUMIF('Manual Inputs'!$B$11:$B$22,'Expanded kW'!A8038,'Manual Inputs'!$C$11:$C$22)</f>
        <v>10754.287151504692</v>
      </c>
    </row>
    <row r="8039" spans="1:8" x14ac:dyDescent="0.2">
      <c r="A8039">
        <f t="shared" si="750"/>
        <v>1</v>
      </c>
      <c r="B8039" t="b">
        <f t="shared" si="751"/>
        <v>0</v>
      </c>
      <c r="C8039" t="str">
        <f t="shared" si="752"/>
        <v>OFF</v>
      </c>
      <c r="D8039" s="4">
        <f t="shared" si="754"/>
        <v>42764.874999980508</v>
      </c>
      <c r="E8039" t="str">
        <f t="shared" si="755"/>
        <v>LRKPPS</v>
      </c>
      <c r="F8039" s="39">
        <v>90.486625671386719</v>
      </c>
      <c r="G8039">
        <f t="shared" si="753"/>
        <v>1.4339354224733253E-3</v>
      </c>
      <c r="H8039" s="38">
        <f>G8039*SUMIF('Manual Inputs'!$B$11:$B$22,'Expanded kW'!A8039,'Manual Inputs'!$C$11:$C$22)</f>
        <v>12021.661458422857</v>
      </c>
    </row>
    <row r="8040" spans="1:8" x14ac:dyDescent="0.2">
      <c r="A8040">
        <f t="shared" si="750"/>
        <v>1</v>
      </c>
      <c r="B8040" t="b">
        <f t="shared" si="751"/>
        <v>0</v>
      </c>
      <c r="C8040" t="str">
        <f t="shared" si="752"/>
        <v>OFF</v>
      </c>
      <c r="D8040" s="4">
        <f t="shared" si="754"/>
        <v>42764.916666647172</v>
      </c>
      <c r="E8040" t="str">
        <f t="shared" si="755"/>
        <v>LRKPPS</v>
      </c>
      <c r="F8040" s="39">
        <v>84.193115234375</v>
      </c>
      <c r="G8040">
        <f t="shared" si="753"/>
        <v>1.3342025892465652E-3</v>
      </c>
      <c r="H8040" s="38">
        <f>G8040*SUMIF('Manual Inputs'!$B$11:$B$22,'Expanded kW'!A8040,'Manual Inputs'!$C$11:$C$22)</f>
        <v>11185.532900225</v>
      </c>
    </row>
    <row r="8041" spans="1:8" x14ac:dyDescent="0.2">
      <c r="A8041">
        <f t="shared" si="750"/>
        <v>1</v>
      </c>
      <c r="B8041" t="b">
        <f t="shared" si="751"/>
        <v>0</v>
      </c>
      <c r="C8041" t="str">
        <f t="shared" si="752"/>
        <v>OFF</v>
      </c>
      <c r="D8041" s="4">
        <f t="shared" si="754"/>
        <v>42764.958333313836</v>
      </c>
      <c r="E8041" t="str">
        <f t="shared" si="755"/>
        <v>LRKPPS</v>
      </c>
      <c r="F8041" s="39">
        <v>82.43560791015625</v>
      </c>
      <c r="G8041">
        <f t="shared" si="753"/>
        <v>1.3063514898298866E-3</v>
      </c>
      <c r="H8041" s="38">
        <f>G8041*SUMIF('Manual Inputs'!$B$11:$B$22,'Expanded kW'!A8041,'Manual Inputs'!$C$11:$C$22)</f>
        <v>10952.038083662983</v>
      </c>
    </row>
    <row r="8042" spans="1:8" x14ac:dyDescent="0.2">
      <c r="A8042">
        <f t="shared" si="750"/>
        <v>1</v>
      </c>
      <c r="B8042" t="b">
        <f t="shared" si="751"/>
        <v>0</v>
      </c>
      <c r="C8042" t="str">
        <f t="shared" si="752"/>
        <v>OFF</v>
      </c>
      <c r="D8042" s="4">
        <f t="shared" si="754"/>
        <v>42764.9999999805</v>
      </c>
      <c r="E8042" t="str">
        <f t="shared" si="755"/>
        <v>LRKPPS</v>
      </c>
      <c r="F8042" s="39">
        <v>79.138008117675781</v>
      </c>
      <c r="G8042">
        <f t="shared" si="753"/>
        <v>1.2540946494792394E-3</v>
      </c>
      <c r="H8042" s="38">
        <f>G8042*SUMIF('Manual Inputs'!$B$11:$B$22,'Expanded kW'!A8042,'Manual Inputs'!$C$11:$C$22)</f>
        <v>10513.933247324707</v>
      </c>
    </row>
    <row r="8043" spans="1:8" x14ac:dyDescent="0.2">
      <c r="A8043">
        <f t="shared" si="750"/>
        <v>1</v>
      </c>
      <c r="B8043" t="b">
        <f t="shared" si="751"/>
        <v>0</v>
      </c>
      <c r="C8043" t="str">
        <f t="shared" si="752"/>
        <v>OFF</v>
      </c>
      <c r="D8043" s="4">
        <f t="shared" si="754"/>
        <v>42765.041666647165</v>
      </c>
      <c r="E8043" t="str">
        <f t="shared" si="755"/>
        <v>LRKPPS</v>
      </c>
      <c r="F8043" s="39">
        <v>82.795303344726563</v>
      </c>
      <c r="G8043">
        <f t="shared" si="753"/>
        <v>1.3120515589959689E-3</v>
      </c>
      <c r="H8043" s="38">
        <f>G8043*SUMIF('Manual Inputs'!$B$11:$B$22,'Expanded kW'!A8043,'Manual Inputs'!$C$11:$C$22)</f>
        <v>10999.82566232956</v>
      </c>
    </row>
    <row r="8044" spans="1:8" x14ac:dyDescent="0.2">
      <c r="A8044">
        <f t="shared" si="750"/>
        <v>1</v>
      </c>
      <c r="B8044" t="b">
        <f t="shared" si="751"/>
        <v>0</v>
      </c>
      <c r="C8044" t="str">
        <f t="shared" si="752"/>
        <v>OFF</v>
      </c>
      <c r="D8044" s="4">
        <f t="shared" si="754"/>
        <v>42765.083333313829</v>
      </c>
      <c r="E8044" t="str">
        <f t="shared" si="755"/>
        <v>LRKPPS</v>
      </c>
      <c r="F8044" s="39">
        <v>78.4471435546875</v>
      </c>
      <c r="G8044">
        <f t="shared" si="753"/>
        <v>1.2431465655867297E-3</v>
      </c>
      <c r="H8044" s="38">
        <f>G8044*SUMIF('Manual Inputs'!$B$11:$B$22,'Expanded kW'!A8044,'Manual Inputs'!$C$11:$C$22)</f>
        <v>10422.147971564416</v>
      </c>
    </row>
    <row r="8045" spans="1:8" x14ac:dyDescent="0.2">
      <c r="A8045">
        <f t="shared" si="750"/>
        <v>1</v>
      </c>
      <c r="B8045" t="b">
        <f t="shared" si="751"/>
        <v>0</v>
      </c>
      <c r="C8045" t="str">
        <f t="shared" si="752"/>
        <v>OFF</v>
      </c>
      <c r="D8045" s="4">
        <f t="shared" si="754"/>
        <v>42765.124999980493</v>
      </c>
      <c r="E8045" t="str">
        <f t="shared" si="755"/>
        <v>LRKPPS</v>
      </c>
      <c r="F8045" s="39">
        <v>89.018043518066406</v>
      </c>
      <c r="G8045">
        <f t="shared" si="753"/>
        <v>1.4106629006521911E-3</v>
      </c>
      <c r="H8045" s="38">
        <f>G8045*SUMIF('Manual Inputs'!$B$11:$B$22,'Expanded kW'!A8045,'Manual Inputs'!$C$11:$C$22)</f>
        <v>11826.551989591364</v>
      </c>
    </row>
    <row r="8046" spans="1:8" x14ac:dyDescent="0.2">
      <c r="A8046">
        <f t="shared" si="750"/>
        <v>1</v>
      </c>
      <c r="B8046" t="b">
        <f t="shared" si="751"/>
        <v>0</v>
      </c>
      <c r="C8046" t="str">
        <f t="shared" si="752"/>
        <v>OFF</v>
      </c>
      <c r="D8046" s="4">
        <f t="shared" si="754"/>
        <v>42765.166666647157</v>
      </c>
      <c r="E8046" t="str">
        <f t="shared" si="755"/>
        <v>LRKPPS</v>
      </c>
      <c r="F8046" s="39">
        <v>86.53912353515625</v>
      </c>
      <c r="G8046">
        <f t="shared" si="753"/>
        <v>1.3713796237414036E-3</v>
      </c>
      <c r="H8046" s="38">
        <f>G8046*SUMIF('Manual Inputs'!$B$11:$B$22,'Expanded kW'!A8046,'Manual Inputs'!$C$11:$C$22)</f>
        <v>11497.213409486825</v>
      </c>
    </row>
    <row r="8047" spans="1:8" x14ac:dyDescent="0.2">
      <c r="A8047">
        <f t="shared" si="750"/>
        <v>1</v>
      </c>
      <c r="B8047" t="b">
        <f t="shared" si="751"/>
        <v>0</v>
      </c>
      <c r="C8047" t="str">
        <f t="shared" si="752"/>
        <v>OFF</v>
      </c>
      <c r="D8047" s="4">
        <f t="shared" si="754"/>
        <v>42765.208333313822</v>
      </c>
      <c r="E8047" t="str">
        <f t="shared" si="755"/>
        <v>LRKPPS</v>
      </c>
      <c r="F8047" s="39">
        <v>95.965988159179688</v>
      </c>
      <c r="G8047">
        <f t="shared" si="753"/>
        <v>1.5207665083439791E-3</v>
      </c>
      <c r="H8047" s="38">
        <f>G8047*SUMIF('Manual Inputs'!$B$11:$B$22,'Expanded kW'!A8047,'Manual Inputs'!$C$11:$C$22)</f>
        <v>12749.625843739284</v>
      </c>
    </row>
    <row r="8048" spans="1:8" x14ac:dyDescent="0.2">
      <c r="A8048">
        <f t="shared" si="750"/>
        <v>1</v>
      </c>
      <c r="B8048" t="b">
        <f t="shared" si="751"/>
        <v>0</v>
      </c>
      <c r="C8048" t="str">
        <f t="shared" si="752"/>
        <v>OFF</v>
      </c>
      <c r="D8048" s="4">
        <f t="shared" si="754"/>
        <v>42765.249999980486</v>
      </c>
      <c r="E8048" t="str">
        <f t="shared" si="755"/>
        <v>LRKPPS</v>
      </c>
      <c r="F8048" s="39">
        <v>103.80824279785156</v>
      </c>
      <c r="G8048">
        <f t="shared" si="753"/>
        <v>1.6450421859373287E-3</v>
      </c>
      <c r="H8048" s="38">
        <f>G8048*SUMIF('Manual Inputs'!$B$11:$B$22,'Expanded kW'!A8048,'Manual Inputs'!$C$11:$C$22)</f>
        <v>13791.513853567807</v>
      </c>
    </row>
    <row r="8049" spans="1:8" x14ac:dyDescent="0.2">
      <c r="A8049">
        <f t="shared" si="750"/>
        <v>1</v>
      </c>
      <c r="B8049" t="b">
        <f t="shared" si="751"/>
        <v>0</v>
      </c>
      <c r="C8049" t="str">
        <f t="shared" si="752"/>
        <v>ON</v>
      </c>
      <c r="D8049" s="4">
        <f t="shared" si="754"/>
        <v>42765.29166664715</v>
      </c>
      <c r="E8049" t="str">
        <f t="shared" si="755"/>
        <v>LRKPPS</v>
      </c>
      <c r="F8049" s="39">
        <v>111.35057067871094</v>
      </c>
      <c r="G8049">
        <f t="shared" si="753"/>
        <v>1.7645649445331591E-3</v>
      </c>
      <c r="H8049" s="38">
        <f>G8049*SUMIF('Manual Inputs'!$B$11:$B$22,'Expanded kW'!A8049,'Manual Inputs'!$C$11:$C$22)</f>
        <v>14793.554892443533</v>
      </c>
    </row>
    <row r="8050" spans="1:8" x14ac:dyDescent="0.2">
      <c r="A8050">
        <f t="shared" si="750"/>
        <v>1</v>
      </c>
      <c r="B8050" t="b">
        <f t="shared" si="751"/>
        <v>0</v>
      </c>
      <c r="C8050" t="str">
        <f t="shared" si="752"/>
        <v>ON</v>
      </c>
      <c r="D8050" s="4">
        <f t="shared" si="754"/>
        <v>42765.333333313814</v>
      </c>
      <c r="E8050" t="str">
        <f t="shared" si="755"/>
        <v>LRKPPS</v>
      </c>
      <c r="F8050" s="39">
        <v>113.35115051269531</v>
      </c>
      <c r="G8050">
        <f t="shared" si="753"/>
        <v>1.7962679975329918E-3</v>
      </c>
      <c r="H8050" s="38">
        <f>G8050*SUMIF('Manual Inputs'!$B$11:$B$22,'Expanded kW'!A8050,'Manual Inputs'!$C$11:$C$22)</f>
        <v>15059.343270629382</v>
      </c>
    </row>
    <row r="8051" spans="1:8" x14ac:dyDescent="0.2">
      <c r="A8051">
        <f t="shared" si="750"/>
        <v>1</v>
      </c>
      <c r="B8051" t="b">
        <f t="shared" si="751"/>
        <v>0</v>
      </c>
      <c r="C8051" t="str">
        <f t="shared" si="752"/>
        <v>ON</v>
      </c>
      <c r="D8051" s="4">
        <f t="shared" si="754"/>
        <v>42765.374999980479</v>
      </c>
      <c r="E8051" t="str">
        <f t="shared" si="755"/>
        <v>LRKPPS</v>
      </c>
      <c r="F8051" s="39">
        <v>113.13083648681641</v>
      </c>
      <c r="G8051">
        <f t="shared" si="753"/>
        <v>1.792776696101079E-3</v>
      </c>
      <c r="H8051" s="38">
        <f>G8051*SUMIF('Manual Inputs'!$B$11:$B$22,'Expanded kW'!A8051,'Manual Inputs'!$C$11:$C$22)</f>
        <v>15030.073302675479</v>
      </c>
    </row>
    <row r="8052" spans="1:8" x14ac:dyDescent="0.2">
      <c r="A8052">
        <f t="shared" si="750"/>
        <v>1</v>
      </c>
      <c r="B8052" t="b">
        <f t="shared" si="751"/>
        <v>0</v>
      </c>
      <c r="C8052" t="str">
        <f t="shared" si="752"/>
        <v>ON</v>
      </c>
      <c r="D8052" s="4">
        <f t="shared" si="754"/>
        <v>42765.416666647143</v>
      </c>
      <c r="E8052" t="str">
        <f t="shared" si="755"/>
        <v>LRKPPS</v>
      </c>
      <c r="F8052" s="39">
        <v>109.19656372070312</v>
      </c>
      <c r="G8052">
        <f t="shared" si="753"/>
        <v>1.7304305423005194E-3</v>
      </c>
      <c r="H8052" s="38">
        <f>G8052*SUMIF('Manual Inputs'!$B$11:$B$22,'Expanded kW'!A8052,'Manual Inputs'!$C$11:$C$22)</f>
        <v>14507.382850596188</v>
      </c>
    </row>
    <row r="8053" spans="1:8" x14ac:dyDescent="0.2">
      <c r="A8053">
        <f t="shared" si="750"/>
        <v>1</v>
      </c>
      <c r="B8053" t="b">
        <f t="shared" si="751"/>
        <v>0</v>
      </c>
      <c r="C8053" t="str">
        <f t="shared" si="752"/>
        <v>ON</v>
      </c>
      <c r="D8053" s="4">
        <f t="shared" si="754"/>
        <v>42765.458333313807</v>
      </c>
      <c r="E8053" t="str">
        <f t="shared" si="755"/>
        <v>LRKPPS</v>
      </c>
      <c r="F8053" s="39">
        <v>115.70618438720703</v>
      </c>
      <c r="G8053">
        <f t="shared" si="753"/>
        <v>1.8335880596828482E-3</v>
      </c>
      <c r="H8053" s="38">
        <f>G8053*SUMIF('Manual Inputs'!$B$11:$B$22,'Expanded kW'!A8053,'Manual Inputs'!$C$11:$C$22)</f>
        <v>15372.222878554139</v>
      </c>
    </row>
    <row r="8054" spans="1:8" x14ac:dyDescent="0.2">
      <c r="A8054">
        <f t="shared" si="750"/>
        <v>1</v>
      </c>
      <c r="B8054" t="b">
        <f t="shared" si="751"/>
        <v>0</v>
      </c>
      <c r="C8054" t="str">
        <f t="shared" si="752"/>
        <v>ON</v>
      </c>
      <c r="D8054" s="4">
        <f t="shared" si="754"/>
        <v>42765.499999980471</v>
      </c>
      <c r="E8054" t="str">
        <f t="shared" si="755"/>
        <v>LRKPPS</v>
      </c>
      <c r="F8054" s="39">
        <v>103.55049896240234</v>
      </c>
      <c r="G8054">
        <f t="shared" si="753"/>
        <v>1.6409577368507091E-3</v>
      </c>
      <c r="H8054" s="38">
        <f>G8054*SUMIF('Manual Inputs'!$B$11:$B$22,'Expanded kW'!A8054,'Manual Inputs'!$C$11:$C$22)</f>
        <v>13757.271123111501</v>
      </c>
    </row>
    <row r="8055" spans="1:8" x14ac:dyDescent="0.2">
      <c r="A8055">
        <f t="shared" si="750"/>
        <v>1</v>
      </c>
      <c r="B8055" t="b">
        <f t="shared" si="751"/>
        <v>0</v>
      </c>
      <c r="C8055" t="str">
        <f t="shared" si="752"/>
        <v>ON</v>
      </c>
      <c r="D8055" s="4">
        <f t="shared" si="754"/>
        <v>42765.541666647136</v>
      </c>
      <c r="E8055" t="str">
        <f t="shared" si="755"/>
        <v>LRKPPS</v>
      </c>
      <c r="F8055" s="39">
        <v>94.165702819824219</v>
      </c>
      <c r="G8055">
        <f t="shared" si="753"/>
        <v>1.4922375086215648E-3</v>
      </c>
      <c r="H8055" s="38">
        <f>G8055*SUMIF('Manual Inputs'!$B$11:$B$22,'Expanded kW'!A8055,'Manual Inputs'!$C$11:$C$22)</f>
        <v>12510.447725230475</v>
      </c>
    </row>
    <row r="8056" spans="1:8" x14ac:dyDescent="0.2">
      <c r="A8056">
        <f t="shared" si="750"/>
        <v>1</v>
      </c>
      <c r="B8056" t="b">
        <f t="shared" si="751"/>
        <v>0</v>
      </c>
      <c r="C8056" t="str">
        <f t="shared" si="752"/>
        <v>ON</v>
      </c>
      <c r="D8056" s="4">
        <f t="shared" si="754"/>
        <v>42765.5833333138</v>
      </c>
      <c r="E8056" t="str">
        <f t="shared" si="755"/>
        <v>LRKPPS</v>
      </c>
      <c r="F8056" s="39">
        <v>89.80572509765625</v>
      </c>
      <c r="G8056">
        <f t="shared" si="753"/>
        <v>1.4231452372430755E-3</v>
      </c>
      <c r="H8056" s="38">
        <f>G8056*SUMIF('Manual Inputs'!$B$11:$B$22,'Expanded kW'!A8056,'Manual Inputs'!$C$11:$C$22)</f>
        <v>11931.199955150976</v>
      </c>
    </row>
    <row r="8057" spans="1:8" x14ac:dyDescent="0.2">
      <c r="A8057">
        <f t="shared" si="750"/>
        <v>1</v>
      </c>
      <c r="B8057" t="b">
        <f t="shared" si="751"/>
        <v>0</v>
      </c>
      <c r="C8057" t="str">
        <f t="shared" si="752"/>
        <v>ON</v>
      </c>
      <c r="D8057" s="4">
        <f t="shared" si="754"/>
        <v>42765.624999980464</v>
      </c>
      <c r="E8057" t="str">
        <f t="shared" si="755"/>
        <v>LRKPPS</v>
      </c>
      <c r="F8057" s="39">
        <v>88.276222229003906</v>
      </c>
      <c r="G8057">
        <f t="shared" si="753"/>
        <v>1.3989073089761949E-3</v>
      </c>
      <c r="H8057" s="38">
        <f>G8057*SUMIF('Manual Inputs'!$B$11:$B$22,'Expanded kW'!A8057,'Manual Inputs'!$C$11:$C$22)</f>
        <v>11727.996823746782</v>
      </c>
    </row>
    <row r="8058" spans="1:8" x14ac:dyDescent="0.2">
      <c r="A8058">
        <f t="shared" si="750"/>
        <v>1</v>
      </c>
      <c r="B8058" t="b">
        <f t="shared" si="751"/>
        <v>0</v>
      </c>
      <c r="C8058" t="str">
        <f t="shared" si="752"/>
        <v>ON</v>
      </c>
      <c r="D8058" s="4">
        <f t="shared" si="754"/>
        <v>42765.666666647128</v>
      </c>
      <c r="E8058" t="str">
        <f t="shared" si="755"/>
        <v>LRKPPS</v>
      </c>
      <c r="F8058" s="39">
        <v>86.216636657714844</v>
      </c>
      <c r="G8058">
        <f t="shared" si="753"/>
        <v>1.3662691960575888E-3</v>
      </c>
      <c r="H8058" s="38">
        <f>G8058*SUMIF('Manual Inputs'!$B$11:$B$22,'Expanded kW'!A8058,'Manual Inputs'!$C$11:$C$22)</f>
        <v>11454.36919868087</v>
      </c>
    </row>
    <row r="8059" spans="1:8" x14ac:dyDescent="0.2">
      <c r="A8059">
        <f t="shared" si="750"/>
        <v>1</v>
      </c>
      <c r="B8059" t="b">
        <f t="shared" si="751"/>
        <v>0</v>
      </c>
      <c r="C8059" t="str">
        <f t="shared" si="752"/>
        <v>ON</v>
      </c>
      <c r="D8059" s="4">
        <f t="shared" si="754"/>
        <v>42765.708333313793</v>
      </c>
      <c r="E8059" t="str">
        <f t="shared" si="755"/>
        <v>LRKPPS</v>
      </c>
      <c r="F8059" s="39">
        <v>83.58782958984375</v>
      </c>
      <c r="G8059">
        <f t="shared" si="753"/>
        <v>1.324610668673021E-3</v>
      </c>
      <c r="H8059" s="38">
        <f>G8059*SUMIF('Manual Inputs'!$B$11:$B$22,'Expanded kW'!A8059,'Manual Inputs'!$C$11:$C$22)</f>
        <v>11105.117269183307</v>
      </c>
    </row>
    <row r="8060" spans="1:8" x14ac:dyDescent="0.2">
      <c r="A8060">
        <f t="shared" si="750"/>
        <v>1</v>
      </c>
      <c r="B8060" t="b">
        <f t="shared" si="751"/>
        <v>0</v>
      </c>
      <c r="C8060" t="str">
        <f t="shared" si="752"/>
        <v>ON</v>
      </c>
      <c r="D8060" s="4">
        <f t="shared" si="754"/>
        <v>42765.749999980457</v>
      </c>
      <c r="E8060" t="str">
        <f t="shared" si="755"/>
        <v>LRKPPS</v>
      </c>
      <c r="F8060" s="39">
        <v>88.841590881347656</v>
      </c>
      <c r="G8060">
        <f t="shared" si="753"/>
        <v>1.4078666676807163E-3</v>
      </c>
      <c r="H8060" s="38">
        <f>G8060*SUMIF('Manual Inputs'!$B$11:$B$22,'Expanded kW'!A8060,'Manual Inputs'!$C$11:$C$22)</f>
        <v>11803.109255968138</v>
      </c>
    </row>
    <row r="8061" spans="1:8" x14ac:dyDescent="0.2">
      <c r="A8061">
        <f t="shared" si="750"/>
        <v>1</v>
      </c>
      <c r="B8061" t="b">
        <f t="shared" si="751"/>
        <v>0</v>
      </c>
      <c r="C8061" t="str">
        <f t="shared" si="752"/>
        <v>ON</v>
      </c>
      <c r="D8061" s="4">
        <f t="shared" si="754"/>
        <v>42765.791666647121</v>
      </c>
      <c r="E8061" t="str">
        <f t="shared" si="755"/>
        <v>LRKPPS</v>
      </c>
      <c r="F8061" s="39">
        <v>89.476448059082031</v>
      </c>
      <c r="G8061">
        <f t="shared" si="753"/>
        <v>1.4179272063361281E-3</v>
      </c>
      <c r="H8061" s="38">
        <f>G8061*SUMIF('Manual Inputs'!$B$11:$B$22,'Expanded kW'!A8061,'Manual Inputs'!$C$11:$C$22)</f>
        <v>11887.453632924897</v>
      </c>
    </row>
    <row r="8062" spans="1:8" x14ac:dyDescent="0.2">
      <c r="A8062">
        <f t="shared" si="750"/>
        <v>1</v>
      </c>
      <c r="B8062" t="b">
        <f t="shared" si="751"/>
        <v>0</v>
      </c>
      <c r="C8062" t="str">
        <f t="shared" si="752"/>
        <v>ON</v>
      </c>
      <c r="D8062" s="4">
        <f t="shared" si="754"/>
        <v>42765.833333313785</v>
      </c>
      <c r="E8062" t="str">
        <f t="shared" si="755"/>
        <v>LRKPPS</v>
      </c>
      <c r="F8062" s="39">
        <v>87.220054626464844</v>
      </c>
      <c r="G8062">
        <f t="shared" si="753"/>
        <v>1.3821702925816449E-3</v>
      </c>
      <c r="H8062" s="38">
        <f>G8062*SUMIF('Manual Inputs'!$B$11:$B$22,'Expanded kW'!A8062,'Manual Inputs'!$C$11:$C$22)</f>
        <v>11587.678967192056</v>
      </c>
    </row>
    <row r="8063" spans="1:8" x14ac:dyDescent="0.2">
      <c r="A8063">
        <f t="shared" si="750"/>
        <v>1</v>
      </c>
      <c r="B8063" t="b">
        <f t="shared" si="751"/>
        <v>0</v>
      </c>
      <c r="C8063" t="str">
        <f t="shared" si="752"/>
        <v>OFF</v>
      </c>
      <c r="D8063" s="4">
        <f t="shared" si="754"/>
        <v>42765.87499998045</v>
      </c>
      <c r="E8063" t="str">
        <f t="shared" si="755"/>
        <v>LRKPPS</v>
      </c>
      <c r="F8063" s="39">
        <v>96.395820617675781</v>
      </c>
      <c r="G8063">
        <f t="shared" si="753"/>
        <v>1.5275780341732735E-3</v>
      </c>
      <c r="H8063" s="38">
        <f>G8063*SUMIF('Manual Inputs'!$B$11:$B$22,'Expanded kW'!A8063,'Manual Inputs'!$C$11:$C$22)</f>
        <v>12806.731523849927</v>
      </c>
    </row>
    <row r="8064" spans="1:8" x14ac:dyDescent="0.2">
      <c r="A8064">
        <f t="shared" si="750"/>
        <v>1</v>
      </c>
      <c r="B8064" t="b">
        <f t="shared" si="751"/>
        <v>0</v>
      </c>
      <c r="C8064" t="str">
        <f t="shared" si="752"/>
        <v>OFF</v>
      </c>
      <c r="D8064" s="4">
        <f t="shared" si="754"/>
        <v>42765.916666647114</v>
      </c>
      <c r="E8064" t="str">
        <f t="shared" si="755"/>
        <v>LRKPPS</v>
      </c>
      <c r="F8064" s="39">
        <v>91.900444030761719</v>
      </c>
      <c r="G8064">
        <f t="shared" si="753"/>
        <v>1.4563401061645196E-3</v>
      </c>
      <c r="H8064" s="38">
        <f>G8064*SUMIF('Manual Inputs'!$B$11:$B$22,'Expanded kW'!A8064,'Manual Inputs'!$C$11:$C$22)</f>
        <v>12209.495246609784</v>
      </c>
    </row>
    <row r="8065" spans="1:8" x14ac:dyDescent="0.2">
      <c r="A8065">
        <f t="shared" si="750"/>
        <v>1</v>
      </c>
      <c r="B8065" t="b">
        <f t="shared" si="751"/>
        <v>0</v>
      </c>
      <c r="C8065" t="str">
        <f t="shared" si="752"/>
        <v>OFF</v>
      </c>
      <c r="D8065" s="4">
        <f t="shared" si="754"/>
        <v>42765.958333313778</v>
      </c>
      <c r="E8065" t="str">
        <f t="shared" si="755"/>
        <v>LRKPPS</v>
      </c>
      <c r="F8065" s="39">
        <v>92.754928588867188</v>
      </c>
      <c r="G8065">
        <f t="shared" si="753"/>
        <v>1.4698810650270332E-3</v>
      </c>
      <c r="H8065" s="38">
        <f>G8065*SUMIF('Manual Inputs'!$B$11:$B$22,'Expanded kW'!A8065,'Manual Inputs'!$C$11:$C$22)</f>
        <v>12323.018366770097</v>
      </c>
    </row>
    <row r="8066" spans="1:8" x14ac:dyDescent="0.2">
      <c r="A8066">
        <f t="shared" ref="A8066:A8129" si="756">MONTH(D8066)</f>
        <v>1</v>
      </c>
      <c r="B8066" t="b">
        <f t="shared" ref="B8066:B8129" si="757">IF(ISNA(VLOOKUP(DATE(YEAR(D8066),MONTH(D8066),DAY(D8066)),Holidays,1,FALSE)),FALSE,TRUE)</f>
        <v>0</v>
      </c>
      <c r="C8066" t="str">
        <f t="shared" ref="C8066:C8129" si="758">IF(OR(HOUR(D8066)&lt;PkStart,HOUR(D8066)&gt;OPkStart-1,WEEKDAY(D8066,2)&gt;5,B8066)=TRUE,"OFF","ON")</f>
        <v>OFF</v>
      </c>
      <c r="D8066" s="4">
        <f t="shared" si="754"/>
        <v>42765.999999980442</v>
      </c>
      <c r="E8066" t="str">
        <f t="shared" si="755"/>
        <v>LRKPPS</v>
      </c>
      <c r="F8066" s="39">
        <v>87.481544494628906</v>
      </c>
      <c r="G8066">
        <f t="shared" ref="G8066:G8129" si="759">IF(SUMIF($A$2:$A$8761,A8066,$F$2:$F$8761)=0,0,F8066/SUMIF($A$2:$A$8761,A8066,$F$2:$F$8761))</f>
        <v>1.3863141047947343E-3</v>
      </c>
      <c r="H8066" s="38">
        <f>G8066*SUMIF('Manual Inputs'!$B$11:$B$22,'Expanded kW'!A8066,'Manual Inputs'!$C$11:$C$22)</f>
        <v>11622.419379341938</v>
      </c>
    </row>
    <row r="8067" spans="1:8" x14ac:dyDescent="0.2">
      <c r="A8067">
        <f t="shared" si="756"/>
        <v>1</v>
      </c>
      <c r="B8067" t="b">
        <f t="shared" si="757"/>
        <v>0</v>
      </c>
      <c r="C8067" t="str">
        <f t="shared" si="758"/>
        <v>OFF</v>
      </c>
      <c r="D8067" s="4">
        <f t="shared" si="754"/>
        <v>42766.041666647106</v>
      </c>
      <c r="E8067" t="str">
        <f t="shared" si="755"/>
        <v>LRKPPS</v>
      </c>
      <c r="F8067" s="39">
        <v>84.195457458496094</v>
      </c>
      <c r="G8067">
        <f t="shared" si="759"/>
        <v>1.334239706313421E-3</v>
      </c>
      <c r="H8067" s="38">
        <f>G8067*SUMIF('Manual Inputs'!$B$11:$B$22,'Expanded kW'!A8067,'Manual Inputs'!$C$11:$C$22)</f>
        <v>11185.844077984528</v>
      </c>
    </row>
    <row r="8068" spans="1:8" x14ac:dyDescent="0.2">
      <c r="A8068">
        <f t="shared" si="756"/>
        <v>1</v>
      </c>
      <c r="B8068" t="b">
        <f t="shared" si="757"/>
        <v>0</v>
      </c>
      <c r="C8068" t="str">
        <f t="shared" si="758"/>
        <v>OFF</v>
      </c>
      <c r="D8068" s="4">
        <f t="shared" ref="D8068:D8131" si="760">+D8067+1/24</f>
        <v>42766.083333313771</v>
      </c>
      <c r="E8068" t="str">
        <f t="shared" ref="E8068:E8131" si="761">+E8067</f>
        <v>LRKPPS</v>
      </c>
      <c r="F8068" s="39">
        <v>82.7796630859375</v>
      </c>
      <c r="G8068">
        <f t="shared" si="759"/>
        <v>1.31180370887527E-3</v>
      </c>
      <c r="H8068" s="38">
        <f>G8068*SUMIF('Manual Inputs'!$B$11:$B$22,'Expanded kW'!A8068,'Manual Inputs'!$C$11:$C$22)</f>
        <v>10997.747765238259</v>
      </c>
    </row>
    <row r="8069" spans="1:8" x14ac:dyDescent="0.2">
      <c r="A8069">
        <f t="shared" si="756"/>
        <v>1</v>
      </c>
      <c r="B8069" t="b">
        <f t="shared" si="757"/>
        <v>0</v>
      </c>
      <c r="C8069" t="str">
        <f t="shared" si="758"/>
        <v>OFF</v>
      </c>
      <c r="D8069" s="4">
        <f t="shared" si="760"/>
        <v>42766.124999980435</v>
      </c>
      <c r="E8069" t="str">
        <f t="shared" si="761"/>
        <v>LRKPPS</v>
      </c>
      <c r="F8069" s="39">
        <v>77.772789001464844</v>
      </c>
      <c r="G8069">
        <f t="shared" si="759"/>
        <v>1.23246011469968E-3</v>
      </c>
      <c r="H8069" s="38">
        <f>G8069*SUMIF('Manual Inputs'!$B$11:$B$22,'Expanded kW'!A8069,'Manual Inputs'!$C$11:$C$22)</f>
        <v>10332.556144245871</v>
      </c>
    </row>
    <row r="8070" spans="1:8" x14ac:dyDescent="0.2">
      <c r="A8070">
        <f t="shared" si="756"/>
        <v>1</v>
      </c>
      <c r="B8070" t="b">
        <f t="shared" si="757"/>
        <v>0</v>
      </c>
      <c r="C8070" t="str">
        <f t="shared" si="758"/>
        <v>OFF</v>
      </c>
      <c r="D8070" s="4">
        <f t="shared" si="760"/>
        <v>42766.166666647099</v>
      </c>
      <c r="E8070" t="str">
        <f t="shared" si="761"/>
        <v>LRKPPS</v>
      </c>
      <c r="F8070" s="39">
        <v>77.082588195800781</v>
      </c>
      <c r="G8070">
        <f t="shared" si="759"/>
        <v>1.2215225493244879E-3</v>
      </c>
      <c r="H8070" s="38">
        <f>G8070*SUMIF('Manual Inputs'!$B$11:$B$22,'Expanded kW'!A8070,'Manual Inputs'!$C$11:$C$22)</f>
        <v>10240.85905241092</v>
      </c>
    </row>
    <row r="8071" spans="1:8" x14ac:dyDescent="0.2">
      <c r="A8071">
        <f t="shared" si="756"/>
        <v>1</v>
      </c>
      <c r="B8071" t="b">
        <f t="shared" si="757"/>
        <v>0</v>
      </c>
      <c r="C8071" t="str">
        <f t="shared" si="758"/>
        <v>OFF</v>
      </c>
      <c r="D8071" s="4">
        <f t="shared" si="760"/>
        <v>42766.208333313763</v>
      </c>
      <c r="E8071" t="str">
        <f t="shared" si="761"/>
        <v>LRKPPS</v>
      </c>
      <c r="F8071" s="39">
        <v>90.612663269042969</v>
      </c>
      <c r="G8071">
        <f t="shared" si="759"/>
        <v>1.4359327317386645E-3</v>
      </c>
      <c r="H8071" s="38">
        <f>G8071*SUMIF('Manual Inputs'!$B$11:$B$22,'Expanded kW'!A8071,'Manual Inputs'!$C$11:$C$22)</f>
        <v>12038.406268153733</v>
      </c>
    </row>
    <row r="8072" spans="1:8" x14ac:dyDescent="0.2">
      <c r="A8072">
        <f t="shared" si="756"/>
        <v>1</v>
      </c>
      <c r="B8072" t="b">
        <f t="shared" si="757"/>
        <v>0</v>
      </c>
      <c r="C8072" t="str">
        <f t="shared" si="758"/>
        <v>OFF</v>
      </c>
      <c r="D8072" s="4">
        <f t="shared" si="760"/>
        <v>42766.249999980428</v>
      </c>
      <c r="E8072" t="str">
        <f t="shared" si="761"/>
        <v>LRKPPS</v>
      </c>
      <c r="F8072" s="39">
        <v>115.57842254638672</v>
      </c>
      <c r="G8072">
        <f t="shared" si="759"/>
        <v>1.8315634264529832E-3</v>
      </c>
      <c r="H8072" s="38">
        <f>G8072*SUMIF('Manual Inputs'!$B$11:$B$22,'Expanded kW'!A8072,'Manual Inputs'!$C$11:$C$22)</f>
        <v>15355.248993339052</v>
      </c>
    </row>
    <row r="8073" spans="1:8" x14ac:dyDescent="0.2">
      <c r="A8073">
        <f t="shared" si="756"/>
        <v>1</v>
      </c>
      <c r="B8073" t="b">
        <f t="shared" si="757"/>
        <v>0</v>
      </c>
      <c r="C8073" t="str">
        <f t="shared" si="758"/>
        <v>ON</v>
      </c>
      <c r="D8073" s="4">
        <f t="shared" si="760"/>
        <v>42766.291666647092</v>
      </c>
      <c r="E8073" t="str">
        <f t="shared" si="761"/>
        <v>LRKPPS</v>
      </c>
      <c r="F8073" s="39">
        <v>138.04338073730469</v>
      </c>
      <c r="G8073">
        <f t="shared" si="759"/>
        <v>2.1875640958925321E-3</v>
      </c>
      <c r="H8073" s="38">
        <f>G8073*SUMIF('Manual Inputs'!$B$11:$B$22,'Expanded kW'!A8073,'Manual Inputs'!$C$11:$C$22)</f>
        <v>18339.846109708687</v>
      </c>
    </row>
    <row r="8074" spans="1:8" x14ac:dyDescent="0.2">
      <c r="A8074">
        <f t="shared" si="756"/>
        <v>1</v>
      </c>
      <c r="B8074" t="b">
        <f t="shared" si="757"/>
        <v>0</v>
      </c>
      <c r="C8074" t="str">
        <f t="shared" si="758"/>
        <v>ON</v>
      </c>
      <c r="D8074" s="4">
        <f t="shared" si="760"/>
        <v>42766.333333313756</v>
      </c>
      <c r="E8074" t="str">
        <f t="shared" si="761"/>
        <v>LRKPPS</v>
      </c>
      <c r="F8074" s="39">
        <v>152.5374755859375</v>
      </c>
      <c r="G8074">
        <f t="shared" si="759"/>
        <v>2.4172510343315997E-3</v>
      </c>
      <c r="H8074" s="38">
        <f>G8074*SUMIF('Manual Inputs'!$B$11:$B$22,'Expanded kW'!A8074,'Manual Inputs'!$C$11:$C$22)</f>
        <v>20265.468820509283</v>
      </c>
    </row>
    <row r="8075" spans="1:8" x14ac:dyDescent="0.2">
      <c r="A8075">
        <f t="shared" si="756"/>
        <v>1</v>
      </c>
      <c r="B8075" t="b">
        <f t="shared" si="757"/>
        <v>0</v>
      </c>
      <c r="C8075" t="str">
        <f t="shared" si="758"/>
        <v>ON</v>
      </c>
      <c r="D8075" s="4">
        <f t="shared" si="760"/>
        <v>42766.37499998042</v>
      </c>
      <c r="E8075" t="str">
        <f t="shared" si="761"/>
        <v>LRKPPS</v>
      </c>
      <c r="F8075" s="39">
        <v>145.37796020507812</v>
      </c>
      <c r="G8075">
        <f t="shared" si="759"/>
        <v>2.3037946794704943E-3</v>
      </c>
      <c r="H8075" s="38">
        <f>G8075*SUMIF('Manual Inputs'!$B$11:$B$22,'Expanded kW'!A8075,'Manual Inputs'!$C$11:$C$22)</f>
        <v>19314.286593561912</v>
      </c>
    </row>
    <row r="8076" spans="1:8" x14ac:dyDescent="0.2">
      <c r="A8076">
        <f t="shared" si="756"/>
        <v>1</v>
      </c>
      <c r="B8076" t="b">
        <f t="shared" si="757"/>
        <v>0</v>
      </c>
      <c r="C8076" t="str">
        <f t="shared" si="758"/>
        <v>ON</v>
      </c>
      <c r="D8076" s="4">
        <f t="shared" si="760"/>
        <v>42766.416666647085</v>
      </c>
      <c r="E8076" t="str">
        <f t="shared" si="761"/>
        <v>LRKPPS</v>
      </c>
      <c r="F8076" s="39">
        <v>139.79219055175781</v>
      </c>
      <c r="G8076">
        <f t="shared" si="759"/>
        <v>2.2152773664616027E-3</v>
      </c>
      <c r="H8076" s="38">
        <f>G8076*SUMIF('Manual Inputs'!$B$11:$B$22,'Expanded kW'!A8076,'Manual Inputs'!$C$11:$C$22)</f>
        <v>18572.185412766274</v>
      </c>
    </row>
    <row r="8077" spans="1:8" x14ac:dyDescent="0.2">
      <c r="A8077">
        <f t="shared" si="756"/>
        <v>1</v>
      </c>
      <c r="B8077" t="b">
        <f t="shared" si="757"/>
        <v>0</v>
      </c>
      <c r="C8077" t="str">
        <f t="shared" si="758"/>
        <v>ON</v>
      </c>
      <c r="D8077" s="4">
        <f t="shared" si="760"/>
        <v>42766.458333313749</v>
      </c>
      <c r="E8077" t="str">
        <f t="shared" si="761"/>
        <v>LRKPPS</v>
      </c>
      <c r="F8077" s="39">
        <v>141.83267211914062</v>
      </c>
      <c r="G8077">
        <f t="shared" si="759"/>
        <v>2.2476127395254625E-3</v>
      </c>
      <c r="H8077" s="38">
        <f>G8077*SUMIF('Manual Inputs'!$B$11:$B$22,'Expanded kW'!A8077,'Manual Inputs'!$C$11:$C$22)</f>
        <v>18843.274962555788</v>
      </c>
    </row>
    <row r="8078" spans="1:8" x14ac:dyDescent="0.2">
      <c r="A8078">
        <f t="shared" si="756"/>
        <v>1</v>
      </c>
      <c r="B8078" t="b">
        <f t="shared" si="757"/>
        <v>0</v>
      </c>
      <c r="C8078" t="str">
        <f t="shared" si="758"/>
        <v>ON</v>
      </c>
      <c r="D8078" s="4">
        <f t="shared" si="760"/>
        <v>42766.499999980413</v>
      </c>
      <c r="E8078" t="str">
        <f t="shared" si="761"/>
        <v>LRKPPS</v>
      </c>
      <c r="F8078" s="39">
        <v>131.05842590332031</v>
      </c>
      <c r="G8078">
        <f t="shared" si="759"/>
        <v>2.0768739901834221E-3</v>
      </c>
      <c r="H8078" s="38">
        <f>G8078*SUMIF('Manual Inputs'!$B$11:$B$22,'Expanded kW'!A8078,'Manual Inputs'!$C$11:$C$22)</f>
        <v>17411.855241516914</v>
      </c>
    </row>
    <row r="8079" spans="1:8" x14ac:dyDescent="0.2">
      <c r="A8079">
        <f t="shared" si="756"/>
        <v>1</v>
      </c>
      <c r="B8079" t="b">
        <f t="shared" si="757"/>
        <v>0</v>
      </c>
      <c r="C8079" t="str">
        <f t="shared" si="758"/>
        <v>ON</v>
      </c>
      <c r="D8079" s="4">
        <f t="shared" si="760"/>
        <v>42766.541666647077</v>
      </c>
      <c r="E8079" t="str">
        <f t="shared" si="761"/>
        <v>LRKPPS</v>
      </c>
      <c r="F8079" s="39">
        <v>114.47179412841797</v>
      </c>
      <c r="G8079">
        <f t="shared" si="759"/>
        <v>1.8140267609373104E-3</v>
      </c>
      <c r="H8079" s="38">
        <f>G8079*SUMIF('Manual Inputs'!$B$11:$B$22,'Expanded kW'!A8079,'Manual Inputs'!$C$11:$C$22)</f>
        <v>15208.227131241954</v>
      </c>
    </row>
    <row r="8080" spans="1:8" x14ac:dyDescent="0.2">
      <c r="A8080">
        <f t="shared" si="756"/>
        <v>1</v>
      </c>
      <c r="B8080" t="b">
        <f t="shared" si="757"/>
        <v>0</v>
      </c>
      <c r="C8080" t="str">
        <f t="shared" si="758"/>
        <v>ON</v>
      </c>
      <c r="D8080" s="4">
        <f t="shared" si="760"/>
        <v>42766.583333313742</v>
      </c>
      <c r="E8080" t="str">
        <f t="shared" si="761"/>
        <v>LRKPPS</v>
      </c>
      <c r="F8080" s="39">
        <v>108.89382934570312</v>
      </c>
      <c r="G8080">
        <f t="shared" si="759"/>
        <v>1.7256331311837725E-3</v>
      </c>
      <c r="H8080" s="38">
        <f>G8080*SUMIF('Manual Inputs'!$B$11:$B$22,'Expanded kW'!A8080,'Manual Inputs'!$C$11:$C$22)</f>
        <v>14467.162871775294</v>
      </c>
    </row>
    <row r="8081" spans="1:8" x14ac:dyDescent="0.2">
      <c r="A8081">
        <f t="shared" si="756"/>
        <v>1</v>
      </c>
      <c r="B8081" t="b">
        <f t="shared" si="757"/>
        <v>0</v>
      </c>
      <c r="C8081" t="str">
        <f t="shared" si="758"/>
        <v>ON</v>
      </c>
      <c r="D8081" s="4">
        <f t="shared" si="760"/>
        <v>42766.624999980406</v>
      </c>
      <c r="E8081" t="str">
        <f t="shared" si="761"/>
        <v>LRKPPS</v>
      </c>
      <c r="F8081" s="39">
        <v>96.185760498046875</v>
      </c>
      <c r="G8081">
        <f t="shared" si="759"/>
        <v>1.5242492256985409E-3</v>
      </c>
      <c r="H8081" s="38">
        <f>G8081*SUMIF('Manual Inputs'!$B$11:$B$22,'Expanded kW'!A8081,'Manual Inputs'!$C$11:$C$22)</f>
        <v>12778.823845501247</v>
      </c>
    </row>
    <row r="8082" spans="1:8" x14ac:dyDescent="0.2">
      <c r="A8082">
        <f t="shared" si="756"/>
        <v>1</v>
      </c>
      <c r="B8082" t="b">
        <f t="shared" si="757"/>
        <v>0</v>
      </c>
      <c r="C8082" t="str">
        <f t="shared" si="758"/>
        <v>ON</v>
      </c>
      <c r="D8082" s="4">
        <f t="shared" si="760"/>
        <v>42766.66666664707</v>
      </c>
      <c r="E8082" t="str">
        <f t="shared" si="761"/>
        <v>LRKPPS</v>
      </c>
      <c r="F8082" s="39">
        <v>84.526344299316406</v>
      </c>
      <c r="G8082">
        <f t="shared" si="759"/>
        <v>1.3394832476474258E-3</v>
      </c>
      <c r="H8082" s="38">
        <f>G8082*SUMIF('Manual Inputs'!$B$11:$B$22,'Expanded kW'!A8082,'Manual Inputs'!$C$11:$C$22)</f>
        <v>11229.804271569761</v>
      </c>
    </row>
    <row r="8083" spans="1:8" x14ac:dyDescent="0.2">
      <c r="A8083">
        <f t="shared" si="756"/>
        <v>1</v>
      </c>
      <c r="B8083" t="b">
        <f t="shared" si="757"/>
        <v>0</v>
      </c>
      <c r="C8083" t="str">
        <f t="shared" si="758"/>
        <v>ON</v>
      </c>
      <c r="D8083" s="4">
        <f t="shared" si="760"/>
        <v>42766.708333313734</v>
      </c>
      <c r="E8083" t="str">
        <f t="shared" si="761"/>
        <v>LRKPPS</v>
      </c>
      <c r="F8083" s="39">
        <v>76.99530029296875</v>
      </c>
      <c r="G8083">
        <f t="shared" si="759"/>
        <v>1.2201393038459923E-3</v>
      </c>
      <c r="H8083" s="38">
        <f>G8083*SUMIF('Manual Inputs'!$B$11:$B$22,'Expanded kW'!A8083,'Manual Inputs'!$C$11:$C$22)</f>
        <v>10229.262359424783</v>
      </c>
    </row>
    <row r="8084" spans="1:8" x14ac:dyDescent="0.2">
      <c r="A8084">
        <f t="shared" si="756"/>
        <v>1</v>
      </c>
      <c r="B8084" t="b">
        <f t="shared" si="757"/>
        <v>0</v>
      </c>
      <c r="C8084" t="str">
        <f t="shared" si="758"/>
        <v>ON</v>
      </c>
      <c r="D8084" s="4">
        <f t="shared" si="760"/>
        <v>42766.749999980399</v>
      </c>
      <c r="E8084" t="str">
        <f t="shared" si="761"/>
        <v>LRKPPS</v>
      </c>
      <c r="F8084" s="39">
        <v>75.730682373046875</v>
      </c>
      <c r="G8084">
        <f t="shared" si="759"/>
        <v>1.2000989894037672E-3</v>
      </c>
      <c r="H8084" s="38">
        <f>G8084*SUMIF('Manual Inputs'!$B$11:$B$22,'Expanded kW'!A8084,'Manual Inputs'!$C$11:$C$22)</f>
        <v>10061.250695880532</v>
      </c>
    </row>
    <row r="8085" spans="1:8" x14ac:dyDescent="0.2">
      <c r="A8085">
        <f t="shared" si="756"/>
        <v>1</v>
      </c>
      <c r="B8085" t="b">
        <f t="shared" si="757"/>
        <v>0</v>
      </c>
      <c r="C8085" t="str">
        <f t="shared" si="758"/>
        <v>ON</v>
      </c>
      <c r="D8085" s="4">
        <f t="shared" si="760"/>
        <v>42766.791666647063</v>
      </c>
      <c r="E8085" t="str">
        <f t="shared" si="761"/>
        <v>LRKPPS</v>
      </c>
      <c r="F8085" s="39">
        <v>72.6217041015625</v>
      </c>
      <c r="G8085">
        <f t="shared" si="759"/>
        <v>1.1508312215087484E-3</v>
      </c>
      <c r="H8085" s="38">
        <f>G8085*SUMIF('Manual Inputs'!$B$11:$B$22,'Expanded kW'!A8085,'Manual Inputs'!$C$11:$C$22)</f>
        <v>9648.2052984633501</v>
      </c>
    </row>
    <row r="8086" spans="1:8" x14ac:dyDescent="0.2">
      <c r="A8086">
        <f t="shared" si="756"/>
        <v>1</v>
      </c>
      <c r="B8086" t="b">
        <f t="shared" si="757"/>
        <v>0</v>
      </c>
      <c r="C8086" t="str">
        <f t="shared" si="758"/>
        <v>ON</v>
      </c>
      <c r="D8086" s="4">
        <f t="shared" si="760"/>
        <v>42766.833333313727</v>
      </c>
      <c r="E8086" t="str">
        <f t="shared" si="761"/>
        <v>LRKPPS</v>
      </c>
      <c r="F8086" s="39">
        <v>68.965110778808594</v>
      </c>
      <c r="G8086">
        <f t="shared" si="759"/>
        <v>1.0928854350218257E-3</v>
      </c>
      <c r="H8086" s="38">
        <f>G8086*SUMIF('Manual Inputs'!$B$11:$B$22,'Expanded kW'!A8086,'Manual Inputs'!$C$11:$C$22)</f>
        <v>9162.4061354255191</v>
      </c>
    </row>
    <row r="8087" spans="1:8" x14ac:dyDescent="0.2">
      <c r="A8087">
        <f t="shared" si="756"/>
        <v>1</v>
      </c>
      <c r="B8087" t="b">
        <f t="shared" si="757"/>
        <v>0</v>
      </c>
      <c r="C8087" t="str">
        <f t="shared" si="758"/>
        <v>OFF</v>
      </c>
      <c r="D8087" s="4">
        <f t="shared" si="760"/>
        <v>42766.874999980391</v>
      </c>
      <c r="E8087" t="str">
        <f t="shared" si="761"/>
        <v>LRKPPS</v>
      </c>
      <c r="F8087" s="39">
        <v>68.559364318847656</v>
      </c>
      <c r="G8087">
        <f t="shared" si="759"/>
        <v>1.0864555983784076E-3</v>
      </c>
      <c r="H8087" s="38">
        <f>G8087*SUMIF('Manual Inputs'!$B$11:$B$22,'Expanded kW'!A8087,'Manual Inputs'!$C$11:$C$22)</f>
        <v>9108.5004168354826</v>
      </c>
    </row>
    <row r="8088" spans="1:8" x14ac:dyDescent="0.2">
      <c r="A8088">
        <f t="shared" si="756"/>
        <v>1</v>
      </c>
      <c r="B8088" t="b">
        <f t="shared" si="757"/>
        <v>0</v>
      </c>
      <c r="C8088" t="str">
        <f t="shared" si="758"/>
        <v>OFF</v>
      </c>
      <c r="D8088" s="4">
        <f t="shared" si="760"/>
        <v>42766.916666647056</v>
      </c>
      <c r="E8088" t="str">
        <f t="shared" si="761"/>
        <v>LRKPPS</v>
      </c>
      <c r="F8088" s="39">
        <v>62.185214996337891</v>
      </c>
      <c r="G8088">
        <f t="shared" si="759"/>
        <v>9.8544488620007343E-4</v>
      </c>
      <c r="H8088" s="38">
        <f>G8088*SUMIF('Manual Inputs'!$B$11:$B$22,'Expanded kW'!A8088,'Manual Inputs'!$C$11:$C$22)</f>
        <v>8261.6585253173762</v>
      </c>
    </row>
    <row r="8089" spans="1:8" x14ac:dyDescent="0.2">
      <c r="A8089">
        <f t="shared" si="756"/>
        <v>1</v>
      </c>
      <c r="B8089" t="b">
        <f t="shared" si="757"/>
        <v>0</v>
      </c>
      <c r="C8089" t="str">
        <f t="shared" si="758"/>
        <v>OFF</v>
      </c>
      <c r="D8089" s="4">
        <f t="shared" si="760"/>
        <v>42766.95833331372</v>
      </c>
      <c r="E8089" t="str">
        <f t="shared" si="761"/>
        <v>LRKPPS</v>
      </c>
      <c r="F8089" s="39">
        <v>58.866950988769531</v>
      </c>
      <c r="G8089">
        <f t="shared" si="759"/>
        <v>9.3286058143385905E-4</v>
      </c>
      <c r="H8089" s="38">
        <f>G8089*SUMIF('Manual Inputs'!$B$11:$B$22,'Expanded kW'!A8089,'Manual Inputs'!$C$11:$C$22)</f>
        <v>7820.8083307977413</v>
      </c>
    </row>
    <row r="8090" spans="1:8" x14ac:dyDescent="0.2">
      <c r="A8090">
        <f t="shared" si="756"/>
        <v>2</v>
      </c>
      <c r="B8090" t="b">
        <f t="shared" si="757"/>
        <v>0</v>
      </c>
      <c r="C8090" t="str">
        <f t="shared" si="758"/>
        <v>OFF</v>
      </c>
      <c r="D8090" s="4">
        <f t="shared" si="760"/>
        <v>42766.999999980384</v>
      </c>
      <c r="E8090" t="str">
        <f t="shared" si="761"/>
        <v>LRKPPS</v>
      </c>
      <c r="F8090" s="39">
        <v>57.171611785888672</v>
      </c>
      <c r="G8090">
        <f t="shared" si="759"/>
        <v>1.0493189455046768E-3</v>
      </c>
      <c r="H8090" s="38">
        <f>G8090*SUMIF('Manual Inputs'!$B$11:$B$22,'Expanded kW'!A8090,'Manual Inputs'!$C$11:$C$22)</f>
        <v>9556.543229953546</v>
      </c>
    </row>
    <row r="8091" spans="1:8" x14ac:dyDescent="0.2">
      <c r="A8091">
        <f t="shared" si="756"/>
        <v>2</v>
      </c>
      <c r="B8091" t="b">
        <f t="shared" si="757"/>
        <v>0</v>
      </c>
      <c r="C8091" t="str">
        <f t="shared" si="758"/>
        <v>OFF</v>
      </c>
      <c r="D8091" s="4">
        <f t="shared" si="760"/>
        <v>42767.041666647048</v>
      </c>
      <c r="E8091" t="str">
        <f t="shared" si="761"/>
        <v>LRKPPS</v>
      </c>
      <c r="F8091" s="39">
        <v>57.044963836669922</v>
      </c>
      <c r="G8091">
        <f t="shared" si="759"/>
        <v>1.0469944685768224E-3</v>
      </c>
      <c r="H8091" s="38">
        <f>G8091*SUMIF('Manual Inputs'!$B$11:$B$22,'Expanded kW'!A8091,'Manual Inputs'!$C$11:$C$22)</f>
        <v>9535.3733422437745</v>
      </c>
    </row>
    <row r="8092" spans="1:8" x14ac:dyDescent="0.2">
      <c r="A8092">
        <f t="shared" si="756"/>
        <v>2</v>
      </c>
      <c r="B8092" t="b">
        <f t="shared" si="757"/>
        <v>0</v>
      </c>
      <c r="C8092" t="str">
        <f t="shared" si="758"/>
        <v>OFF</v>
      </c>
      <c r="D8092" s="4">
        <f t="shared" si="760"/>
        <v>42767.083333313713</v>
      </c>
      <c r="E8092" t="str">
        <f t="shared" si="761"/>
        <v>LRKPPS</v>
      </c>
      <c r="F8092" s="39">
        <v>58.015411376953125</v>
      </c>
      <c r="G8092">
        <f t="shared" si="759"/>
        <v>1.0648059130652376E-3</v>
      </c>
      <c r="H8092" s="38">
        <f>G8092*SUMIF('Manual Inputs'!$B$11:$B$22,'Expanded kW'!A8092,'Manual Inputs'!$C$11:$C$22)</f>
        <v>9697.5888821143453</v>
      </c>
    </row>
    <row r="8093" spans="1:8" x14ac:dyDescent="0.2">
      <c r="A8093">
        <f t="shared" si="756"/>
        <v>2</v>
      </c>
      <c r="B8093" t="b">
        <f t="shared" si="757"/>
        <v>0</v>
      </c>
      <c r="C8093" t="str">
        <f t="shared" si="758"/>
        <v>OFF</v>
      </c>
      <c r="D8093" s="4">
        <f t="shared" si="760"/>
        <v>42767.124999980377</v>
      </c>
      <c r="E8093" t="str">
        <f t="shared" si="761"/>
        <v>LRKPPS</v>
      </c>
      <c r="F8093" s="39">
        <v>59.758628845214844</v>
      </c>
      <c r="G8093">
        <f t="shared" si="759"/>
        <v>1.0968006576323867E-3</v>
      </c>
      <c r="H8093" s="38">
        <f>G8093*SUMIF('Manual Inputs'!$B$11:$B$22,'Expanded kW'!A8093,'Manual Inputs'!$C$11:$C$22)</f>
        <v>9988.9770829060726</v>
      </c>
    </row>
    <row r="8094" spans="1:8" x14ac:dyDescent="0.2">
      <c r="A8094">
        <f t="shared" si="756"/>
        <v>2</v>
      </c>
      <c r="B8094" t="b">
        <f t="shared" si="757"/>
        <v>0</v>
      </c>
      <c r="C8094" t="str">
        <f t="shared" si="758"/>
        <v>OFF</v>
      </c>
      <c r="D8094" s="4">
        <f t="shared" si="760"/>
        <v>42767.166666647041</v>
      </c>
      <c r="E8094" t="str">
        <f t="shared" si="761"/>
        <v>LRKPPS</v>
      </c>
      <c r="F8094" s="39">
        <v>62.856307983398437</v>
      </c>
      <c r="G8094">
        <f t="shared" si="759"/>
        <v>1.153654982799286E-3</v>
      </c>
      <c r="H8094" s="38">
        <f>G8094*SUMIF('Manual Inputs'!$B$11:$B$22,'Expanded kW'!A8094,'Manual Inputs'!$C$11:$C$22)</f>
        <v>10506.770856281613</v>
      </c>
    </row>
    <row r="8095" spans="1:8" x14ac:dyDescent="0.2">
      <c r="A8095">
        <f t="shared" si="756"/>
        <v>2</v>
      </c>
      <c r="B8095" t="b">
        <f t="shared" si="757"/>
        <v>0</v>
      </c>
      <c r="C8095" t="str">
        <f t="shared" si="758"/>
        <v>OFF</v>
      </c>
      <c r="D8095" s="4">
        <f t="shared" si="760"/>
        <v>42767.208333313705</v>
      </c>
      <c r="E8095" t="str">
        <f t="shared" si="761"/>
        <v>LRKPPS</v>
      </c>
      <c r="F8095" s="39">
        <v>74.396865844726563</v>
      </c>
      <c r="G8095">
        <f t="shared" si="759"/>
        <v>1.3654686019593724E-3</v>
      </c>
      <c r="H8095" s="38">
        <f>G8095*SUMIF('Manual Inputs'!$B$11:$B$22,'Expanded kW'!A8095,'Manual Inputs'!$C$11:$C$22)</f>
        <v>12435.837339706943</v>
      </c>
    </row>
    <row r="8096" spans="1:8" x14ac:dyDescent="0.2">
      <c r="A8096">
        <f t="shared" si="756"/>
        <v>2</v>
      </c>
      <c r="B8096" t="b">
        <f t="shared" si="757"/>
        <v>0</v>
      </c>
      <c r="C8096" t="str">
        <f t="shared" si="758"/>
        <v>OFF</v>
      </c>
      <c r="D8096" s="4">
        <f t="shared" si="760"/>
        <v>42767.249999980369</v>
      </c>
      <c r="E8096" t="str">
        <f t="shared" si="761"/>
        <v>LRKPPS</v>
      </c>
      <c r="F8096" s="39">
        <v>99.892616271972656</v>
      </c>
      <c r="G8096">
        <f t="shared" si="759"/>
        <v>1.8334136732538573E-3</v>
      </c>
      <c r="H8096" s="38">
        <f>G8096*SUMIF('Manual Inputs'!$B$11:$B$22,'Expanded kW'!A8096,'Manual Inputs'!$C$11:$C$22)</f>
        <v>16697.589519277695</v>
      </c>
    </row>
    <row r="8097" spans="1:8" x14ac:dyDescent="0.2">
      <c r="A8097">
        <f t="shared" si="756"/>
        <v>2</v>
      </c>
      <c r="B8097" t="b">
        <f t="shared" si="757"/>
        <v>0</v>
      </c>
      <c r="C8097" t="str">
        <f t="shared" si="758"/>
        <v>ON</v>
      </c>
      <c r="D8097" s="4">
        <f t="shared" si="760"/>
        <v>42767.291666647034</v>
      </c>
      <c r="E8097" t="str">
        <f t="shared" si="761"/>
        <v>LRKPPS</v>
      </c>
      <c r="F8097" s="39">
        <v>131.0982666015625</v>
      </c>
      <c r="G8097">
        <f t="shared" si="759"/>
        <v>2.4061573667544674E-3</v>
      </c>
      <c r="H8097" s="38">
        <f>G8097*SUMIF('Manual Inputs'!$B$11:$B$22,'Expanded kW'!A8097,'Manual Inputs'!$C$11:$C$22)</f>
        <v>21913.7822603602</v>
      </c>
    </row>
    <row r="8098" spans="1:8" x14ac:dyDescent="0.2">
      <c r="A8098">
        <f t="shared" si="756"/>
        <v>2</v>
      </c>
      <c r="B8098" t="b">
        <f t="shared" si="757"/>
        <v>0</v>
      </c>
      <c r="C8098" t="str">
        <f t="shared" si="758"/>
        <v>ON</v>
      </c>
      <c r="D8098" s="4">
        <f t="shared" si="760"/>
        <v>42767.333333313698</v>
      </c>
      <c r="E8098" t="str">
        <f t="shared" si="761"/>
        <v>LRKPPS</v>
      </c>
      <c r="F8098" s="39">
        <v>142.62751770019531</v>
      </c>
      <c r="G8098">
        <f t="shared" si="759"/>
        <v>2.6177634633358141E-3</v>
      </c>
      <c r="H8098" s="38">
        <f>G8098*SUMIF('Manual Inputs'!$B$11:$B$22,'Expanded kW'!A8098,'Manual Inputs'!$C$11:$C$22)</f>
        <v>23840.958757424938</v>
      </c>
    </row>
    <row r="8099" spans="1:8" x14ac:dyDescent="0.2">
      <c r="A8099">
        <f t="shared" si="756"/>
        <v>2</v>
      </c>
      <c r="B8099" t="b">
        <f t="shared" si="757"/>
        <v>0</v>
      </c>
      <c r="C8099" t="str">
        <f t="shared" si="758"/>
        <v>ON</v>
      </c>
      <c r="D8099" s="4">
        <f t="shared" si="760"/>
        <v>42767.374999980362</v>
      </c>
      <c r="E8099" t="str">
        <f t="shared" si="761"/>
        <v>LRKPPS</v>
      </c>
      <c r="F8099" s="39">
        <v>140.90951538085937</v>
      </c>
      <c r="G8099">
        <f t="shared" si="759"/>
        <v>2.5862315137232771E-3</v>
      </c>
      <c r="H8099" s="38">
        <f>G8099*SUMIF('Manual Inputs'!$B$11:$B$22,'Expanded kW'!A8099,'Manual Inputs'!$C$11:$C$22)</f>
        <v>23553.785404758557</v>
      </c>
    </row>
    <row r="8100" spans="1:8" x14ac:dyDescent="0.2">
      <c r="A8100">
        <f t="shared" si="756"/>
        <v>2</v>
      </c>
      <c r="B8100" t="b">
        <f t="shared" si="757"/>
        <v>0</v>
      </c>
      <c r="C8100" t="str">
        <f t="shared" si="758"/>
        <v>ON</v>
      </c>
      <c r="D8100" s="4">
        <f t="shared" si="760"/>
        <v>42767.416666647026</v>
      </c>
      <c r="E8100" t="str">
        <f t="shared" si="761"/>
        <v>LRKPPS</v>
      </c>
      <c r="F8100" s="39">
        <v>134.74951171875</v>
      </c>
      <c r="G8100">
        <f t="shared" si="759"/>
        <v>2.4731717565270495E-3</v>
      </c>
      <c r="H8100" s="38">
        <f>G8100*SUMIF('Manual Inputs'!$B$11:$B$22,'Expanded kW'!A8100,'Manual Inputs'!$C$11:$C$22)</f>
        <v>22524.107572444049</v>
      </c>
    </row>
    <row r="8101" spans="1:8" x14ac:dyDescent="0.2">
      <c r="A8101">
        <f t="shared" si="756"/>
        <v>2</v>
      </c>
      <c r="B8101" t="b">
        <f t="shared" si="757"/>
        <v>0</v>
      </c>
      <c r="C8101" t="str">
        <f t="shared" si="758"/>
        <v>ON</v>
      </c>
      <c r="D8101" s="4">
        <f t="shared" si="760"/>
        <v>42767.458333313691</v>
      </c>
      <c r="E8101" t="str">
        <f t="shared" si="761"/>
        <v>LRKPPS</v>
      </c>
      <c r="F8101" s="39">
        <v>138.70161437988281</v>
      </c>
      <c r="G8101">
        <f t="shared" si="759"/>
        <v>2.5457080392618609E-3</v>
      </c>
      <c r="H8101" s="38">
        <f>G8101*SUMIF('Manual Inputs'!$B$11:$B$22,'Expanded kW'!A8101,'Manual Inputs'!$C$11:$C$22)</f>
        <v>23184.72284548857</v>
      </c>
    </row>
    <row r="8102" spans="1:8" x14ac:dyDescent="0.2">
      <c r="A8102">
        <f t="shared" si="756"/>
        <v>2</v>
      </c>
      <c r="B8102" t="b">
        <f t="shared" si="757"/>
        <v>0</v>
      </c>
      <c r="C8102" t="str">
        <f t="shared" si="758"/>
        <v>ON</v>
      </c>
      <c r="D8102" s="4">
        <f t="shared" si="760"/>
        <v>42767.499999980355</v>
      </c>
      <c r="E8102" t="str">
        <f t="shared" si="761"/>
        <v>LRKPPS</v>
      </c>
      <c r="F8102" s="39">
        <v>128.47953796386719</v>
      </c>
      <c r="G8102">
        <f t="shared" si="759"/>
        <v>2.358093625208045E-3</v>
      </c>
      <c r="H8102" s="38">
        <f>G8102*SUMIF('Manual Inputs'!$B$11:$B$22,'Expanded kW'!A8102,'Manual Inputs'!$C$11:$C$22)</f>
        <v>21476.04764606637</v>
      </c>
    </row>
    <row r="8103" spans="1:8" x14ac:dyDescent="0.2">
      <c r="A8103">
        <f t="shared" si="756"/>
        <v>2</v>
      </c>
      <c r="B8103" t="b">
        <f t="shared" si="757"/>
        <v>0</v>
      </c>
      <c r="C8103" t="str">
        <f t="shared" si="758"/>
        <v>ON</v>
      </c>
      <c r="D8103" s="4">
        <f t="shared" si="760"/>
        <v>42767.541666647019</v>
      </c>
      <c r="E8103" t="str">
        <f t="shared" si="761"/>
        <v>LRKPPS</v>
      </c>
      <c r="F8103" s="39">
        <v>114.70127868652344</v>
      </c>
      <c r="G8103">
        <f t="shared" si="759"/>
        <v>2.1052095793648437E-3</v>
      </c>
      <c r="H8103" s="38">
        <f>G8103*SUMIF('Manual Inputs'!$B$11:$B$22,'Expanded kW'!A8103,'Manual Inputs'!$C$11:$C$22)</f>
        <v>19172.937303287054</v>
      </c>
    </row>
    <row r="8104" spans="1:8" x14ac:dyDescent="0.2">
      <c r="A8104">
        <f t="shared" si="756"/>
        <v>2</v>
      </c>
      <c r="B8104" t="b">
        <f t="shared" si="757"/>
        <v>0</v>
      </c>
      <c r="C8104" t="str">
        <f t="shared" si="758"/>
        <v>ON</v>
      </c>
      <c r="D8104" s="4">
        <f t="shared" si="760"/>
        <v>42767.583333313683</v>
      </c>
      <c r="E8104" t="str">
        <f t="shared" si="761"/>
        <v>LRKPPS</v>
      </c>
      <c r="F8104" s="39">
        <v>107.13831329345703</v>
      </c>
      <c r="G8104">
        <f t="shared" si="759"/>
        <v>1.9664000789284823E-3</v>
      </c>
      <c r="H8104" s="38">
        <f>G8104*SUMIF('Manual Inputs'!$B$11:$B$22,'Expanded kW'!A8104,'Manual Inputs'!$C$11:$C$22)</f>
        <v>17908.746851631444</v>
      </c>
    </row>
    <row r="8105" spans="1:8" x14ac:dyDescent="0.2">
      <c r="A8105">
        <f t="shared" si="756"/>
        <v>2</v>
      </c>
      <c r="B8105" t="b">
        <f t="shared" si="757"/>
        <v>0</v>
      </c>
      <c r="C8105" t="str">
        <f t="shared" si="758"/>
        <v>ON</v>
      </c>
      <c r="D8105" s="4">
        <f t="shared" si="760"/>
        <v>42767.624999980348</v>
      </c>
      <c r="E8105" t="str">
        <f t="shared" si="761"/>
        <v>LRKPPS</v>
      </c>
      <c r="F8105" s="39">
        <v>94.505020141601563</v>
      </c>
      <c r="G8105">
        <f t="shared" si="759"/>
        <v>1.7345305647716604E-3</v>
      </c>
      <c r="H8105" s="38">
        <f>G8105*SUMIF('Manual Inputs'!$B$11:$B$22,'Expanded kW'!A8105,'Manual Inputs'!$C$11:$C$22)</f>
        <v>15797.02377139843</v>
      </c>
    </row>
    <row r="8106" spans="1:8" x14ac:dyDescent="0.2">
      <c r="A8106">
        <f t="shared" si="756"/>
        <v>2</v>
      </c>
      <c r="B8106" t="b">
        <f t="shared" si="757"/>
        <v>0</v>
      </c>
      <c r="C8106" t="str">
        <f t="shared" si="758"/>
        <v>ON</v>
      </c>
      <c r="D8106" s="4">
        <f t="shared" si="760"/>
        <v>42767.666666647012</v>
      </c>
      <c r="E8106" t="str">
        <f t="shared" si="761"/>
        <v>LRKPPS</v>
      </c>
      <c r="F8106" s="39">
        <v>82.986709594726563</v>
      </c>
      <c r="G8106">
        <f t="shared" si="759"/>
        <v>1.5231252693899849E-3</v>
      </c>
      <c r="H8106" s="38">
        <f>G8106*SUMIF('Manual Inputs'!$B$11:$B$22,'Expanded kW'!A8106,'Manual Inputs'!$C$11:$C$22)</f>
        <v>13871.676046561153</v>
      </c>
    </row>
    <row r="8107" spans="1:8" x14ac:dyDescent="0.2">
      <c r="A8107">
        <f t="shared" si="756"/>
        <v>2</v>
      </c>
      <c r="B8107" t="b">
        <f t="shared" si="757"/>
        <v>0</v>
      </c>
      <c r="C8107" t="str">
        <f t="shared" si="758"/>
        <v>ON</v>
      </c>
      <c r="D8107" s="4">
        <f t="shared" si="760"/>
        <v>42767.708333313676</v>
      </c>
      <c r="E8107" t="str">
        <f t="shared" si="761"/>
        <v>LRKPPS</v>
      </c>
      <c r="F8107" s="39">
        <v>76.681541442871094</v>
      </c>
      <c r="G8107">
        <f t="shared" si="759"/>
        <v>1.4074011855367522E-3</v>
      </c>
      <c r="H8107" s="38">
        <f>G8107*SUMIF('Manual Inputs'!$B$11:$B$22,'Expanded kW'!A8107,'Manual Inputs'!$C$11:$C$22)</f>
        <v>12817.733186930149</v>
      </c>
    </row>
    <row r="8108" spans="1:8" x14ac:dyDescent="0.2">
      <c r="A8108">
        <f t="shared" si="756"/>
        <v>2</v>
      </c>
      <c r="B8108" t="b">
        <f t="shared" si="757"/>
        <v>0</v>
      </c>
      <c r="C8108" t="str">
        <f t="shared" si="758"/>
        <v>ON</v>
      </c>
      <c r="D8108" s="4">
        <f t="shared" si="760"/>
        <v>42767.74999998034</v>
      </c>
      <c r="E8108" t="str">
        <f t="shared" si="761"/>
        <v>LRKPPS</v>
      </c>
      <c r="F8108" s="39">
        <v>77.426132202148438</v>
      </c>
      <c r="G8108">
        <f t="shared" si="759"/>
        <v>1.4210672894990385E-3</v>
      </c>
      <c r="H8108" s="38">
        <f>G8108*SUMIF('Manual Inputs'!$B$11:$B$22,'Expanded kW'!A8108,'Manual Inputs'!$C$11:$C$22)</f>
        <v>12942.195547835885</v>
      </c>
    </row>
    <row r="8109" spans="1:8" x14ac:dyDescent="0.2">
      <c r="A8109">
        <f t="shared" si="756"/>
        <v>2</v>
      </c>
      <c r="B8109" t="b">
        <f t="shared" si="757"/>
        <v>0</v>
      </c>
      <c r="C8109" t="str">
        <f t="shared" si="758"/>
        <v>ON</v>
      </c>
      <c r="D8109" s="4">
        <f t="shared" si="760"/>
        <v>42767.791666647005</v>
      </c>
      <c r="E8109" t="str">
        <f t="shared" si="761"/>
        <v>LRKPPS</v>
      </c>
      <c r="F8109" s="39">
        <v>72.798957824707031</v>
      </c>
      <c r="G8109">
        <f t="shared" si="759"/>
        <v>1.3361408445951098E-3</v>
      </c>
      <c r="H8109" s="38">
        <f>G8109*SUMIF('Manual Inputs'!$B$11:$B$22,'Expanded kW'!A8109,'Manual Inputs'!$C$11:$C$22)</f>
        <v>12168.738396826076</v>
      </c>
    </row>
    <row r="8110" spans="1:8" x14ac:dyDescent="0.2">
      <c r="A8110">
        <f t="shared" si="756"/>
        <v>2</v>
      </c>
      <c r="B8110" t="b">
        <f t="shared" si="757"/>
        <v>0</v>
      </c>
      <c r="C8110" t="str">
        <f t="shared" si="758"/>
        <v>ON</v>
      </c>
      <c r="D8110" s="4">
        <f t="shared" si="760"/>
        <v>42767.833333313669</v>
      </c>
      <c r="E8110" t="str">
        <f t="shared" si="761"/>
        <v>LRKPPS</v>
      </c>
      <c r="F8110" s="39">
        <v>68.274490356445313</v>
      </c>
      <c r="G8110">
        <f t="shared" si="759"/>
        <v>1.2530994664624326E-3</v>
      </c>
      <c r="H8110" s="38">
        <f>G8110*SUMIF('Manual Inputs'!$B$11:$B$22,'Expanded kW'!A8110,'Manual Inputs'!$C$11:$C$22)</f>
        <v>11412.449259572229</v>
      </c>
    </row>
    <row r="8111" spans="1:8" x14ac:dyDescent="0.2">
      <c r="A8111">
        <f t="shared" si="756"/>
        <v>2</v>
      </c>
      <c r="B8111" t="b">
        <f t="shared" si="757"/>
        <v>0</v>
      </c>
      <c r="C8111" t="str">
        <f t="shared" si="758"/>
        <v>OFF</v>
      </c>
      <c r="D8111" s="4">
        <f t="shared" si="760"/>
        <v>42767.874999980333</v>
      </c>
      <c r="E8111" t="str">
        <f t="shared" si="761"/>
        <v>LRKPPS</v>
      </c>
      <c r="F8111" s="39">
        <v>67.047203063964844</v>
      </c>
      <c r="G8111">
        <f t="shared" si="759"/>
        <v>1.2305740247729479E-3</v>
      </c>
      <c r="H8111" s="38">
        <f>G8111*SUMIF('Manual Inputs'!$B$11:$B$22,'Expanded kW'!A8111,'Manual Inputs'!$C$11:$C$22)</f>
        <v>11207.301570014577</v>
      </c>
    </row>
    <row r="8112" spans="1:8" x14ac:dyDescent="0.2">
      <c r="A8112">
        <f t="shared" si="756"/>
        <v>2</v>
      </c>
      <c r="B8112" t="b">
        <f t="shared" si="757"/>
        <v>0</v>
      </c>
      <c r="C8112" t="str">
        <f t="shared" si="758"/>
        <v>OFF</v>
      </c>
      <c r="D8112" s="4">
        <f t="shared" si="760"/>
        <v>42767.916666646997</v>
      </c>
      <c r="E8112" t="str">
        <f t="shared" si="761"/>
        <v>LRKPPS</v>
      </c>
      <c r="F8112" s="39">
        <v>62.882656097412109</v>
      </c>
      <c r="G8112">
        <f t="shared" si="759"/>
        <v>1.154138572020391E-3</v>
      </c>
      <c r="H8112" s="38">
        <f>G8112*SUMIF('Manual Inputs'!$B$11:$B$22,'Expanded kW'!A8112,'Manual Inputs'!$C$11:$C$22)</f>
        <v>10511.175085631352</v>
      </c>
    </row>
    <row r="8113" spans="1:8" x14ac:dyDescent="0.2">
      <c r="A8113">
        <f t="shared" si="756"/>
        <v>2</v>
      </c>
      <c r="B8113" t="b">
        <f t="shared" si="757"/>
        <v>0</v>
      </c>
      <c r="C8113" t="str">
        <f t="shared" si="758"/>
        <v>OFF</v>
      </c>
      <c r="D8113" s="4">
        <f t="shared" si="760"/>
        <v>42767.958333313662</v>
      </c>
      <c r="E8113" t="str">
        <f t="shared" si="761"/>
        <v>LRKPPS</v>
      </c>
      <c r="F8113" s="39">
        <v>61.990589141845703</v>
      </c>
      <c r="G8113">
        <f t="shared" si="759"/>
        <v>1.1377657126957297E-3</v>
      </c>
      <c r="H8113" s="38">
        <f>G8113*SUMIF('Manual Inputs'!$B$11:$B$22,'Expanded kW'!A8113,'Manual Inputs'!$C$11:$C$22)</f>
        <v>10362.061283193696</v>
      </c>
    </row>
    <row r="8114" spans="1:8" x14ac:dyDescent="0.2">
      <c r="A8114">
        <f t="shared" si="756"/>
        <v>2</v>
      </c>
      <c r="B8114" t="b">
        <f t="shared" si="757"/>
        <v>0</v>
      </c>
      <c r="C8114" t="str">
        <f t="shared" si="758"/>
        <v>OFF</v>
      </c>
      <c r="D8114" s="4">
        <f t="shared" si="760"/>
        <v>42767.999999980326</v>
      </c>
      <c r="E8114" t="str">
        <f t="shared" si="761"/>
        <v>LRKPPS</v>
      </c>
      <c r="F8114" s="39">
        <v>59.388202667236328</v>
      </c>
      <c r="G8114">
        <f t="shared" si="759"/>
        <v>1.0900019126902389E-3</v>
      </c>
      <c r="H8114" s="38">
        <f>G8114*SUMIF('Manual Inputs'!$B$11:$B$22,'Expanded kW'!A8114,'Manual Inputs'!$C$11:$C$22)</f>
        <v>9927.0583495910905</v>
      </c>
    </row>
    <row r="8115" spans="1:8" x14ac:dyDescent="0.2">
      <c r="A8115">
        <f t="shared" si="756"/>
        <v>2</v>
      </c>
      <c r="B8115" t="b">
        <f t="shared" si="757"/>
        <v>0</v>
      </c>
      <c r="C8115" t="str">
        <f t="shared" si="758"/>
        <v>OFF</v>
      </c>
      <c r="D8115" s="4">
        <f t="shared" si="760"/>
        <v>42768.04166664699</v>
      </c>
      <c r="E8115" t="str">
        <f t="shared" si="761"/>
        <v>LRKPPS</v>
      </c>
      <c r="F8115" s="39">
        <v>60.287456512451172</v>
      </c>
      <c r="G8115">
        <f t="shared" si="759"/>
        <v>1.1065066790791195E-3</v>
      </c>
      <c r="H8115" s="38">
        <f>G8115*SUMIF('Manual Inputs'!$B$11:$B$22,'Expanded kW'!A8115,'Manual Inputs'!$C$11:$C$22)</f>
        <v>10077.373479391554</v>
      </c>
    </row>
    <row r="8116" spans="1:8" x14ac:dyDescent="0.2">
      <c r="A8116">
        <f t="shared" si="756"/>
        <v>2</v>
      </c>
      <c r="B8116" t="b">
        <f t="shared" si="757"/>
        <v>0</v>
      </c>
      <c r="C8116" t="str">
        <f t="shared" si="758"/>
        <v>OFF</v>
      </c>
      <c r="D8116" s="4">
        <f t="shared" si="760"/>
        <v>42768.083333313654</v>
      </c>
      <c r="E8116" t="str">
        <f t="shared" si="761"/>
        <v>LRKPPS</v>
      </c>
      <c r="F8116" s="39">
        <v>62.170219421386719</v>
      </c>
      <c r="G8116">
        <f t="shared" si="759"/>
        <v>1.1410626191431916E-3</v>
      </c>
      <c r="H8116" s="38">
        <f>G8116*SUMIF('Manual Inputs'!$B$11:$B$22,'Expanded kW'!A8116,'Manual Inputs'!$C$11:$C$22)</f>
        <v>10392.087453144462</v>
      </c>
    </row>
    <row r="8117" spans="1:8" x14ac:dyDescent="0.2">
      <c r="A8117">
        <f t="shared" si="756"/>
        <v>2</v>
      </c>
      <c r="B8117" t="b">
        <f t="shared" si="757"/>
        <v>0</v>
      </c>
      <c r="C8117" t="str">
        <f t="shared" si="758"/>
        <v>OFF</v>
      </c>
      <c r="D8117" s="4">
        <f t="shared" si="760"/>
        <v>42768.124999980319</v>
      </c>
      <c r="E8117" t="str">
        <f t="shared" si="761"/>
        <v>LRKPPS</v>
      </c>
      <c r="F8117" s="39">
        <v>63.150569915771484</v>
      </c>
      <c r="G8117">
        <f t="shared" si="759"/>
        <v>1.1590558209239174E-3</v>
      </c>
      <c r="H8117" s="38">
        <f>G8117*SUMIF('Manual Inputs'!$B$11:$B$22,'Expanded kW'!A8117,'Manual Inputs'!$C$11:$C$22)</f>
        <v>10555.958325198604</v>
      </c>
    </row>
    <row r="8118" spans="1:8" x14ac:dyDescent="0.2">
      <c r="A8118">
        <f t="shared" si="756"/>
        <v>2</v>
      </c>
      <c r="B8118" t="b">
        <f t="shared" si="757"/>
        <v>0</v>
      </c>
      <c r="C8118" t="str">
        <f t="shared" si="758"/>
        <v>OFF</v>
      </c>
      <c r="D8118" s="4">
        <f t="shared" si="760"/>
        <v>42768.166666646983</v>
      </c>
      <c r="E8118" t="str">
        <f t="shared" si="761"/>
        <v>LRKPPS</v>
      </c>
      <c r="F8118" s="39">
        <v>64.785163879394531</v>
      </c>
      <c r="G8118">
        <f t="shared" si="759"/>
        <v>1.1890569064392394E-3</v>
      </c>
      <c r="H8118" s="38">
        <f>G8118*SUMIF('Manual Inputs'!$B$11:$B$22,'Expanded kW'!A8118,'Manual Inputs'!$C$11:$C$22)</f>
        <v>10829.189521395881</v>
      </c>
    </row>
    <row r="8119" spans="1:8" x14ac:dyDescent="0.2">
      <c r="A8119">
        <f t="shared" si="756"/>
        <v>2</v>
      </c>
      <c r="B8119" t="b">
        <f t="shared" si="757"/>
        <v>0</v>
      </c>
      <c r="C8119" t="str">
        <f t="shared" si="758"/>
        <v>OFF</v>
      </c>
      <c r="D8119" s="4">
        <f t="shared" si="760"/>
        <v>42768.208333313647</v>
      </c>
      <c r="E8119" t="str">
        <f t="shared" si="761"/>
        <v>LRKPPS</v>
      </c>
      <c r="F8119" s="39">
        <v>80.20587158203125</v>
      </c>
      <c r="G8119">
        <f t="shared" si="759"/>
        <v>1.4720861973759091E-3</v>
      </c>
      <c r="H8119" s="38">
        <f>G8119*SUMIF('Manual Inputs'!$B$11:$B$22,'Expanded kW'!A8119,'Manual Inputs'!$C$11:$C$22)</f>
        <v>13406.843975998814</v>
      </c>
    </row>
    <row r="8120" spans="1:8" x14ac:dyDescent="0.2">
      <c r="A8120">
        <f t="shared" si="756"/>
        <v>2</v>
      </c>
      <c r="B8120" t="b">
        <f t="shared" si="757"/>
        <v>0</v>
      </c>
      <c r="C8120" t="str">
        <f t="shared" si="758"/>
        <v>OFF</v>
      </c>
      <c r="D8120" s="4">
        <f t="shared" si="760"/>
        <v>42768.249999980311</v>
      </c>
      <c r="E8120" t="str">
        <f t="shared" si="761"/>
        <v>LRKPPS</v>
      </c>
      <c r="F8120" s="39">
        <v>108.86900329589844</v>
      </c>
      <c r="G8120">
        <f t="shared" si="759"/>
        <v>1.9981648963199967E-3</v>
      </c>
      <c r="H8120" s="38">
        <f>G8120*SUMIF('Manual Inputs'!$B$11:$B$22,'Expanded kW'!A8120,'Manual Inputs'!$C$11:$C$22)</f>
        <v>18198.041018952124</v>
      </c>
    </row>
    <row r="8121" spans="1:8" x14ac:dyDescent="0.2">
      <c r="A8121">
        <f t="shared" si="756"/>
        <v>2</v>
      </c>
      <c r="B8121" t="b">
        <f t="shared" si="757"/>
        <v>0</v>
      </c>
      <c r="C8121" t="str">
        <f t="shared" si="758"/>
        <v>ON</v>
      </c>
      <c r="D8121" s="4">
        <f t="shared" si="760"/>
        <v>42768.291666646976</v>
      </c>
      <c r="E8121" t="str">
        <f t="shared" si="761"/>
        <v>LRKPPS</v>
      </c>
      <c r="F8121" s="39">
        <v>135.34104919433594</v>
      </c>
      <c r="G8121">
        <f t="shared" si="759"/>
        <v>2.4840287441248968E-3</v>
      </c>
      <c r="H8121" s="38">
        <f>G8121*SUMIF('Manual Inputs'!$B$11:$B$22,'Expanded kW'!A8121,'Manual Inputs'!$C$11:$C$22)</f>
        <v>22622.98625158197</v>
      </c>
    </row>
    <row r="8122" spans="1:8" x14ac:dyDescent="0.2">
      <c r="A8122">
        <f t="shared" si="756"/>
        <v>2</v>
      </c>
      <c r="B8122" t="b">
        <f t="shared" si="757"/>
        <v>0</v>
      </c>
      <c r="C8122" t="str">
        <f t="shared" si="758"/>
        <v>ON</v>
      </c>
      <c r="D8122" s="4">
        <f t="shared" si="760"/>
        <v>42768.33333331364</v>
      </c>
      <c r="E8122" t="str">
        <f t="shared" si="761"/>
        <v>LRKPPS</v>
      </c>
      <c r="F8122" s="39">
        <v>149.83090209960937</v>
      </c>
      <c r="G8122">
        <f t="shared" si="759"/>
        <v>2.7499732696705669E-3</v>
      </c>
      <c r="H8122" s="38">
        <f>G8122*SUMIF('Manual Inputs'!$B$11:$B$22,'Expanded kW'!A8122,'Manual Inputs'!$C$11:$C$22)</f>
        <v>25045.043306812517</v>
      </c>
    </row>
    <row r="8123" spans="1:8" x14ac:dyDescent="0.2">
      <c r="A8123">
        <f t="shared" si="756"/>
        <v>2</v>
      </c>
      <c r="B8123" t="b">
        <f t="shared" si="757"/>
        <v>0</v>
      </c>
      <c r="C8123" t="str">
        <f t="shared" si="758"/>
        <v>ON</v>
      </c>
      <c r="D8123" s="4">
        <f t="shared" si="760"/>
        <v>42768.374999980304</v>
      </c>
      <c r="E8123" t="str">
        <f t="shared" si="761"/>
        <v>LRKPPS</v>
      </c>
      <c r="F8123" s="39">
        <v>149.21733093261719</v>
      </c>
      <c r="G8123">
        <f t="shared" si="759"/>
        <v>2.7387118790987651E-3</v>
      </c>
      <c r="H8123" s="38">
        <f>G8123*SUMIF('Manual Inputs'!$B$11:$B$22,'Expanded kW'!A8123,'Manual Inputs'!$C$11:$C$22)</f>
        <v>24942.481577330873</v>
      </c>
    </row>
    <row r="8124" spans="1:8" x14ac:dyDescent="0.2">
      <c r="A8124">
        <f t="shared" si="756"/>
        <v>2</v>
      </c>
      <c r="B8124" t="b">
        <f t="shared" si="757"/>
        <v>0</v>
      </c>
      <c r="C8124" t="str">
        <f t="shared" si="758"/>
        <v>ON</v>
      </c>
      <c r="D8124" s="4">
        <f t="shared" si="760"/>
        <v>42768.416666646968</v>
      </c>
      <c r="E8124" t="str">
        <f t="shared" si="761"/>
        <v>LRKPPS</v>
      </c>
      <c r="F8124" s="39">
        <v>141.33647155761719</v>
      </c>
      <c r="G8124">
        <f t="shared" si="759"/>
        <v>2.5940678015447583E-3</v>
      </c>
      <c r="H8124" s="38">
        <f>G8124*SUMIF('Manual Inputs'!$B$11:$B$22,'Expanded kW'!A8124,'Manual Inputs'!$C$11:$C$22)</f>
        <v>23625.153432229297</v>
      </c>
    </row>
    <row r="8125" spans="1:8" x14ac:dyDescent="0.2">
      <c r="A8125">
        <f t="shared" si="756"/>
        <v>2</v>
      </c>
      <c r="B8125" t="b">
        <f t="shared" si="757"/>
        <v>0</v>
      </c>
      <c r="C8125" t="str">
        <f t="shared" si="758"/>
        <v>ON</v>
      </c>
      <c r="D8125" s="4">
        <f t="shared" si="760"/>
        <v>42768.458333313632</v>
      </c>
      <c r="E8125" t="str">
        <f t="shared" si="761"/>
        <v>LRKPPS</v>
      </c>
      <c r="F8125" s="39">
        <v>145.10835266113281</v>
      </c>
      <c r="G8125">
        <f t="shared" si="759"/>
        <v>2.6632963256054869E-3</v>
      </c>
      <c r="H8125" s="38">
        <f>G8125*SUMIF('Manual Inputs'!$B$11:$B$22,'Expanded kW'!A8125,'Manual Inputs'!$C$11:$C$22)</f>
        <v>24255.643700003922</v>
      </c>
    </row>
    <row r="8126" spans="1:8" x14ac:dyDescent="0.2">
      <c r="A8126">
        <f t="shared" si="756"/>
        <v>2</v>
      </c>
      <c r="B8126" t="b">
        <f t="shared" si="757"/>
        <v>0</v>
      </c>
      <c r="C8126" t="str">
        <f t="shared" si="758"/>
        <v>ON</v>
      </c>
      <c r="D8126" s="4">
        <f t="shared" si="760"/>
        <v>42768.499999980297</v>
      </c>
      <c r="E8126" t="str">
        <f t="shared" si="761"/>
        <v>LRKPPS</v>
      </c>
      <c r="F8126" s="39">
        <v>133.47421264648437</v>
      </c>
      <c r="G8126">
        <f t="shared" si="759"/>
        <v>2.4497651140359387E-3</v>
      </c>
      <c r="H8126" s="38">
        <f>G8126*SUMIF('Manual Inputs'!$B$11:$B$22,'Expanded kW'!A8126,'Manual Inputs'!$C$11:$C$22)</f>
        <v>22310.934454973285</v>
      </c>
    </row>
    <row r="8127" spans="1:8" x14ac:dyDescent="0.2">
      <c r="A8127">
        <f t="shared" si="756"/>
        <v>2</v>
      </c>
      <c r="B8127" t="b">
        <f t="shared" si="757"/>
        <v>0</v>
      </c>
      <c r="C8127" t="str">
        <f t="shared" si="758"/>
        <v>ON</v>
      </c>
      <c r="D8127" s="4">
        <f t="shared" si="760"/>
        <v>42768.541666646961</v>
      </c>
      <c r="E8127" t="str">
        <f t="shared" si="761"/>
        <v>LRKPPS</v>
      </c>
      <c r="F8127" s="39">
        <v>117.04033660888672</v>
      </c>
      <c r="G8127">
        <f t="shared" si="759"/>
        <v>2.1481402877338951E-3</v>
      </c>
      <c r="H8127" s="38">
        <f>G8127*SUMIF('Manual Inputs'!$B$11:$B$22,'Expanded kW'!A8127,'Manual Inputs'!$C$11:$C$22)</f>
        <v>19563.923449281057</v>
      </c>
    </row>
    <row r="8128" spans="1:8" x14ac:dyDescent="0.2">
      <c r="A8128">
        <f t="shared" si="756"/>
        <v>2</v>
      </c>
      <c r="B8128" t="b">
        <f t="shared" si="757"/>
        <v>0</v>
      </c>
      <c r="C8128" t="str">
        <f t="shared" si="758"/>
        <v>ON</v>
      </c>
      <c r="D8128" s="4">
        <f t="shared" si="760"/>
        <v>42768.583333313625</v>
      </c>
      <c r="E8128" t="str">
        <f t="shared" si="761"/>
        <v>LRKPPS</v>
      </c>
      <c r="F8128" s="39">
        <v>106.25426483154297</v>
      </c>
      <c r="G8128">
        <f t="shared" si="759"/>
        <v>1.9501743897996748E-3</v>
      </c>
      <c r="H8128" s="38">
        <f>G8128*SUMIF('Manual Inputs'!$B$11:$B$22,'Expanded kW'!A8128,'Manual Inputs'!$C$11:$C$22)</f>
        <v>17760.973383650591</v>
      </c>
    </row>
    <row r="8129" spans="1:8" x14ac:dyDescent="0.2">
      <c r="A8129">
        <f t="shared" si="756"/>
        <v>2</v>
      </c>
      <c r="B8129" t="b">
        <f t="shared" si="757"/>
        <v>0</v>
      </c>
      <c r="C8129" t="str">
        <f t="shared" si="758"/>
        <v>ON</v>
      </c>
      <c r="D8129" s="4">
        <f t="shared" si="760"/>
        <v>42768.624999980289</v>
      </c>
      <c r="E8129" t="str">
        <f t="shared" si="761"/>
        <v>LRKPPS</v>
      </c>
      <c r="F8129" s="39">
        <v>94.348052978515625</v>
      </c>
      <c r="G8129">
        <f t="shared" si="759"/>
        <v>1.7316496136684269E-3</v>
      </c>
      <c r="H8129" s="38">
        <f>G8129*SUMIF('Manual Inputs'!$B$11:$B$22,'Expanded kW'!A8129,'Manual Inputs'!$C$11:$C$22)</f>
        <v>15770.785863582716</v>
      </c>
    </row>
    <row r="8130" spans="1:8" x14ac:dyDescent="0.2">
      <c r="A8130">
        <f t="shared" ref="A8130:A8193" si="762">MONTH(D8130)</f>
        <v>2</v>
      </c>
      <c r="B8130" t="b">
        <f t="shared" ref="B8130:B8193" si="763">IF(ISNA(VLOOKUP(DATE(YEAR(D8130),MONTH(D8130),DAY(D8130)),Holidays,1,FALSE)),FALSE,TRUE)</f>
        <v>0</v>
      </c>
      <c r="C8130" t="str">
        <f t="shared" ref="C8130:C8193" si="764">IF(OR(HOUR(D8130)&lt;PkStart,HOUR(D8130)&gt;OPkStart-1,WEEKDAY(D8130,2)&gt;5,B8130)=TRUE,"OFF","ON")</f>
        <v>ON</v>
      </c>
      <c r="D8130" s="4">
        <f t="shared" si="760"/>
        <v>42768.666666646954</v>
      </c>
      <c r="E8130" t="str">
        <f t="shared" si="761"/>
        <v>LRKPPS</v>
      </c>
      <c r="F8130" s="39">
        <v>83.83984375</v>
      </c>
      <c r="G8130">
        <f t="shared" ref="G8130:G8193" si="765">IF(SUMIF($A$2:$A$8761,A8130,$F$2:$F$8761)=0,0,F8130/SUMIF($A$2:$A$8761,A8130,$F$2:$F$8761))</f>
        <v>1.5387835621024271E-3</v>
      </c>
      <c r="H8130" s="38">
        <f>G8130*SUMIF('Manual Inputs'!$B$11:$B$22,'Expanded kW'!A8130,'Manual Inputs'!$C$11:$C$22)</f>
        <v>14014.282021469715</v>
      </c>
    </row>
    <row r="8131" spans="1:8" x14ac:dyDescent="0.2">
      <c r="A8131">
        <f t="shared" si="762"/>
        <v>2</v>
      </c>
      <c r="B8131" t="b">
        <f t="shared" si="763"/>
        <v>0</v>
      </c>
      <c r="C8131" t="str">
        <f t="shared" si="764"/>
        <v>ON</v>
      </c>
      <c r="D8131" s="4">
        <f t="shared" si="760"/>
        <v>42768.708333313618</v>
      </c>
      <c r="E8131" t="str">
        <f t="shared" si="761"/>
        <v>LRKPPS</v>
      </c>
      <c r="F8131" s="39">
        <v>75.282417297363281</v>
      </c>
      <c r="G8131">
        <f t="shared" si="765"/>
        <v>1.3817218767481069E-3</v>
      </c>
      <c r="H8131" s="38">
        <f>G8131*SUMIF('Manual Inputs'!$B$11:$B$22,'Expanded kW'!A8131,'Manual Inputs'!$C$11:$C$22)</f>
        <v>12583.862040692544</v>
      </c>
    </row>
    <row r="8132" spans="1:8" x14ac:dyDescent="0.2">
      <c r="A8132">
        <f t="shared" si="762"/>
        <v>2</v>
      </c>
      <c r="B8132" t="b">
        <f t="shared" si="763"/>
        <v>0</v>
      </c>
      <c r="C8132" t="str">
        <f t="shared" si="764"/>
        <v>ON</v>
      </c>
      <c r="D8132" s="4">
        <f t="shared" ref="D8132:D8195" si="766">+D8131+1/24</f>
        <v>42768.749999980282</v>
      </c>
      <c r="E8132" t="str">
        <f t="shared" ref="E8132:E8195" si="767">+E8131</f>
        <v>LRKPPS</v>
      </c>
      <c r="F8132" s="39">
        <v>75.831245422363281</v>
      </c>
      <c r="G8132">
        <f t="shared" si="765"/>
        <v>1.391794983512091E-3</v>
      </c>
      <c r="H8132" s="38">
        <f>G8132*SUMIF('Manual Inputs'!$B$11:$B$22,'Expanded kW'!A8132,'Manual Inputs'!$C$11:$C$22)</f>
        <v>12675.601621553396</v>
      </c>
    </row>
    <row r="8133" spans="1:8" x14ac:dyDescent="0.2">
      <c r="A8133">
        <f t="shared" si="762"/>
        <v>2</v>
      </c>
      <c r="B8133" t="b">
        <f t="shared" si="763"/>
        <v>0</v>
      </c>
      <c r="C8133" t="str">
        <f t="shared" si="764"/>
        <v>ON</v>
      </c>
      <c r="D8133" s="4">
        <f t="shared" si="766"/>
        <v>42768.791666646946</v>
      </c>
      <c r="E8133" t="str">
        <f t="shared" si="767"/>
        <v>LRKPPS</v>
      </c>
      <c r="F8133" s="39">
        <v>76.529258728027344</v>
      </c>
      <c r="G8133">
        <f t="shared" si="765"/>
        <v>1.4046062120741032E-3</v>
      </c>
      <c r="H8133" s="38">
        <f>G8133*SUMIF('Manual Inputs'!$B$11:$B$22,'Expanded kW'!A8133,'Manual Inputs'!$C$11:$C$22)</f>
        <v>12792.27830990081</v>
      </c>
    </row>
    <row r="8134" spans="1:8" x14ac:dyDescent="0.2">
      <c r="A8134">
        <f t="shared" si="762"/>
        <v>2</v>
      </c>
      <c r="B8134" t="b">
        <f t="shared" si="763"/>
        <v>0</v>
      </c>
      <c r="C8134" t="str">
        <f t="shared" si="764"/>
        <v>ON</v>
      </c>
      <c r="D8134" s="4">
        <f t="shared" si="766"/>
        <v>42768.833333313611</v>
      </c>
      <c r="E8134" t="str">
        <f t="shared" si="767"/>
        <v>LRKPPS</v>
      </c>
      <c r="F8134" s="39">
        <v>74.072761535644531</v>
      </c>
      <c r="G8134">
        <f t="shared" si="765"/>
        <v>1.359520041455024E-3</v>
      </c>
      <c r="H8134" s="38">
        <f>G8134*SUMIF('Manual Inputs'!$B$11:$B$22,'Expanded kW'!A8134,'Manual Inputs'!$C$11:$C$22)</f>
        <v>12381.661556586532</v>
      </c>
    </row>
    <row r="8135" spans="1:8" x14ac:dyDescent="0.2">
      <c r="A8135">
        <f t="shared" si="762"/>
        <v>2</v>
      </c>
      <c r="B8135" t="b">
        <f t="shared" si="763"/>
        <v>0</v>
      </c>
      <c r="C8135" t="str">
        <f t="shared" si="764"/>
        <v>OFF</v>
      </c>
      <c r="D8135" s="4">
        <f t="shared" si="766"/>
        <v>42768.874999980275</v>
      </c>
      <c r="E8135" t="str">
        <f t="shared" si="767"/>
        <v>LRKPPS</v>
      </c>
      <c r="F8135" s="39">
        <v>73.084304809570313</v>
      </c>
      <c r="G8135">
        <f t="shared" si="765"/>
        <v>1.3413780591480426E-3</v>
      </c>
      <c r="H8135" s="38">
        <f>G8135*SUMIF('Manual Inputs'!$B$11:$B$22,'Expanded kW'!A8135,'Manual Inputs'!$C$11:$C$22)</f>
        <v>12216.435684189522</v>
      </c>
    </row>
    <row r="8136" spans="1:8" x14ac:dyDescent="0.2">
      <c r="A8136">
        <f t="shared" si="762"/>
        <v>2</v>
      </c>
      <c r="B8136" t="b">
        <f t="shared" si="763"/>
        <v>0</v>
      </c>
      <c r="C8136" t="str">
        <f t="shared" si="764"/>
        <v>OFF</v>
      </c>
      <c r="D8136" s="4">
        <f t="shared" si="766"/>
        <v>42768.916666646939</v>
      </c>
      <c r="E8136" t="str">
        <f t="shared" si="767"/>
        <v>LRKPPS</v>
      </c>
      <c r="F8136" s="39">
        <v>68.859504699707031</v>
      </c>
      <c r="G8136">
        <f t="shared" si="765"/>
        <v>1.2638367294956225E-3</v>
      </c>
      <c r="H8136" s="38">
        <f>G8136*SUMIF('Manual Inputs'!$B$11:$B$22,'Expanded kW'!A8136,'Manual Inputs'!$C$11:$C$22)</f>
        <v>11510.237561963653</v>
      </c>
    </row>
    <row r="8137" spans="1:8" x14ac:dyDescent="0.2">
      <c r="A8137">
        <f t="shared" si="762"/>
        <v>2</v>
      </c>
      <c r="B8137" t="b">
        <f t="shared" si="763"/>
        <v>0</v>
      </c>
      <c r="C8137" t="str">
        <f t="shared" si="764"/>
        <v>OFF</v>
      </c>
      <c r="D8137" s="4">
        <f t="shared" si="766"/>
        <v>42768.958333313603</v>
      </c>
      <c r="E8137" t="str">
        <f t="shared" si="767"/>
        <v>LRKPPS</v>
      </c>
      <c r="F8137" s="39">
        <v>67.155487060546875</v>
      </c>
      <c r="G8137">
        <f t="shared" si="765"/>
        <v>1.2325614525462633E-3</v>
      </c>
      <c r="H8137" s="38">
        <f>G8137*SUMIF('Manual Inputs'!$B$11:$B$22,'Expanded kW'!A8137,'Manual Inputs'!$C$11:$C$22)</f>
        <v>11225.401824006431</v>
      </c>
    </row>
    <row r="8138" spans="1:8" x14ac:dyDescent="0.2">
      <c r="A8138">
        <f t="shared" si="762"/>
        <v>2</v>
      </c>
      <c r="B8138" t="b">
        <f t="shared" si="763"/>
        <v>0</v>
      </c>
      <c r="C8138" t="str">
        <f t="shared" si="764"/>
        <v>OFF</v>
      </c>
      <c r="D8138" s="4">
        <f t="shared" si="766"/>
        <v>42768.999999980268</v>
      </c>
      <c r="E8138" t="str">
        <f t="shared" si="767"/>
        <v>LRKPPS</v>
      </c>
      <c r="F8138" s="39">
        <v>65.527252197265625</v>
      </c>
      <c r="G8138">
        <f t="shared" si="765"/>
        <v>1.2026770809778911E-3</v>
      </c>
      <c r="H8138" s="38">
        <f>G8138*SUMIF('Manual Inputs'!$B$11:$B$22,'Expanded kW'!A8138,'Manual Inputs'!$C$11:$C$22)</f>
        <v>10953.233585725184</v>
      </c>
    </row>
    <row r="8139" spans="1:8" x14ac:dyDescent="0.2">
      <c r="A8139">
        <f t="shared" si="762"/>
        <v>2</v>
      </c>
      <c r="B8139" t="b">
        <f t="shared" si="763"/>
        <v>0</v>
      </c>
      <c r="C8139" t="str">
        <f t="shared" si="764"/>
        <v>OFF</v>
      </c>
      <c r="D8139" s="4">
        <f t="shared" si="766"/>
        <v>42769.041666646932</v>
      </c>
      <c r="E8139" t="str">
        <f t="shared" si="767"/>
        <v>LRKPPS</v>
      </c>
      <c r="F8139" s="39">
        <v>66.250823974609375</v>
      </c>
      <c r="G8139">
        <f t="shared" si="765"/>
        <v>1.2159574057873919E-3</v>
      </c>
      <c r="H8139" s="38">
        <f>G8139*SUMIF('Manual Inputs'!$B$11:$B$22,'Expanded kW'!A8139,'Manual Inputs'!$C$11:$C$22)</f>
        <v>11074.182510447759</v>
      </c>
    </row>
    <row r="8140" spans="1:8" x14ac:dyDescent="0.2">
      <c r="A8140">
        <f t="shared" si="762"/>
        <v>2</v>
      </c>
      <c r="B8140" t="b">
        <f t="shared" si="763"/>
        <v>0</v>
      </c>
      <c r="C8140" t="str">
        <f t="shared" si="764"/>
        <v>OFF</v>
      </c>
      <c r="D8140" s="4">
        <f t="shared" si="766"/>
        <v>42769.083333313596</v>
      </c>
      <c r="E8140" t="str">
        <f t="shared" si="767"/>
        <v>LRKPPS</v>
      </c>
      <c r="F8140" s="39">
        <v>67.819610595703125</v>
      </c>
      <c r="G8140">
        <f t="shared" si="765"/>
        <v>1.2447506734869786E-3</v>
      </c>
      <c r="H8140" s="38">
        <f>G8140*SUMIF('Manual Inputs'!$B$11:$B$22,'Expanded kW'!A8140,'Manual Inputs'!$C$11:$C$22)</f>
        <v>11336.41365444982</v>
      </c>
    </row>
    <row r="8141" spans="1:8" x14ac:dyDescent="0.2">
      <c r="A8141">
        <f t="shared" si="762"/>
        <v>2</v>
      </c>
      <c r="B8141" t="b">
        <f t="shared" si="763"/>
        <v>0</v>
      </c>
      <c r="C8141" t="str">
        <f t="shared" si="764"/>
        <v>OFF</v>
      </c>
      <c r="D8141" s="4">
        <f t="shared" si="766"/>
        <v>42769.12499998026</v>
      </c>
      <c r="E8141" t="str">
        <f t="shared" si="767"/>
        <v>LRKPPS</v>
      </c>
      <c r="F8141" s="39">
        <v>79.902000427246094</v>
      </c>
      <c r="G8141">
        <f t="shared" si="765"/>
        <v>1.4665089930650948E-3</v>
      </c>
      <c r="H8141" s="38">
        <f>G8141*SUMIF('Manual Inputs'!$B$11:$B$22,'Expanded kW'!A8141,'Manual Inputs'!$C$11:$C$22)</f>
        <v>13356.050273734205</v>
      </c>
    </row>
    <row r="8142" spans="1:8" x14ac:dyDescent="0.2">
      <c r="A8142">
        <f t="shared" si="762"/>
        <v>2</v>
      </c>
      <c r="B8142" t="b">
        <f t="shared" si="763"/>
        <v>0</v>
      </c>
      <c r="C8142" t="str">
        <f t="shared" si="764"/>
        <v>OFF</v>
      </c>
      <c r="D8142" s="4">
        <f t="shared" si="766"/>
        <v>42769.166666646925</v>
      </c>
      <c r="E8142" t="str">
        <f t="shared" si="767"/>
        <v>LRKPPS</v>
      </c>
      <c r="F8142" s="39">
        <v>71.253776550292969</v>
      </c>
      <c r="G8142">
        <f t="shared" si="765"/>
        <v>1.3077808257879798E-3</v>
      </c>
      <c r="H8142" s="38">
        <f>G8142*SUMIF('Manual Inputs'!$B$11:$B$22,'Expanded kW'!A8142,'Manual Inputs'!$C$11:$C$22)</f>
        <v>11910.453013822455</v>
      </c>
    </row>
    <row r="8143" spans="1:8" x14ac:dyDescent="0.2">
      <c r="A8143">
        <f t="shared" si="762"/>
        <v>2</v>
      </c>
      <c r="B8143" t="b">
        <f t="shared" si="763"/>
        <v>0</v>
      </c>
      <c r="C8143" t="str">
        <f t="shared" si="764"/>
        <v>OFF</v>
      </c>
      <c r="D8143" s="4">
        <f t="shared" si="766"/>
        <v>42769.208333313589</v>
      </c>
      <c r="E8143" t="str">
        <f t="shared" si="767"/>
        <v>LRKPPS</v>
      </c>
      <c r="F8143" s="39">
        <v>86.680023193359375</v>
      </c>
      <c r="G8143">
        <f t="shared" si="765"/>
        <v>1.5909117775830604E-3</v>
      </c>
      <c r="H8143" s="38">
        <f>G8143*SUMIF('Manual Inputs'!$B$11:$B$22,'Expanded kW'!A8143,'Manual Inputs'!$C$11:$C$22)</f>
        <v>14489.033332189079</v>
      </c>
    </row>
    <row r="8144" spans="1:8" x14ac:dyDescent="0.2">
      <c r="A8144">
        <f t="shared" si="762"/>
        <v>2</v>
      </c>
      <c r="B8144" t="b">
        <f t="shared" si="763"/>
        <v>0</v>
      </c>
      <c r="C8144" t="str">
        <f t="shared" si="764"/>
        <v>OFF</v>
      </c>
      <c r="D8144" s="4">
        <f t="shared" si="766"/>
        <v>42769.249999980253</v>
      </c>
      <c r="E8144" t="str">
        <f t="shared" si="767"/>
        <v>LRKPPS</v>
      </c>
      <c r="F8144" s="39">
        <v>114.94212341308594</v>
      </c>
      <c r="G8144">
        <f t="shared" si="765"/>
        <v>2.1096300063322237E-3</v>
      </c>
      <c r="H8144" s="38">
        <f>G8144*SUMIF('Manual Inputs'!$B$11:$B$22,'Expanded kW'!A8144,'Manual Inputs'!$C$11:$C$22)</f>
        <v>19213.19579817995</v>
      </c>
    </row>
    <row r="8145" spans="1:8" x14ac:dyDescent="0.2">
      <c r="A8145">
        <f t="shared" si="762"/>
        <v>2</v>
      </c>
      <c r="B8145" t="b">
        <f t="shared" si="763"/>
        <v>0</v>
      </c>
      <c r="C8145" t="str">
        <f t="shared" si="764"/>
        <v>ON</v>
      </c>
      <c r="D8145" s="4">
        <f t="shared" si="766"/>
        <v>42769.291666646917</v>
      </c>
      <c r="E8145" t="str">
        <f t="shared" si="767"/>
        <v>LRKPPS</v>
      </c>
      <c r="F8145" s="39">
        <v>146.04312133789062</v>
      </c>
      <c r="G8145">
        <f t="shared" si="765"/>
        <v>2.6804529257352808E-3</v>
      </c>
      <c r="H8145" s="38">
        <f>G8145*SUMIF('Manual Inputs'!$B$11:$B$22,'Expanded kW'!A8145,'Manual Inputs'!$C$11:$C$22)</f>
        <v>24411.895325424204</v>
      </c>
    </row>
    <row r="8146" spans="1:8" x14ac:dyDescent="0.2">
      <c r="A8146">
        <f t="shared" si="762"/>
        <v>2</v>
      </c>
      <c r="B8146" t="b">
        <f t="shared" si="763"/>
        <v>0</v>
      </c>
      <c r="C8146" t="str">
        <f t="shared" si="764"/>
        <v>ON</v>
      </c>
      <c r="D8146" s="4">
        <f t="shared" si="766"/>
        <v>42769.333333313582</v>
      </c>
      <c r="E8146" t="str">
        <f t="shared" si="767"/>
        <v>LRKPPS</v>
      </c>
      <c r="F8146" s="39">
        <v>162.66279602050781</v>
      </c>
      <c r="G8146">
        <f t="shared" si="765"/>
        <v>2.9854878717134716E-3</v>
      </c>
      <c r="H8146" s="38">
        <f>G8146*SUMIF('Manual Inputs'!$B$11:$B$22,'Expanded kW'!A8146,'Manual Inputs'!$C$11:$C$22)</f>
        <v>27189.96357662222</v>
      </c>
    </row>
    <row r="8147" spans="1:8" x14ac:dyDescent="0.2">
      <c r="A8147">
        <f t="shared" si="762"/>
        <v>2</v>
      </c>
      <c r="B8147" t="b">
        <f t="shared" si="763"/>
        <v>0</v>
      </c>
      <c r="C8147" t="str">
        <f t="shared" si="764"/>
        <v>ON</v>
      </c>
      <c r="D8147" s="4">
        <f t="shared" si="766"/>
        <v>42769.374999980246</v>
      </c>
      <c r="E8147" t="str">
        <f t="shared" si="767"/>
        <v>LRKPPS</v>
      </c>
      <c r="F8147" s="39">
        <v>153.97627258300781</v>
      </c>
      <c r="G8147">
        <f t="shared" si="765"/>
        <v>2.8260567602087765E-3</v>
      </c>
      <c r="H8147" s="38">
        <f>G8147*SUMIF('Manual Inputs'!$B$11:$B$22,'Expanded kW'!A8147,'Manual Inputs'!$C$11:$C$22)</f>
        <v>25737.964338619928</v>
      </c>
    </row>
    <row r="8148" spans="1:8" x14ac:dyDescent="0.2">
      <c r="A8148">
        <f t="shared" si="762"/>
        <v>2</v>
      </c>
      <c r="B8148" t="b">
        <f t="shared" si="763"/>
        <v>0</v>
      </c>
      <c r="C8148" t="str">
        <f t="shared" si="764"/>
        <v>ON</v>
      </c>
      <c r="D8148" s="4">
        <f t="shared" si="766"/>
        <v>42769.41666664691</v>
      </c>
      <c r="E8148" t="str">
        <f t="shared" si="767"/>
        <v>LRKPPS</v>
      </c>
      <c r="F8148" s="39">
        <v>147.913330078125</v>
      </c>
      <c r="G8148">
        <f t="shared" si="765"/>
        <v>2.714778448523161E-3</v>
      </c>
      <c r="H8148" s="38">
        <f>G8148*SUMIF('Manual Inputs'!$B$11:$B$22,'Expanded kW'!A8148,'Manual Inputs'!$C$11:$C$22)</f>
        <v>24724.510802175522</v>
      </c>
    </row>
    <row r="8149" spans="1:8" x14ac:dyDescent="0.2">
      <c r="A8149">
        <f t="shared" si="762"/>
        <v>2</v>
      </c>
      <c r="B8149" t="b">
        <f t="shared" si="763"/>
        <v>0</v>
      </c>
      <c r="C8149" t="str">
        <f t="shared" si="764"/>
        <v>ON</v>
      </c>
      <c r="D8149" s="4">
        <f t="shared" si="766"/>
        <v>42769.458333313574</v>
      </c>
      <c r="E8149" t="str">
        <f t="shared" si="767"/>
        <v>LRKPPS</v>
      </c>
      <c r="F8149" s="39">
        <v>150.2974853515625</v>
      </c>
      <c r="G8149">
        <f t="shared" si="765"/>
        <v>2.7585368667187513E-3</v>
      </c>
      <c r="H8149" s="38">
        <f>G8149*SUMIF('Manual Inputs'!$B$11:$B$22,'Expanded kW'!A8149,'Manual Inputs'!$C$11:$C$22)</f>
        <v>25123.035213606421</v>
      </c>
    </row>
    <row r="8150" spans="1:8" x14ac:dyDescent="0.2">
      <c r="A8150">
        <f t="shared" si="762"/>
        <v>2</v>
      </c>
      <c r="B8150" t="b">
        <f t="shared" si="763"/>
        <v>0</v>
      </c>
      <c r="C8150" t="str">
        <f t="shared" si="764"/>
        <v>ON</v>
      </c>
      <c r="D8150" s="4">
        <f t="shared" si="766"/>
        <v>42769.499999980238</v>
      </c>
      <c r="E8150" t="str">
        <f t="shared" si="767"/>
        <v>LRKPPS</v>
      </c>
      <c r="F8150" s="39">
        <v>148.09225463867187</v>
      </c>
      <c r="G8150">
        <f t="shared" si="765"/>
        <v>2.7180624023130434E-3</v>
      </c>
      <c r="H8150" s="38">
        <f>G8150*SUMIF('Manual Inputs'!$B$11:$B$22,'Expanded kW'!A8150,'Manual Inputs'!$C$11:$C$22)</f>
        <v>24754.419007390559</v>
      </c>
    </row>
    <row r="8151" spans="1:8" x14ac:dyDescent="0.2">
      <c r="A8151">
        <f t="shared" si="762"/>
        <v>2</v>
      </c>
      <c r="B8151" t="b">
        <f t="shared" si="763"/>
        <v>0</v>
      </c>
      <c r="C8151" t="str">
        <f t="shared" si="764"/>
        <v>ON</v>
      </c>
      <c r="D8151" s="4">
        <f t="shared" si="766"/>
        <v>42769.541666646903</v>
      </c>
      <c r="E8151" t="str">
        <f t="shared" si="767"/>
        <v>LRKPPS</v>
      </c>
      <c r="F8151" s="39">
        <v>131.18394470214844</v>
      </c>
      <c r="G8151">
        <f t="shared" si="765"/>
        <v>2.407729889399034E-3</v>
      </c>
      <c r="H8151" s="38">
        <f>G8151*SUMIF('Manual Inputs'!$B$11:$B$22,'Expanded kW'!A8151,'Manual Inputs'!$C$11:$C$22)</f>
        <v>21928.103816925304</v>
      </c>
    </row>
    <row r="8152" spans="1:8" x14ac:dyDescent="0.2">
      <c r="A8152">
        <f t="shared" si="762"/>
        <v>2</v>
      </c>
      <c r="B8152" t="b">
        <f t="shared" si="763"/>
        <v>0</v>
      </c>
      <c r="C8152" t="str">
        <f t="shared" si="764"/>
        <v>ON</v>
      </c>
      <c r="D8152" s="4">
        <f t="shared" si="766"/>
        <v>42769.583333313567</v>
      </c>
      <c r="E8152" t="str">
        <f t="shared" si="767"/>
        <v>LRKPPS</v>
      </c>
      <c r="F8152" s="39">
        <v>124.22687530517578</v>
      </c>
      <c r="G8152">
        <f t="shared" si="765"/>
        <v>2.280040910631497E-3</v>
      </c>
      <c r="H8152" s="38">
        <f>G8152*SUMIF('Manual Inputs'!$B$11:$B$22,'Expanded kW'!A8152,'Manual Inputs'!$C$11:$C$22)</f>
        <v>20765.192148544353</v>
      </c>
    </row>
    <row r="8153" spans="1:8" x14ac:dyDescent="0.2">
      <c r="A8153">
        <f t="shared" si="762"/>
        <v>2</v>
      </c>
      <c r="B8153" t="b">
        <f t="shared" si="763"/>
        <v>0</v>
      </c>
      <c r="C8153" t="str">
        <f t="shared" si="764"/>
        <v>ON</v>
      </c>
      <c r="D8153" s="4">
        <f t="shared" si="766"/>
        <v>42769.624999980231</v>
      </c>
      <c r="E8153" t="str">
        <f t="shared" si="767"/>
        <v>LRKPPS</v>
      </c>
      <c r="F8153" s="39">
        <v>112.19273376464844</v>
      </c>
      <c r="G8153">
        <f t="shared" si="765"/>
        <v>2.0591681327456549E-3</v>
      </c>
      <c r="H8153" s="38">
        <f>G8153*SUMIF('Manual Inputs'!$B$11:$B$22,'Expanded kW'!A8153,'Manual Inputs'!$C$11:$C$22)</f>
        <v>18753.620491300724</v>
      </c>
    </row>
    <row r="8154" spans="1:8" x14ac:dyDescent="0.2">
      <c r="A8154">
        <f t="shared" si="762"/>
        <v>2</v>
      </c>
      <c r="B8154" t="b">
        <f t="shared" si="763"/>
        <v>0</v>
      </c>
      <c r="C8154" t="str">
        <f t="shared" si="764"/>
        <v>ON</v>
      </c>
      <c r="D8154" s="4">
        <f t="shared" si="766"/>
        <v>42769.666666646895</v>
      </c>
      <c r="E8154" t="str">
        <f t="shared" si="767"/>
        <v>LRKPPS</v>
      </c>
      <c r="F8154" s="39">
        <v>103.62947082519531</v>
      </c>
      <c r="G8154">
        <f t="shared" si="765"/>
        <v>1.9019993254124304E-3</v>
      </c>
      <c r="H8154" s="38">
        <f>G8154*SUMIF('Manual Inputs'!$B$11:$B$22,'Expanded kW'!A8154,'Manual Inputs'!$C$11:$C$22)</f>
        <v>17322.224910276684</v>
      </c>
    </row>
    <row r="8155" spans="1:8" x14ac:dyDescent="0.2">
      <c r="A8155">
        <f t="shared" si="762"/>
        <v>2</v>
      </c>
      <c r="B8155" t="b">
        <f t="shared" si="763"/>
        <v>0</v>
      </c>
      <c r="C8155" t="str">
        <f t="shared" si="764"/>
        <v>ON</v>
      </c>
      <c r="D8155" s="4">
        <f t="shared" si="766"/>
        <v>42769.70833331356</v>
      </c>
      <c r="E8155" t="str">
        <f t="shared" si="767"/>
        <v>LRKPPS</v>
      </c>
      <c r="F8155" s="39">
        <v>96.35968017578125</v>
      </c>
      <c r="G8155">
        <f t="shared" si="765"/>
        <v>1.7685707090065908E-3</v>
      </c>
      <c r="H8155" s="38">
        <f>G8155*SUMIF('Manual Inputs'!$B$11:$B$22,'Expanded kW'!A8155,'Manual Inputs'!$C$11:$C$22)</f>
        <v>16107.040198080318</v>
      </c>
    </row>
    <row r="8156" spans="1:8" x14ac:dyDescent="0.2">
      <c r="A8156">
        <f t="shared" si="762"/>
        <v>2</v>
      </c>
      <c r="B8156" t="b">
        <f t="shared" si="763"/>
        <v>0</v>
      </c>
      <c r="C8156" t="str">
        <f t="shared" si="764"/>
        <v>ON</v>
      </c>
      <c r="D8156" s="4">
        <f t="shared" si="766"/>
        <v>42769.749999980224</v>
      </c>
      <c r="E8156" t="str">
        <f t="shared" si="767"/>
        <v>LRKPPS</v>
      </c>
      <c r="F8156" s="39">
        <v>95.300254821777344</v>
      </c>
      <c r="G8156">
        <f t="shared" si="765"/>
        <v>1.7491261794476273E-3</v>
      </c>
      <c r="H8156" s="38">
        <f>G8156*SUMIF('Manual Inputs'!$B$11:$B$22,'Expanded kW'!A8156,'Manual Inputs'!$C$11:$C$22)</f>
        <v>15929.951536799193</v>
      </c>
    </row>
    <row r="8157" spans="1:8" x14ac:dyDescent="0.2">
      <c r="A8157">
        <f t="shared" si="762"/>
        <v>2</v>
      </c>
      <c r="B8157" t="b">
        <f t="shared" si="763"/>
        <v>0</v>
      </c>
      <c r="C8157" t="str">
        <f t="shared" si="764"/>
        <v>ON</v>
      </c>
      <c r="D8157" s="4">
        <f t="shared" si="766"/>
        <v>42769.791666646888</v>
      </c>
      <c r="E8157" t="str">
        <f t="shared" si="767"/>
        <v>LRKPPS</v>
      </c>
      <c r="F8157" s="39">
        <v>91.93402099609375</v>
      </c>
      <c r="G8157">
        <f t="shared" si="765"/>
        <v>1.6873428429638319E-3</v>
      </c>
      <c r="H8157" s="38">
        <f>G8157*SUMIF('Manual Inputs'!$B$11:$B$22,'Expanded kW'!A8157,'Manual Inputs'!$C$11:$C$22)</f>
        <v>15367.267399123413</v>
      </c>
    </row>
    <row r="8158" spans="1:8" x14ac:dyDescent="0.2">
      <c r="A8158">
        <f t="shared" si="762"/>
        <v>2</v>
      </c>
      <c r="B8158" t="b">
        <f t="shared" si="763"/>
        <v>0</v>
      </c>
      <c r="C8158" t="str">
        <f t="shared" si="764"/>
        <v>ON</v>
      </c>
      <c r="D8158" s="4">
        <f t="shared" si="766"/>
        <v>42769.833333313552</v>
      </c>
      <c r="E8158" t="str">
        <f t="shared" si="767"/>
        <v>LRKPPS</v>
      </c>
      <c r="F8158" s="39">
        <v>90.493995666503906</v>
      </c>
      <c r="G8158">
        <f t="shared" si="765"/>
        <v>1.6609128401504742E-3</v>
      </c>
      <c r="H8158" s="38">
        <f>G8158*SUMIF('Manual Inputs'!$B$11:$B$22,'Expanded kW'!A8158,'Manual Inputs'!$C$11:$C$22)</f>
        <v>15126.559399391106</v>
      </c>
    </row>
    <row r="8159" spans="1:8" x14ac:dyDescent="0.2">
      <c r="A8159">
        <f t="shared" si="762"/>
        <v>2</v>
      </c>
      <c r="B8159" t="b">
        <f t="shared" si="763"/>
        <v>0</v>
      </c>
      <c r="C8159" t="str">
        <f t="shared" si="764"/>
        <v>OFF</v>
      </c>
      <c r="D8159" s="4">
        <f t="shared" si="766"/>
        <v>42769.874999980217</v>
      </c>
      <c r="E8159" t="str">
        <f t="shared" si="767"/>
        <v>LRKPPS</v>
      </c>
      <c r="F8159" s="39">
        <v>89.617698669433594</v>
      </c>
      <c r="G8159">
        <f t="shared" si="765"/>
        <v>1.6448294202119499E-3</v>
      </c>
      <c r="H8159" s="38">
        <f>G8159*SUMIF('Manual Inputs'!$B$11:$B$22,'Expanded kW'!A8159,'Manual Inputs'!$C$11:$C$22)</f>
        <v>14980.081630561648</v>
      </c>
    </row>
    <row r="8160" spans="1:8" x14ac:dyDescent="0.2">
      <c r="A8160">
        <f t="shared" si="762"/>
        <v>2</v>
      </c>
      <c r="B8160" t="b">
        <f t="shared" si="763"/>
        <v>0</v>
      </c>
      <c r="C8160" t="str">
        <f t="shared" si="764"/>
        <v>OFF</v>
      </c>
      <c r="D8160" s="4">
        <f t="shared" si="766"/>
        <v>42769.916666646881</v>
      </c>
      <c r="E8160" t="str">
        <f t="shared" si="767"/>
        <v>LRKPPS</v>
      </c>
      <c r="F8160" s="39">
        <v>87.027503967285156</v>
      </c>
      <c r="G8160">
        <f t="shared" si="765"/>
        <v>1.5972893861179477E-3</v>
      </c>
      <c r="H8160" s="38">
        <f>G8160*SUMIF('Manual Inputs'!$B$11:$B$22,'Expanded kW'!A8160,'Manual Inputs'!$C$11:$C$22)</f>
        <v>14547.116617474716</v>
      </c>
    </row>
    <row r="8161" spans="1:8" x14ac:dyDescent="0.2">
      <c r="A8161">
        <f t="shared" si="762"/>
        <v>2</v>
      </c>
      <c r="B8161" t="b">
        <f t="shared" si="763"/>
        <v>0</v>
      </c>
      <c r="C8161" t="str">
        <f t="shared" si="764"/>
        <v>OFF</v>
      </c>
      <c r="D8161" s="4">
        <f t="shared" si="766"/>
        <v>42769.958333313545</v>
      </c>
      <c r="E8161" t="str">
        <f t="shared" si="767"/>
        <v>LRKPPS</v>
      </c>
      <c r="F8161" s="39">
        <v>85.958930969238281</v>
      </c>
      <c r="G8161">
        <f t="shared" si="765"/>
        <v>1.5776769621110025E-3</v>
      </c>
      <c r="H8161" s="38">
        <f>G8161*SUMIF('Manual Inputs'!$B$11:$B$22,'Expanded kW'!A8161,'Manual Inputs'!$C$11:$C$22)</f>
        <v>14368.498878159615</v>
      </c>
    </row>
    <row r="8162" spans="1:8" x14ac:dyDescent="0.2">
      <c r="A8162">
        <f t="shared" si="762"/>
        <v>2</v>
      </c>
      <c r="B8162" t="b">
        <f t="shared" si="763"/>
        <v>0</v>
      </c>
      <c r="C8162" t="str">
        <f t="shared" si="764"/>
        <v>OFF</v>
      </c>
      <c r="D8162" s="4">
        <f t="shared" si="766"/>
        <v>42769.999999980209</v>
      </c>
      <c r="E8162" t="str">
        <f t="shared" si="767"/>
        <v>LRKPPS</v>
      </c>
      <c r="F8162" s="39">
        <v>85.237899780273437</v>
      </c>
      <c r="G8162">
        <f t="shared" si="765"/>
        <v>1.5644432668687892E-3</v>
      </c>
      <c r="H8162" s="38">
        <f>G8162*SUMIF('Manual Inputs'!$B$11:$B$22,'Expanded kW'!A8162,'Manual Inputs'!$C$11:$C$22)</f>
        <v>14247.974626485673</v>
      </c>
    </row>
    <row r="8163" spans="1:8" x14ac:dyDescent="0.2">
      <c r="A8163">
        <f t="shared" si="762"/>
        <v>2</v>
      </c>
      <c r="B8163" t="b">
        <f t="shared" si="763"/>
        <v>0</v>
      </c>
      <c r="C8163" t="str">
        <f t="shared" si="764"/>
        <v>OFF</v>
      </c>
      <c r="D8163" s="4">
        <f t="shared" si="766"/>
        <v>42770.041666646874</v>
      </c>
      <c r="E8163" t="str">
        <f t="shared" si="767"/>
        <v>LRKPPS</v>
      </c>
      <c r="F8163" s="39">
        <v>85.152580261230469</v>
      </c>
      <c r="G8163">
        <f t="shared" si="765"/>
        <v>1.5628773255745606E-3</v>
      </c>
      <c r="H8163" s="38">
        <f>G8163*SUMIF('Manual Inputs'!$B$11:$B$22,'Expanded kW'!A8163,'Manual Inputs'!$C$11:$C$22)</f>
        <v>14233.713008759265</v>
      </c>
    </row>
    <row r="8164" spans="1:8" x14ac:dyDescent="0.2">
      <c r="A8164">
        <f t="shared" si="762"/>
        <v>2</v>
      </c>
      <c r="B8164" t="b">
        <f t="shared" si="763"/>
        <v>0</v>
      </c>
      <c r="C8164" t="str">
        <f t="shared" si="764"/>
        <v>OFF</v>
      </c>
      <c r="D8164" s="4">
        <f t="shared" si="766"/>
        <v>42770.083333313538</v>
      </c>
      <c r="E8164" t="str">
        <f t="shared" si="767"/>
        <v>LRKPPS</v>
      </c>
      <c r="F8164" s="39">
        <v>87.623237609863281</v>
      </c>
      <c r="G8164">
        <f t="shared" si="765"/>
        <v>1.6082233895176215E-3</v>
      </c>
      <c r="H8164" s="38">
        <f>G8164*SUMIF('Manual Inputs'!$B$11:$B$22,'Expanded kW'!A8164,'Manual Inputs'!$C$11:$C$22)</f>
        <v>14646.696708554828</v>
      </c>
    </row>
    <row r="8165" spans="1:8" x14ac:dyDescent="0.2">
      <c r="A8165">
        <f t="shared" si="762"/>
        <v>2</v>
      </c>
      <c r="B8165" t="b">
        <f t="shared" si="763"/>
        <v>0</v>
      </c>
      <c r="C8165" t="str">
        <f t="shared" si="764"/>
        <v>OFF</v>
      </c>
      <c r="D8165" s="4">
        <f t="shared" si="766"/>
        <v>42770.124999980202</v>
      </c>
      <c r="E8165" t="str">
        <f t="shared" si="767"/>
        <v>LRKPPS</v>
      </c>
      <c r="F8165" s="39">
        <v>101.58341217041016</v>
      </c>
      <c r="G8165">
        <f t="shared" si="765"/>
        <v>1.8644462804130975E-3</v>
      </c>
      <c r="H8165" s="38">
        <f>G8165*SUMIF('Manual Inputs'!$B$11:$B$22,'Expanded kW'!A8165,'Manual Inputs'!$C$11:$C$22)</f>
        <v>16980.215171969794</v>
      </c>
    </row>
    <row r="8166" spans="1:8" x14ac:dyDescent="0.2">
      <c r="A8166">
        <f t="shared" si="762"/>
        <v>2</v>
      </c>
      <c r="B8166" t="b">
        <f t="shared" si="763"/>
        <v>0</v>
      </c>
      <c r="C8166" t="str">
        <f t="shared" si="764"/>
        <v>OFF</v>
      </c>
      <c r="D8166" s="4">
        <f t="shared" si="766"/>
        <v>42770.166666646866</v>
      </c>
      <c r="E8166" t="str">
        <f t="shared" si="767"/>
        <v>LRKPPS</v>
      </c>
      <c r="F8166" s="39">
        <v>95.326042175292969</v>
      </c>
      <c r="G8166">
        <f t="shared" si="765"/>
        <v>1.7495994765570338E-3</v>
      </c>
      <c r="H8166" s="38">
        <f>G8166*SUMIF('Manual Inputs'!$B$11:$B$22,'Expanded kW'!A8166,'Manual Inputs'!$C$11:$C$22)</f>
        <v>15934.262032007568</v>
      </c>
    </row>
    <row r="8167" spans="1:8" x14ac:dyDescent="0.2">
      <c r="A8167">
        <f t="shared" si="762"/>
        <v>2</v>
      </c>
      <c r="B8167" t="b">
        <f t="shared" si="763"/>
        <v>0</v>
      </c>
      <c r="C8167" t="str">
        <f t="shared" si="764"/>
        <v>OFF</v>
      </c>
      <c r="D8167" s="4">
        <f t="shared" si="766"/>
        <v>42770.208333313531</v>
      </c>
      <c r="E8167" t="str">
        <f t="shared" si="767"/>
        <v>LRKPPS</v>
      </c>
      <c r="F8167" s="39">
        <v>91.814002990722656</v>
      </c>
      <c r="G8167">
        <f t="shared" si="765"/>
        <v>1.6851400510028633E-3</v>
      </c>
      <c r="H8167" s="38">
        <f>G8167*SUMIF('Manual Inputs'!$B$11:$B$22,'Expanded kW'!A8167,'Manual Inputs'!$C$11:$C$22)</f>
        <v>15347.205742282304</v>
      </c>
    </row>
    <row r="8168" spans="1:8" x14ac:dyDescent="0.2">
      <c r="A8168">
        <f t="shared" si="762"/>
        <v>2</v>
      </c>
      <c r="B8168" t="b">
        <f t="shared" si="763"/>
        <v>0</v>
      </c>
      <c r="C8168" t="str">
        <f t="shared" si="764"/>
        <v>OFF</v>
      </c>
      <c r="D8168" s="4">
        <f t="shared" si="766"/>
        <v>42770.249999980195</v>
      </c>
      <c r="E8168" t="str">
        <f t="shared" si="767"/>
        <v>LRKPPS</v>
      </c>
      <c r="F8168" s="39">
        <v>96.866729736328125</v>
      </c>
      <c r="G8168">
        <f t="shared" si="765"/>
        <v>1.7778770184418442E-3</v>
      </c>
      <c r="H8168" s="38">
        <f>G8168*SUMIF('Manual Inputs'!$B$11:$B$22,'Expanded kW'!A8168,'Manual Inputs'!$C$11:$C$22)</f>
        <v>16191.796266585827</v>
      </c>
    </row>
    <row r="8169" spans="1:8" x14ac:dyDescent="0.2">
      <c r="A8169">
        <f t="shared" si="762"/>
        <v>2</v>
      </c>
      <c r="B8169" t="b">
        <f t="shared" si="763"/>
        <v>0</v>
      </c>
      <c r="C8169" t="str">
        <f t="shared" si="764"/>
        <v>OFF</v>
      </c>
      <c r="D8169" s="4">
        <f t="shared" si="766"/>
        <v>42770.291666646859</v>
      </c>
      <c r="E8169" t="str">
        <f t="shared" si="767"/>
        <v>LRKPPS</v>
      </c>
      <c r="F8169" s="39">
        <v>101.13470458984375</v>
      </c>
      <c r="G8169">
        <f t="shared" si="765"/>
        <v>1.8562107706806938E-3</v>
      </c>
      <c r="H8169" s="38">
        <f>G8169*SUMIF('Manual Inputs'!$B$11:$B$22,'Expanded kW'!A8169,'Manual Inputs'!$C$11:$C$22)</f>
        <v>16905.211280049625</v>
      </c>
    </row>
    <row r="8170" spans="1:8" x14ac:dyDescent="0.2">
      <c r="A8170">
        <f t="shared" si="762"/>
        <v>2</v>
      </c>
      <c r="B8170" t="b">
        <f t="shared" si="763"/>
        <v>0</v>
      </c>
      <c r="C8170" t="str">
        <f t="shared" si="764"/>
        <v>OFF</v>
      </c>
      <c r="D8170" s="4">
        <f t="shared" si="766"/>
        <v>42770.333333313523</v>
      </c>
      <c r="E8170" t="str">
        <f t="shared" si="767"/>
        <v>LRKPPS</v>
      </c>
      <c r="F8170" s="39">
        <v>100.06881713867187</v>
      </c>
      <c r="G8170">
        <f t="shared" si="765"/>
        <v>1.8366476367869173E-3</v>
      </c>
      <c r="H8170" s="38">
        <f>G8170*SUMIF('Manual Inputs'!$B$11:$B$22,'Expanded kW'!A8170,'Manual Inputs'!$C$11:$C$22)</f>
        <v>16727.042444377526</v>
      </c>
    </row>
    <row r="8171" spans="1:8" x14ac:dyDescent="0.2">
      <c r="A8171">
        <f t="shared" si="762"/>
        <v>2</v>
      </c>
      <c r="B8171" t="b">
        <f t="shared" si="763"/>
        <v>0</v>
      </c>
      <c r="C8171" t="str">
        <f t="shared" si="764"/>
        <v>OFF</v>
      </c>
      <c r="D8171" s="4">
        <f t="shared" si="766"/>
        <v>42770.374999980188</v>
      </c>
      <c r="E8171" t="str">
        <f t="shared" si="767"/>
        <v>LRKPPS</v>
      </c>
      <c r="F8171" s="39">
        <v>99.55072021484375</v>
      </c>
      <c r="G8171">
        <f t="shared" si="765"/>
        <v>1.8271385657497644E-3</v>
      </c>
      <c r="H8171" s="38">
        <f>G8171*SUMIF('Manual Inputs'!$B$11:$B$22,'Expanded kW'!A8171,'Manual Inputs'!$C$11:$C$22)</f>
        <v>16640.439749522393</v>
      </c>
    </row>
    <row r="8172" spans="1:8" x14ac:dyDescent="0.2">
      <c r="A8172">
        <f t="shared" si="762"/>
        <v>2</v>
      </c>
      <c r="B8172" t="b">
        <f t="shared" si="763"/>
        <v>0</v>
      </c>
      <c r="C8172" t="str">
        <f t="shared" si="764"/>
        <v>OFF</v>
      </c>
      <c r="D8172" s="4">
        <f t="shared" si="766"/>
        <v>42770.416666646852</v>
      </c>
      <c r="E8172" t="str">
        <f t="shared" si="767"/>
        <v>LRKPPS</v>
      </c>
      <c r="F8172" s="39">
        <v>96.4822998046875</v>
      </c>
      <c r="G8172">
        <f t="shared" si="765"/>
        <v>1.7708212507646919E-3</v>
      </c>
      <c r="H8172" s="38">
        <f>G8172*SUMIF('Manual Inputs'!$B$11:$B$22,'Expanded kW'!A8172,'Manual Inputs'!$C$11:$C$22)</f>
        <v>16127.536730325588</v>
      </c>
    </row>
    <row r="8173" spans="1:8" x14ac:dyDescent="0.2">
      <c r="A8173">
        <f t="shared" si="762"/>
        <v>2</v>
      </c>
      <c r="B8173" t="b">
        <f t="shared" si="763"/>
        <v>0</v>
      </c>
      <c r="C8173" t="str">
        <f t="shared" si="764"/>
        <v>OFF</v>
      </c>
      <c r="D8173" s="4">
        <f t="shared" si="766"/>
        <v>42770.458333313516</v>
      </c>
      <c r="E8173" t="str">
        <f t="shared" si="767"/>
        <v>LRKPPS</v>
      </c>
      <c r="F8173" s="39">
        <v>93.149635314941406</v>
      </c>
      <c r="G8173">
        <f t="shared" si="765"/>
        <v>1.7096540406955085E-3</v>
      </c>
      <c r="H8173" s="38">
        <f>G8173*SUMIF('Manual Inputs'!$B$11:$B$22,'Expanded kW'!A8173,'Manual Inputs'!$C$11:$C$22)</f>
        <v>15570.463888187338</v>
      </c>
    </row>
    <row r="8174" spans="1:8" x14ac:dyDescent="0.2">
      <c r="A8174">
        <f t="shared" si="762"/>
        <v>2</v>
      </c>
      <c r="B8174" t="b">
        <f t="shared" si="763"/>
        <v>0</v>
      </c>
      <c r="C8174" t="str">
        <f t="shared" si="764"/>
        <v>OFF</v>
      </c>
      <c r="D8174" s="4">
        <f t="shared" si="766"/>
        <v>42770.49999998018</v>
      </c>
      <c r="E8174" t="str">
        <f t="shared" si="767"/>
        <v>LRKPPS</v>
      </c>
      <c r="F8174" s="39">
        <v>87.884078979492188</v>
      </c>
      <c r="G8174">
        <f t="shared" si="765"/>
        <v>1.6130108317878875E-3</v>
      </c>
      <c r="H8174" s="38">
        <f>G8174*SUMIF('Manual Inputs'!$B$11:$B$22,'Expanded kW'!A8174,'Manual Inputs'!$C$11:$C$22)</f>
        <v>14690.297750175876</v>
      </c>
    </row>
    <row r="8175" spans="1:8" x14ac:dyDescent="0.2">
      <c r="A8175">
        <f t="shared" si="762"/>
        <v>2</v>
      </c>
      <c r="B8175" t="b">
        <f t="shared" si="763"/>
        <v>0</v>
      </c>
      <c r="C8175" t="str">
        <f t="shared" si="764"/>
        <v>OFF</v>
      </c>
      <c r="D8175" s="4">
        <f t="shared" si="766"/>
        <v>42770.541666646845</v>
      </c>
      <c r="E8175" t="str">
        <f t="shared" si="767"/>
        <v>LRKPPS</v>
      </c>
      <c r="F8175" s="39">
        <v>82.026016235351562</v>
      </c>
      <c r="G8175">
        <f t="shared" si="765"/>
        <v>1.5054928516336338E-3</v>
      </c>
      <c r="H8175" s="38">
        <f>G8175*SUMIF('Manual Inputs'!$B$11:$B$22,'Expanded kW'!A8175,'Manual Inputs'!$C$11:$C$22)</f>
        <v>13711.090970632569</v>
      </c>
    </row>
    <row r="8176" spans="1:8" x14ac:dyDescent="0.2">
      <c r="A8176">
        <f t="shared" si="762"/>
        <v>2</v>
      </c>
      <c r="B8176" t="b">
        <f t="shared" si="763"/>
        <v>0</v>
      </c>
      <c r="C8176" t="str">
        <f t="shared" si="764"/>
        <v>OFF</v>
      </c>
      <c r="D8176" s="4">
        <f t="shared" si="766"/>
        <v>42770.583333313509</v>
      </c>
      <c r="E8176" t="str">
        <f t="shared" si="767"/>
        <v>LRKPPS</v>
      </c>
      <c r="F8176" s="39">
        <v>75.893013000488281</v>
      </c>
      <c r="G8176">
        <f t="shared" si="765"/>
        <v>1.3929286561149771E-3</v>
      </c>
      <c r="H8176" s="38">
        <f>G8176*SUMIF('Manual Inputs'!$B$11:$B$22,'Expanded kW'!A8176,'Manual Inputs'!$C$11:$C$22)</f>
        <v>12685.926405342452</v>
      </c>
    </row>
    <row r="8177" spans="1:8" x14ac:dyDescent="0.2">
      <c r="A8177">
        <f t="shared" si="762"/>
        <v>2</v>
      </c>
      <c r="B8177" t="b">
        <f t="shared" si="763"/>
        <v>0</v>
      </c>
      <c r="C8177" t="str">
        <f t="shared" si="764"/>
        <v>OFF</v>
      </c>
      <c r="D8177" s="4">
        <f t="shared" si="766"/>
        <v>42770.624999980173</v>
      </c>
      <c r="E8177" t="str">
        <f t="shared" si="767"/>
        <v>LRKPPS</v>
      </c>
      <c r="F8177" s="39">
        <v>74.8778076171875</v>
      </c>
      <c r="G8177">
        <f t="shared" si="765"/>
        <v>1.3742957330785343E-3</v>
      </c>
      <c r="H8177" s="38">
        <f>G8177*SUMIF('Manual Inputs'!$B$11:$B$22,'Expanded kW'!A8177,'Manual Inputs'!$C$11:$C$22)</f>
        <v>12516.229350637583</v>
      </c>
    </row>
    <row r="8178" spans="1:8" x14ac:dyDescent="0.2">
      <c r="A8178">
        <f t="shared" si="762"/>
        <v>2</v>
      </c>
      <c r="B8178" t="b">
        <f t="shared" si="763"/>
        <v>0</v>
      </c>
      <c r="C8178" t="str">
        <f t="shared" si="764"/>
        <v>OFF</v>
      </c>
      <c r="D8178" s="4">
        <f t="shared" si="766"/>
        <v>42770.666666646837</v>
      </c>
      <c r="E8178" t="str">
        <f t="shared" si="767"/>
        <v>LRKPPS</v>
      </c>
      <c r="F8178" s="39">
        <v>73.9578857421875</v>
      </c>
      <c r="G8178">
        <f t="shared" si="765"/>
        <v>1.3574116288584755E-3</v>
      </c>
      <c r="H8178" s="38">
        <f>G8178*SUMIF('Manual Inputs'!$B$11:$B$22,'Expanded kW'!A8178,'Manual Inputs'!$C$11:$C$22)</f>
        <v>12362.459448198217</v>
      </c>
    </row>
    <row r="8179" spans="1:8" x14ac:dyDescent="0.2">
      <c r="A8179">
        <f t="shared" si="762"/>
        <v>2</v>
      </c>
      <c r="B8179" t="b">
        <f t="shared" si="763"/>
        <v>0</v>
      </c>
      <c r="C8179" t="str">
        <f t="shared" si="764"/>
        <v>OFF</v>
      </c>
      <c r="D8179" s="4">
        <f t="shared" si="766"/>
        <v>42770.708333313501</v>
      </c>
      <c r="E8179" t="str">
        <f t="shared" si="767"/>
        <v>LRKPPS</v>
      </c>
      <c r="F8179" s="39">
        <v>74.236129760742187</v>
      </c>
      <c r="G8179">
        <f t="shared" si="765"/>
        <v>1.3625184766632257E-3</v>
      </c>
      <c r="H8179" s="38">
        <f>G8179*SUMIF('Manual Inputs'!$B$11:$B$22,'Expanded kW'!A8179,'Manual Inputs'!$C$11:$C$22)</f>
        <v>12408.969436437697</v>
      </c>
    </row>
    <row r="8180" spans="1:8" x14ac:dyDescent="0.2">
      <c r="A8180">
        <f t="shared" si="762"/>
        <v>2</v>
      </c>
      <c r="B8180" t="b">
        <f t="shared" si="763"/>
        <v>0</v>
      </c>
      <c r="C8180" t="str">
        <f t="shared" si="764"/>
        <v>OFF</v>
      </c>
      <c r="D8180" s="4">
        <f t="shared" si="766"/>
        <v>42770.749999980166</v>
      </c>
      <c r="E8180" t="str">
        <f t="shared" si="767"/>
        <v>LRKPPS</v>
      </c>
      <c r="F8180" s="39">
        <v>78.629524230957031</v>
      </c>
      <c r="G8180">
        <f t="shared" si="765"/>
        <v>1.4431541612043039E-3</v>
      </c>
      <c r="H8180" s="38">
        <f>G8180*SUMIF('Manual Inputs'!$B$11:$B$22,'Expanded kW'!A8180,'Manual Inputs'!$C$11:$C$22)</f>
        <v>13143.34901520637</v>
      </c>
    </row>
    <row r="8181" spans="1:8" x14ac:dyDescent="0.2">
      <c r="A8181">
        <f t="shared" si="762"/>
        <v>2</v>
      </c>
      <c r="B8181" t="b">
        <f t="shared" si="763"/>
        <v>0</v>
      </c>
      <c r="C8181" t="str">
        <f t="shared" si="764"/>
        <v>OFF</v>
      </c>
      <c r="D8181" s="4">
        <f t="shared" si="766"/>
        <v>42770.79166664683</v>
      </c>
      <c r="E8181" t="str">
        <f t="shared" si="767"/>
        <v>LRKPPS</v>
      </c>
      <c r="F8181" s="39">
        <v>81.944808959960938</v>
      </c>
      <c r="G8181">
        <f t="shared" si="765"/>
        <v>1.5040023858251951E-3</v>
      </c>
      <c r="H8181" s="38">
        <f>G8181*SUMIF('Manual Inputs'!$B$11:$B$22,'Expanded kW'!A8181,'Manual Inputs'!$C$11:$C$22)</f>
        <v>13697.516736609508</v>
      </c>
    </row>
    <row r="8182" spans="1:8" x14ac:dyDescent="0.2">
      <c r="A8182">
        <f t="shared" si="762"/>
        <v>2</v>
      </c>
      <c r="B8182" t="b">
        <f t="shared" si="763"/>
        <v>0</v>
      </c>
      <c r="C8182" t="str">
        <f t="shared" si="764"/>
        <v>OFF</v>
      </c>
      <c r="D8182" s="4">
        <f t="shared" si="766"/>
        <v>42770.833333313494</v>
      </c>
      <c r="E8182" t="str">
        <f t="shared" si="767"/>
        <v>LRKPPS</v>
      </c>
      <c r="F8182" s="39">
        <v>81.373771667480469</v>
      </c>
      <c r="G8182">
        <f t="shared" si="765"/>
        <v>1.493521655426453E-3</v>
      </c>
      <c r="H8182" s="38">
        <f>G8182*SUMIF('Manual Inputs'!$B$11:$B$22,'Expanded kW'!A8182,'Manual Inputs'!$C$11:$C$22)</f>
        <v>13602.064773632803</v>
      </c>
    </row>
    <row r="8183" spans="1:8" x14ac:dyDescent="0.2">
      <c r="A8183">
        <f t="shared" si="762"/>
        <v>2</v>
      </c>
      <c r="B8183" t="b">
        <f t="shared" si="763"/>
        <v>0</v>
      </c>
      <c r="C8183" t="str">
        <f t="shared" si="764"/>
        <v>OFF</v>
      </c>
      <c r="D8183" s="4">
        <f t="shared" si="766"/>
        <v>42770.874999980158</v>
      </c>
      <c r="E8183" t="str">
        <f t="shared" si="767"/>
        <v>LRKPPS</v>
      </c>
      <c r="F8183" s="39">
        <v>83.090950012207031</v>
      </c>
      <c r="G8183">
        <f t="shared" si="765"/>
        <v>1.5250384819360859E-3</v>
      </c>
      <c r="H8183" s="38">
        <f>G8183*SUMIF('Manual Inputs'!$B$11:$B$22,'Expanded kW'!A8183,'Manual Inputs'!$C$11:$C$22)</f>
        <v>13889.100394499625</v>
      </c>
    </row>
    <row r="8184" spans="1:8" x14ac:dyDescent="0.2">
      <c r="A8184">
        <f t="shared" si="762"/>
        <v>2</v>
      </c>
      <c r="B8184" t="b">
        <f t="shared" si="763"/>
        <v>0</v>
      </c>
      <c r="C8184" t="str">
        <f t="shared" si="764"/>
        <v>OFF</v>
      </c>
      <c r="D8184" s="4">
        <f t="shared" si="766"/>
        <v>42770.916666646823</v>
      </c>
      <c r="E8184" t="str">
        <f t="shared" si="767"/>
        <v>LRKPPS</v>
      </c>
      <c r="F8184" s="39">
        <v>82.495811462402344</v>
      </c>
      <c r="G8184">
        <f t="shared" si="765"/>
        <v>1.5141154007773984E-3</v>
      </c>
      <c r="H8184" s="38">
        <f>G8184*SUMIF('Manual Inputs'!$B$11:$B$22,'Expanded kW'!A8184,'Manual Inputs'!$C$11:$C$22)</f>
        <v>13789.61977638586</v>
      </c>
    </row>
    <row r="8185" spans="1:8" x14ac:dyDescent="0.2">
      <c r="A8185">
        <f t="shared" si="762"/>
        <v>2</v>
      </c>
      <c r="B8185" t="b">
        <f t="shared" si="763"/>
        <v>0</v>
      </c>
      <c r="C8185" t="str">
        <f t="shared" si="764"/>
        <v>OFF</v>
      </c>
      <c r="D8185" s="4">
        <f t="shared" si="766"/>
        <v>42770.958333313487</v>
      </c>
      <c r="E8185" t="str">
        <f t="shared" si="767"/>
        <v>LRKPPS</v>
      </c>
      <c r="F8185" s="39">
        <v>81.239387512207031</v>
      </c>
      <c r="G8185">
        <f t="shared" si="765"/>
        <v>1.4910551893657766E-3</v>
      </c>
      <c r="H8185" s="38">
        <f>G8185*SUMIF('Manual Inputs'!$B$11:$B$22,'Expanded kW'!A8185,'Manual Inputs'!$C$11:$C$22)</f>
        <v>13579.601737360517</v>
      </c>
    </row>
    <row r="8186" spans="1:8" x14ac:dyDescent="0.2">
      <c r="A8186">
        <f t="shared" si="762"/>
        <v>2</v>
      </c>
      <c r="B8186" t="b">
        <f t="shared" si="763"/>
        <v>0</v>
      </c>
      <c r="C8186" t="str">
        <f t="shared" si="764"/>
        <v>OFF</v>
      </c>
      <c r="D8186" s="4">
        <f t="shared" si="766"/>
        <v>42770.999999980151</v>
      </c>
      <c r="E8186" t="str">
        <f t="shared" si="767"/>
        <v>LRKPPS</v>
      </c>
      <c r="F8186" s="39">
        <v>77.137191772460937</v>
      </c>
      <c r="G8186">
        <f t="shared" si="765"/>
        <v>1.4157641214139962E-3</v>
      </c>
      <c r="H8186" s="38">
        <f>G8186*SUMIF('Manual Inputs'!$B$11:$B$22,'Expanded kW'!A8186,'Manual Inputs'!$C$11:$C$22)</f>
        <v>12893.897596791036</v>
      </c>
    </row>
    <row r="8187" spans="1:8" x14ac:dyDescent="0.2">
      <c r="A8187">
        <f t="shared" si="762"/>
        <v>2</v>
      </c>
      <c r="B8187" t="b">
        <f t="shared" si="763"/>
        <v>0</v>
      </c>
      <c r="C8187" t="str">
        <f t="shared" si="764"/>
        <v>OFF</v>
      </c>
      <c r="D8187" s="4">
        <f t="shared" si="766"/>
        <v>42771.041666646815</v>
      </c>
      <c r="E8187" t="str">
        <f t="shared" si="767"/>
        <v>LRKPPS</v>
      </c>
      <c r="F8187" s="39">
        <v>76.593704223632812</v>
      </c>
      <c r="G8187">
        <f t="shared" si="765"/>
        <v>1.4057890347614276E-3</v>
      </c>
      <c r="H8187" s="38">
        <f>G8187*SUMIF('Manual Inputs'!$B$11:$B$22,'Expanded kW'!A8187,'Manual Inputs'!$C$11:$C$22)</f>
        <v>12803.050722038426</v>
      </c>
    </row>
    <row r="8188" spans="1:8" x14ac:dyDescent="0.2">
      <c r="A8188">
        <f t="shared" si="762"/>
        <v>2</v>
      </c>
      <c r="B8188" t="b">
        <f t="shared" si="763"/>
        <v>0</v>
      </c>
      <c r="C8188" t="str">
        <f t="shared" si="764"/>
        <v>OFF</v>
      </c>
      <c r="D8188" s="4">
        <f t="shared" si="766"/>
        <v>42771.08333331348</v>
      </c>
      <c r="E8188" t="str">
        <f t="shared" si="767"/>
        <v>LRKPPS</v>
      </c>
      <c r="F8188" s="39">
        <v>74.899307250976562</v>
      </c>
      <c r="G8188">
        <f t="shared" si="765"/>
        <v>1.3746903340413471E-3</v>
      </c>
      <c r="H8188" s="38">
        <f>G8188*SUMIF('Manual Inputs'!$B$11:$B$22,'Expanded kW'!A8188,'Manual Inputs'!$C$11:$C$22)</f>
        <v>12519.823130370482</v>
      </c>
    </row>
    <row r="8189" spans="1:8" x14ac:dyDescent="0.2">
      <c r="A8189">
        <f t="shared" si="762"/>
        <v>2</v>
      </c>
      <c r="B8189" t="b">
        <f t="shared" si="763"/>
        <v>0</v>
      </c>
      <c r="C8189" t="str">
        <f t="shared" si="764"/>
        <v>OFF</v>
      </c>
      <c r="D8189" s="4">
        <f t="shared" si="766"/>
        <v>42771.124999980144</v>
      </c>
      <c r="E8189" t="str">
        <f t="shared" si="767"/>
        <v>LRKPPS</v>
      </c>
      <c r="F8189" s="39">
        <v>72.687568664550781</v>
      </c>
      <c r="G8189">
        <f t="shared" si="765"/>
        <v>1.3340964251284428E-3</v>
      </c>
      <c r="H8189" s="38">
        <f>G8189*SUMIF('Manual Inputs'!$B$11:$B$22,'Expanded kW'!A8189,'Manual Inputs'!$C$11:$C$22)</f>
        <v>12150.119097997002</v>
      </c>
    </row>
    <row r="8190" spans="1:8" x14ac:dyDescent="0.2">
      <c r="A8190">
        <f t="shared" si="762"/>
        <v>2</v>
      </c>
      <c r="B8190" t="b">
        <f t="shared" si="763"/>
        <v>0</v>
      </c>
      <c r="C8190" t="str">
        <f t="shared" si="764"/>
        <v>OFF</v>
      </c>
      <c r="D8190" s="4">
        <f t="shared" si="766"/>
        <v>42771.166666646808</v>
      </c>
      <c r="E8190" t="str">
        <f t="shared" si="767"/>
        <v>LRKPPS</v>
      </c>
      <c r="F8190" s="39">
        <v>74.597114562988281</v>
      </c>
      <c r="G8190">
        <f t="shared" si="765"/>
        <v>1.3691439360512638E-3</v>
      </c>
      <c r="H8190" s="38">
        <f>G8190*SUMIF('Manual Inputs'!$B$11:$B$22,'Expanded kW'!A8190,'Manual Inputs'!$C$11:$C$22)</f>
        <v>12469.309992882751</v>
      </c>
    </row>
    <row r="8191" spans="1:8" x14ac:dyDescent="0.2">
      <c r="A8191">
        <f t="shared" si="762"/>
        <v>2</v>
      </c>
      <c r="B8191" t="b">
        <f t="shared" si="763"/>
        <v>0</v>
      </c>
      <c r="C8191" t="str">
        <f t="shared" si="764"/>
        <v>OFF</v>
      </c>
      <c r="D8191" s="4">
        <f t="shared" si="766"/>
        <v>42771.208333313472</v>
      </c>
      <c r="E8191" t="str">
        <f t="shared" si="767"/>
        <v>LRKPPS</v>
      </c>
      <c r="F8191" s="39">
        <v>78.078742980957031</v>
      </c>
      <c r="G8191">
        <f t="shared" si="765"/>
        <v>1.4330452070852879E-3</v>
      </c>
      <c r="H8191" s="38">
        <f>G8191*SUMIF('Manual Inputs'!$B$11:$B$22,'Expanded kW'!A8191,'Manual Inputs'!$C$11:$C$22)</f>
        <v>13051.282958968788</v>
      </c>
    </row>
    <row r="8192" spans="1:8" x14ac:dyDescent="0.2">
      <c r="A8192">
        <f t="shared" si="762"/>
        <v>2</v>
      </c>
      <c r="B8192" t="b">
        <f t="shared" si="763"/>
        <v>0</v>
      </c>
      <c r="C8192" t="str">
        <f t="shared" si="764"/>
        <v>OFF</v>
      </c>
      <c r="D8192" s="4">
        <f t="shared" si="766"/>
        <v>42771.249999980137</v>
      </c>
      <c r="E8192" t="str">
        <f t="shared" si="767"/>
        <v>LRKPPS</v>
      </c>
      <c r="F8192" s="39">
        <v>77.345169067382813</v>
      </c>
      <c r="G8192">
        <f t="shared" si="765"/>
        <v>1.4195813046099788E-3</v>
      </c>
      <c r="H8192" s="38">
        <f>G8192*SUMIF('Manual Inputs'!$B$11:$B$22,'Expanded kW'!A8192,'Manual Inputs'!$C$11:$C$22)</f>
        <v>12928.662123234915</v>
      </c>
    </row>
    <row r="8193" spans="1:8" x14ac:dyDescent="0.2">
      <c r="A8193">
        <f t="shared" si="762"/>
        <v>2</v>
      </c>
      <c r="B8193" t="b">
        <f t="shared" si="763"/>
        <v>0</v>
      </c>
      <c r="C8193" t="str">
        <f t="shared" si="764"/>
        <v>OFF</v>
      </c>
      <c r="D8193" s="4">
        <f t="shared" si="766"/>
        <v>42771.291666646801</v>
      </c>
      <c r="E8193" t="str">
        <f t="shared" si="767"/>
        <v>LRKPPS</v>
      </c>
      <c r="F8193" s="39">
        <v>80.022293090820313</v>
      </c>
      <c r="G8193">
        <f t="shared" si="765"/>
        <v>1.4687168260603648E-3</v>
      </c>
      <c r="H8193" s="38">
        <f>G8193*SUMIF('Manual Inputs'!$B$11:$B$22,'Expanded kW'!A8193,'Manual Inputs'!$C$11:$C$22)</f>
        <v>13376.157841175167</v>
      </c>
    </row>
    <row r="8194" spans="1:8" x14ac:dyDescent="0.2">
      <c r="A8194">
        <f t="shared" ref="A8194:A8257" si="768">MONTH(D8194)</f>
        <v>2</v>
      </c>
      <c r="B8194" t="b">
        <f t="shared" ref="B8194:B8257" si="769">IF(ISNA(VLOOKUP(DATE(YEAR(D8194),MONTH(D8194),DAY(D8194)),Holidays,1,FALSE)),FALSE,TRUE)</f>
        <v>0</v>
      </c>
      <c r="C8194" t="str">
        <f t="shared" ref="C8194:C8257" si="770">IF(OR(HOUR(D8194)&lt;PkStart,HOUR(D8194)&gt;OPkStart-1,WEEKDAY(D8194,2)&gt;5,B8194)=TRUE,"OFF","ON")</f>
        <v>OFF</v>
      </c>
      <c r="D8194" s="4">
        <f t="shared" si="766"/>
        <v>42771.333333313465</v>
      </c>
      <c r="E8194" t="str">
        <f t="shared" si="767"/>
        <v>LRKPPS</v>
      </c>
      <c r="F8194" s="39">
        <v>72.352157592773438</v>
      </c>
      <c r="G8194">
        <f t="shared" ref="G8194:G8257" si="771">IF(SUMIF($A$2:$A$8761,A8194,$F$2:$F$8761)=0,0,F8194/SUMIF($A$2:$A$8761,A8194,$F$2:$F$8761))</f>
        <v>1.3279403420453544E-3</v>
      </c>
      <c r="H8194" s="38">
        <f>G8194*SUMIF('Manual Inputs'!$B$11:$B$22,'Expanded kW'!A8194,'Manual Inputs'!$C$11:$C$22)</f>
        <v>12094.053328515993</v>
      </c>
    </row>
    <row r="8195" spans="1:8" x14ac:dyDescent="0.2">
      <c r="A8195">
        <f t="shared" si="768"/>
        <v>2</v>
      </c>
      <c r="B8195" t="b">
        <f t="shared" si="769"/>
        <v>0</v>
      </c>
      <c r="C8195" t="str">
        <f t="shared" si="770"/>
        <v>OFF</v>
      </c>
      <c r="D8195" s="4">
        <f t="shared" si="766"/>
        <v>42771.374999980129</v>
      </c>
      <c r="E8195" t="str">
        <f t="shared" si="767"/>
        <v>LRKPPS</v>
      </c>
      <c r="F8195" s="39">
        <v>71.256561279296875</v>
      </c>
      <c r="G8195">
        <f t="shared" si="771"/>
        <v>1.3078319362746465E-3</v>
      </c>
      <c r="H8195" s="38">
        <f>G8195*SUMIF('Manual Inputs'!$B$11:$B$22,'Expanded kW'!A8195,'Manual Inputs'!$C$11:$C$22)</f>
        <v>11910.918496293181</v>
      </c>
    </row>
    <row r="8196" spans="1:8" x14ac:dyDescent="0.2">
      <c r="A8196">
        <f t="shared" si="768"/>
        <v>2</v>
      </c>
      <c r="B8196" t="b">
        <f t="shared" si="769"/>
        <v>0</v>
      </c>
      <c r="C8196" t="str">
        <f t="shared" si="770"/>
        <v>OFF</v>
      </c>
      <c r="D8196" s="4">
        <f t="shared" ref="D8196:D8259" si="772">+D8195+1/24</f>
        <v>42771.416666646794</v>
      </c>
      <c r="E8196" t="str">
        <f t="shared" ref="E8196:E8259" si="773">+E8195</f>
        <v>LRKPPS</v>
      </c>
      <c r="F8196" s="39">
        <v>69.110527038574219</v>
      </c>
      <c r="G8196">
        <f t="shared" si="771"/>
        <v>1.2684439547896143E-3</v>
      </c>
      <c r="H8196" s="38">
        <f>G8196*SUMIF('Manual Inputs'!$B$11:$B$22,'Expanded kW'!A8196,'Manual Inputs'!$C$11:$C$22)</f>
        <v>11552.197299639973</v>
      </c>
    </row>
    <row r="8197" spans="1:8" x14ac:dyDescent="0.2">
      <c r="A8197">
        <f t="shared" si="768"/>
        <v>2</v>
      </c>
      <c r="B8197" t="b">
        <f t="shared" si="769"/>
        <v>0</v>
      </c>
      <c r="C8197" t="str">
        <f t="shared" si="770"/>
        <v>OFF</v>
      </c>
      <c r="D8197" s="4">
        <f t="shared" si="772"/>
        <v>42771.458333313458</v>
      </c>
      <c r="E8197" t="str">
        <f t="shared" si="773"/>
        <v>LRKPPS</v>
      </c>
      <c r="F8197" s="39">
        <v>67.242294311523438</v>
      </c>
      <c r="G8197">
        <f t="shared" si="771"/>
        <v>1.2341546994429579E-3</v>
      </c>
      <c r="H8197" s="38">
        <f>G8197*SUMIF('Manual Inputs'!$B$11:$B$22,'Expanded kW'!A8197,'Manual Inputs'!$C$11:$C$22)</f>
        <v>11239.912124148708</v>
      </c>
    </row>
    <row r="8198" spans="1:8" x14ac:dyDescent="0.2">
      <c r="A8198">
        <f t="shared" si="768"/>
        <v>2</v>
      </c>
      <c r="B8198" t="b">
        <f t="shared" si="769"/>
        <v>0</v>
      </c>
      <c r="C8198" t="str">
        <f t="shared" si="770"/>
        <v>OFF</v>
      </c>
      <c r="D8198" s="4">
        <f t="shared" si="772"/>
        <v>42771.499999980122</v>
      </c>
      <c r="E8198" t="str">
        <f t="shared" si="773"/>
        <v>LRKPPS</v>
      </c>
      <c r="F8198" s="39">
        <v>65.503273010253906</v>
      </c>
      <c r="G8198">
        <f t="shared" si="771"/>
        <v>1.2022369706776352E-3</v>
      </c>
      <c r="H8198" s="38">
        <f>G8198*SUMIF('Manual Inputs'!$B$11:$B$22,'Expanded kW'!A8198,'Manual Inputs'!$C$11:$C$22)</f>
        <v>10949.22533529917</v>
      </c>
    </row>
    <row r="8199" spans="1:8" x14ac:dyDescent="0.2">
      <c r="A8199">
        <f t="shared" si="768"/>
        <v>2</v>
      </c>
      <c r="B8199" t="b">
        <f t="shared" si="769"/>
        <v>0</v>
      </c>
      <c r="C8199" t="str">
        <f t="shared" si="770"/>
        <v>OFF</v>
      </c>
      <c r="D8199" s="4">
        <f t="shared" si="772"/>
        <v>42771.541666646786</v>
      </c>
      <c r="E8199" t="str">
        <f t="shared" si="773"/>
        <v>LRKPPS</v>
      </c>
      <c r="F8199" s="39">
        <v>63.234367370605469</v>
      </c>
      <c r="G8199">
        <f t="shared" si="771"/>
        <v>1.1605938264863925E-3</v>
      </c>
      <c r="H8199" s="38">
        <f>G8199*SUMIF('Manual Inputs'!$B$11:$B$22,'Expanded kW'!A8199,'Manual Inputs'!$C$11:$C$22)</f>
        <v>10569.965521684162</v>
      </c>
    </row>
    <row r="8200" spans="1:8" x14ac:dyDescent="0.2">
      <c r="A8200">
        <f t="shared" si="768"/>
        <v>2</v>
      </c>
      <c r="B8200" t="b">
        <f t="shared" si="769"/>
        <v>0</v>
      </c>
      <c r="C8200" t="str">
        <f t="shared" si="770"/>
        <v>OFF</v>
      </c>
      <c r="D8200" s="4">
        <f t="shared" si="772"/>
        <v>42771.583333313451</v>
      </c>
      <c r="E8200" t="str">
        <f t="shared" si="773"/>
        <v>LRKPPS</v>
      </c>
      <c r="F8200" s="39">
        <v>62.48577880859375</v>
      </c>
      <c r="G8200">
        <f t="shared" si="771"/>
        <v>1.1468543474692752E-3</v>
      </c>
      <c r="H8200" s="38">
        <f>G8200*SUMIF('Manual Inputs'!$B$11:$B$22,'Expanded kW'!A8200,'Manual Inputs'!$C$11:$C$22)</f>
        <v>10444.834906491686</v>
      </c>
    </row>
    <row r="8201" spans="1:8" x14ac:dyDescent="0.2">
      <c r="A8201">
        <f t="shared" si="768"/>
        <v>2</v>
      </c>
      <c r="B8201" t="b">
        <f t="shared" si="769"/>
        <v>0</v>
      </c>
      <c r="C8201" t="str">
        <f t="shared" si="770"/>
        <v>OFF</v>
      </c>
      <c r="D8201" s="4">
        <f t="shared" si="772"/>
        <v>42771.624999980115</v>
      </c>
      <c r="E8201" t="str">
        <f t="shared" si="773"/>
        <v>LRKPPS</v>
      </c>
      <c r="F8201" s="39">
        <v>63.979122161865234</v>
      </c>
      <c r="G8201">
        <f t="shared" si="771"/>
        <v>1.1742629410663866E-3</v>
      </c>
      <c r="H8201" s="38">
        <f>G8201*SUMIF('Manual Inputs'!$B$11:$B$22,'Expanded kW'!A8201,'Manual Inputs'!$C$11:$C$22)</f>
        <v>10694.455301420365</v>
      </c>
    </row>
    <row r="8202" spans="1:8" x14ac:dyDescent="0.2">
      <c r="A8202">
        <f t="shared" si="768"/>
        <v>2</v>
      </c>
      <c r="B8202" t="b">
        <f t="shared" si="769"/>
        <v>0</v>
      </c>
      <c r="C8202" t="str">
        <f t="shared" si="770"/>
        <v>OFF</v>
      </c>
      <c r="D8202" s="4">
        <f t="shared" si="772"/>
        <v>42771.666666646779</v>
      </c>
      <c r="E8202" t="str">
        <f t="shared" si="773"/>
        <v>LRKPPS</v>
      </c>
      <c r="F8202" s="39">
        <v>61.601806640625</v>
      </c>
      <c r="G8202">
        <f t="shared" si="771"/>
        <v>1.1306300586277737E-3</v>
      </c>
      <c r="H8202" s="38">
        <f>G8202*SUMIF('Manual Inputs'!$B$11:$B$22,'Expanded kW'!A8202,'Manual Inputs'!$C$11:$C$22)</f>
        <v>10297.074191455238</v>
      </c>
    </row>
    <row r="8203" spans="1:8" x14ac:dyDescent="0.2">
      <c r="A8203">
        <f t="shared" si="768"/>
        <v>2</v>
      </c>
      <c r="B8203" t="b">
        <f t="shared" si="769"/>
        <v>0</v>
      </c>
      <c r="C8203" t="str">
        <f t="shared" si="770"/>
        <v>OFF</v>
      </c>
      <c r="D8203" s="4">
        <f t="shared" si="772"/>
        <v>42771.708333313443</v>
      </c>
      <c r="E8203" t="str">
        <f t="shared" si="773"/>
        <v>LRKPPS</v>
      </c>
      <c r="F8203" s="39">
        <v>60.564601898193359</v>
      </c>
      <c r="G8203">
        <f t="shared" si="771"/>
        <v>1.1115933627466642E-3</v>
      </c>
      <c r="H8203" s="38">
        <f>G8203*SUMIF('Manual Inputs'!$B$11:$B$22,'Expanded kW'!A8203,'Manual Inputs'!$C$11:$C$22)</f>
        <v>10123.699825231626</v>
      </c>
    </row>
    <row r="8204" spans="1:8" x14ac:dyDescent="0.2">
      <c r="A8204">
        <f t="shared" si="768"/>
        <v>2</v>
      </c>
      <c r="B8204" t="b">
        <f t="shared" si="769"/>
        <v>0</v>
      </c>
      <c r="C8204" t="str">
        <f t="shared" si="770"/>
        <v>OFF</v>
      </c>
      <c r="D8204" s="4">
        <f t="shared" si="772"/>
        <v>42771.749999980108</v>
      </c>
      <c r="E8204" t="str">
        <f t="shared" si="773"/>
        <v>LRKPPS</v>
      </c>
      <c r="F8204" s="39">
        <v>61.770599365234375</v>
      </c>
      <c r="G8204">
        <f t="shared" si="771"/>
        <v>1.1337280542634274E-3</v>
      </c>
      <c r="H8204" s="38">
        <f>G8204*SUMIF('Manual Inputs'!$B$11:$B$22,'Expanded kW'!A8204,'Manual Inputs'!$C$11:$C$22)</f>
        <v>10325.28880565349</v>
      </c>
    </row>
    <row r="8205" spans="1:8" x14ac:dyDescent="0.2">
      <c r="A8205">
        <f t="shared" si="768"/>
        <v>2</v>
      </c>
      <c r="B8205" t="b">
        <f t="shared" si="769"/>
        <v>0</v>
      </c>
      <c r="C8205" t="str">
        <f t="shared" si="770"/>
        <v>OFF</v>
      </c>
      <c r="D8205" s="4">
        <f t="shared" si="772"/>
        <v>42771.791666646772</v>
      </c>
      <c r="E8205" t="str">
        <f t="shared" si="773"/>
        <v>LRKPPS</v>
      </c>
      <c r="F8205" s="39">
        <v>64.117782592773438</v>
      </c>
      <c r="G8205">
        <f t="shared" si="771"/>
        <v>1.1768078932305607E-3</v>
      </c>
      <c r="H8205" s="38">
        <f>G8205*SUMIF('Manual Inputs'!$B$11:$B$22,'Expanded kW'!A8205,'Manual Inputs'!$C$11:$C$22)</f>
        <v>10717.633140226464</v>
      </c>
    </row>
    <row r="8206" spans="1:8" x14ac:dyDescent="0.2">
      <c r="A8206">
        <f t="shared" si="768"/>
        <v>2</v>
      </c>
      <c r="B8206" t="b">
        <f t="shared" si="769"/>
        <v>0</v>
      </c>
      <c r="C8206" t="str">
        <f t="shared" si="770"/>
        <v>OFF</v>
      </c>
      <c r="D8206" s="4">
        <f t="shared" si="772"/>
        <v>42771.833333313436</v>
      </c>
      <c r="E8206" t="str">
        <f t="shared" si="773"/>
        <v>LRKPPS</v>
      </c>
      <c r="F8206" s="39">
        <v>66.31573486328125</v>
      </c>
      <c r="G8206">
        <f t="shared" si="771"/>
        <v>1.2171487702272827E-3</v>
      </c>
      <c r="H8206" s="38">
        <f>G8206*SUMIF('Manual Inputs'!$B$11:$B$22,'Expanded kW'!A8206,'Manual Inputs'!$C$11:$C$22)</f>
        <v>11085.03271554624</v>
      </c>
    </row>
    <row r="8207" spans="1:8" x14ac:dyDescent="0.2">
      <c r="A8207">
        <f t="shared" si="768"/>
        <v>2</v>
      </c>
      <c r="B8207" t="b">
        <f t="shared" si="769"/>
        <v>0</v>
      </c>
      <c r="C8207" t="str">
        <f t="shared" si="770"/>
        <v>OFF</v>
      </c>
      <c r="D8207" s="4">
        <f t="shared" si="772"/>
        <v>42771.8749999801</v>
      </c>
      <c r="E8207" t="str">
        <f t="shared" si="773"/>
        <v>LRKPPS</v>
      </c>
      <c r="F8207" s="39">
        <v>69.9022216796875</v>
      </c>
      <c r="G8207">
        <f t="shared" si="771"/>
        <v>1.2829745961345858E-3</v>
      </c>
      <c r="H8207" s="38">
        <f>G8207*SUMIF('Manual Inputs'!$B$11:$B$22,'Expanded kW'!A8207,'Manual Inputs'!$C$11:$C$22)</f>
        <v>11684.533328420415</v>
      </c>
    </row>
    <row r="8208" spans="1:8" x14ac:dyDescent="0.2">
      <c r="A8208">
        <f t="shared" si="768"/>
        <v>2</v>
      </c>
      <c r="B8208" t="b">
        <f t="shared" si="769"/>
        <v>0</v>
      </c>
      <c r="C8208" t="str">
        <f t="shared" si="770"/>
        <v>OFF</v>
      </c>
      <c r="D8208" s="4">
        <f t="shared" si="772"/>
        <v>42771.916666646764</v>
      </c>
      <c r="E8208" t="str">
        <f t="shared" si="773"/>
        <v>LRKPPS</v>
      </c>
      <c r="F8208" s="39">
        <v>69.575439453125</v>
      </c>
      <c r="G8208">
        <f t="shared" si="771"/>
        <v>1.276976885545799E-3</v>
      </c>
      <c r="H8208" s="38">
        <f>G8208*SUMIF('Manual Inputs'!$B$11:$B$22,'Expanded kW'!A8208,'Manual Inputs'!$C$11:$C$22)</f>
        <v>11629.909916951443</v>
      </c>
    </row>
    <row r="8209" spans="1:8" x14ac:dyDescent="0.2">
      <c r="A8209">
        <f t="shared" si="768"/>
        <v>2</v>
      </c>
      <c r="B8209" t="b">
        <f t="shared" si="769"/>
        <v>0</v>
      </c>
      <c r="C8209" t="str">
        <f t="shared" si="770"/>
        <v>OFF</v>
      </c>
      <c r="D8209" s="4">
        <f t="shared" si="772"/>
        <v>42771.958333313429</v>
      </c>
      <c r="E8209" t="str">
        <f t="shared" si="773"/>
        <v>LRKPPS</v>
      </c>
      <c r="F8209" s="39">
        <v>71.219009399414063</v>
      </c>
      <c r="G8209">
        <f t="shared" si="771"/>
        <v>1.3071427148626646E-3</v>
      </c>
      <c r="H8209" s="38">
        <f>G8209*SUMIF('Manual Inputs'!$B$11:$B$22,'Expanded kW'!A8209,'Manual Inputs'!$C$11:$C$22)</f>
        <v>11904.64149705779</v>
      </c>
    </row>
    <row r="8210" spans="1:8" x14ac:dyDescent="0.2">
      <c r="A8210">
        <f t="shared" si="768"/>
        <v>2</v>
      </c>
      <c r="B8210" t="b">
        <f t="shared" si="769"/>
        <v>0</v>
      </c>
      <c r="C8210" t="str">
        <f t="shared" si="770"/>
        <v>OFF</v>
      </c>
      <c r="D8210" s="4">
        <f t="shared" si="772"/>
        <v>42771.999999980093</v>
      </c>
      <c r="E8210" t="str">
        <f t="shared" si="773"/>
        <v>LRKPPS</v>
      </c>
      <c r="F8210" s="39">
        <v>72.956672668457031</v>
      </c>
      <c r="G8210">
        <f t="shared" si="771"/>
        <v>1.3390355185139416E-3</v>
      </c>
      <c r="H8210" s="38">
        <f>G8210*SUMIF('Manual Inputs'!$B$11:$B$22,'Expanded kW'!A8210,'Manual Inputs'!$C$11:$C$22)</f>
        <v>12195.101283496946</v>
      </c>
    </row>
    <row r="8211" spans="1:8" x14ac:dyDescent="0.2">
      <c r="A8211">
        <f t="shared" si="768"/>
        <v>2</v>
      </c>
      <c r="B8211" t="b">
        <f t="shared" si="769"/>
        <v>0</v>
      </c>
      <c r="C8211" t="str">
        <f t="shared" si="770"/>
        <v>OFF</v>
      </c>
      <c r="D8211" s="4">
        <f t="shared" si="772"/>
        <v>42772.041666646757</v>
      </c>
      <c r="E8211" t="str">
        <f t="shared" si="773"/>
        <v>LRKPPS</v>
      </c>
      <c r="F8211" s="39">
        <v>73.033935546875</v>
      </c>
      <c r="G8211">
        <f t="shared" si="771"/>
        <v>1.3404535894686632E-3</v>
      </c>
      <c r="H8211" s="38">
        <f>G8211*SUMIF('Manual Inputs'!$B$11:$B$22,'Expanded kW'!A8211,'Manual Inputs'!$C$11:$C$22)</f>
        <v>12208.016190294346</v>
      </c>
    </row>
    <row r="8212" spans="1:8" x14ac:dyDescent="0.2">
      <c r="A8212">
        <f t="shared" si="768"/>
        <v>2</v>
      </c>
      <c r="B8212" t="b">
        <f t="shared" si="769"/>
        <v>0</v>
      </c>
      <c r="C8212" t="str">
        <f t="shared" si="770"/>
        <v>OFF</v>
      </c>
      <c r="D8212" s="4">
        <f t="shared" si="772"/>
        <v>42772.083333313421</v>
      </c>
      <c r="E8212" t="str">
        <f t="shared" si="773"/>
        <v>LRKPPS</v>
      </c>
      <c r="F8212" s="39">
        <v>78.317825317382813</v>
      </c>
      <c r="G8212">
        <f t="shared" si="771"/>
        <v>1.4374332874159009E-3</v>
      </c>
      <c r="H8212" s="38">
        <f>G8212*SUMIF('Manual Inputs'!$B$11:$B$22,'Expanded kW'!A8212,'Manual Inputs'!$C$11:$C$22)</f>
        <v>13091.246860845966</v>
      </c>
    </row>
    <row r="8213" spans="1:8" x14ac:dyDescent="0.2">
      <c r="A8213">
        <f t="shared" si="768"/>
        <v>2</v>
      </c>
      <c r="B8213" t="b">
        <f t="shared" si="769"/>
        <v>0</v>
      </c>
      <c r="C8213" t="str">
        <f t="shared" si="770"/>
        <v>OFF</v>
      </c>
      <c r="D8213" s="4">
        <f t="shared" si="772"/>
        <v>42772.124999980086</v>
      </c>
      <c r="E8213" t="str">
        <f t="shared" si="773"/>
        <v>LRKPPS</v>
      </c>
      <c r="F8213" s="39">
        <v>85.640533447265625</v>
      </c>
      <c r="G8213">
        <f t="shared" si="771"/>
        <v>1.571833143097138E-3</v>
      </c>
      <c r="H8213" s="38">
        <f>G8213*SUMIF('Manual Inputs'!$B$11:$B$22,'Expanded kW'!A8213,'Manual Inputs'!$C$11:$C$22)</f>
        <v>14315.277015280584</v>
      </c>
    </row>
    <row r="8214" spans="1:8" x14ac:dyDescent="0.2">
      <c r="A8214">
        <f t="shared" si="768"/>
        <v>2</v>
      </c>
      <c r="B8214" t="b">
        <f t="shared" si="769"/>
        <v>0</v>
      </c>
      <c r="C8214" t="str">
        <f t="shared" si="770"/>
        <v>OFF</v>
      </c>
      <c r="D8214" s="4">
        <f t="shared" si="772"/>
        <v>42772.16666664675</v>
      </c>
      <c r="E8214" t="str">
        <f t="shared" si="773"/>
        <v>LRKPPS</v>
      </c>
      <c r="F8214" s="39">
        <v>81.321556091308594</v>
      </c>
      <c r="G8214">
        <f t="shared" si="771"/>
        <v>1.4925632987942701E-3</v>
      </c>
      <c r="H8214" s="38">
        <f>G8214*SUMIF('Manual Inputs'!$B$11:$B$22,'Expanded kW'!A8214,'Manual Inputs'!$C$11:$C$22)</f>
        <v>13593.336658483064</v>
      </c>
    </row>
    <row r="8215" spans="1:8" x14ac:dyDescent="0.2">
      <c r="A8215">
        <f t="shared" si="768"/>
        <v>2</v>
      </c>
      <c r="B8215" t="b">
        <f t="shared" si="769"/>
        <v>0</v>
      </c>
      <c r="C8215" t="str">
        <f t="shared" si="770"/>
        <v>OFF</v>
      </c>
      <c r="D8215" s="4">
        <f t="shared" si="772"/>
        <v>42772.208333313414</v>
      </c>
      <c r="E8215" t="str">
        <f t="shared" si="773"/>
        <v>LRKPPS</v>
      </c>
      <c r="F8215" s="39">
        <v>98.667633056640625</v>
      </c>
      <c r="G8215">
        <f t="shared" si="771"/>
        <v>1.8109305202410118E-3</v>
      </c>
      <c r="H8215" s="38">
        <f>G8215*SUMIF('Manual Inputs'!$B$11:$B$22,'Expanded kW'!A8215,'Manual Inputs'!$C$11:$C$22)</f>
        <v>16492.826968641024</v>
      </c>
    </row>
    <row r="8216" spans="1:8" x14ac:dyDescent="0.2">
      <c r="A8216">
        <f t="shared" si="768"/>
        <v>2</v>
      </c>
      <c r="B8216" t="b">
        <f t="shared" si="769"/>
        <v>0</v>
      </c>
      <c r="C8216" t="str">
        <f t="shared" si="770"/>
        <v>OFF</v>
      </c>
      <c r="D8216" s="4">
        <f t="shared" si="772"/>
        <v>42772.249999980078</v>
      </c>
      <c r="E8216" t="str">
        <f t="shared" si="773"/>
        <v>LRKPPS</v>
      </c>
      <c r="F8216" s="39">
        <v>125.85532379150391</v>
      </c>
      <c r="G8216">
        <f t="shared" si="771"/>
        <v>2.3099292030043261E-3</v>
      </c>
      <c r="H8216" s="38">
        <f>G8216*SUMIF('Manual Inputs'!$B$11:$B$22,'Expanded kW'!A8216,'Manual Inputs'!$C$11:$C$22)</f>
        <v>21037.396095069929</v>
      </c>
    </row>
    <row r="8217" spans="1:8" x14ac:dyDescent="0.2">
      <c r="A8217">
        <f t="shared" si="768"/>
        <v>2</v>
      </c>
      <c r="B8217" t="b">
        <f t="shared" si="769"/>
        <v>0</v>
      </c>
      <c r="C8217" t="str">
        <f t="shared" si="770"/>
        <v>ON</v>
      </c>
      <c r="D8217" s="4">
        <f t="shared" si="772"/>
        <v>42772.291666646743</v>
      </c>
      <c r="E8217" t="str">
        <f t="shared" si="773"/>
        <v>LRKPPS</v>
      </c>
      <c r="F8217" s="39">
        <v>149.1876220703125</v>
      </c>
      <c r="G8217">
        <f t="shared" si="771"/>
        <v>2.7381666072218334E-3</v>
      </c>
      <c r="H8217" s="38">
        <f>G8217*SUMIF('Manual Inputs'!$B$11:$B$22,'Expanded kW'!A8217,'Manual Inputs'!$C$11:$C$22)</f>
        <v>24937.51558078016</v>
      </c>
    </row>
    <row r="8218" spans="1:8" x14ac:dyDescent="0.2">
      <c r="A8218">
        <f t="shared" si="768"/>
        <v>2</v>
      </c>
      <c r="B8218" t="b">
        <f t="shared" si="769"/>
        <v>0</v>
      </c>
      <c r="C8218" t="str">
        <f t="shared" si="770"/>
        <v>ON</v>
      </c>
      <c r="D8218" s="4">
        <f t="shared" si="772"/>
        <v>42772.333333313407</v>
      </c>
      <c r="E8218" t="str">
        <f t="shared" si="773"/>
        <v>LRKPPS</v>
      </c>
      <c r="F8218" s="39">
        <v>163.81979370117187</v>
      </c>
      <c r="G8218">
        <f t="shared" si="771"/>
        <v>3.0067232287079972E-3</v>
      </c>
      <c r="H8218" s="38">
        <f>G8218*SUMIF('Manual Inputs'!$B$11:$B$22,'Expanded kW'!A8218,'Manual Inputs'!$C$11:$C$22)</f>
        <v>27383.361978500954</v>
      </c>
    </row>
    <row r="8219" spans="1:8" x14ac:dyDescent="0.2">
      <c r="A8219">
        <f t="shared" si="768"/>
        <v>2</v>
      </c>
      <c r="B8219" t="b">
        <f t="shared" si="769"/>
        <v>0</v>
      </c>
      <c r="C8219" t="str">
        <f t="shared" si="770"/>
        <v>ON</v>
      </c>
      <c r="D8219" s="4">
        <f t="shared" si="772"/>
        <v>42772.374999980071</v>
      </c>
      <c r="E8219" t="str">
        <f t="shared" si="773"/>
        <v>LRKPPS</v>
      </c>
      <c r="F8219" s="39">
        <v>154.57341003417969</v>
      </c>
      <c r="G8219">
        <f t="shared" si="771"/>
        <v>2.8370165288948796E-3</v>
      </c>
      <c r="H8219" s="38">
        <f>G8219*SUMIF('Manual Inputs'!$B$11:$B$22,'Expanded kW'!A8219,'Manual Inputs'!$C$11:$C$22)</f>
        <v>25837.779083877063</v>
      </c>
    </row>
    <row r="8220" spans="1:8" x14ac:dyDescent="0.2">
      <c r="A8220">
        <f t="shared" si="768"/>
        <v>2</v>
      </c>
      <c r="B8220" t="b">
        <f t="shared" si="769"/>
        <v>0</v>
      </c>
      <c r="C8220" t="str">
        <f t="shared" si="770"/>
        <v>ON</v>
      </c>
      <c r="D8220" s="4">
        <f t="shared" si="772"/>
        <v>42772.416666646735</v>
      </c>
      <c r="E8220" t="str">
        <f t="shared" si="773"/>
        <v>LRKPPS</v>
      </c>
      <c r="F8220" s="39">
        <v>142.95542907714844</v>
      </c>
      <c r="G8220">
        <f t="shared" si="771"/>
        <v>2.6237818981767287E-3</v>
      </c>
      <c r="H8220" s="38">
        <f>G8220*SUMIF('Manual Inputs'!$B$11:$B$22,'Expanded kW'!A8220,'Manual Inputs'!$C$11:$C$22)</f>
        <v>23895.770912471082</v>
      </c>
    </row>
    <row r="8221" spans="1:8" x14ac:dyDescent="0.2">
      <c r="A8221">
        <f t="shared" si="768"/>
        <v>2</v>
      </c>
      <c r="B8221" t="b">
        <f t="shared" si="769"/>
        <v>0</v>
      </c>
      <c r="C8221" t="str">
        <f t="shared" si="770"/>
        <v>ON</v>
      </c>
      <c r="D8221" s="4">
        <f t="shared" si="772"/>
        <v>42772.4583333134</v>
      </c>
      <c r="E8221" t="str">
        <f t="shared" si="773"/>
        <v>LRKPPS</v>
      </c>
      <c r="F8221" s="39">
        <v>144.67799377441406</v>
      </c>
      <c r="G8221">
        <f t="shared" si="771"/>
        <v>2.6553975849701607E-3</v>
      </c>
      <c r="H8221" s="38">
        <f>G8221*SUMIF('Manual Inputs'!$B$11:$B$22,'Expanded kW'!A8221,'Manual Inputs'!$C$11:$C$22)</f>
        <v>24183.706891212787</v>
      </c>
    </row>
    <row r="8222" spans="1:8" x14ac:dyDescent="0.2">
      <c r="A8222">
        <f t="shared" si="768"/>
        <v>2</v>
      </c>
      <c r="B8222" t="b">
        <f t="shared" si="769"/>
        <v>0</v>
      </c>
      <c r="C8222" t="str">
        <f t="shared" si="770"/>
        <v>ON</v>
      </c>
      <c r="D8222" s="4">
        <f t="shared" si="772"/>
        <v>42772.499999980064</v>
      </c>
      <c r="E8222" t="str">
        <f t="shared" si="773"/>
        <v>LRKPPS</v>
      </c>
      <c r="F8222" s="39">
        <v>129.18809509277344</v>
      </c>
      <c r="G8222">
        <f t="shared" si="771"/>
        <v>2.3710983734757376E-3</v>
      </c>
      <c r="H8222" s="38">
        <f>G8222*SUMIF('Manual Inputs'!$B$11:$B$22,'Expanded kW'!A8222,'Manual Inputs'!$C$11:$C$22)</f>
        <v>21594.486791330342</v>
      </c>
    </row>
    <row r="8223" spans="1:8" x14ac:dyDescent="0.2">
      <c r="A8223">
        <f t="shared" si="768"/>
        <v>2</v>
      </c>
      <c r="B8223" t="b">
        <f t="shared" si="769"/>
        <v>0</v>
      </c>
      <c r="C8223" t="str">
        <f t="shared" si="770"/>
        <v>ON</v>
      </c>
      <c r="D8223" s="4">
        <f t="shared" si="772"/>
        <v>42772.541666646728</v>
      </c>
      <c r="E8223" t="str">
        <f t="shared" si="773"/>
        <v>LRKPPS</v>
      </c>
      <c r="F8223" s="39">
        <v>115.36769104003906</v>
      </c>
      <c r="G8223">
        <f t="shared" si="771"/>
        <v>2.117440808924737E-3</v>
      </c>
      <c r="H8223" s="38">
        <f>G8223*SUMIF('Manual Inputs'!$B$11:$B$22,'Expanded kW'!A8223,'Manual Inputs'!$C$11:$C$22)</f>
        <v>19284.331722062543</v>
      </c>
    </row>
    <row r="8224" spans="1:8" x14ac:dyDescent="0.2">
      <c r="A8224">
        <f t="shared" si="768"/>
        <v>2</v>
      </c>
      <c r="B8224" t="b">
        <f t="shared" si="769"/>
        <v>0</v>
      </c>
      <c r="C8224" t="str">
        <f t="shared" si="770"/>
        <v>ON</v>
      </c>
      <c r="D8224" s="4">
        <f t="shared" si="772"/>
        <v>42772.583333313392</v>
      </c>
      <c r="E8224" t="str">
        <f t="shared" si="773"/>
        <v>LRKPPS</v>
      </c>
      <c r="F8224" s="39">
        <v>105.42948150634766</v>
      </c>
      <c r="G8224">
        <f t="shared" si="771"/>
        <v>1.9350364438501188E-3</v>
      </c>
      <c r="H8224" s="38">
        <f>G8224*SUMIF('Manual Inputs'!$B$11:$B$22,'Expanded kW'!A8224,'Manual Inputs'!$C$11:$C$22)</f>
        <v>17623.106402882364</v>
      </c>
    </row>
    <row r="8225" spans="1:8" x14ac:dyDescent="0.2">
      <c r="A8225">
        <f t="shared" si="768"/>
        <v>2</v>
      </c>
      <c r="B8225" t="b">
        <f t="shared" si="769"/>
        <v>0</v>
      </c>
      <c r="C8225" t="str">
        <f t="shared" si="770"/>
        <v>ON</v>
      </c>
      <c r="D8225" s="4">
        <f t="shared" si="772"/>
        <v>42772.624999980057</v>
      </c>
      <c r="E8225" t="str">
        <f t="shared" si="773"/>
        <v>LRKPPS</v>
      </c>
      <c r="F8225" s="39">
        <v>91.321571350097656</v>
      </c>
      <c r="G8225">
        <f t="shared" si="771"/>
        <v>1.6761020366154275E-3</v>
      </c>
      <c r="H8225" s="38">
        <f>G8225*SUMIF('Manual Inputs'!$B$11:$B$22,'Expanded kW'!A8225,'Manual Inputs'!$C$11:$C$22)</f>
        <v>15264.893137924502</v>
      </c>
    </row>
    <row r="8226" spans="1:8" x14ac:dyDescent="0.2">
      <c r="A8226">
        <f t="shared" si="768"/>
        <v>2</v>
      </c>
      <c r="B8226" t="b">
        <f t="shared" si="769"/>
        <v>0</v>
      </c>
      <c r="C8226" t="str">
        <f t="shared" si="770"/>
        <v>ON</v>
      </c>
      <c r="D8226" s="4">
        <f t="shared" si="772"/>
        <v>42772.666666646721</v>
      </c>
      <c r="E8226" t="str">
        <f t="shared" si="773"/>
        <v>LRKPPS</v>
      </c>
      <c r="F8226" s="39">
        <v>78.028953552246094</v>
      </c>
      <c r="G8226">
        <f t="shared" si="771"/>
        <v>1.4321313795894338E-3</v>
      </c>
      <c r="H8226" s="38">
        <f>G8226*SUMIF('Manual Inputs'!$B$11:$B$22,'Expanded kW'!A8226,'Manual Inputs'!$C$11:$C$22)</f>
        <v>13042.960387451079</v>
      </c>
    </row>
    <row r="8227" spans="1:8" x14ac:dyDescent="0.2">
      <c r="A8227">
        <f t="shared" si="768"/>
        <v>2</v>
      </c>
      <c r="B8227" t="b">
        <f t="shared" si="769"/>
        <v>0</v>
      </c>
      <c r="C8227" t="str">
        <f t="shared" si="770"/>
        <v>ON</v>
      </c>
      <c r="D8227" s="4">
        <f t="shared" si="772"/>
        <v>42772.708333313385</v>
      </c>
      <c r="E8227" t="str">
        <f t="shared" si="773"/>
        <v>LRKPPS</v>
      </c>
      <c r="F8227" s="39">
        <v>70.186897277832031</v>
      </c>
      <c r="G8227">
        <f t="shared" si="771"/>
        <v>1.2881994881592264E-3</v>
      </c>
      <c r="H8227" s="38">
        <f>G8227*SUMIF('Manual Inputs'!$B$11:$B$22,'Expanded kW'!A8227,'Manual Inputs'!$C$11:$C$22)</f>
        <v>11732.118389873111</v>
      </c>
    </row>
    <row r="8228" spans="1:8" x14ac:dyDescent="0.2">
      <c r="A8228">
        <f t="shared" si="768"/>
        <v>2</v>
      </c>
      <c r="B8228" t="b">
        <f t="shared" si="769"/>
        <v>0</v>
      </c>
      <c r="C8228" t="str">
        <f t="shared" si="770"/>
        <v>ON</v>
      </c>
      <c r="D8228" s="4">
        <f t="shared" si="772"/>
        <v>42772.749999980049</v>
      </c>
      <c r="E8228" t="str">
        <f t="shared" si="773"/>
        <v>LRKPPS</v>
      </c>
      <c r="F8228" s="39">
        <v>69.708488464355469</v>
      </c>
      <c r="G8228">
        <f t="shared" si="771"/>
        <v>1.2794188465786215E-3</v>
      </c>
      <c r="H8228" s="38">
        <f>G8228*SUMIF('Manual Inputs'!$B$11:$B$22,'Expanded kW'!A8228,'Manual Inputs'!$C$11:$C$22)</f>
        <v>11652.149776696666</v>
      </c>
    </row>
    <row r="8229" spans="1:8" x14ac:dyDescent="0.2">
      <c r="A8229">
        <f t="shared" si="768"/>
        <v>2</v>
      </c>
      <c r="B8229" t="b">
        <f t="shared" si="769"/>
        <v>0</v>
      </c>
      <c r="C8229" t="str">
        <f t="shared" si="770"/>
        <v>ON</v>
      </c>
      <c r="D8229" s="4">
        <f t="shared" si="772"/>
        <v>42772.791666646714</v>
      </c>
      <c r="E8229" t="str">
        <f t="shared" si="773"/>
        <v>LRKPPS</v>
      </c>
      <c r="F8229" s="39">
        <v>67.984786987304687</v>
      </c>
      <c r="G8229">
        <f t="shared" si="771"/>
        <v>1.2477822955043309E-3</v>
      </c>
      <c r="H8229" s="38">
        <f>G8229*SUMIF('Manual Inputs'!$B$11:$B$22,'Expanded kW'!A8229,'Manual Inputs'!$C$11:$C$22)</f>
        <v>11364.023779083347</v>
      </c>
    </row>
    <row r="8230" spans="1:8" x14ac:dyDescent="0.2">
      <c r="A8230">
        <f t="shared" si="768"/>
        <v>2</v>
      </c>
      <c r="B8230" t="b">
        <f t="shared" si="769"/>
        <v>0</v>
      </c>
      <c r="C8230" t="str">
        <f t="shared" si="770"/>
        <v>ON</v>
      </c>
      <c r="D8230" s="4">
        <f t="shared" si="772"/>
        <v>42772.833333313378</v>
      </c>
      <c r="E8230" t="str">
        <f t="shared" si="773"/>
        <v>LRKPPS</v>
      </c>
      <c r="F8230" s="39">
        <v>64.454795837402344</v>
      </c>
      <c r="G8230">
        <f t="shared" si="771"/>
        <v>1.1829933823470737E-3</v>
      </c>
      <c r="H8230" s="38">
        <f>G8230*SUMIF('Manual Inputs'!$B$11:$B$22,'Expanded kW'!A8230,'Manual Inputs'!$C$11:$C$22)</f>
        <v>10773.966721539946</v>
      </c>
    </row>
    <row r="8231" spans="1:8" x14ac:dyDescent="0.2">
      <c r="A8231">
        <f t="shared" si="768"/>
        <v>2</v>
      </c>
      <c r="B8231" t="b">
        <f t="shared" si="769"/>
        <v>0</v>
      </c>
      <c r="C8231" t="str">
        <f t="shared" si="770"/>
        <v>OFF</v>
      </c>
      <c r="D8231" s="4">
        <f t="shared" si="772"/>
        <v>42772.874999980042</v>
      </c>
      <c r="E8231" t="str">
        <f t="shared" si="773"/>
        <v>LRKPPS</v>
      </c>
      <c r="F8231" s="39">
        <v>61.182758331298828</v>
      </c>
      <c r="G8231">
        <f t="shared" si="771"/>
        <v>1.1229389105855527E-3</v>
      </c>
      <c r="H8231" s="38">
        <f>G8231*SUMIF('Manual Inputs'!$B$11:$B$22,'Expanded kW'!A8231,'Manual Inputs'!$C$11:$C$22)</f>
        <v>10227.028006671919</v>
      </c>
    </row>
    <row r="8232" spans="1:8" x14ac:dyDescent="0.2">
      <c r="A8232">
        <f t="shared" si="768"/>
        <v>2</v>
      </c>
      <c r="B8232" t="b">
        <f t="shared" si="769"/>
        <v>0</v>
      </c>
      <c r="C8232" t="str">
        <f t="shared" si="770"/>
        <v>OFF</v>
      </c>
      <c r="D8232" s="4">
        <f t="shared" si="772"/>
        <v>42772.916666646706</v>
      </c>
      <c r="E8232" t="str">
        <f t="shared" si="773"/>
        <v>LRKPPS</v>
      </c>
      <c r="F8232" s="39">
        <v>56.464874267578125</v>
      </c>
      <c r="G8232">
        <f t="shared" si="771"/>
        <v>1.0363475940892309E-3</v>
      </c>
      <c r="H8232" s="38">
        <f>G8232*SUMIF('Manual Inputs'!$B$11:$B$22,'Expanded kW'!A8232,'Manual Inputs'!$C$11:$C$22)</f>
        <v>9438.4082424135977</v>
      </c>
    </row>
    <row r="8233" spans="1:8" x14ac:dyDescent="0.2">
      <c r="A8233">
        <f t="shared" si="768"/>
        <v>2</v>
      </c>
      <c r="B8233" t="b">
        <f t="shared" si="769"/>
        <v>0</v>
      </c>
      <c r="C8233" t="str">
        <f t="shared" si="770"/>
        <v>OFF</v>
      </c>
      <c r="D8233" s="4">
        <f t="shared" si="772"/>
        <v>42772.958333313371</v>
      </c>
      <c r="E8233" t="str">
        <f t="shared" si="773"/>
        <v>LRKPPS</v>
      </c>
      <c r="F8233" s="39">
        <v>54.303295135498047</v>
      </c>
      <c r="G8233">
        <f t="shared" si="771"/>
        <v>9.9667430406561418E-4</v>
      </c>
      <c r="H8233" s="38">
        <f>G8233*SUMIF('Manual Inputs'!$B$11:$B$22,'Expanded kW'!A8233,'Manual Inputs'!$C$11:$C$22)</f>
        <v>9077.0886333381804</v>
      </c>
    </row>
    <row r="8234" spans="1:8" x14ac:dyDescent="0.2">
      <c r="A8234">
        <f t="shared" si="768"/>
        <v>2</v>
      </c>
      <c r="B8234" t="b">
        <f t="shared" si="769"/>
        <v>0</v>
      </c>
      <c r="C8234" t="str">
        <f t="shared" si="770"/>
        <v>OFF</v>
      </c>
      <c r="D8234" s="4">
        <f t="shared" si="772"/>
        <v>42772.999999980035</v>
      </c>
      <c r="E8234" t="str">
        <f t="shared" si="773"/>
        <v>LRKPPS</v>
      </c>
      <c r="F8234" s="39">
        <v>51.478290557861328</v>
      </c>
      <c r="G8234">
        <f t="shared" si="771"/>
        <v>9.4482460573013167E-4</v>
      </c>
      <c r="H8234" s="38">
        <f>G8234*SUMIF('Manual Inputs'!$B$11:$B$22,'Expanded kW'!A8234,'Manual Inputs'!$C$11:$C$22)</f>
        <v>8604.8738832606687</v>
      </c>
    </row>
    <row r="8235" spans="1:8" x14ac:dyDescent="0.2">
      <c r="A8235">
        <f t="shared" si="768"/>
        <v>2</v>
      </c>
      <c r="B8235" t="b">
        <f t="shared" si="769"/>
        <v>0</v>
      </c>
      <c r="C8235" t="str">
        <f t="shared" si="770"/>
        <v>OFF</v>
      </c>
      <c r="D8235" s="4">
        <f t="shared" si="772"/>
        <v>42773.041666646699</v>
      </c>
      <c r="E8235" t="str">
        <f t="shared" si="773"/>
        <v>LRKPPS</v>
      </c>
      <c r="F8235" s="39">
        <v>51.019821166992188</v>
      </c>
      <c r="G8235">
        <f t="shared" si="771"/>
        <v>9.364099292369333E-4</v>
      </c>
      <c r="H8235" s="38">
        <f>G8235*SUMIF('Manual Inputs'!$B$11:$B$22,'Expanded kW'!A8235,'Manual Inputs'!$C$11:$C$22)</f>
        <v>8528.2382521040745</v>
      </c>
    </row>
    <row r="8236" spans="1:8" x14ac:dyDescent="0.2">
      <c r="A8236">
        <f t="shared" si="768"/>
        <v>2</v>
      </c>
      <c r="B8236" t="b">
        <f t="shared" si="769"/>
        <v>0</v>
      </c>
      <c r="C8236" t="str">
        <f t="shared" si="770"/>
        <v>OFF</v>
      </c>
      <c r="D8236" s="4">
        <f t="shared" si="772"/>
        <v>42773.083333313363</v>
      </c>
      <c r="E8236" t="str">
        <f t="shared" si="773"/>
        <v>LRKPPS</v>
      </c>
      <c r="F8236" s="39">
        <v>50.768882751464844</v>
      </c>
      <c r="G8236">
        <f t="shared" si="771"/>
        <v>9.318042442589779E-4</v>
      </c>
      <c r="H8236" s="38">
        <f>G8236*SUMIF('Manual Inputs'!$B$11:$B$22,'Expanded kW'!A8236,'Manual Inputs'!$C$11:$C$22)</f>
        <v>8486.292542666597</v>
      </c>
    </row>
    <row r="8237" spans="1:8" x14ac:dyDescent="0.2">
      <c r="A8237">
        <f t="shared" si="768"/>
        <v>2</v>
      </c>
      <c r="B8237" t="b">
        <f t="shared" si="769"/>
        <v>0</v>
      </c>
      <c r="C8237" t="str">
        <f t="shared" si="770"/>
        <v>OFF</v>
      </c>
      <c r="D8237" s="4">
        <f t="shared" si="772"/>
        <v>42773.124999980027</v>
      </c>
      <c r="E8237" t="str">
        <f t="shared" si="773"/>
        <v>LRKPPS</v>
      </c>
      <c r="F8237" s="39">
        <v>50.333545684814453</v>
      </c>
      <c r="G8237">
        <f t="shared" si="771"/>
        <v>9.2381413487693949E-4</v>
      </c>
      <c r="H8237" s="38">
        <f>G8237*SUMIF('Manual Inputs'!$B$11:$B$22,'Expanded kW'!A8237,'Manual Inputs'!$C$11:$C$22)</f>
        <v>8413.523604253136</v>
      </c>
    </row>
    <row r="8238" spans="1:8" x14ac:dyDescent="0.2">
      <c r="A8238">
        <f t="shared" si="768"/>
        <v>2</v>
      </c>
      <c r="B8238" t="b">
        <f t="shared" si="769"/>
        <v>0</v>
      </c>
      <c r="C8238" t="str">
        <f t="shared" si="770"/>
        <v>OFF</v>
      </c>
      <c r="D8238" s="4">
        <f t="shared" si="772"/>
        <v>42773.166666646692</v>
      </c>
      <c r="E8238" t="str">
        <f t="shared" si="773"/>
        <v>LRKPPS</v>
      </c>
      <c r="F8238" s="39">
        <v>53.067329406738281</v>
      </c>
      <c r="G8238">
        <f t="shared" si="771"/>
        <v>9.7398957969507913E-4</v>
      </c>
      <c r="H8238" s="38">
        <f>G8238*SUMIF('Manual Inputs'!$B$11:$B$22,'Expanded kW'!A8238,'Manual Inputs'!$C$11:$C$22)</f>
        <v>8870.4902963546301</v>
      </c>
    </row>
    <row r="8239" spans="1:8" x14ac:dyDescent="0.2">
      <c r="A8239">
        <f t="shared" si="768"/>
        <v>2</v>
      </c>
      <c r="B8239" t="b">
        <f t="shared" si="769"/>
        <v>0</v>
      </c>
      <c r="C8239" t="str">
        <f t="shared" si="770"/>
        <v>OFF</v>
      </c>
      <c r="D8239" s="4">
        <f t="shared" si="772"/>
        <v>42773.208333313356</v>
      </c>
      <c r="E8239" t="str">
        <f t="shared" si="773"/>
        <v>LRKPPS</v>
      </c>
      <c r="F8239" s="39">
        <v>63.771461486816406</v>
      </c>
      <c r="G8239">
        <f t="shared" si="771"/>
        <v>1.1704515690627237E-3</v>
      </c>
      <c r="H8239" s="38">
        <f>G8239*SUMIF('Manual Inputs'!$B$11:$B$22,'Expanded kW'!A8239,'Manual Inputs'!$C$11:$C$22)</f>
        <v>10659.74369969576</v>
      </c>
    </row>
    <row r="8240" spans="1:8" x14ac:dyDescent="0.2">
      <c r="A8240">
        <f t="shared" si="768"/>
        <v>2</v>
      </c>
      <c r="B8240" t="b">
        <f t="shared" si="769"/>
        <v>0</v>
      </c>
      <c r="C8240" t="str">
        <f t="shared" si="770"/>
        <v>OFF</v>
      </c>
      <c r="D8240" s="4">
        <f t="shared" si="772"/>
        <v>42773.24999998002</v>
      </c>
      <c r="E8240" t="str">
        <f t="shared" si="773"/>
        <v>LRKPPS</v>
      </c>
      <c r="F8240" s="39">
        <v>84.961196899414063</v>
      </c>
      <c r="G8240">
        <f t="shared" si="771"/>
        <v>1.5593647048676191E-3</v>
      </c>
      <c r="H8240" s="38">
        <f>G8240*SUMIF('Manual Inputs'!$B$11:$B$22,'Expanded kW'!A8240,'Manual Inputs'!$C$11:$C$22)</f>
        <v>14201.722247723143</v>
      </c>
    </row>
    <row r="8241" spans="1:8" x14ac:dyDescent="0.2">
      <c r="A8241">
        <f t="shared" si="768"/>
        <v>2</v>
      </c>
      <c r="B8241" t="b">
        <f t="shared" si="769"/>
        <v>0</v>
      </c>
      <c r="C8241" t="str">
        <f t="shared" si="770"/>
        <v>ON</v>
      </c>
      <c r="D8241" s="4">
        <f t="shared" si="772"/>
        <v>42773.291666646684</v>
      </c>
      <c r="E8241" t="str">
        <f t="shared" si="773"/>
        <v>LRKPPS</v>
      </c>
      <c r="F8241" s="39">
        <v>107.15470123291016</v>
      </c>
      <c r="G8241">
        <f t="shared" si="771"/>
        <v>1.9667008606417975E-3</v>
      </c>
      <c r="H8241" s="38">
        <f>G8241*SUMIF('Manual Inputs'!$B$11:$B$22,'Expanded kW'!A8241,'Manual Inputs'!$C$11:$C$22)</f>
        <v>17911.48618408931</v>
      </c>
    </row>
    <row r="8242" spans="1:8" x14ac:dyDescent="0.2">
      <c r="A8242">
        <f t="shared" si="768"/>
        <v>2</v>
      </c>
      <c r="B8242" t="b">
        <f t="shared" si="769"/>
        <v>0</v>
      </c>
      <c r="C8242" t="str">
        <f t="shared" si="770"/>
        <v>ON</v>
      </c>
      <c r="D8242" s="4">
        <f t="shared" si="772"/>
        <v>42773.333333313349</v>
      </c>
      <c r="E8242" t="str">
        <f t="shared" si="773"/>
        <v>LRKPPS</v>
      </c>
      <c r="F8242" s="39">
        <v>126.36209106445312</v>
      </c>
      <c r="G8242">
        <f t="shared" si="771"/>
        <v>2.3192303313765471E-3</v>
      </c>
      <c r="H8242" s="38">
        <f>G8242*SUMIF('Manual Inputs'!$B$11:$B$22,'Expanded kW'!A8242,'Manual Inputs'!$C$11:$C$22)</f>
        <v>21122.104977681145</v>
      </c>
    </row>
    <row r="8243" spans="1:8" x14ac:dyDescent="0.2">
      <c r="A8243">
        <f t="shared" si="768"/>
        <v>2</v>
      </c>
      <c r="B8243" t="b">
        <f t="shared" si="769"/>
        <v>0</v>
      </c>
      <c r="C8243" t="str">
        <f t="shared" si="770"/>
        <v>ON</v>
      </c>
      <c r="D8243" s="4">
        <f t="shared" si="772"/>
        <v>42773.374999980013</v>
      </c>
      <c r="E8243" t="str">
        <f t="shared" si="773"/>
        <v>LRKPPS</v>
      </c>
      <c r="F8243" s="39">
        <v>127.01103210449219</v>
      </c>
      <c r="G8243">
        <f t="shared" si="771"/>
        <v>2.3311408951433811E-3</v>
      </c>
      <c r="H8243" s="38">
        <f>G8243*SUMIF('Manual Inputs'!$B$11:$B$22,'Expanded kW'!A8243,'Manual Inputs'!$C$11:$C$22)</f>
        <v>21230.578972188239</v>
      </c>
    </row>
    <row r="8244" spans="1:8" x14ac:dyDescent="0.2">
      <c r="A8244">
        <f t="shared" si="768"/>
        <v>2</v>
      </c>
      <c r="B8244" t="b">
        <f t="shared" si="769"/>
        <v>0</v>
      </c>
      <c r="C8244" t="str">
        <f t="shared" si="770"/>
        <v>ON</v>
      </c>
      <c r="D8244" s="4">
        <f t="shared" si="772"/>
        <v>42773.416666646677</v>
      </c>
      <c r="E8244" t="str">
        <f t="shared" si="773"/>
        <v>LRKPPS</v>
      </c>
      <c r="F8244" s="39">
        <v>126.77202606201172</v>
      </c>
      <c r="G8244">
        <f t="shared" si="771"/>
        <v>2.3267542151000744E-3</v>
      </c>
      <c r="H8244" s="38">
        <f>G8244*SUMIF('Manual Inputs'!$B$11:$B$22,'Expanded kW'!A8244,'Manual Inputs'!$C$11:$C$22)</f>
        <v>21190.627823255469</v>
      </c>
    </row>
    <row r="8245" spans="1:8" x14ac:dyDescent="0.2">
      <c r="A8245">
        <f t="shared" si="768"/>
        <v>2</v>
      </c>
      <c r="B8245" t="b">
        <f t="shared" si="769"/>
        <v>0</v>
      </c>
      <c r="C8245" t="str">
        <f t="shared" si="770"/>
        <v>ON</v>
      </c>
      <c r="D8245" s="4">
        <f t="shared" si="772"/>
        <v>42773.458333313341</v>
      </c>
      <c r="E8245" t="str">
        <f t="shared" si="773"/>
        <v>LRKPPS</v>
      </c>
      <c r="F8245" s="39">
        <v>132.53860473632812</v>
      </c>
      <c r="G8245">
        <f t="shared" si="771"/>
        <v>2.4325931107457796E-3</v>
      </c>
      <c r="H8245" s="38">
        <f>G8245*SUMIF('Manual Inputs'!$B$11:$B$22,'Expanded kW'!A8245,'Manual Inputs'!$C$11:$C$22)</f>
        <v>22154.542547164565</v>
      </c>
    </row>
    <row r="8246" spans="1:8" x14ac:dyDescent="0.2">
      <c r="A8246">
        <f t="shared" si="768"/>
        <v>2</v>
      </c>
      <c r="B8246" t="b">
        <f t="shared" si="769"/>
        <v>0</v>
      </c>
      <c r="C8246" t="str">
        <f t="shared" si="770"/>
        <v>ON</v>
      </c>
      <c r="D8246" s="4">
        <f t="shared" si="772"/>
        <v>42773.499999980006</v>
      </c>
      <c r="E8246" t="str">
        <f t="shared" si="773"/>
        <v>LRKPPS</v>
      </c>
      <c r="F8246" s="39">
        <v>124.05647277832031</v>
      </c>
      <c r="G8246">
        <f t="shared" si="771"/>
        <v>2.2769133689336881E-3</v>
      </c>
      <c r="H8246" s="38">
        <f>G8246*SUMIF('Manual Inputs'!$B$11:$B$22,'Expanded kW'!A8246,'Manual Inputs'!$C$11:$C$22)</f>
        <v>20736.708447219185</v>
      </c>
    </row>
    <row r="8247" spans="1:8" x14ac:dyDescent="0.2">
      <c r="A8247">
        <f t="shared" si="768"/>
        <v>2</v>
      </c>
      <c r="B8247" t="b">
        <f t="shared" si="769"/>
        <v>0</v>
      </c>
      <c r="C8247" t="str">
        <f t="shared" si="770"/>
        <v>ON</v>
      </c>
      <c r="D8247" s="4">
        <f t="shared" si="772"/>
        <v>42773.54166664667</v>
      </c>
      <c r="E8247" t="str">
        <f t="shared" si="773"/>
        <v>LRKPPS</v>
      </c>
      <c r="F8247" s="39">
        <v>111.70700836181641</v>
      </c>
      <c r="G8247">
        <f t="shared" si="771"/>
        <v>2.0502532036124109E-3</v>
      </c>
      <c r="H8247" s="38">
        <f>G8247*SUMIF('Manual Inputs'!$B$11:$B$22,'Expanded kW'!A8247,'Manual Inputs'!$C$11:$C$22)</f>
        <v>18672.42887075599</v>
      </c>
    </row>
    <row r="8248" spans="1:8" x14ac:dyDescent="0.2">
      <c r="A8248">
        <f t="shared" si="768"/>
        <v>2</v>
      </c>
      <c r="B8248" t="b">
        <f t="shared" si="769"/>
        <v>0</v>
      </c>
      <c r="C8248" t="str">
        <f t="shared" si="770"/>
        <v>ON</v>
      </c>
      <c r="D8248" s="4">
        <f t="shared" si="772"/>
        <v>42773.583333313334</v>
      </c>
      <c r="E8248" t="str">
        <f t="shared" si="773"/>
        <v>LRKPPS</v>
      </c>
      <c r="F8248" s="39">
        <v>104.86141204833984</v>
      </c>
      <c r="G8248">
        <f t="shared" si="771"/>
        <v>1.9246101846275773E-3</v>
      </c>
      <c r="H8248" s="38">
        <f>G8248*SUMIF('Manual Inputs'!$B$11:$B$22,'Expanded kW'!A8248,'Manual Inputs'!$C$11:$C$22)</f>
        <v>17528.150529442952</v>
      </c>
    </row>
    <row r="8249" spans="1:8" x14ac:dyDescent="0.2">
      <c r="A8249">
        <f t="shared" si="768"/>
        <v>2</v>
      </c>
      <c r="B8249" t="b">
        <f t="shared" si="769"/>
        <v>0</v>
      </c>
      <c r="C8249" t="str">
        <f t="shared" si="770"/>
        <v>ON</v>
      </c>
      <c r="D8249" s="4">
        <f t="shared" si="772"/>
        <v>42773.624999979998</v>
      </c>
      <c r="E8249" t="str">
        <f t="shared" si="773"/>
        <v>LRKPPS</v>
      </c>
      <c r="F8249" s="39">
        <v>92.629714965820313</v>
      </c>
      <c r="G8249">
        <f t="shared" si="771"/>
        <v>1.7001115027917436E-3</v>
      </c>
      <c r="H8249" s="38">
        <f>G8249*SUMIF('Manual Inputs'!$B$11:$B$22,'Expanded kW'!A8249,'Manual Inputs'!$C$11:$C$22)</f>
        <v>15483.556397960961</v>
      </c>
    </row>
    <row r="8250" spans="1:8" x14ac:dyDescent="0.2">
      <c r="A8250">
        <f t="shared" si="768"/>
        <v>2</v>
      </c>
      <c r="B8250" t="b">
        <f t="shared" si="769"/>
        <v>0</v>
      </c>
      <c r="C8250" t="str">
        <f t="shared" si="770"/>
        <v>ON</v>
      </c>
      <c r="D8250" s="4">
        <f t="shared" si="772"/>
        <v>42773.666666646663</v>
      </c>
      <c r="E8250" t="str">
        <f t="shared" si="773"/>
        <v>LRKPPS</v>
      </c>
      <c r="F8250" s="39">
        <v>79.217338562011719</v>
      </c>
      <c r="G8250">
        <f t="shared" si="771"/>
        <v>1.4539428147816217E-3</v>
      </c>
      <c r="H8250" s="38">
        <f>G8250*SUMIF('Manual Inputs'!$B$11:$B$22,'Expanded kW'!A8250,'Manual Inputs'!$C$11:$C$22)</f>
        <v>13241.605350657401</v>
      </c>
    </row>
    <row r="8251" spans="1:8" x14ac:dyDescent="0.2">
      <c r="A8251">
        <f t="shared" si="768"/>
        <v>2</v>
      </c>
      <c r="B8251" t="b">
        <f t="shared" si="769"/>
        <v>0</v>
      </c>
      <c r="C8251" t="str">
        <f t="shared" si="770"/>
        <v>ON</v>
      </c>
      <c r="D8251" s="4">
        <f t="shared" si="772"/>
        <v>42773.708333313327</v>
      </c>
      <c r="E8251" t="str">
        <f t="shared" si="773"/>
        <v>LRKPPS</v>
      </c>
      <c r="F8251" s="39">
        <v>70.3336181640625</v>
      </c>
      <c r="G8251">
        <f t="shared" si="771"/>
        <v>1.2908923806772726E-3</v>
      </c>
      <c r="H8251" s="38">
        <f>G8251*SUMIF('Manual Inputs'!$B$11:$B$22,'Expanded kW'!A8251,'Manual Inputs'!$C$11:$C$22)</f>
        <v>11756.643577255436</v>
      </c>
    </row>
    <row r="8252" spans="1:8" x14ac:dyDescent="0.2">
      <c r="A8252">
        <f t="shared" si="768"/>
        <v>2</v>
      </c>
      <c r="B8252" t="b">
        <f t="shared" si="769"/>
        <v>0</v>
      </c>
      <c r="C8252" t="str">
        <f t="shared" si="770"/>
        <v>ON</v>
      </c>
      <c r="D8252" s="4">
        <f t="shared" si="772"/>
        <v>42773.749999979991</v>
      </c>
      <c r="E8252" t="str">
        <f t="shared" si="773"/>
        <v>LRKPPS</v>
      </c>
      <c r="F8252" s="39">
        <v>67.262901306152344</v>
      </c>
      <c r="G8252">
        <f t="shared" si="771"/>
        <v>1.2345329170442914E-3</v>
      </c>
      <c r="H8252" s="38">
        <f>G8252*SUMIF('Manual Inputs'!$B$11:$B$22,'Expanded kW'!A8252,'Manual Inputs'!$C$11:$C$22)</f>
        <v>11243.356694432088</v>
      </c>
    </row>
    <row r="8253" spans="1:8" x14ac:dyDescent="0.2">
      <c r="A8253">
        <f t="shared" si="768"/>
        <v>2</v>
      </c>
      <c r="B8253" t="b">
        <f t="shared" si="769"/>
        <v>0</v>
      </c>
      <c r="C8253" t="str">
        <f t="shared" si="770"/>
        <v>ON</v>
      </c>
      <c r="D8253" s="4">
        <f t="shared" si="772"/>
        <v>42773.791666646655</v>
      </c>
      <c r="E8253" t="str">
        <f t="shared" si="773"/>
        <v>LRKPPS</v>
      </c>
      <c r="F8253" s="39">
        <v>64.870872497558594</v>
      </c>
      <c r="G8253">
        <f t="shared" si="771"/>
        <v>1.1906299891987285E-3</v>
      </c>
      <c r="H8253" s="38">
        <f>G8253*SUMIF('Manual Inputs'!$B$11:$B$22,'Expanded kW'!A8253,'Manual Inputs'!$C$11:$C$22)</f>
        <v>10843.516179138749</v>
      </c>
    </row>
    <row r="8254" spans="1:8" x14ac:dyDescent="0.2">
      <c r="A8254">
        <f t="shared" si="768"/>
        <v>2</v>
      </c>
      <c r="B8254" t="b">
        <f t="shared" si="769"/>
        <v>0</v>
      </c>
      <c r="C8254" t="str">
        <f t="shared" si="770"/>
        <v>ON</v>
      </c>
      <c r="D8254" s="4">
        <f t="shared" si="772"/>
        <v>42773.83333331332</v>
      </c>
      <c r="E8254" t="str">
        <f t="shared" si="773"/>
        <v>LRKPPS</v>
      </c>
      <c r="F8254" s="39">
        <v>61.359592437744141</v>
      </c>
      <c r="G8254">
        <f t="shared" si="771"/>
        <v>1.126184496503252E-3</v>
      </c>
      <c r="H8254" s="38">
        <f>G8254*SUMIF('Manual Inputs'!$B$11:$B$22,'Expanded kW'!A8254,'Manual Inputs'!$C$11:$C$22)</f>
        <v>10256.586781210299</v>
      </c>
    </row>
    <row r="8255" spans="1:8" x14ac:dyDescent="0.2">
      <c r="A8255">
        <f t="shared" si="768"/>
        <v>2</v>
      </c>
      <c r="B8255" t="b">
        <f t="shared" si="769"/>
        <v>0</v>
      </c>
      <c r="C8255" t="str">
        <f t="shared" si="770"/>
        <v>OFF</v>
      </c>
      <c r="D8255" s="4">
        <f t="shared" si="772"/>
        <v>42773.874999979984</v>
      </c>
      <c r="E8255" t="str">
        <f t="shared" si="773"/>
        <v>LRKPPS</v>
      </c>
      <c r="F8255" s="39">
        <v>58.570449829101563</v>
      </c>
      <c r="G8255">
        <f t="shared" si="771"/>
        <v>1.0749930032159249E-3</v>
      </c>
      <c r="H8255" s="38">
        <f>G8255*SUMIF('Manual Inputs'!$B$11:$B$22,'Expanded kW'!A8255,'Manual Inputs'!$C$11:$C$22)</f>
        <v>9790.3665526496407</v>
      </c>
    </row>
    <row r="8256" spans="1:8" x14ac:dyDescent="0.2">
      <c r="A8256">
        <f t="shared" si="768"/>
        <v>2</v>
      </c>
      <c r="B8256" t="b">
        <f t="shared" si="769"/>
        <v>0</v>
      </c>
      <c r="C8256" t="str">
        <f t="shared" si="770"/>
        <v>OFF</v>
      </c>
      <c r="D8256" s="4">
        <f t="shared" si="772"/>
        <v>42773.916666646648</v>
      </c>
      <c r="E8256" t="str">
        <f t="shared" si="773"/>
        <v>LRKPPS</v>
      </c>
      <c r="F8256" s="39">
        <v>56.011627197265625</v>
      </c>
      <c r="G8256">
        <f t="shared" si="771"/>
        <v>1.0280287672621239E-3</v>
      </c>
      <c r="H8256" s="38">
        <f>G8256*SUMIF('Manual Inputs'!$B$11:$B$22,'Expanded kW'!A8256,'Manual Inputs'!$C$11:$C$22)</f>
        <v>9362.6455503014204</v>
      </c>
    </row>
    <row r="8257" spans="1:8" x14ac:dyDescent="0.2">
      <c r="A8257">
        <f t="shared" si="768"/>
        <v>2</v>
      </c>
      <c r="B8257" t="b">
        <f t="shared" si="769"/>
        <v>0</v>
      </c>
      <c r="C8257" t="str">
        <f t="shared" si="770"/>
        <v>OFF</v>
      </c>
      <c r="D8257" s="4">
        <f t="shared" si="772"/>
        <v>42773.958333313312</v>
      </c>
      <c r="E8257" t="str">
        <f t="shared" si="773"/>
        <v>LRKPPS</v>
      </c>
      <c r="F8257" s="39">
        <v>52.221660614013672</v>
      </c>
      <c r="G8257">
        <f t="shared" si="771"/>
        <v>9.5846830509552293E-4</v>
      </c>
      <c r="H8257" s="38">
        <f>G8257*SUMIF('Manual Inputs'!$B$11:$B$22,'Expanded kW'!A8257,'Manual Inputs'!$C$11:$C$22)</f>
        <v>8729.1321970559475</v>
      </c>
    </row>
    <row r="8258" spans="1:8" x14ac:dyDescent="0.2">
      <c r="A8258">
        <f t="shared" ref="A8258:A8321" si="774">MONTH(D8258)</f>
        <v>2</v>
      </c>
      <c r="B8258" t="b">
        <f t="shared" ref="B8258:B8321" si="775">IF(ISNA(VLOOKUP(DATE(YEAR(D8258),MONTH(D8258),DAY(D8258)),Holidays,1,FALSE)),FALSE,TRUE)</f>
        <v>0</v>
      </c>
      <c r="C8258" t="str">
        <f t="shared" ref="C8258:C8321" si="776">IF(OR(HOUR(D8258)&lt;PkStart,HOUR(D8258)&gt;OPkStart-1,WEEKDAY(D8258,2)&gt;5,B8258)=TRUE,"OFF","ON")</f>
        <v>OFF</v>
      </c>
      <c r="D8258" s="4">
        <f t="shared" si="772"/>
        <v>42773.999999979977</v>
      </c>
      <c r="E8258" t="str">
        <f t="shared" si="773"/>
        <v>LRKPPS</v>
      </c>
      <c r="F8258" s="39">
        <v>49.548377990722656</v>
      </c>
      <c r="G8258">
        <f t="shared" ref="G8258:G8321" si="777">IF(SUMIF($A$2:$A$8761,A8258,$F$2:$F$8761)=0,0,F8258/SUMIF($A$2:$A$8761,A8258,$F$2:$F$8761))</f>
        <v>9.0940328811099083E-4</v>
      </c>
      <c r="H8258" s="38">
        <f>G8258*SUMIF('Manual Inputs'!$B$11:$B$22,'Expanded kW'!A8258,'Manual Inputs'!$C$11:$C$22)</f>
        <v>8282.2785898664115</v>
      </c>
    </row>
    <row r="8259" spans="1:8" x14ac:dyDescent="0.2">
      <c r="A8259">
        <f t="shared" si="774"/>
        <v>2</v>
      </c>
      <c r="B8259" t="b">
        <f t="shared" si="775"/>
        <v>0</v>
      </c>
      <c r="C8259" t="str">
        <f t="shared" si="776"/>
        <v>OFF</v>
      </c>
      <c r="D8259" s="4">
        <f t="shared" si="772"/>
        <v>42774.041666646641</v>
      </c>
      <c r="E8259" t="str">
        <f t="shared" si="773"/>
        <v>LRKPPS</v>
      </c>
      <c r="F8259" s="39">
        <v>49.486942291259766</v>
      </c>
      <c r="G8259">
        <f t="shared" si="777"/>
        <v>9.0827570675788556E-4</v>
      </c>
      <c r="H8259" s="38">
        <f>G8259*SUMIF('Manual Inputs'!$B$11:$B$22,'Expanded kW'!A8259,'Manual Inputs'!$C$11:$C$22)</f>
        <v>8272.0092813855117</v>
      </c>
    </row>
    <row r="8260" spans="1:8" x14ac:dyDescent="0.2">
      <c r="A8260">
        <f t="shared" si="774"/>
        <v>2</v>
      </c>
      <c r="B8260" t="b">
        <f t="shared" si="775"/>
        <v>0</v>
      </c>
      <c r="C8260" t="str">
        <f t="shared" si="776"/>
        <v>OFF</v>
      </c>
      <c r="D8260" s="4">
        <f t="shared" ref="D8260:D8323" si="778">+D8259+1/24</f>
        <v>42774.083333313305</v>
      </c>
      <c r="E8260" t="str">
        <f t="shared" ref="E8260:E8323" si="779">+E8259</f>
        <v>LRKPPS</v>
      </c>
      <c r="F8260" s="39">
        <v>49.273548126220703</v>
      </c>
      <c r="G8260">
        <f t="shared" si="777"/>
        <v>9.0435910316318143E-4</v>
      </c>
      <c r="H8260" s="38">
        <f>G8260*SUMIF('Manual Inputs'!$B$11:$B$22,'Expanded kW'!A8260,'Manual Inputs'!$C$11:$C$22)</f>
        <v>8236.3392958889854</v>
      </c>
    </row>
    <row r="8261" spans="1:8" x14ac:dyDescent="0.2">
      <c r="A8261">
        <f t="shared" si="774"/>
        <v>2</v>
      </c>
      <c r="B8261" t="b">
        <f t="shared" si="775"/>
        <v>0</v>
      </c>
      <c r="C8261" t="str">
        <f t="shared" si="776"/>
        <v>OFF</v>
      </c>
      <c r="D8261" s="4">
        <f t="shared" si="778"/>
        <v>42774.124999979969</v>
      </c>
      <c r="E8261" t="str">
        <f t="shared" si="779"/>
        <v>LRKPPS</v>
      </c>
      <c r="F8261" s="39">
        <v>47.976631164550781</v>
      </c>
      <c r="G8261">
        <f t="shared" si="777"/>
        <v>8.8055568926393379E-4</v>
      </c>
      <c r="H8261" s="38">
        <f>G8261*SUMIF('Manual Inputs'!$B$11:$B$22,'Expanded kW'!A8261,'Manual Inputs'!$C$11:$C$22)</f>
        <v>8019.5526316214973</v>
      </c>
    </row>
    <row r="8262" spans="1:8" x14ac:dyDescent="0.2">
      <c r="A8262">
        <f t="shared" si="774"/>
        <v>2</v>
      </c>
      <c r="B8262" t="b">
        <f t="shared" si="775"/>
        <v>0</v>
      </c>
      <c r="C8262" t="str">
        <f t="shared" si="776"/>
        <v>OFF</v>
      </c>
      <c r="D8262" s="4">
        <f t="shared" si="778"/>
        <v>42774.166666646634</v>
      </c>
      <c r="E8262" t="str">
        <f t="shared" si="779"/>
        <v>LRKPPS</v>
      </c>
      <c r="F8262" s="39">
        <v>49.250877380371094</v>
      </c>
      <c r="G8262">
        <f t="shared" si="777"/>
        <v>9.0394300779022239E-4</v>
      </c>
      <c r="H8262" s="38">
        <f>G8262*SUMIF('Manual Inputs'!$B$11:$B$22,'Expanded kW'!A8262,'Manual Inputs'!$C$11:$C$22)</f>
        <v>8232.5497584594923</v>
      </c>
    </row>
    <row r="8263" spans="1:8" x14ac:dyDescent="0.2">
      <c r="A8263">
        <f t="shared" si="774"/>
        <v>2</v>
      </c>
      <c r="B8263" t="b">
        <f t="shared" si="775"/>
        <v>0</v>
      </c>
      <c r="C8263" t="str">
        <f t="shared" si="776"/>
        <v>OFF</v>
      </c>
      <c r="D8263" s="4">
        <f t="shared" si="778"/>
        <v>42774.208333313298</v>
      </c>
      <c r="E8263" t="str">
        <f t="shared" si="779"/>
        <v>LRKPPS</v>
      </c>
      <c r="F8263" s="39">
        <v>60.285480499267578</v>
      </c>
      <c r="G8263">
        <f t="shared" si="777"/>
        <v>1.1064704116378959E-3</v>
      </c>
      <c r="H8263" s="38">
        <f>G8263*SUMIF('Manual Inputs'!$B$11:$B$22,'Expanded kW'!A8263,'Manual Inputs'!$C$11:$C$22)</f>
        <v>10077.043178131506</v>
      </c>
    </row>
    <row r="8264" spans="1:8" x14ac:dyDescent="0.2">
      <c r="A8264">
        <f t="shared" si="774"/>
        <v>2</v>
      </c>
      <c r="B8264" t="b">
        <f t="shared" si="775"/>
        <v>0</v>
      </c>
      <c r="C8264" t="str">
        <f t="shared" si="776"/>
        <v>OFF</v>
      </c>
      <c r="D8264" s="4">
        <f t="shared" si="778"/>
        <v>42774.249999979962</v>
      </c>
      <c r="E8264" t="str">
        <f t="shared" si="779"/>
        <v>LRKPPS</v>
      </c>
      <c r="F8264" s="39">
        <v>82.449165344238281</v>
      </c>
      <c r="G8264">
        <f t="shared" si="777"/>
        <v>1.5132592651185489E-3</v>
      </c>
      <c r="H8264" s="38">
        <f>G8264*SUMIF('Manual Inputs'!$B$11:$B$22,'Expanded kW'!A8264,'Manual Inputs'!$C$11:$C$22)</f>
        <v>13781.822626177574</v>
      </c>
    </row>
    <row r="8265" spans="1:8" x14ac:dyDescent="0.2">
      <c r="A8265">
        <f t="shared" si="774"/>
        <v>2</v>
      </c>
      <c r="B8265" t="b">
        <f t="shared" si="775"/>
        <v>0</v>
      </c>
      <c r="C8265" t="str">
        <f t="shared" si="776"/>
        <v>ON</v>
      </c>
      <c r="D8265" s="4">
        <f t="shared" si="778"/>
        <v>42774.291666646626</v>
      </c>
      <c r="E8265" t="str">
        <f t="shared" si="779"/>
        <v>LRKPPS</v>
      </c>
      <c r="F8265" s="39">
        <v>101.06320953369141</v>
      </c>
      <c r="G8265">
        <f t="shared" si="777"/>
        <v>1.8548985614463007E-3</v>
      </c>
      <c r="H8265" s="38">
        <f>G8265*SUMIF('Manual Inputs'!$B$11:$B$22,'Expanded kW'!A8265,'Manual Inputs'!$C$11:$C$22)</f>
        <v>16893.260495849125</v>
      </c>
    </row>
    <row r="8266" spans="1:8" x14ac:dyDescent="0.2">
      <c r="A8266">
        <f t="shared" si="774"/>
        <v>2</v>
      </c>
      <c r="B8266" t="b">
        <f t="shared" si="775"/>
        <v>0</v>
      </c>
      <c r="C8266" t="str">
        <f t="shared" si="776"/>
        <v>ON</v>
      </c>
      <c r="D8266" s="4">
        <f t="shared" si="778"/>
        <v>42774.33333331329</v>
      </c>
      <c r="E8266" t="str">
        <f t="shared" si="779"/>
        <v>LRKPPS</v>
      </c>
      <c r="F8266" s="39">
        <v>122.02131652832031</v>
      </c>
      <c r="G8266">
        <f t="shared" si="777"/>
        <v>2.239560424990373E-3</v>
      </c>
      <c r="H8266" s="38">
        <f>G8266*SUMIF('Manual Inputs'!$B$11:$B$22,'Expanded kW'!A8266,'Manual Inputs'!$C$11:$C$22)</f>
        <v>20396.521104667547</v>
      </c>
    </row>
    <row r="8267" spans="1:8" x14ac:dyDescent="0.2">
      <c r="A8267">
        <f t="shared" si="774"/>
        <v>2</v>
      </c>
      <c r="B8267" t="b">
        <f t="shared" si="775"/>
        <v>0</v>
      </c>
      <c r="C8267" t="str">
        <f t="shared" si="776"/>
        <v>ON</v>
      </c>
      <c r="D8267" s="4">
        <f t="shared" si="778"/>
        <v>42774.374999979955</v>
      </c>
      <c r="E8267" t="str">
        <f t="shared" si="779"/>
        <v>LRKPPS</v>
      </c>
      <c r="F8267" s="39">
        <v>128.35122680664062</v>
      </c>
      <c r="G8267">
        <f t="shared" si="777"/>
        <v>2.3557386220169211E-3</v>
      </c>
      <c r="H8267" s="38">
        <f>G8267*SUMIF('Manual Inputs'!$B$11:$B$22,'Expanded kW'!A8267,'Manual Inputs'!$C$11:$C$22)</f>
        <v>21454.599744168601</v>
      </c>
    </row>
    <row r="8268" spans="1:8" x14ac:dyDescent="0.2">
      <c r="A8268">
        <f t="shared" si="774"/>
        <v>2</v>
      </c>
      <c r="B8268" t="b">
        <f t="shared" si="775"/>
        <v>0</v>
      </c>
      <c r="C8268" t="str">
        <f t="shared" si="776"/>
        <v>ON</v>
      </c>
      <c r="D8268" s="4">
        <f t="shared" si="778"/>
        <v>42774.416666646619</v>
      </c>
      <c r="E8268" t="str">
        <f t="shared" si="779"/>
        <v>LRKPPS</v>
      </c>
      <c r="F8268" s="39">
        <v>122.61946105957031</v>
      </c>
      <c r="G8268">
        <f t="shared" si="777"/>
        <v>2.2505386774689146E-3</v>
      </c>
      <c r="H8268" s="38">
        <f>G8268*SUMIF('Manual Inputs'!$B$11:$B$22,'Expanded kW'!A8268,'Manual Inputs'!$C$11:$C$22)</f>
        <v>20496.504188790812</v>
      </c>
    </row>
    <row r="8269" spans="1:8" x14ac:dyDescent="0.2">
      <c r="A8269">
        <f t="shared" si="774"/>
        <v>2</v>
      </c>
      <c r="B8269" t="b">
        <f t="shared" si="775"/>
        <v>0</v>
      </c>
      <c r="C8269" t="str">
        <f t="shared" si="776"/>
        <v>ON</v>
      </c>
      <c r="D8269" s="4">
        <f t="shared" si="778"/>
        <v>42774.458333313283</v>
      </c>
      <c r="E8269" t="str">
        <f t="shared" si="779"/>
        <v>LRKPPS</v>
      </c>
      <c r="F8269" s="39">
        <v>130.99183654785156</v>
      </c>
      <c r="G8269">
        <f t="shared" si="777"/>
        <v>2.4042039659626859E-3</v>
      </c>
      <c r="H8269" s="38">
        <f>G8269*SUMIF('Manual Inputs'!$B$11:$B$22,'Expanded kW'!A8269,'Manual Inputs'!$C$11:$C$22)</f>
        <v>21895.991902917347</v>
      </c>
    </row>
    <row r="8270" spans="1:8" x14ac:dyDescent="0.2">
      <c r="A8270">
        <f t="shared" si="774"/>
        <v>2</v>
      </c>
      <c r="B8270" t="b">
        <f t="shared" si="775"/>
        <v>0</v>
      </c>
      <c r="C8270" t="str">
        <f t="shared" si="776"/>
        <v>ON</v>
      </c>
      <c r="D8270" s="4">
        <f t="shared" si="778"/>
        <v>42774.499999979947</v>
      </c>
      <c r="E8270" t="str">
        <f t="shared" si="779"/>
        <v>LRKPPS</v>
      </c>
      <c r="F8270" s="39">
        <v>125.2410888671875</v>
      </c>
      <c r="G8270">
        <f t="shared" si="777"/>
        <v>2.2986556299329627E-3</v>
      </c>
      <c r="H8270" s="38">
        <f>G8270*SUMIF('Manual Inputs'!$B$11:$B$22,'Expanded kW'!A8270,'Manual Inputs'!$C$11:$C$22)</f>
        <v>20934.723414971977</v>
      </c>
    </row>
    <row r="8271" spans="1:8" x14ac:dyDescent="0.2">
      <c r="A8271">
        <f t="shared" si="774"/>
        <v>2</v>
      </c>
      <c r="B8271" t="b">
        <f t="shared" si="775"/>
        <v>0</v>
      </c>
      <c r="C8271" t="str">
        <f t="shared" si="776"/>
        <v>ON</v>
      </c>
      <c r="D8271" s="4">
        <f t="shared" si="778"/>
        <v>42774.541666646612</v>
      </c>
      <c r="E8271" t="str">
        <f t="shared" si="779"/>
        <v>LRKPPS</v>
      </c>
      <c r="F8271" s="39">
        <v>111.29264831542969</v>
      </c>
      <c r="G8271">
        <f t="shared" si="777"/>
        <v>2.0426481032251396E-3</v>
      </c>
      <c r="H8271" s="38">
        <f>G8271*SUMIF('Manual Inputs'!$B$11:$B$22,'Expanded kW'!A8271,'Manual Inputs'!$C$11:$C$22)</f>
        <v>18603.166354406261</v>
      </c>
    </row>
    <row r="8272" spans="1:8" x14ac:dyDescent="0.2">
      <c r="A8272">
        <f t="shared" si="774"/>
        <v>2</v>
      </c>
      <c r="B8272" t="b">
        <f t="shared" si="775"/>
        <v>0</v>
      </c>
      <c r="C8272" t="str">
        <f t="shared" si="776"/>
        <v>ON</v>
      </c>
      <c r="D8272" s="4">
        <f t="shared" si="778"/>
        <v>42774.583333313276</v>
      </c>
      <c r="E8272" t="str">
        <f t="shared" si="779"/>
        <v>LRKPPS</v>
      </c>
      <c r="F8272" s="39">
        <v>102.96646118164062</v>
      </c>
      <c r="G8272">
        <f t="shared" si="777"/>
        <v>1.889830548666382E-3</v>
      </c>
      <c r="H8272" s="38">
        <f>G8272*SUMIF('Manual Inputs'!$B$11:$B$22,'Expanded kW'!A8272,'Manual Inputs'!$C$11:$C$22)</f>
        <v>17211.399272821589</v>
      </c>
    </row>
    <row r="8273" spans="1:8" x14ac:dyDescent="0.2">
      <c r="A8273">
        <f t="shared" si="774"/>
        <v>2</v>
      </c>
      <c r="B8273" t="b">
        <f t="shared" si="775"/>
        <v>0</v>
      </c>
      <c r="C8273" t="str">
        <f t="shared" si="776"/>
        <v>ON</v>
      </c>
      <c r="D8273" s="4">
        <f t="shared" si="778"/>
        <v>42774.62499997994</v>
      </c>
      <c r="E8273" t="str">
        <f t="shared" si="779"/>
        <v>LRKPPS</v>
      </c>
      <c r="F8273" s="39">
        <v>89.760749816894531</v>
      </c>
      <c r="G8273">
        <f t="shared" si="777"/>
        <v>1.6474549589105805E-3</v>
      </c>
      <c r="H8273" s="38">
        <f>G8273*SUMIF('Manual Inputs'!$B$11:$B$22,'Expanded kW'!A8273,'Manual Inputs'!$C$11:$C$22)</f>
        <v>15003.993401318166</v>
      </c>
    </row>
    <row r="8274" spans="1:8" x14ac:dyDescent="0.2">
      <c r="A8274">
        <f t="shared" si="774"/>
        <v>2</v>
      </c>
      <c r="B8274" t="b">
        <f t="shared" si="775"/>
        <v>0</v>
      </c>
      <c r="C8274" t="str">
        <f t="shared" si="776"/>
        <v>ON</v>
      </c>
      <c r="D8274" s="4">
        <f t="shared" si="778"/>
        <v>42774.666666646604</v>
      </c>
      <c r="E8274" t="str">
        <f t="shared" si="779"/>
        <v>LRKPPS</v>
      </c>
      <c r="F8274" s="39">
        <v>77.134872436523438</v>
      </c>
      <c r="G8274">
        <f t="shared" si="777"/>
        <v>1.4157215526798958E-3</v>
      </c>
      <c r="H8274" s="38">
        <f>G8274*SUMIF('Manual Inputs'!$B$11:$B$22,'Expanded kW'!A8274,'Manual Inputs'!$C$11:$C$22)</f>
        <v>12893.509907281172</v>
      </c>
    </row>
    <row r="8275" spans="1:8" x14ac:dyDescent="0.2">
      <c r="A8275">
        <f t="shared" si="774"/>
        <v>2</v>
      </c>
      <c r="B8275" t="b">
        <f t="shared" si="775"/>
        <v>0</v>
      </c>
      <c r="C8275" t="str">
        <f t="shared" si="776"/>
        <v>ON</v>
      </c>
      <c r="D8275" s="4">
        <f t="shared" si="778"/>
        <v>42774.708333313269</v>
      </c>
      <c r="E8275" t="str">
        <f t="shared" si="779"/>
        <v>LRKPPS</v>
      </c>
      <c r="F8275" s="39">
        <v>69.570114135742187</v>
      </c>
      <c r="G8275">
        <f t="shared" si="777"/>
        <v>1.2768791454918448E-3</v>
      </c>
      <c r="H8275" s="38">
        <f>G8275*SUMIF('Manual Inputs'!$B$11:$B$22,'Expanded kW'!A8275,'Manual Inputs'!$C$11:$C$22)</f>
        <v>11629.01976143208</v>
      </c>
    </row>
    <row r="8276" spans="1:8" x14ac:dyDescent="0.2">
      <c r="A8276">
        <f t="shared" si="774"/>
        <v>2</v>
      </c>
      <c r="B8276" t="b">
        <f t="shared" si="775"/>
        <v>0</v>
      </c>
      <c r="C8276" t="str">
        <f t="shared" si="776"/>
        <v>ON</v>
      </c>
      <c r="D8276" s="4">
        <f t="shared" si="778"/>
        <v>42774.749999979933</v>
      </c>
      <c r="E8276" t="str">
        <f t="shared" si="779"/>
        <v>LRKPPS</v>
      </c>
      <c r="F8276" s="39">
        <v>68.8768310546875</v>
      </c>
      <c r="G8276">
        <f t="shared" si="777"/>
        <v>1.2641547347428006E-3</v>
      </c>
      <c r="H8276" s="38">
        <f>G8276*SUMIF('Manual Inputs'!$B$11:$B$22,'Expanded kW'!A8276,'Manual Inputs'!$C$11:$C$22)</f>
        <v>11513.133755637684</v>
      </c>
    </row>
    <row r="8277" spans="1:8" x14ac:dyDescent="0.2">
      <c r="A8277">
        <f t="shared" si="774"/>
        <v>2</v>
      </c>
      <c r="B8277" t="b">
        <f t="shared" si="775"/>
        <v>0</v>
      </c>
      <c r="C8277" t="str">
        <f t="shared" si="776"/>
        <v>ON</v>
      </c>
      <c r="D8277" s="4">
        <f t="shared" si="778"/>
        <v>42774.791666646597</v>
      </c>
      <c r="E8277" t="str">
        <f t="shared" si="779"/>
        <v>LRKPPS</v>
      </c>
      <c r="F8277" s="39">
        <v>66.486587524414063</v>
      </c>
      <c r="G8277">
        <f t="shared" si="777"/>
        <v>1.2202845736201966E-3</v>
      </c>
      <c r="H8277" s="38">
        <f>G8277*SUMIF('Manual Inputs'!$B$11:$B$22,'Expanded kW'!A8277,'Manual Inputs'!$C$11:$C$22)</f>
        <v>11113.591659243384</v>
      </c>
    </row>
    <row r="8278" spans="1:8" x14ac:dyDescent="0.2">
      <c r="A8278">
        <f t="shared" si="774"/>
        <v>2</v>
      </c>
      <c r="B8278" t="b">
        <f t="shared" si="775"/>
        <v>0</v>
      </c>
      <c r="C8278" t="str">
        <f t="shared" si="776"/>
        <v>ON</v>
      </c>
      <c r="D8278" s="4">
        <f t="shared" si="778"/>
        <v>42774.833333313261</v>
      </c>
      <c r="E8278" t="str">
        <f t="shared" si="779"/>
        <v>LRKPPS</v>
      </c>
      <c r="F8278" s="39">
        <v>64.310623168945313</v>
      </c>
      <c r="G8278">
        <f t="shared" si="777"/>
        <v>1.1803472594250457E-3</v>
      </c>
      <c r="H8278" s="38">
        <f>G8278*SUMIF('Manual Inputs'!$B$11:$B$22,'Expanded kW'!A8278,'Manual Inputs'!$C$11:$C$22)</f>
        <v>10749.867482500695</v>
      </c>
    </row>
    <row r="8279" spans="1:8" x14ac:dyDescent="0.2">
      <c r="A8279">
        <f t="shared" si="774"/>
        <v>2</v>
      </c>
      <c r="B8279" t="b">
        <f t="shared" si="775"/>
        <v>0</v>
      </c>
      <c r="C8279" t="str">
        <f t="shared" si="776"/>
        <v>OFF</v>
      </c>
      <c r="D8279" s="4">
        <f t="shared" si="778"/>
        <v>42774.874999979926</v>
      </c>
      <c r="E8279" t="str">
        <f t="shared" si="779"/>
        <v>LRKPPS</v>
      </c>
      <c r="F8279" s="39">
        <v>62.850162506103516</v>
      </c>
      <c r="G8279">
        <f t="shared" si="777"/>
        <v>1.1535421896567927E-3</v>
      </c>
      <c r="H8279" s="38">
        <f>G8279*SUMIF('Manual Inputs'!$B$11:$B$22,'Expanded kW'!A8279,'Manual Inputs'!$C$11:$C$22)</f>
        <v>10505.743606609911</v>
      </c>
    </row>
    <row r="8280" spans="1:8" x14ac:dyDescent="0.2">
      <c r="A8280">
        <f t="shared" si="774"/>
        <v>2</v>
      </c>
      <c r="B8280" t="b">
        <f t="shared" si="775"/>
        <v>0</v>
      </c>
      <c r="C8280" t="str">
        <f t="shared" si="776"/>
        <v>OFF</v>
      </c>
      <c r="D8280" s="4">
        <f t="shared" si="778"/>
        <v>42774.91666664659</v>
      </c>
      <c r="E8280" t="str">
        <f t="shared" si="779"/>
        <v>LRKPPS</v>
      </c>
      <c r="F8280" s="39">
        <v>57.425754547119141</v>
      </c>
      <c r="G8280">
        <f t="shared" si="777"/>
        <v>1.0539834425494815E-3</v>
      </c>
      <c r="H8280" s="38">
        <f>G8280*SUMIF('Manual Inputs'!$B$11:$B$22,'Expanded kW'!A8280,'Manual Inputs'!$C$11:$C$22)</f>
        <v>9599.0245630559693</v>
      </c>
    </row>
    <row r="8281" spans="1:8" x14ac:dyDescent="0.2">
      <c r="A8281">
        <f t="shared" si="774"/>
        <v>2</v>
      </c>
      <c r="B8281" t="b">
        <f t="shared" si="775"/>
        <v>0</v>
      </c>
      <c r="C8281" t="str">
        <f t="shared" si="776"/>
        <v>OFF</v>
      </c>
      <c r="D8281" s="4">
        <f t="shared" si="778"/>
        <v>42774.958333313254</v>
      </c>
      <c r="E8281" t="str">
        <f t="shared" si="779"/>
        <v>LRKPPS</v>
      </c>
      <c r="F8281" s="39">
        <v>56.140735626220703</v>
      </c>
      <c r="G8281">
        <f t="shared" si="777"/>
        <v>1.0303984034555947E-3</v>
      </c>
      <c r="H8281" s="38">
        <f>G8281*SUMIF('Manual Inputs'!$B$11:$B$22,'Expanded kW'!A8281,'Manual Inputs'!$C$11:$C$22)</f>
        <v>9384.2267204682048</v>
      </c>
    </row>
    <row r="8282" spans="1:8" x14ac:dyDescent="0.2">
      <c r="A8282">
        <f t="shared" si="774"/>
        <v>2</v>
      </c>
      <c r="B8282" t="b">
        <f t="shared" si="775"/>
        <v>0</v>
      </c>
      <c r="C8282" t="str">
        <f t="shared" si="776"/>
        <v>OFF</v>
      </c>
      <c r="D8282" s="4">
        <f t="shared" si="778"/>
        <v>42774.999999979918</v>
      </c>
      <c r="E8282" t="str">
        <f t="shared" si="779"/>
        <v>LRKPPS</v>
      </c>
      <c r="F8282" s="39">
        <v>54.473789215087891</v>
      </c>
      <c r="G8282">
        <f t="shared" si="777"/>
        <v>9.9980352610819028E-4</v>
      </c>
      <c r="H8282" s="38">
        <f>G8282*SUMIF('Manual Inputs'!$B$11:$B$22,'Expanded kW'!A8282,'Manual Inputs'!$C$11:$C$22)</f>
        <v>9105.5876381966318</v>
      </c>
    </row>
    <row r="8283" spans="1:8" x14ac:dyDescent="0.2">
      <c r="A8283">
        <f t="shared" si="774"/>
        <v>2</v>
      </c>
      <c r="B8283" t="b">
        <f t="shared" si="775"/>
        <v>0</v>
      </c>
      <c r="C8283" t="str">
        <f t="shared" si="776"/>
        <v>OFF</v>
      </c>
      <c r="D8283" s="4">
        <f t="shared" si="778"/>
        <v>42775.041666646583</v>
      </c>
      <c r="E8283" t="str">
        <f t="shared" si="779"/>
        <v>LRKPPS</v>
      </c>
      <c r="F8283" s="39">
        <v>54.854438781738281</v>
      </c>
      <c r="G8283">
        <f t="shared" si="777"/>
        <v>1.0067899095493335E-3</v>
      </c>
      <c r="H8283" s="38">
        <f>G8283*SUMIF('Manual Inputs'!$B$11:$B$22,'Expanded kW'!A8283,'Manual Inputs'!$C$11:$C$22)</f>
        <v>9169.2152660616812</v>
      </c>
    </row>
    <row r="8284" spans="1:8" x14ac:dyDescent="0.2">
      <c r="A8284">
        <f t="shared" si="774"/>
        <v>2</v>
      </c>
      <c r="B8284" t="b">
        <f t="shared" si="775"/>
        <v>0</v>
      </c>
      <c r="C8284" t="str">
        <f t="shared" si="776"/>
        <v>OFF</v>
      </c>
      <c r="D8284" s="4">
        <f t="shared" si="778"/>
        <v>42775.083333313247</v>
      </c>
      <c r="E8284" t="str">
        <f t="shared" si="779"/>
        <v>LRKPPS</v>
      </c>
      <c r="F8284" s="39">
        <v>55.108367919921875</v>
      </c>
      <c r="G8284">
        <f t="shared" si="777"/>
        <v>1.0114504857896816E-3</v>
      </c>
      <c r="H8284" s="38">
        <f>G8284*SUMIF('Manual Inputs'!$B$11:$B$22,'Expanded kW'!A8284,'Manual Inputs'!$C$11:$C$22)</f>
        <v>9211.660890919773</v>
      </c>
    </row>
    <row r="8285" spans="1:8" x14ac:dyDescent="0.2">
      <c r="A8285">
        <f t="shared" si="774"/>
        <v>2</v>
      </c>
      <c r="B8285" t="b">
        <f t="shared" si="775"/>
        <v>0</v>
      </c>
      <c r="C8285" t="str">
        <f t="shared" si="776"/>
        <v>OFF</v>
      </c>
      <c r="D8285" s="4">
        <f t="shared" si="778"/>
        <v>42775.124999979911</v>
      </c>
      <c r="E8285" t="str">
        <f t="shared" si="779"/>
        <v>LRKPPS</v>
      </c>
      <c r="F8285" s="39">
        <v>55.937091827392578</v>
      </c>
      <c r="G8285">
        <f t="shared" si="777"/>
        <v>1.0266607565785893E-3</v>
      </c>
      <c r="H8285" s="38">
        <f>G8285*SUMIF('Manual Inputs'!$B$11:$B$22,'Expanded kW'!A8285,'Manual Inputs'!$C$11:$C$22)</f>
        <v>9350.1865612664424</v>
      </c>
    </row>
    <row r="8286" spans="1:8" x14ac:dyDescent="0.2">
      <c r="A8286">
        <f t="shared" si="774"/>
        <v>2</v>
      </c>
      <c r="B8286" t="b">
        <f t="shared" si="775"/>
        <v>0</v>
      </c>
      <c r="C8286" t="str">
        <f t="shared" si="776"/>
        <v>OFF</v>
      </c>
      <c r="D8286" s="4">
        <f t="shared" si="778"/>
        <v>42775.166666646575</v>
      </c>
      <c r="E8286" t="str">
        <f t="shared" si="779"/>
        <v>LRKPPS</v>
      </c>
      <c r="F8286" s="39">
        <v>58.777576446533203</v>
      </c>
      <c r="G8286">
        <f t="shared" si="777"/>
        <v>1.0787945732084463E-3</v>
      </c>
      <c r="H8286" s="38">
        <f>G8286*SUMIF('Manual Inputs'!$B$11:$B$22,'Expanded kW'!A8286,'Manual Inputs'!$C$11:$C$22)</f>
        <v>9824.9888837634207</v>
      </c>
    </row>
    <row r="8287" spans="1:8" x14ac:dyDescent="0.2">
      <c r="A8287">
        <f t="shared" si="774"/>
        <v>2</v>
      </c>
      <c r="B8287" t="b">
        <f t="shared" si="775"/>
        <v>0</v>
      </c>
      <c r="C8287" t="str">
        <f t="shared" si="776"/>
        <v>OFF</v>
      </c>
      <c r="D8287" s="4">
        <f t="shared" si="778"/>
        <v>42775.20833331324</v>
      </c>
      <c r="E8287" t="str">
        <f t="shared" si="779"/>
        <v>LRKPPS</v>
      </c>
      <c r="F8287" s="39">
        <v>73.67156982421875</v>
      </c>
      <c r="G8287">
        <f t="shared" si="777"/>
        <v>1.3521566306567575E-3</v>
      </c>
      <c r="H8287" s="38">
        <f>G8287*SUMIF('Manual Inputs'!$B$11:$B$22,'Expanded kW'!A8287,'Manual Inputs'!$C$11:$C$22)</f>
        <v>12314.600198440849</v>
      </c>
    </row>
    <row r="8288" spans="1:8" x14ac:dyDescent="0.2">
      <c r="A8288">
        <f t="shared" si="774"/>
        <v>2</v>
      </c>
      <c r="B8288" t="b">
        <f t="shared" si="775"/>
        <v>0</v>
      </c>
      <c r="C8288" t="str">
        <f t="shared" si="776"/>
        <v>OFF</v>
      </c>
      <c r="D8288" s="4">
        <f t="shared" si="778"/>
        <v>42775.249999979904</v>
      </c>
      <c r="E8288" t="str">
        <f t="shared" si="779"/>
        <v>LRKPPS</v>
      </c>
      <c r="F8288" s="39">
        <v>97.205345153808594</v>
      </c>
      <c r="G8288">
        <f t="shared" si="777"/>
        <v>1.7840919135917817E-3</v>
      </c>
      <c r="H8288" s="38">
        <f>G8288*SUMIF('Manual Inputs'!$B$11:$B$22,'Expanded kW'!A8288,'Manual Inputs'!$C$11:$C$22)</f>
        <v>16248.39765973178</v>
      </c>
    </row>
    <row r="8289" spans="1:8" x14ac:dyDescent="0.2">
      <c r="A8289">
        <f t="shared" si="774"/>
        <v>2</v>
      </c>
      <c r="B8289" t="b">
        <f t="shared" si="775"/>
        <v>0</v>
      </c>
      <c r="C8289" t="str">
        <f t="shared" si="776"/>
        <v>ON</v>
      </c>
      <c r="D8289" s="4">
        <f t="shared" si="778"/>
        <v>42775.291666646568</v>
      </c>
      <c r="E8289" t="str">
        <f t="shared" si="779"/>
        <v>LRKPPS</v>
      </c>
      <c r="F8289" s="39">
        <v>129.12791442871094</v>
      </c>
      <c r="G8289">
        <f t="shared" si="777"/>
        <v>2.369993826848815E-3</v>
      </c>
      <c r="H8289" s="38">
        <f>G8289*SUMIF('Manual Inputs'!$B$11:$B$22,'Expanded kW'!A8289,'Manual Inputs'!$C$11:$C$22)</f>
        <v>21584.427268784879</v>
      </c>
    </row>
    <row r="8290" spans="1:8" x14ac:dyDescent="0.2">
      <c r="A8290">
        <f t="shared" si="774"/>
        <v>2</v>
      </c>
      <c r="B8290" t="b">
        <f t="shared" si="775"/>
        <v>0</v>
      </c>
      <c r="C8290" t="str">
        <f t="shared" si="776"/>
        <v>ON</v>
      </c>
      <c r="D8290" s="4">
        <f t="shared" si="778"/>
        <v>42775.333333313232</v>
      </c>
      <c r="E8290" t="str">
        <f t="shared" si="779"/>
        <v>LRKPPS</v>
      </c>
      <c r="F8290" s="39">
        <v>149.12431335449219</v>
      </c>
      <c r="G8290">
        <f t="shared" si="777"/>
        <v>2.7370046488153672E-3</v>
      </c>
      <c r="H8290" s="38">
        <f>G8290*SUMIF('Manual Inputs'!$B$11:$B$22,'Expanded kW'!A8290,'Manual Inputs'!$C$11:$C$22)</f>
        <v>24926.933187514154</v>
      </c>
    </row>
    <row r="8291" spans="1:8" x14ac:dyDescent="0.2">
      <c r="A8291">
        <f t="shared" si="774"/>
        <v>2</v>
      </c>
      <c r="B8291" t="b">
        <f t="shared" si="775"/>
        <v>0</v>
      </c>
      <c r="C8291" t="str">
        <f t="shared" si="776"/>
        <v>ON</v>
      </c>
      <c r="D8291" s="4">
        <f t="shared" si="778"/>
        <v>42775.374999979897</v>
      </c>
      <c r="E8291" t="str">
        <f t="shared" si="779"/>
        <v>LRKPPS</v>
      </c>
      <c r="F8291" s="39">
        <v>148.02973937988281</v>
      </c>
      <c r="G8291">
        <f t="shared" si="777"/>
        <v>2.716915006894559E-3</v>
      </c>
      <c r="H8291" s="38">
        <f>G8291*SUMIF('Manual Inputs'!$B$11:$B$22,'Expanded kW'!A8291,'Manual Inputs'!$C$11:$C$22)</f>
        <v>24743.969244746349</v>
      </c>
    </row>
    <row r="8292" spans="1:8" x14ac:dyDescent="0.2">
      <c r="A8292">
        <f t="shared" si="774"/>
        <v>2</v>
      </c>
      <c r="B8292" t="b">
        <f t="shared" si="775"/>
        <v>0</v>
      </c>
      <c r="C8292" t="str">
        <f t="shared" si="776"/>
        <v>ON</v>
      </c>
      <c r="D8292" s="4">
        <f t="shared" si="778"/>
        <v>42775.416666646561</v>
      </c>
      <c r="E8292" t="str">
        <f t="shared" si="779"/>
        <v>LRKPPS</v>
      </c>
      <c r="F8292" s="39">
        <v>146.69035339355469</v>
      </c>
      <c r="G8292">
        <f t="shared" si="777"/>
        <v>2.6923321230664619E-3</v>
      </c>
      <c r="H8292" s="38">
        <f>G8292*SUMIF('Manual Inputs'!$B$11:$B$22,'Expanded kW'!A8292,'Manual Inputs'!$C$11:$C$22)</f>
        <v>24520.083653976664</v>
      </c>
    </row>
    <row r="8293" spans="1:8" x14ac:dyDescent="0.2">
      <c r="A8293">
        <f t="shared" si="774"/>
        <v>2</v>
      </c>
      <c r="B8293" t="b">
        <f t="shared" si="775"/>
        <v>0</v>
      </c>
      <c r="C8293" t="str">
        <f t="shared" si="776"/>
        <v>ON</v>
      </c>
      <c r="D8293" s="4">
        <f t="shared" si="778"/>
        <v>42775.458333313225</v>
      </c>
      <c r="E8293" t="str">
        <f t="shared" si="779"/>
        <v>LRKPPS</v>
      </c>
      <c r="F8293" s="39">
        <v>149.1751708984375</v>
      </c>
      <c r="G8293">
        <f t="shared" si="777"/>
        <v>2.7379380803335047E-3</v>
      </c>
      <c r="H8293" s="38">
        <f>G8293*SUMIF('Manual Inputs'!$B$11:$B$22,'Expanded kW'!A8293,'Manual Inputs'!$C$11:$C$22)</f>
        <v>24935.434300253513</v>
      </c>
    </row>
    <row r="8294" spans="1:8" x14ac:dyDescent="0.2">
      <c r="A8294">
        <f t="shared" si="774"/>
        <v>2</v>
      </c>
      <c r="B8294" t="b">
        <f t="shared" si="775"/>
        <v>0</v>
      </c>
      <c r="C8294" t="str">
        <f t="shared" si="776"/>
        <v>ON</v>
      </c>
      <c r="D8294" s="4">
        <f t="shared" si="778"/>
        <v>42775.499999979889</v>
      </c>
      <c r="E8294" t="str">
        <f t="shared" si="779"/>
        <v>LRKPPS</v>
      </c>
      <c r="F8294" s="39">
        <v>141.60975646972656</v>
      </c>
      <c r="G8294">
        <f t="shared" si="777"/>
        <v>2.5990836306746226E-3</v>
      </c>
      <c r="H8294" s="38">
        <f>G8294*SUMIF('Manual Inputs'!$B$11:$B$22,'Expanded kW'!A8294,'Manual Inputs'!$C$11:$C$22)</f>
        <v>23670.834479082554</v>
      </c>
    </row>
    <row r="8295" spans="1:8" x14ac:dyDescent="0.2">
      <c r="A8295">
        <f t="shared" si="774"/>
        <v>2</v>
      </c>
      <c r="B8295" t="b">
        <f t="shared" si="775"/>
        <v>0</v>
      </c>
      <c r="C8295" t="str">
        <f t="shared" si="776"/>
        <v>ON</v>
      </c>
      <c r="D8295" s="4">
        <f t="shared" si="778"/>
        <v>42775.541666646553</v>
      </c>
      <c r="E8295" t="str">
        <f t="shared" si="779"/>
        <v>LRKPPS</v>
      </c>
      <c r="F8295" s="39">
        <v>126.12704467773438</v>
      </c>
      <c r="G8295">
        <f t="shared" si="777"/>
        <v>2.3149163262444184E-3</v>
      </c>
      <c r="H8295" s="38">
        <f>G8295*SUMIF('Manual Inputs'!$B$11:$B$22,'Expanded kW'!A8295,'Manual Inputs'!$C$11:$C$22)</f>
        <v>21082.815706562913</v>
      </c>
    </row>
    <row r="8296" spans="1:8" x14ac:dyDescent="0.2">
      <c r="A8296">
        <f t="shared" si="774"/>
        <v>2</v>
      </c>
      <c r="B8296" t="b">
        <f t="shared" si="775"/>
        <v>0</v>
      </c>
      <c r="C8296" t="str">
        <f t="shared" si="776"/>
        <v>ON</v>
      </c>
      <c r="D8296" s="4">
        <f t="shared" si="778"/>
        <v>42775.583333313218</v>
      </c>
      <c r="E8296" t="str">
        <f t="shared" si="779"/>
        <v>LRKPPS</v>
      </c>
      <c r="F8296" s="39">
        <v>118.81070709228516</v>
      </c>
      <c r="G8296">
        <f t="shared" si="777"/>
        <v>2.1806333945532269E-3</v>
      </c>
      <c r="H8296" s="38">
        <f>G8296*SUMIF('Manual Inputs'!$B$11:$B$22,'Expanded kW'!A8296,'Manual Inputs'!$C$11:$C$22)</f>
        <v>19859.850422985983</v>
      </c>
    </row>
    <row r="8297" spans="1:8" x14ac:dyDescent="0.2">
      <c r="A8297">
        <f t="shared" si="774"/>
        <v>2</v>
      </c>
      <c r="B8297" t="b">
        <f t="shared" si="775"/>
        <v>0</v>
      </c>
      <c r="C8297" t="str">
        <f t="shared" si="776"/>
        <v>ON</v>
      </c>
      <c r="D8297" s="4">
        <f t="shared" si="778"/>
        <v>42775.624999979882</v>
      </c>
      <c r="E8297" t="str">
        <f t="shared" si="779"/>
        <v>LRKPPS</v>
      </c>
      <c r="F8297" s="39">
        <v>107.01045989990234</v>
      </c>
      <c r="G8297">
        <f t="shared" si="777"/>
        <v>1.9640534774611942E-3</v>
      </c>
      <c r="H8297" s="38">
        <f>G8297*SUMIF('Manual Inputs'!$B$11:$B$22,'Expanded kW'!A8297,'Manual Inputs'!$C$11:$C$22)</f>
        <v>17887.375467400099</v>
      </c>
    </row>
    <row r="8298" spans="1:8" x14ac:dyDescent="0.2">
      <c r="A8298">
        <f t="shared" si="774"/>
        <v>2</v>
      </c>
      <c r="B8298" t="b">
        <f t="shared" si="775"/>
        <v>0</v>
      </c>
      <c r="C8298" t="str">
        <f t="shared" si="776"/>
        <v>ON</v>
      </c>
      <c r="D8298" s="4">
        <f t="shared" si="778"/>
        <v>42775.666666646546</v>
      </c>
      <c r="E8298" t="str">
        <f t="shared" si="779"/>
        <v>LRKPPS</v>
      </c>
      <c r="F8298" s="39">
        <v>95.469215393066406</v>
      </c>
      <c r="G8298">
        <f t="shared" si="777"/>
        <v>1.7522272557153541E-3</v>
      </c>
      <c r="H8298" s="38">
        <f>G8298*SUMIF('Manual Inputs'!$B$11:$B$22,'Expanded kW'!A8298,'Manual Inputs'!$C$11:$C$22)</f>
        <v>15958.194207475135</v>
      </c>
    </row>
    <row r="8299" spans="1:8" x14ac:dyDescent="0.2">
      <c r="A8299">
        <f t="shared" si="774"/>
        <v>2</v>
      </c>
      <c r="B8299" t="b">
        <f t="shared" si="775"/>
        <v>0</v>
      </c>
      <c r="C8299" t="str">
        <f t="shared" si="776"/>
        <v>ON</v>
      </c>
      <c r="D8299" s="4">
        <f t="shared" si="778"/>
        <v>42775.70833331321</v>
      </c>
      <c r="E8299" t="str">
        <f t="shared" si="779"/>
        <v>LRKPPS</v>
      </c>
      <c r="F8299" s="39">
        <v>88.365951538085937</v>
      </c>
      <c r="G8299">
        <f t="shared" si="777"/>
        <v>1.6218550464121818E-3</v>
      </c>
      <c r="H8299" s="38">
        <f>G8299*SUMIF('Manual Inputs'!$B$11:$B$22,'Expanded kW'!A8299,'Manual Inputs'!$C$11:$C$22)</f>
        <v>14770.845347028237</v>
      </c>
    </row>
    <row r="8300" spans="1:8" x14ac:dyDescent="0.2">
      <c r="A8300">
        <f t="shared" si="774"/>
        <v>2</v>
      </c>
      <c r="B8300" t="b">
        <f t="shared" si="775"/>
        <v>0</v>
      </c>
      <c r="C8300" t="str">
        <f t="shared" si="776"/>
        <v>ON</v>
      </c>
      <c r="D8300" s="4">
        <f t="shared" si="778"/>
        <v>42775.749999979875</v>
      </c>
      <c r="E8300" t="str">
        <f t="shared" si="779"/>
        <v>LRKPPS</v>
      </c>
      <c r="F8300" s="39">
        <v>89.478065490722656</v>
      </c>
      <c r="G8300">
        <f t="shared" si="777"/>
        <v>1.6422666143846249E-3</v>
      </c>
      <c r="H8300" s="38">
        <f>G8300*SUMIF('Manual Inputs'!$B$11:$B$22,'Expanded kW'!A8300,'Manual Inputs'!$C$11:$C$22)</f>
        <v>14956.741191714402</v>
      </c>
    </row>
    <row r="8301" spans="1:8" x14ac:dyDescent="0.2">
      <c r="A8301">
        <f t="shared" si="774"/>
        <v>2</v>
      </c>
      <c r="B8301" t="b">
        <f t="shared" si="775"/>
        <v>0</v>
      </c>
      <c r="C8301" t="str">
        <f t="shared" si="776"/>
        <v>ON</v>
      </c>
      <c r="D8301" s="4">
        <f t="shared" si="778"/>
        <v>42775.791666646539</v>
      </c>
      <c r="E8301" t="str">
        <f t="shared" si="779"/>
        <v>LRKPPS</v>
      </c>
      <c r="F8301" s="39">
        <v>87.926925659179688</v>
      </c>
      <c r="G8301">
        <f t="shared" si="777"/>
        <v>1.6137972331389013E-3</v>
      </c>
      <c r="H8301" s="38">
        <f>G8301*SUMIF('Manual Inputs'!$B$11:$B$22,'Expanded kW'!A8301,'Manual Inputs'!$C$11:$C$22)</f>
        <v>14697.459803752869</v>
      </c>
    </row>
    <row r="8302" spans="1:8" x14ac:dyDescent="0.2">
      <c r="A8302">
        <f t="shared" si="774"/>
        <v>2</v>
      </c>
      <c r="B8302" t="b">
        <f t="shared" si="775"/>
        <v>0</v>
      </c>
      <c r="C8302" t="str">
        <f t="shared" si="776"/>
        <v>ON</v>
      </c>
      <c r="D8302" s="4">
        <f t="shared" si="778"/>
        <v>42775.833333313203</v>
      </c>
      <c r="E8302" t="str">
        <f t="shared" si="779"/>
        <v>LRKPPS</v>
      </c>
      <c r="F8302" s="39">
        <v>83.906700134277344</v>
      </c>
      <c r="G8302">
        <f t="shared" si="777"/>
        <v>1.5400106338686191E-3</v>
      </c>
      <c r="H8302" s="38">
        <f>G8302*SUMIF('Manual Inputs'!$B$11:$B$22,'Expanded kW'!A8302,'Manual Inputs'!$C$11:$C$22)</f>
        <v>14025.457426650482</v>
      </c>
    </row>
    <row r="8303" spans="1:8" x14ac:dyDescent="0.2">
      <c r="A8303">
        <f t="shared" si="774"/>
        <v>2</v>
      </c>
      <c r="B8303" t="b">
        <f t="shared" si="775"/>
        <v>0</v>
      </c>
      <c r="C8303" t="str">
        <f t="shared" si="776"/>
        <v>OFF</v>
      </c>
      <c r="D8303" s="4">
        <f t="shared" si="778"/>
        <v>42775.874999979867</v>
      </c>
      <c r="E8303" t="str">
        <f t="shared" si="779"/>
        <v>LRKPPS</v>
      </c>
      <c r="F8303" s="39">
        <v>82.534553527832031</v>
      </c>
      <c r="G8303">
        <f t="shared" si="777"/>
        <v>1.514826466671353E-3</v>
      </c>
      <c r="H8303" s="38">
        <f>G8303*SUMIF('Manual Inputs'!$B$11:$B$22,'Expanded kW'!A8303,'Manual Inputs'!$C$11:$C$22)</f>
        <v>13796.095721553947</v>
      </c>
    </row>
    <row r="8304" spans="1:8" x14ac:dyDescent="0.2">
      <c r="A8304">
        <f t="shared" si="774"/>
        <v>2</v>
      </c>
      <c r="B8304" t="b">
        <f t="shared" si="775"/>
        <v>0</v>
      </c>
      <c r="C8304" t="str">
        <f t="shared" si="776"/>
        <v>OFF</v>
      </c>
      <c r="D8304" s="4">
        <f t="shared" si="778"/>
        <v>42775.916666646532</v>
      </c>
      <c r="E8304" t="str">
        <f t="shared" si="779"/>
        <v>LRKPPS</v>
      </c>
      <c r="F8304" s="39">
        <v>80.178733825683594</v>
      </c>
      <c r="G8304">
        <f t="shared" si="777"/>
        <v>1.4715881151811875E-3</v>
      </c>
      <c r="H8304" s="38">
        <f>G8304*SUMIF('Manual Inputs'!$B$11:$B$22,'Expanded kW'!A8304,'Manual Inputs'!$C$11:$C$22)</f>
        <v>13402.307753674499</v>
      </c>
    </row>
    <row r="8305" spans="1:8" x14ac:dyDescent="0.2">
      <c r="A8305">
        <f t="shared" si="774"/>
        <v>2</v>
      </c>
      <c r="B8305" t="b">
        <f t="shared" si="775"/>
        <v>0</v>
      </c>
      <c r="C8305" t="str">
        <f t="shared" si="776"/>
        <v>OFF</v>
      </c>
      <c r="D8305" s="4">
        <f t="shared" si="778"/>
        <v>42775.958333313196</v>
      </c>
      <c r="E8305" t="str">
        <f t="shared" si="779"/>
        <v>LRKPPS</v>
      </c>
      <c r="F8305" s="39">
        <v>79.468856811523438</v>
      </c>
      <c r="G8305">
        <f t="shared" si="777"/>
        <v>1.4585591419431021E-3</v>
      </c>
      <c r="H8305" s="38">
        <f>G8305*SUMIF('Manual Inputs'!$B$11:$B$22,'Expanded kW'!A8305,'Manual Inputs'!$C$11:$C$22)</f>
        <v>13283.647982472343</v>
      </c>
    </row>
    <row r="8306" spans="1:8" x14ac:dyDescent="0.2">
      <c r="A8306">
        <f t="shared" si="774"/>
        <v>2</v>
      </c>
      <c r="B8306" t="b">
        <f t="shared" si="775"/>
        <v>0</v>
      </c>
      <c r="C8306" t="str">
        <f t="shared" si="776"/>
        <v>OFF</v>
      </c>
      <c r="D8306" s="4">
        <f t="shared" si="778"/>
        <v>42775.99999997986</v>
      </c>
      <c r="E8306" t="str">
        <f t="shared" si="779"/>
        <v>LRKPPS</v>
      </c>
      <c r="F8306" s="39">
        <v>77.458869934082031</v>
      </c>
      <c r="G8306">
        <f t="shared" si="777"/>
        <v>1.4216681527820158E-3</v>
      </c>
      <c r="H8306" s="38">
        <f>G8306*SUMIF('Manual Inputs'!$B$11:$B$22,'Expanded kW'!A8306,'Manual Inputs'!$C$11:$C$22)</f>
        <v>12947.667836279417</v>
      </c>
    </row>
    <row r="8307" spans="1:8" x14ac:dyDescent="0.2">
      <c r="A8307">
        <f t="shared" si="774"/>
        <v>2</v>
      </c>
      <c r="B8307" t="b">
        <f t="shared" si="775"/>
        <v>0</v>
      </c>
      <c r="C8307" t="str">
        <f t="shared" si="776"/>
        <v>OFF</v>
      </c>
      <c r="D8307" s="4">
        <f t="shared" si="778"/>
        <v>42776.041666646524</v>
      </c>
      <c r="E8307" t="str">
        <f t="shared" si="779"/>
        <v>LRKPPS</v>
      </c>
      <c r="F8307" s="39">
        <v>76.324729919433594</v>
      </c>
      <c r="G8307">
        <f t="shared" si="777"/>
        <v>1.4008523218643487E-3</v>
      </c>
      <c r="H8307" s="38">
        <f>G8307*SUMIF('Manual Inputs'!$B$11:$B$22,'Expanded kW'!A8307,'Manual Inputs'!$C$11:$C$22)</f>
        <v>12758.090216543967</v>
      </c>
    </row>
    <row r="8308" spans="1:8" x14ac:dyDescent="0.2">
      <c r="A8308">
        <f t="shared" si="774"/>
        <v>2</v>
      </c>
      <c r="B8308" t="b">
        <f t="shared" si="775"/>
        <v>0</v>
      </c>
      <c r="C8308" t="str">
        <f t="shared" si="776"/>
        <v>OFF</v>
      </c>
      <c r="D8308" s="4">
        <f t="shared" si="778"/>
        <v>42776.083333313189</v>
      </c>
      <c r="E8308" t="str">
        <f t="shared" si="779"/>
        <v>LRKPPS</v>
      </c>
      <c r="F8308" s="39">
        <v>89.361076354980469</v>
      </c>
      <c r="G8308">
        <f t="shared" si="777"/>
        <v>1.6401194138297021E-3</v>
      </c>
      <c r="H8308" s="38">
        <f>G8308*SUMIF('Manual Inputs'!$B$11:$B$22,'Expanded kW'!A8308,'Manual Inputs'!$C$11:$C$22)</f>
        <v>14937.18582676611</v>
      </c>
    </row>
    <row r="8309" spans="1:8" x14ac:dyDescent="0.2">
      <c r="A8309">
        <f t="shared" si="774"/>
        <v>2</v>
      </c>
      <c r="B8309" t="b">
        <f t="shared" si="775"/>
        <v>0</v>
      </c>
      <c r="C8309" t="str">
        <f t="shared" si="776"/>
        <v>OFF</v>
      </c>
      <c r="D8309" s="4">
        <f t="shared" si="778"/>
        <v>42776.124999979853</v>
      </c>
      <c r="E8309" t="str">
        <f t="shared" si="779"/>
        <v>LRKPPS</v>
      </c>
      <c r="F8309" s="39">
        <v>83.725578308105469</v>
      </c>
      <c r="G8309">
        <f t="shared" si="777"/>
        <v>1.5366863518043261E-3</v>
      </c>
      <c r="H8309" s="38">
        <f>G8309*SUMIF('Manual Inputs'!$B$11:$B$22,'Expanded kW'!A8309,'Manual Inputs'!$C$11:$C$22)</f>
        <v>13995.181936636629</v>
      </c>
    </row>
    <row r="8310" spans="1:8" x14ac:dyDescent="0.2">
      <c r="A8310">
        <f t="shared" si="774"/>
        <v>2</v>
      </c>
      <c r="B8310" t="b">
        <f t="shared" si="775"/>
        <v>0</v>
      </c>
      <c r="C8310" t="str">
        <f t="shared" si="776"/>
        <v>OFF</v>
      </c>
      <c r="D8310" s="4">
        <f t="shared" si="778"/>
        <v>42776.166666646517</v>
      </c>
      <c r="E8310" t="str">
        <f t="shared" si="779"/>
        <v>LRKPPS</v>
      </c>
      <c r="F8310" s="39">
        <v>88.478843688964844</v>
      </c>
      <c r="G8310">
        <f t="shared" si="777"/>
        <v>1.6239270515387759E-3</v>
      </c>
      <c r="H8310" s="38">
        <f>G8310*SUMIF('Manual Inputs'!$B$11:$B$22,'Expanded kW'!A8310,'Manual Inputs'!$C$11:$C$22)</f>
        <v>14789.715878862062</v>
      </c>
    </row>
    <row r="8311" spans="1:8" x14ac:dyDescent="0.2">
      <c r="A8311">
        <f t="shared" si="774"/>
        <v>2</v>
      </c>
      <c r="B8311" t="b">
        <f t="shared" si="775"/>
        <v>0</v>
      </c>
      <c r="C8311" t="str">
        <f t="shared" si="776"/>
        <v>OFF</v>
      </c>
      <c r="D8311" s="4">
        <f t="shared" si="778"/>
        <v>42776.208333313181</v>
      </c>
      <c r="E8311" t="str">
        <f t="shared" si="779"/>
        <v>LRKPPS</v>
      </c>
      <c r="F8311" s="39">
        <v>100.41399383544922</v>
      </c>
      <c r="G8311">
        <f t="shared" si="777"/>
        <v>1.8429829566451654E-3</v>
      </c>
      <c r="H8311" s="38">
        <f>G8311*SUMIF('Manual Inputs'!$B$11:$B$22,'Expanded kW'!A8311,'Manual Inputs'!$C$11:$C$22)</f>
        <v>16784.740590742178</v>
      </c>
    </row>
    <row r="8312" spans="1:8" x14ac:dyDescent="0.2">
      <c r="A8312">
        <f t="shared" si="774"/>
        <v>2</v>
      </c>
      <c r="B8312" t="b">
        <f t="shared" si="775"/>
        <v>0</v>
      </c>
      <c r="C8312" t="str">
        <f t="shared" si="776"/>
        <v>OFF</v>
      </c>
      <c r="D8312" s="4">
        <f t="shared" si="778"/>
        <v>42776.249999979846</v>
      </c>
      <c r="E8312" t="str">
        <f t="shared" si="779"/>
        <v>LRKPPS</v>
      </c>
      <c r="F8312" s="39">
        <v>121.23316192626953</v>
      </c>
      <c r="G8312">
        <f t="shared" si="777"/>
        <v>2.2250947569763973E-3</v>
      </c>
      <c r="H8312" s="38">
        <f>G8312*SUMIF('Manual Inputs'!$B$11:$B$22,'Expanded kW'!A8312,'Manual Inputs'!$C$11:$C$22)</f>
        <v>20264.776812507429</v>
      </c>
    </row>
    <row r="8313" spans="1:8" x14ac:dyDescent="0.2">
      <c r="A8313">
        <f t="shared" si="774"/>
        <v>2</v>
      </c>
      <c r="B8313" t="b">
        <f t="shared" si="775"/>
        <v>0</v>
      </c>
      <c r="C8313" t="str">
        <f t="shared" si="776"/>
        <v>ON</v>
      </c>
      <c r="D8313" s="4">
        <f t="shared" si="778"/>
        <v>42776.29166664651</v>
      </c>
      <c r="E8313" t="str">
        <f t="shared" si="779"/>
        <v>LRKPPS</v>
      </c>
      <c r="F8313" s="39">
        <v>146.09246826171875</v>
      </c>
      <c r="G8313">
        <f t="shared" si="777"/>
        <v>2.6813586315647606E-3</v>
      </c>
      <c r="H8313" s="38">
        <f>G8313*SUMIF('Manual Inputs'!$B$11:$B$22,'Expanded kW'!A8313,'Manual Inputs'!$C$11:$C$22)</f>
        <v>24420.143929864375</v>
      </c>
    </row>
    <row r="8314" spans="1:8" x14ac:dyDescent="0.2">
      <c r="A8314">
        <f t="shared" si="774"/>
        <v>2</v>
      </c>
      <c r="B8314" t="b">
        <f t="shared" si="775"/>
        <v>0</v>
      </c>
      <c r="C8314" t="str">
        <f t="shared" si="776"/>
        <v>ON</v>
      </c>
      <c r="D8314" s="4">
        <f t="shared" si="778"/>
        <v>42776.333333313174</v>
      </c>
      <c r="E8314" t="str">
        <f t="shared" si="779"/>
        <v>LRKPPS</v>
      </c>
      <c r="F8314" s="39">
        <v>164.85299682617188</v>
      </c>
      <c r="G8314">
        <f t="shared" si="777"/>
        <v>3.0256864795199104E-3</v>
      </c>
      <c r="H8314" s="38">
        <f>G8314*SUMIF('Manual Inputs'!$B$11:$B$22,'Expanded kW'!A8314,'Manual Inputs'!$C$11:$C$22)</f>
        <v>27556.067452790605</v>
      </c>
    </row>
    <row r="8315" spans="1:8" x14ac:dyDescent="0.2">
      <c r="A8315">
        <f t="shared" si="774"/>
        <v>2</v>
      </c>
      <c r="B8315" t="b">
        <f t="shared" si="775"/>
        <v>0</v>
      </c>
      <c r="C8315" t="str">
        <f t="shared" si="776"/>
        <v>ON</v>
      </c>
      <c r="D8315" s="4">
        <f t="shared" si="778"/>
        <v>42776.374999979838</v>
      </c>
      <c r="E8315" t="str">
        <f t="shared" si="779"/>
        <v>LRKPPS</v>
      </c>
      <c r="F8315" s="39">
        <v>157.48150634765625</v>
      </c>
      <c r="G8315">
        <f t="shared" si="777"/>
        <v>2.8903912801352574E-3</v>
      </c>
      <c r="H8315" s="38">
        <f>G8315*SUMIF('Manual Inputs'!$B$11:$B$22,'Expanded kW'!A8315,'Manual Inputs'!$C$11:$C$22)</f>
        <v>26323.883065704402</v>
      </c>
    </row>
    <row r="8316" spans="1:8" x14ac:dyDescent="0.2">
      <c r="A8316">
        <f t="shared" si="774"/>
        <v>2</v>
      </c>
      <c r="B8316" t="b">
        <f t="shared" si="775"/>
        <v>0</v>
      </c>
      <c r="C8316" t="str">
        <f t="shared" si="776"/>
        <v>ON</v>
      </c>
      <c r="D8316" s="4">
        <f t="shared" si="778"/>
        <v>42776.416666646503</v>
      </c>
      <c r="E8316" t="str">
        <f t="shared" si="779"/>
        <v>LRKPPS</v>
      </c>
      <c r="F8316" s="39">
        <v>155.38897705078125</v>
      </c>
      <c r="G8316">
        <f t="shared" si="777"/>
        <v>2.8519853201378785E-3</v>
      </c>
      <c r="H8316" s="38">
        <f>G8316*SUMIF('Manual Inputs'!$B$11:$B$22,'Expanded kW'!A8316,'Manual Inputs'!$C$11:$C$22)</f>
        <v>25974.105508961351</v>
      </c>
    </row>
    <row r="8317" spans="1:8" x14ac:dyDescent="0.2">
      <c r="A8317">
        <f t="shared" si="774"/>
        <v>2</v>
      </c>
      <c r="B8317" t="b">
        <f t="shared" si="775"/>
        <v>0</v>
      </c>
      <c r="C8317" t="str">
        <f t="shared" si="776"/>
        <v>ON</v>
      </c>
      <c r="D8317" s="4">
        <f t="shared" si="778"/>
        <v>42776.458333313167</v>
      </c>
      <c r="E8317" t="str">
        <f t="shared" si="779"/>
        <v>LRKPPS</v>
      </c>
      <c r="F8317" s="39">
        <v>153.55532836914062</v>
      </c>
      <c r="G8317">
        <f t="shared" si="777"/>
        <v>2.8183308150270029E-3</v>
      </c>
      <c r="H8317" s="38">
        <f>G8317*SUMIF('Manual Inputs'!$B$11:$B$22,'Expanded kW'!A8317,'Manual Inputs'!$C$11:$C$22)</f>
        <v>25667.601243168181</v>
      </c>
    </row>
    <row r="8318" spans="1:8" x14ac:dyDescent="0.2">
      <c r="A8318">
        <f t="shared" si="774"/>
        <v>2</v>
      </c>
      <c r="B8318" t="b">
        <f t="shared" si="775"/>
        <v>0</v>
      </c>
      <c r="C8318" t="str">
        <f t="shared" si="776"/>
        <v>ON</v>
      </c>
      <c r="D8318" s="4">
        <f t="shared" si="778"/>
        <v>42776.499999979831</v>
      </c>
      <c r="E8318" t="str">
        <f t="shared" si="779"/>
        <v>LRKPPS</v>
      </c>
      <c r="F8318" s="39">
        <v>142.52322387695312</v>
      </c>
      <c r="G8318">
        <f t="shared" si="777"/>
        <v>2.6158492705885988E-3</v>
      </c>
      <c r="H8318" s="38">
        <f>G8318*SUMIF('Manual Inputs'!$B$11:$B$22,'Expanded kW'!A8318,'Manual Inputs'!$C$11:$C$22)</f>
        <v>23823.525482425383</v>
      </c>
    </row>
    <row r="8319" spans="1:8" x14ac:dyDescent="0.2">
      <c r="A8319">
        <f t="shared" si="774"/>
        <v>2</v>
      </c>
      <c r="B8319" t="b">
        <f t="shared" si="775"/>
        <v>0</v>
      </c>
      <c r="C8319" t="str">
        <f t="shared" si="776"/>
        <v>ON</v>
      </c>
      <c r="D8319" s="4">
        <f t="shared" si="778"/>
        <v>42776.541666646495</v>
      </c>
      <c r="E8319" t="str">
        <f t="shared" si="779"/>
        <v>LRKPPS</v>
      </c>
      <c r="F8319" s="39">
        <v>125.35184478759766</v>
      </c>
      <c r="G8319">
        <f t="shared" si="777"/>
        <v>2.3006884270149902E-3</v>
      </c>
      <c r="H8319" s="38">
        <f>G8319*SUMIF('Manual Inputs'!$B$11:$B$22,'Expanded kW'!A8319,'Manual Inputs'!$C$11:$C$22)</f>
        <v>20953.236864362501</v>
      </c>
    </row>
    <row r="8320" spans="1:8" x14ac:dyDescent="0.2">
      <c r="A8320">
        <f t="shared" si="774"/>
        <v>2</v>
      </c>
      <c r="B8320" t="b">
        <f t="shared" si="775"/>
        <v>0</v>
      </c>
      <c r="C8320" t="str">
        <f t="shared" si="776"/>
        <v>ON</v>
      </c>
      <c r="D8320" s="4">
        <f t="shared" si="778"/>
        <v>42776.58333331316</v>
      </c>
      <c r="E8320" t="str">
        <f t="shared" si="779"/>
        <v>LRKPPS</v>
      </c>
      <c r="F8320" s="39">
        <v>113.84957122802734</v>
      </c>
      <c r="G8320">
        <f t="shared" si="777"/>
        <v>2.0895774720250228E-3</v>
      </c>
      <c r="H8320" s="38">
        <f>G8320*SUMIF('Manual Inputs'!$B$11:$B$22,'Expanded kW'!A8320,'Manual Inputs'!$C$11:$C$22)</f>
        <v>19030.569808438835</v>
      </c>
    </row>
    <row r="8321" spans="1:8" x14ac:dyDescent="0.2">
      <c r="A8321">
        <f t="shared" si="774"/>
        <v>2</v>
      </c>
      <c r="B8321" t="b">
        <f t="shared" si="775"/>
        <v>0</v>
      </c>
      <c r="C8321" t="str">
        <f t="shared" si="776"/>
        <v>ON</v>
      </c>
      <c r="D8321" s="4">
        <f t="shared" si="778"/>
        <v>42776.624999979824</v>
      </c>
      <c r="E8321" t="str">
        <f t="shared" si="779"/>
        <v>LRKPPS</v>
      </c>
      <c r="F8321" s="39">
        <v>99.114356994628906</v>
      </c>
      <c r="G8321">
        <f t="shared" si="777"/>
        <v>1.8191296225034612E-3</v>
      </c>
      <c r="H8321" s="38">
        <f>G8321*SUMIF('Manual Inputs'!$B$11:$B$22,'Expanded kW'!A8321,'Manual Inputs'!$C$11:$C$22)</f>
        <v>16567.499284006706</v>
      </c>
    </row>
    <row r="8322" spans="1:8" x14ac:dyDescent="0.2">
      <c r="A8322">
        <f t="shared" ref="A8322:A8385" si="780">MONTH(D8322)</f>
        <v>2</v>
      </c>
      <c r="B8322" t="b">
        <f t="shared" ref="B8322:B8385" si="781">IF(ISNA(VLOOKUP(DATE(YEAR(D8322),MONTH(D8322),DAY(D8322)),Holidays,1,FALSE)),FALSE,TRUE)</f>
        <v>0</v>
      </c>
      <c r="C8322" t="str">
        <f t="shared" ref="C8322:C8385" si="782">IF(OR(HOUR(D8322)&lt;PkStart,HOUR(D8322)&gt;OPkStart-1,WEEKDAY(D8322,2)&gt;5,B8322)=TRUE,"OFF","ON")</f>
        <v>ON</v>
      </c>
      <c r="D8322" s="4">
        <f t="shared" si="778"/>
        <v>42776.666666646488</v>
      </c>
      <c r="E8322" t="str">
        <f t="shared" si="779"/>
        <v>LRKPPS</v>
      </c>
      <c r="F8322" s="39">
        <v>87.098007202148438</v>
      </c>
      <c r="G8322">
        <f t="shared" ref="G8322:G8385" si="783">IF(SUMIF($A$2:$A$8761,A8322,$F$2:$F$8761)=0,0,F8322/SUMIF($A$2:$A$8761,A8322,$F$2:$F$8761))</f>
        <v>1.5985833916173635E-3</v>
      </c>
      <c r="H8322" s="38">
        <f>G8322*SUMIF('Manual Inputs'!$B$11:$B$22,'Expanded kW'!A8322,'Manual Inputs'!$C$11:$C$22)</f>
        <v>14558.901613397969</v>
      </c>
    </row>
    <row r="8323" spans="1:8" x14ac:dyDescent="0.2">
      <c r="A8323">
        <f t="shared" si="780"/>
        <v>2</v>
      </c>
      <c r="B8323" t="b">
        <f t="shared" si="781"/>
        <v>0</v>
      </c>
      <c r="C8323" t="str">
        <f t="shared" si="782"/>
        <v>ON</v>
      </c>
      <c r="D8323" s="4">
        <f t="shared" si="778"/>
        <v>42776.708333313152</v>
      </c>
      <c r="E8323" t="str">
        <f t="shared" si="779"/>
        <v>LRKPPS</v>
      </c>
      <c r="F8323" s="39">
        <v>81.286033630371094</v>
      </c>
      <c r="G8323">
        <f t="shared" si="783"/>
        <v>1.491911325024626E-3</v>
      </c>
      <c r="H8323" s="38">
        <f>G8323*SUMIF('Manual Inputs'!$B$11:$B$22,'Expanded kW'!A8323,'Manual Inputs'!$C$11:$C$22)</f>
        <v>13587.398887568803</v>
      </c>
    </row>
    <row r="8324" spans="1:8" x14ac:dyDescent="0.2">
      <c r="A8324">
        <f t="shared" si="780"/>
        <v>2</v>
      </c>
      <c r="B8324" t="b">
        <f t="shared" si="781"/>
        <v>0</v>
      </c>
      <c r="C8324" t="str">
        <f t="shared" si="782"/>
        <v>ON</v>
      </c>
      <c r="D8324" s="4">
        <f t="shared" ref="D8324:D8387" si="784">+D8323+1/24</f>
        <v>42776.749999979816</v>
      </c>
      <c r="E8324" t="str">
        <f t="shared" ref="E8324:E8387" si="785">+E8323</f>
        <v>LRKPPS</v>
      </c>
      <c r="F8324" s="39">
        <v>79.680770874023438</v>
      </c>
      <c r="G8324">
        <f t="shared" si="783"/>
        <v>1.4624485799640712E-3</v>
      </c>
      <c r="H8324" s="38">
        <f>G8324*SUMIF('Manual Inputs'!$B$11:$B$22,'Expanded kW'!A8324,'Manual Inputs'!$C$11:$C$22)</f>
        <v>13319.070560847444</v>
      </c>
    </row>
    <row r="8325" spans="1:8" x14ac:dyDescent="0.2">
      <c r="A8325">
        <f t="shared" si="780"/>
        <v>2</v>
      </c>
      <c r="B8325" t="b">
        <f t="shared" si="781"/>
        <v>0</v>
      </c>
      <c r="C8325" t="str">
        <f t="shared" si="782"/>
        <v>ON</v>
      </c>
      <c r="D8325" s="4">
        <f t="shared" si="784"/>
        <v>42776.791666646481</v>
      </c>
      <c r="E8325" t="str">
        <f t="shared" si="785"/>
        <v>LRKPPS</v>
      </c>
      <c r="F8325" s="39">
        <v>79.645462036132812</v>
      </c>
      <c r="G8325">
        <f t="shared" si="783"/>
        <v>1.4618005269988838E-3</v>
      </c>
      <c r="H8325" s="38">
        <f>G8325*SUMIF('Manual Inputs'!$B$11:$B$22,'Expanded kW'!A8325,'Manual Inputs'!$C$11:$C$22)</f>
        <v>13313.168498177514</v>
      </c>
    </row>
    <row r="8326" spans="1:8" x14ac:dyDescent="0.2">
      <c r="A8326">
        <f t="shared" si="780"/>
        <v>2</v>
      </c>
      <c r="B8326" t="b">
        <f t="shared" si="781"/>
        <v>0</v>
      </c>
      <c r="C8326" t="str">
        <f t="shared" si="782"/>
        <v>ON</v>
      </c>
      <c r="D8326" s="4">
        <f t="shared" si="784"/>
        <v>42776.833333313145</v>
      </c>
      <c r="E8326" t="str">
        <f t="shared" si="785"/>
        <v>LRKPPS</v>
      </c>
      <c r="F8326" s="39">
        <v>76.270652770996094</v>
      </c>
      <c r="G8326">
        <f t="shared" si="783"/>
        <v>1.3998597982219012E-3</v>
      </c>
      <c r="H8326" s="38">
        <f>G8326*SUMIF('Manual Inputs'!$B$11:$B$22,'Expanded kW'!A8326,'Manual Inputs'!$C$11:$C$22)</f>
        <v>12749.050929550784</v>
      </c>
    </row>
    <row r="8327" spans="1:8" x14ac:dyDescent="0.2">
      <c r="A8327">
        <f t="shared" si="780"/>
        <v>2</v>
      </c>
      <c r="B8327" t="b">
        <f t="shared" si="781"/>
        <v>0</v>
      </c>
      <c r="C8327" t="str">
        <f t="shared" si="782"/>
        <v>OFF</v>
      </c>
      <c r="D8327" s="4">
        <f t="shared" si="784"/>
        <v>42776.874999979809</v>
      </c>
      <c r="E8327" t="str">
        <f t="shared" si="785"/>
        <v>LRKPPS</v>
      </c>
      <c r="F8327" s="39">
        <v>74.237037658691406</v>
      </c>
      <c r="G8327">
        <f t="shared" si="783"/>
        <v>1.3625351400821664E-3</v>
      </c>
      <c r="H8327" s="38">
        <f>G8327*SUMIF('Manual Inputs'!$B$11:$B$22,'Expanded kW'!A8327,'Manual Inputs'!$C$11:$C$22)</f>
        <v>12409.121196476101</v>
      </c>
    </row>
    <row r="8328" spans="1:8" x14ac:dyDescent="0.2">
      <c r="A8328">
        <f t="shared" si="780"/>
        <v>2</v>
      </c>
      <c r="B8328" t="b">
        <f t="shared" si="781"/>
        <v>0</v>
      </c>
      <c r="C8328" t="str">
        <f t="shared" si="782"/>
        <v>OFF</v>
      </c>
      <c r="D8328" s="4">
        <f t="shared" si="784"/>
        <v>42776.916666646473</v>
      </c>
      <c r="E8328" t="str">
        <f t="shared" si="785"/>
        <v>LRKPPS</v>
      </c>
      <c r="F8328" s="39">
        <v>68.954116821289062</v>
      </c>
      <c r="G8328">
        <f t="shared" si="783"/>
        <v>1.2655732257837141E-3</v>
      </c>
      <c r="H8328" s="38">
        <f>G8328*SUMIF('Manual Inputs'!$B$11:$B$22,'Expanded kW'!A8328,'Manual Inputs'!$C$11:$C$22)</f>
        <v>11526.052488318404</v>
      </c>
    </row>
    <row r="8329" spans="1:8" x14ac:dyDescent="0.2">
      <c r="A8329">
        <f t="shared" si="780"/>
        <v>2</v>
      </c>
      <c r="B8329" t="b">
        <f t="shared" si="781"/>
        <v>0</v>
      </c>
      <c r="C8329" t="str">
        <f t="shared" si="782"/>
        <v>OFF</v>
      </c>
      <c r="D8329" s="4">
        <f t="shared" si="784"/>
        <v>42776.958333313138</v>
      </c>
      <c r="E8329" t="str">
        <f t="shared" si="785"/>
        <v>LRKPPS</v>
      </c>
      <c r="F8329" s="39">
        <v>64.2091064453125</v>
      </c>
      <c r="G8329">
        <f t="shared" si="783"/>
        <v>1.1784840371357667E-3</v>
      </c>
      <c r="H8329" s="38">
        <f>G8329*SUMIF('Manual Inputs'!$B$11:$B$22,'Expanded kW'!A8329,'Manual Inputs'!$C$11:$C$22)</f>
        <v>10732.898414677427</v>
      </c>
    </row>
    <row r="8330" spans="1:8" x14ac:dyDescent="0.2">
      <c r="A8330">
        <f t="shared" si="780"/>
        <v>2</v>
      </c>
      <c r="B8330" t="b">
        <f t="shared" si="781"/>
        <v>0</v>
      </c>
      <c r="C8330" t="str">
        <f t="shared" si="782"/>
        <v>OFF</v>
      </c>
      <c r="D8330" s="4">
        <f t="shared" si="784"/>
        <v>42776.999999979802</v>
      </c>
      <c r="E8330" t="str">
        <f t="shared" si="785"/>
        <v>LRKPPS</v>
      </c>
      <c r="F8330" s="39">
        <v>59.190319061279297</v>
      </c>
      <c r="G8330">
        <f t="shared" si="783"/>
        <v>1.0863699875048316E-3</v>
      </c>
      <c r="H8330" s="38">
        <f>G8330*SUMIF('Manual Inputs'!$B$11:$B$22,'Expanded kW'!A8330,'Manual Inputs'!$C$11:$C$22)</f>
        <v>9893.9810376917903</v>
      </c>
    </row>
    <row r="8331" spans="1:8" x14ac:dyDescent="0.2">
      <c r="A8331">
        <f t="shared" si="780"/>
        <v>2</v>
      </c>
      <c r="B8331" t="b">
        <f t="shared" si="781"/>
        <v>0</v>
      </c>
      <c r="C8331" t="str">
        <f t="shared" si="782"/>
        <v>OFF</v>
      </c>
      <c r="D8331" s="4">
        <f t="shared" si="784"/>
        <v>42777.041666646466</v>
      </c>
      <c r="E8331" t="str">
        <f t="shared" si="785"/>
        <v>LRKPPS</v>
      </c>
      <c r="F8331" s="39">
        <v>57.869911193847656</v>
      </c>
      <c r="G8331">
        <f t="shared" si="783"/>
        <v>1.0621354251440862E-3</v>
      </c>
      <c r="H8331" s="38">
        <f>G8331*SUMIF('Manual Inputs'!$B$11:$B$22,'Expanded kW'!A8331,'Manual Inputs'!$C$11:$C$22)</f>
        <v>9673.2677418424719</v>
      </c>
    </row>
    <row r="8332" spans="1:8" x14ac:dyDescent="0.2">
      <c r="A8332">
        <f t="shared" si="780"/>
        <v>2</v>
      </c>
      <c r="B8332" t="b">
        <f t="shared" si="781"/>
        <v>0</v>
      </c>
      <c r="C8332" t="str">
        <f t="shared" si="782"/>
        <v>OFF</v>
      </c>
      <c r="D8332" s="4">
        <f t="shared" si="784"/>
        <v>42777.08333331313</v>
      </c>
      <c r="E8332" t="str">
        <f t="shared" si="785"/>
        <v>LRKPPS</v>
      </c>
      <c r="F8332" s="39">
        <v>56.989734649658203</v>
      </c>
      <c r="G8332">
        <f t="shared" si="783"/>
        <v>1.0459808005960551E-3</v>
      </c>
      <c r="H8332" s="38">
        <f>G8332*SUMIF('Manual Inputs'!$B$11:$B$22,'Expanded kW'!A8332,'Manual Inputs'!$C$11:$C$22)</f>
        <v>9526.1414857900982</v>
      </c>
    </row>
    <row r="8333" spans="1:8" x14ac:dyDescent="0.2">
      <c r="A8333">
        <f t="shared" si="780"/>
        <v>2</v>
      </c>
      <c r="B8333" t="b">
        <f t="shared" si="781"/>
        <v>0</v>
      </c>
      <c r="C8333" t="str">
        <f t="shared" si="782"/>
        <v>OFF</v>
      </c>
      <c r="D8333" s="4">
        <f t="shared" si="784"/>
        <v>42777.124999979795</v>
      </c>
      <c r="E8333" t="str">
        <f t="shared" si="785"/>
        <v>LRKPPS</v>
      </c>
      <c r="F8333" s="39">
        <v>59.052871704101563</v>
      </c>
      <c r="G8333">
        <f t="shared" si="783"/>
        <v>1.0838472999088219E-3</v>
      </c>
      <c r="H8333" s="38">
        <f>G8333*SUMIF('Manual Inputs'!$B$11:$B$22,'Expanded kW'!A8333,'Manual Inputs'!$C$11:$C$22)</f>
        <v>9871.0059707017062</v>
      </c>
    </row>
    <row r="8334" spans="1:8" x14ac:dyDescent="0.2">
      <c r="A8334">
        <f t="shared" si="780"/>
        <v>2</v>
      </c>
      <c r="B8334" t="b">
        <f t="shared" si="781"/>
        <v>0</v>
      </c>
      <c r="C8334" t="str">
        <f t="shared" si="782"/>
        <v>OFF</v>
      </c>
      <c r="D8334" s="4">
        <f t="shared" si="784"/>
        <v>42777.166666646459</v>
      </c>
      <c r="E8334" t="str">
        <f t="shared" si="785"/>
        <v>LRKPPS</v>
      </c>
      <c r="F8334" s="39">
        <v>58.867805480957031</v>
      </c>
      <c r="G8334">
        <f t="shared" si="783"/>
        <v>1.0804506229908121E-3</v>
      </c>
      <c r="H8334" s="38">
        <f>G8334*SUMIF('Manual Inputs'!$B$11:$B$22,'Expanded kW'!A8334,'Manual Inputs'!$C$11:$C$22)</f>
        <v>9840.0711534621933</v>
      </c>
    </row>
    <row r="8335" spans="1:8" x14ac:dyDescent="0.2">
      <c r="A8335">
        <f t="shared" si="780"/>
        <v>2</v>
      </c>
      <c r="B8335" t="b">
        <f t="shared" si="781"/>
        <v>0</v>
      </c>
      <c r="C8335" t="str">
        <f t="shared" si="782"/>
        <v>OFF</v>
      </c>
      <c r="D8335" s="4">
        <f t="shared" si="784"/>
        <v>42777.208333313123</v>
      </c>
      <c r="E8335" t="str">
        <f t="shared" si="785"/>
        <v>LRKPPS</v>
      </c>
      <c r="F8335" s="39">
        <v>58.763504028320313</v>
      </c>
      <c r="G8335">
        <f t="shared" si="783"/>
        <v>1.0785362902148664E-3</v>
      </c>
      <c r="H8335" s="38">
        <f>G8335*SUMIF('Manual Inputs'!$B$11:$B$22,'Expanded kW'!A8335,'Manual Inputs'!$C$11:$C$22)</f>
        <v>9822.6366031681991</v>
      </c>
    </row>
    <row r="8336" spans="1:8" x14ac:dyDescent="0.2">
      <c r="A8336">
        <f t="shared" si="780"/>
        <v>2</v>
      </c>
      <c r="B8336" t="b">
        <f t="shared" si="781"/>
        <v>0</v>
      </c>
      <c r="C8336" t="str">
        <f t="shared" si="782"/>
        <v>OFF</v>
      </c>
      <c r="D8336" s="4">
        <f t="shared" si="784"/>
        <v>42777.249999979787</v>
      </c>
      <c r="E8336" t="str">
        <f t="shared" si="785"/>
        <v>LRKPPS</v>
      </c>
      <c r="F8336" s="39">
        <v>63.531597137451172</v>
      </c>
      <c r="G8336">
        <f t="shared" si="783"/>
        <v>1.1660491357872249E-3</v>
      </c>
      <c r="H8336" s="38">
        <f>G8336*SUMIF('Manual Inputs'!$B$11:$B$22,'Expanded kW'!A8336,'Manual Inputs'!$C$11:$C$22)</f>
        <v>10619.64908013845</v>
      </c>
    </row>
    <row r="8337" spans="1:8" x14ac:dyDescent="0.2">
      <c r="A8337">
        <f t="shared" si="780"/>
        <v>2</v>
      </c>
      <c r="B8337" t="b">
        <f t="shared" si="781"/>
        <v>0</v>
      </c>
      <c r="C8337" t="str">
        <f t="shared" si="782"/>
        <v>OFF</v>
      </c>
      <c r="D8337" s="4">
        <f t="shared" si="784"/>
        <v>42777.291666646452</v>
      </c>
      <c r="E8337" t="str">
        <f t="shared" si="785"/>
        <v>LRKPPS</v>
      </c>
      <c r="F8337" s="39">
        <v>64.4102783203125</v>
      </c>
      <c r="G8337">
        <f t="shared" si="783"/>
        <v>1.1821763147040597E-3</v>
      </c>
      <c r="H8337" s="38">
        <f>G8337*SUMIF('Manual Inputs'!$B$11:$B$22,'Expanded kW'!A8337,'Manual Inputs'!$C$11:$C$22)</f>
        <v>10766.525378480515</v>
      </c>
    </row>
    <row r="8338" spans="1:8" x14ac:dyDescent="0.2">
      <c r="A8338">
        <f t="shared" si="780"/>
        <v>2</v>
      </c>
      <c r="B8338" t="b">
        <f t="shared" si="781"/>
        <v>0</v>
      </c>
      <c r="C8338" t="str">
        <f t="shared" si="782"/>
        <v>OFF</v>
      </c>
      <c r="D8338" s="4">
        <f t="shared" si="784"/>
        <v>42777.333333313116</v>
      </c>
      <c r="E8338" t="str">
        <f t="shared" si="785"/>
        <v>LRKPPS</v>
      </c>
      <c r="F8338" s="39">
        <v>60.143520355224609</v>
      </c>
      <c r="G8338">
        <f t="shared" si="783"/>
        <v>1.1038648970477399E-3</v>
      </c>
      <c r="H8338" s="38">
        <f>G8338*SUMIF('Manual Inputs'!$B$11:$B$22,'Expanded kW'!A8338,'Manual Inputs'!$C$11:$C$22)</f>
        <v>10053.313774479953</v>
      </c>
    </row>
    <row r="8339" spans="1:8" x14ac:dyDescent="0.2">
      <c r="A8339">
        <f t="shared" si="780"/>
        <v>2</v>
      </c>
      <c r="B8339" t="b">
        <f t="shared" si="781"/>
        <v>0</v>
      </c>
      <c r="C8339" t="str">
        <f t="shared" si="782"/>
        <v>OFF</v>
      </c>
      <c r="D8339" s="4">
        <f t="shared" si="784"/>
        <v>42777.37499997978</v>
      </c>
      <c r="E8339" t="str">
        <f t="shared" si="785"/>
        <v>LRKPPS</v>
      </c>
      <c r="F8339" s="39">
        <v>62.297286987304688</v>
      </c>
      <c r="G8339">
        <f t="shared" si="783"/>
        <v>1.1433947976512288E-3</v>
      </c>
      <c r="H8339" s="38">
        <f>G8339*SUMIF('Manual Inputs'!$B$11:$B$22,'Expanded kW'!A8339,'Manual Inputs'!$C$11:$C$22)</f>
        <v>10413.327482048455</v>
      </c>
    </row>
    <row r="8340" spans="1:8" x14ac:dyDescent="0.2">
      <c r="A8340">
        <f t="shared" si="780"/>
        <v>2</v>
      </c>
      <c r="B8340" t="b">
        <f t="shared" si="781"/>
        <v>0</v>
      </c>
      <c r="C8340" t="str">
        <f t="shared" si="782"/>
        <v>OFF</v>
      </c>
      <c r="D8340" s="4">
        <f t="shared" si="784"/>
        <v>42777.416666646444</v>
      </c>
      <c r="E8340" t="str">
        <f t="shared" si="785"/>
        <v>LRKPPS</v>
      </c>
      <c r="F8340" s="39">
        <v>59.525272369384766</v>
      </c>
      <c r="G8340">
        <f t="shared" si="783"/>
        <v>1.0925176688640842E-3</v>
      </c>
      <c r="H8340" s="38">
        <f>G8340*SUMIF('Manual Inputs'!$B$11:$B$22,'Expanded kW'!A8340,'Manual Inputs'!$C$11:$C$22)</f>
        <v>9949.9702895063765</v>
      </c>
    </row>
    <row r="8341" spans="1:8" x14ac:dyDescent="0.2">
      <c r="A8341">
        <f t="shared" si="780"/>
        <v>2</v>
      </c>
      <c r="B8341" t="b">
        <f t="shared" si="781"/>
        <v>0</v>
      </c>
      <c r="C8341" t="str">
        <f t="shared" si="782"/>
        <v>OFF</v>
      </c>
      <c r="D8341" s="4">
        <f t="shared" si="784"/>
        <v>42777.458333313109</v>
      </c>
      <c r="E8341" t="str">
        <f t="shared" si="785"/>
        <v>LRKPPS</v>
      </c>
      <c r="F8341" s="39">
        <v>58.286399841308594</v>
      </c>
      <c r="G8341">
        <f t="shared" si="783"/>
        <v>1.069779593547193E-3</v>
      </c>
      <c r="H8341" s="38">
        <f>G8341*SUMIF('Manual Inputs'!$B$11:$B$22,'Expanded kW'!A8341,'Manual Inputs'!$C$11:$C$22)</f>
        <v>9742.8860653410538</v>
      </c>
    </row>
    <row r="8342" spans="1:8" x14ac:dyDescent="0.2">
      <c r="A8342">
        <f t="shared" si="780"/>
        <v>2</v>
      </c>
      <c r="B8342" t="b">
        <f t="shared" si="781"/>
        <v>0</v>
      </c>
      <c r="C8342" t="str">
        <f t="shared" si="782"/>
        <v>OFF</v>
      </c>
      <c r="D8342" s="4">
        <f t="shared" si="784"/>
        <v>42777.499999979773</v>
      </c>
      <c r="E8342" t="str">
        <f t="shared" si="785"/>
        <v>LRKPPS</v>
      </c>
      <c r="F8342" s="39">
        <v>57.011425018310547</v>
      </c>
      <c r="G8342">
        <f t="shared" si="783"/>
        <v>1.0463789022771327E-3</v>
      </c>
      <c r="H8342" s="38">
        <f>G8342*SUMIF('Manual Inputs'!$B$11:$B$22,'Expanded kW'!A8342,'Manual Inputs'!$C$11:$C$22)</f>
        <v>9529.7671478840057</v>
      </c>
    </row>
    <row r="8343" spans="1:8" x14ac:dyDescent="0.2">
      <c r="A8343">
        <f t="shared" si="780"/>
        <v>2</v>
      </c>
      <c r="B8343" t="b">
        <f t="shared" si="781"/>
        <v>0</v>
      </c>
      <c r="C8343" t="str">
        <f t="shared" si="782"/>
        <v>OFF</v>
      </c>
      <c r="D8343" s="4">
        <f t="shared" si="784"/>
        <v>42777.541666646437</v>
      </c>
      <c r="E8343" t="str">
        <f t="shared" si="785"/>
        <v>LRKPPS</v>
      </c>
      <c r="F8343" s="39">
        <v>55.960464477539063</v>
      </c>
      <c r="G8343">
        <f t="shared" si="783"/>
        <v>1.027089734594763E-3</v>
      </c>
      <c r="H8343" s="38">
        <f>G8343*SUMIF('Manual Inputs'!$B$11:$B$22,'Expanded kW'!A8343,'Manual Inputs'!$C$11:$C$22)</f>
        <v>9354.0934257844492</v>
      </c>
    </row>
    <row r="8344" spans="1:8" x14ac:dyDescent="0.2">
      <c r="A8344">
        <f t="shared" si="780"/>
        <v>2</v>
      </c>
      <c r="B8344" t="b">
        <f t="shared" si="781"/>
        <v>0</v>
      </c>
      <c r="C8344" t="str">
        <f t="shared" si="782"/>
        <v>OFF</v>
      </c>
      <c r="D8344" s="4">
        <f t="shared" si="784"/>
        <v>42777.583333313101</v>
      </c>
      <c r="E8344" t="str">
        <f t="shared" si="785"/>
        <v>LRKPPS</v>
      </c>
      <c r="F8344" s="39">
        <v>53.231307983398438</v>
      </c>
      <c r="G8344">
        <f t="shared" si="783"/>
        <v>9.7699921720172827E-4</v>
      </c>
      <c r="H8344" s="38">
        <f>G8344*SUMIF('Manual Inputs'!$B$11:$B$22,'Expanded kW'!A8344,'Manual Inputs'!$C$11:$C$22)</f>
        <v>8897.9001997610249</v>
      </c>
    </row>
    <row r="8345" spans="1:8" x14ac:dyDescent="0.2">
      <c r="A8345">
        <f t="shared" si="780"/>
        <v>2</v>
      </c>
      <c r="B8345" t="b">
        <f t="shared" si="781"/>
        <v>0</v>
      </c>
      <c r="C8345" t="str">
        <f t="shared" si="782"/>
        <v>OFF</v>
      </c>
      <c r="D8345" s="4">
        <f t="shared" si="784"/>
        <v>42777.624999979766</v>
      </c>
      <c r="E8345" t="str">
        <f t="shared" si="785"/>
        <v>LRKPPS</v>
      </c>
      <c r="F8345" s="39">
        <v>54.724403381347656</v>
      </c>
      <c r="G8345">
        <f t="shared" si="783"/>
        <v>1.0044032598650954E-3</v>
      </c>
      <c r="H8345" s="38">
        <f>G8345*SUMIF('Manual Inputs'!$B$11:$B$22,'Expanded kW'!A8345,'Manual Inputs'!$C$11:$C$22)</f>
        <v>9147.4791476203936</v>
      </c>
    </row>
    <row r="8346" spans="1:8" x14ac:dyDescent="0.2">
      <c r="A8346">
        <f t="shared" si="780"/>
        <v>2</v>
      </c>
      <c r="B8346" t="b">
        <f t="shared" si="781"/>
        <v>0</v>
      </c>
      <c r="C8346" t="str">
        <f t="shared" si="782"/>
        <v>OFF</v>
      </c>
      <c r="D8346" s="4">
        <f t="shared" si="784"/>
        <v>42777.66666664643</v>
      </c>
      <c r="E8346" t="str">
        <f t="shared" si="785"/>
        <v>LRKPPS</v>
      </c>
      <c r="F8346" s="39">
        <v>54.694721221923828</v>
      </c>
      <c r="G8346">
        <f t="shared" si="783"/>
        <v>1.0038584780887208E-3</v>
      </c>
      <c r="H8346" s="38">
        <f>G8346*SUMIF('Manual Inputs'!$B$11:$B$22,'Expanded kW'!A8346,'Manual Inputs'!$C$11:$C$22)</f>
        <v>9142.5176146002195</v>
      </c>
    </row>
    <row r="8347" spans="1:8" x14ac:dyDescent="0.2">
      <c r="A8347">
        <f t="shared" si="780"/>
        <v>2</v>
      </c>
      <c r="B8347" t="b">
        <f t="shared" si="781"/>
        <v>0</v>
      </c>
      <c r="C8347" t="str">
        <f t="shared" si="782"/>
        <v>OFF</v>
      </c>
      <c r="D8347" s="4">
        <f t="shared" si="784"/>
        <v>42777.708333313094</v>
      </c>
      <c r="E8347" t="str">
        <f t="shared" si="785"/>
        <v>LRKPPS</v>
      </c>
      <c r="F8347" s="39">
        <v>55.558013916015625</v>
      </c>
      <c r="G8347">
        <f t="shared" si="783"/>
        <v>1.0197032190559484E-3</v>
      </c>
      <c r="H8347" s="38">
        <f>G8347*SUMIF('Manual Inputs'!$B$11:$B$22,'Expanded kW'!A8347,'Manual Inputs'!$C$11:$C$22)</f>
        <v>9286.8216440561064</v>
      </c>
    </row>
    <row r="8348" spans="1:8" x14ac:dyDescent="0.2">
      <c r="A8348">
        <f t="shared" si="780"/>
        <v>2</v>
      </c>
      <c r="B8348" t="b">
        <f t="shared" si="781"/>
        <v>0</v>
      </c>
      <c r="C8348" t="str">
        <f t="shared" si="782"/>
        <v>OFF</v>
      </c>
      <c r="D8348" s="4">
        <f t="shared" si="784"/>
        <v>42777.749999979758</v>
      </c>
      <c r="E8348" t="str">
        <f t="shared" si="785"/>
        <v>LRKPPS</v>
      </c>
      <c r="F8348" s="39">
        <v>58.558979034423828</v>
      </c>
      <c r="G8348">
        <f t="shared" si="783"/>
        <v>1.0747824700194774E-3</v>
      </c>
      <c r="H8348" s="38">
        <f>G8348*SUMIF('Manual Inputs'!$B$11:$B$22,'Expanded kW'!A8348,'Manual Inputs'!$C$11:$C$22)</f>
        <v>9788.4491474585775</v>
      </c>
    </row>
    <row r="8349" spans="1:8" x14ac:dyDescent="0.2">
      <c r="A8349">
        <f t="shared" si="780"/>
        <v>2</v>
      </c>
      <c r="B8349" t="b">
        <f t="shared" si="781"/>
        <v>0</v>
      </c>
      <c r="C8349" t="str">
        <f t="shared" si="782"/>
        <v>OFF</v>
      </c>
      <c r="D8349" s="4">
        <f t="shared" si="784"/>
        <v>42777.791666646423</v>
      </c>
      <c r="E8349" t="str">
        <f t="shared" si="785"/>
        <v>LRKPPS</v>
      </c>
      <c r="F8349" s="39">
        <v>55.767734527587891</v>
      </c>
      <c r="G8349">
        <f t="shared" si="783"/>
        <v>1.0235523988168717E-3</v>
      </c>
      <c r="H8349" s="38">
        <f>G8349*SUMIF('Manual Inputs'!$B$11:$B$22,'Expanded kW'!A8349,'Manual Inputs'!$C$11:$C$22)</f>
        <v>9321.8775752796046</v>
      </c>
    </row>
    <row r="8350" spans="1:8" x14ac:dyDescent="0.2">
      <c r="A8350">
        <f t="shared" si="780"/>
        <v>2</v>
      </c>
      <c r="B8350" t="b">
        <f t="shared" si="781"/>
        <v>0</v>
      </c>
      <c r="C8350" t="str">
        <f t="shared" si="782"/>
        <v>OFF</v>
      </c>
      <c r="D8350" s="4">
        <f t="shared" si="784"/>
        <v>42777.833333313087</v>
      </c>
      <c r="E8350" t="str">
        <f t="shared" si="785"/>
        <v>LRKPPS</v>
      </c>
      <c r="F8350" s="39">
        <v>53.801723480224609</v>
      </c>
      <c r="G8350">
        <f t="shared" si="783"/>
        <v>9.8746853525892705E-4</v>
      </c>
      <c r="H8350" s="38">
        <f>G8350*SUMIF('Manual Inputs'!$B$11:$B$22,'Expanded kW'!A8350,'Manual Inputs'!$C$11:$C$22)</f>
        <v>8993.2482262408412</v>
      </c>
    </row>
    <row r="8351" spans="1:8" x14ac:dyDescent="0.2">
      <c r="A8351">
        <f t="shared" si="780"/>
        <v>2</v>
      </c>
      <c r="B8351" t="b">
        <f t="shared" si="781"/>
        <v>0</v>
      </c>
      <c r="C8351" t="str">
        <f t="shared" si="782"/>
        <v>OFF</v>
      </c>
      <c r="D8351" s="4">
        <f t="shared" si="784"/>
        <v>42777.874999979751</v>
      </c>
      <c r="E8351" t="str">
        <f t="shared" si="785"/>
        <v>LRKPPS</v>
      </c>
      <c r="F8351" s="39">
        <v>52.192298889160156</v>
      </c>
      <c r="G8351">
        <f t="shared" si="783"/>
        <v>9.5792940452583335E-4</v>
      </c>
      <c r="H8351" s="38">
        <f>G8351*SUMIF('Manual Inputs'!$B$11:$B$22,'Expanded kW'!A8351,'Manual Inputs'!$C$11:$C$22)</f>
        <v>8724.2242264022698</v>
      </c>
    </row>
    <row r="8352" spans="1:8" x14ac:dyDescent="0.2">
      <c r="A8352">
        <f t="shared" si="780"/>
        <v>2</v>
      </c>
      <c r="B8352" t="b">
        <f t="shared" si="781"/>
        <v>0</v>
      </c>
      <c r="C8352" t="str">
        <f t="shared" si="782"/>
        <v>OFF</v>
      </c>
      <c r="D8352" s="4">
        <f t="shared" si="784"/>
        <v>42777.916666646415</v>
      </c>
      <c r="E8352" t="str">
        <f t="shared" si="785"/>
        <v>LRKPPS</v>
      </c>
      <c r="F8352" s="39">
        <v>50.748634338378906</v>
      </c>
      <c r="G8352">
        <f t="shared" si="783"/>
        <v>9.3143260800798234E-4</v>
      </c>
      <c r="H8352" s="38">
        <f>G8352*SUMIF('Manual Inputs'!$B$11:$B$22,'Expanded kW'!A8352,'Manual Inputs'!$C$11:$C$22)</f>
        <v>8482.9079112219133</v>
      </c>
    </row>
    <row r="8353" spans="1:8" x14ac:dyDescent="0.2">
      <c r="A8353">
        <f t="shared" si="780"/>
        <v>2</v>
      </c>
      <c r="B8353" t="b">
        <f t="shared" si="781"/>
        <v>0</v>
      </c>
      <c r="C8353" t="str">
        <f t="shared" si="782"/>
        <v>OFF</v>
      </c>
      <c r="D8353" s="4">
        <f t="shared" si="784"/>
        <v>42777.958333313079</v>
      </c>
      <c r="E8353" t="str">
        <f t="shared" si="785"/>
        <v>LRKPPS</v>
      </c>
      <c r="F8353" s="39">
        <v>49.794452667236328</v>
      </c>
      <c r="G8353">
        <f t="shared" si="783"/>
        <v>9.1391970477319284E-4</v>
      </c>
      <c r="H8353" s="38">
        <f>G8353*SUMIF('Manual Inputs'!$B$11:$B$22,'Expanded kW'!A8353,'Manual Inputs'!$C$11:$C$22)</f>
        <v>8323.4112990981666</v>
      </c>
    </row>
    <row r="8354" spans="1:8" x14ac:dyDescent="0.2">
      <c r="A8354">
        <f t="shared" si="780"/>
        <v>2</v>
      </c>
      <c r="B8354" t="b">
        <f t="shared" si="781"/>
        <v>0</v>
      </c>
      <c r="C8354" t="str">
        <f t="shared" si="782"/>
        <v>OFF</v>
      </c>
      <c r="D8354" s="4">
        <f t="shared" si="784"/>
        <v>42777.999999979744</v>
      </c>
      <c r="E8354" t="str">
        <f t="shared" si="785"/>
        <v>LRKPPS</v>
      </c>
      <c r="F8354" s="39">
        <v>48.016071319580078</v>
      </c>
      <c r="G8354">
        <f t="shared" si="783"/>
        <v>8.8127956778673766E-4</v>
      </c>
      <c r="H8354" s="38">
        <f>G8354*SUMIF('Manual Inputs'!$B$11:$B$22,'Expanded kW'!A8354,'Manual Inputs'!$C$11:$C$22)</f>
        <v>8026.1452662308757</v>
      </c>
    </row>
    <row r="8355" spans="1:8" x14ac:dyDescent="0.2">
      <c r="A8355">
        <f t="shared" si="780"/>
        <v>2</v>
      </c>
      <c r="B8355" t="b">
        <f t="shared" si="781"/>
        <v>0</v>
      </c>
      <c r="C8355" t="str">
        <f t="shared" si="782"/>
        <v>OFF</v>
      </c>
      <c r="D8355" s="4">
        <f t="shared" si="784"/>
        <v>42778.041666646408</v>
      </c>
      <c r="E8355" t="str">
        <f t="shared" si="785"/>
        <v>LRKPPS</v>
      </c>
      <c r="F8355" s="39">
        <v>46.684524536132813</v>
      </c>
      <c r="G8355">
        <f t="shared" si="783"/>
        <v>8.5684056347932547E-4</v>
      </c>
      <c r="H8355" s="38">
        <f>G8355*SUMIF('Manual Inputs'!$B$11:$B$22,'Expanded kW'!A8355,'Manual Inputs'!$C$11:$C$22)</f>
        <v>7803.5700404986492</v>
      </c>
    </row>
    <row r="8356" spans="1:8" x14ac:dyDescent="0.2">
      <c r="A8356">
        <f t="shared" si="780"/>
        <v>2</v>
      </c>
      <c r="B8356" t="b">
        <f t="shared" si="781"/>
        <v>0</v>
      </c>
      <c r="C8356" t="str">
        <f t="shared" si="782"/>
        <v>OFF</v>
      </c>
      <c r="D8356" s="4">
        <f t="shared" si="784"/>
        <v>42778.083333313072</v>
      </c>
      <c r="E8356" t="str">
        <f t="shared" si="785"/>
        <v>LRKPPS</v>
      </c>
      <c r="F8356" s="39">
        <v>46.600795745849609</v>
      </c>
      <c r="G8356">
        <f t="shared" si="783"/>
        <v>8.553038181754256E-4</v>
      </c>
      <c r="H8356" s="38">
        <f>G8356*SUMIF('Manual Inputs'!$B$11:$B$22,'Expanded kW'!A8356,'Manual Inputs'!$C$11:$C$22)</f>
        <v>7789.5743216630526</v>
      </c>
    </row>
    <row r="8357" spans="1:8" x14ac:dyDescent="0.2">
      <c r="A8357">
        <f t="shared" si="780"/>
        <v>2</v>
      </c>
      <c r="B8357" t="b">
        <f t="shared" si="781"/>
        <v>0</v>
      </c>
      <c r="C8357" t="str">
        <f t="shared" si="782"/>
        <v>OFF</v>
      </c>
      <c r="D8357" s="4">
        <f t="shared" si="784"/>
        <v>42778.124999979736</v>
      </c>
      <c r="E8357" t="str">
        <f t="shared" si="785"/>
        <v>LRKPPS</v>
      </c>
      <c r="F8357" s="39">
        <v>47.291896820068359</v>
      </c>
      <c r="G8357">
        <f t="shared" si="783"/>
        <v>8.679881807075199E-4</v>
      </c>
      <c r="H8357" s="38">
        <f>G8357*SUMIF('Manual Inputs'!$B$11:$B$22,'Expanded kW'!A8357,'Manual Inputs'!$C$11:$C$22)</f>
        <v>7905.0955932475108</v>
      </c>
    </row>
    <row r="8358" spans="1:8" x14ac:dyDescent="0.2">
      <c r="A8358">
        <f t="shared" si="780"/>
        <v>2</v>
      </c>
      <c r="B8358" t="b">
        <f t="shared" si="781"/>
        <v>0</v>
      </c>
      <c r="C8358" t="str">
        <f t="shared" si="782"/>
        <v>OFF</v>
      </c>
      <c r="D8358" s="4">
        <f t="shared" si="784"/>
        <v>42778.166666646401</v>
      </c>
      <c r="E8358" t="str">
        <f t="shared" si="785"/>
        <v>LRKPPS</v>
      </c>
      <c r="F8358" s="39">
        <v>46.859275817871094</v>
      </c>
      <c r="G8358">
        <f t="shared" si="783"/>
        <v>8.6004792155357278E-4</v>
      </c>
      <c r="H8358" s="38">
        <f>G8358*SUMIF('Manual Inputs'!$B$11:$B$22,'Expanded kW'!A8358,'Manual Inputs'!$C$11:$C$22)</f>
        <v>7832.7806596548126</v>
      </c>
    </row>
    <row r="8359" spans="1:8" x14ac:dyDescent="0.2">
      <c r="A8359">
        <f t="shared" si="780"/>
        <v>2</v>
      </c>
      <c r="B8359" t="b">
        <f t="shared" si="781"/>
        <v>0</v>
      </c>
      <c r="C8359" t="str">
        <f t="shared" si="782"/>
        <v>OFF</v>
      </c>
      <c r="D8359" s="4">
        <f t="shared" si="784"/>
        <v>42778.208333313065</v>
      </c>
      <c r="E8359" t="str">
        <f t="shared" si="785"/>
        <v>LRKPPS</v>
      </c>
      <c r="F8359" s="39">
        <v>47.125091552734375</v>
      </c>
      <c r="G8359">
        <f t="shared" si="783"/>
        <v>8.6492666255618582E-4</v>
      </c>
      <c r="H8359" s="38">
        <f>G8359*SUMIF('Manual Inputs'!$B$11:$B$22,'Expanded kW'!A8359,'Manual Inputs'!$C$11:$C$22)</f>
        <v>7877.2131932509683</v>
      </c>
    </row>
    <row r="8360" spans="1:8" x14ac:dyDescent="0.2">
      <c r="A8360">
        <f t="shared" si="780"/>
        <v>2</v>
      </c>
      <c r="B8360" t="b">
        <f t="shared" si="781"/>
        <v>0</v>
      </c>
      <c r="C8360" t="str">
        <f t="shared" si="782"/>
        <v>OFF</v>
      </c>
      <c r="D8360" s="4">
        <f t="shared" si="784"/>
        <v>42778.249999979729</v>
      </c>
      <c r="E8360" t="str">
        <f t="shared" si="785"/>
        <v>LRKPPS</v>
      </c>
      <c r="F8360" s="39">
        <v>48.040687561035156</v>
      </c>
      <c r="G8360">
        <f t="shared" si="783"/>
        <v>8.8173137048599796E-4</v>
      </c>
      <c r="H8360" s="38">
        <f>G8360*SUMIF('Manual Inputs'!$B$11:$B$22,'Expanded kW'!A8360,'Manual Inputs'!$C$11:$C$22)</f>
        <v>8030.2600037426564</v>
      </c>
    </row>
    <row r="8361" spans="1:8" x14ac:dyDescent="0.2">
      <c r="A8361">
        <f t="shared" si="780"/>
        <v>2</v>
      </c>
      <c r="B8361" t="b">
        <f t="shared" si="781"/>
        <v>0</v>
      </c>
      <c r="C8361" t="str">
        <f t="shared" si="782"/>
        <v>OFF</v>
      </c>
      <c r="D8361" s="4">
        <f t="shared" si="784"/>
        <v>42778.291666646393</v>
      </c>
      <c r="E8361" t="str">
        <f t="shared" si="785"/>
        <v>LRKPPS</v>
      </c>
      <c r="F8361" s="39">
        <v>47.773456573486328</v>
      </c>
      <c r="G8361">
        <f t="shared" si="783"/>
        <v>8.7682665415385992E-4</v>
      </c>
      <c r="H8361" s="38">
        <f>G8361*SUMIF('Manual Inputs'!$B$11:$B$22,'Expanded kW'!A8361,'Manual Inputs'!$C$11:$C$22)</f>
        <v>7985.5909030278181</v>
      </c>
    </row>
    <row r="8362" spans="1:8" x14ac:dyDescent="0.2">
      <c r="A8362">
        <f t="shared" si="780"/>
        <v>2</v>
      </c>
      <c r="B8362" t="b">
        <f t="shared" si="781"/>
        <v>0</v>
      </c>
      <c r="C8362" t="str">
        <f t="shared" si="782"/>
        <v>OFF</v>
      </c>
      <c r="D8362" s="4">
        <f t="shared" si="784"/>
        <v>42778.333333313058</v>
      </c>
      <c r="E8362" t="str">
        <f t="shared" si="785"/>
        <v>LRKPPS</v>
      </c>
      <c r="F8362" s="39">
        <v>46.307830810546875</v>
      </c>
      <c r="G8362">
        <f t="shared" si="783"/>
        <v>8.4992678493499502E-4</v>
      </c>
      <c r="H8362" s="38">
        <f>G8362*SUMIF('Manual Inputs'!$B$11:$B$22,'Expanded kW'!A8362,'Manual Inputs'!$C$11:$C$22)</f>
        <v>7740.6036528009199</v>
      </c>
    </row>
    <row r="8363" spans="1:8" x14ac:dyDescent="0.2">
      <c r="A8363">
        <f t="shared" si="780"/>
        <v>2</v>
      </c>
      <c r="B8363" t="b">
        <f t="shared" si="781"/>
        <v>0</v>
      </c>
      <c r="C8363" t="str">
        <f t="shared" si="782"/>
        <v>OFF</v>
      </c>
      <c r="D8363" s="4">
        <f t="shared" si="784"/>
        <v>42778.374999979722</v>
      </c>
      <c r="E8363" t="str">
        <f t="shared" si="785"/>
        <v>LRKPPS</v>
      </c>
      <c r="F8363" s="39">
        <v>45.659393310546875</v>
      </c>
      <c r="G8363">
        <f t="shared" si="783"/>
        <v>8.3802546306438041E-4</v>
      </c>
      <c r="H8363" s="38">
        <f>G8363*SUMIF('Manual Inputs'!$B$11:$B$22,'Expanded kW'!A8363,'Manual Inputs'!$C$11:$C$22)</f>
        <v>7632.2138277268878</v>
      </c>
    </row>
    <row r="8364" spans="1:8" x14ac:dyDescent="0.2">
      <c r="A8364">
        <f t="shared" si="780"/>
        <v>2</v>
      </c>
      <c r="B8364" t="b">
        <f t="shared" si="781"/>
        <v>0</v>
      </c>
      <c r="C8364" t="str">
        <f t="shared" si="782"/>
        <v>OFF</v>
      </c>
      <c r="D8364" s="4">
        <f t="shared" si="784"/>
        <v>42778.416666646386</v>
      </c>
      <c r="E8364" t="str">
        <f t="shared" si="785"/>
        <v>LRKPPS</v>
      </c>
      <c r="F8364" s="39">
        <v>46.440090179443359</v>
      </c>
      <c r="G8364">
        <f t="shared" si="783"/>
        <v>8.5235425299420116E-4</v>
      </c>
      <c r="H8364" s="38">
        <f>G8364*SUMIF('Manual Inputs'!$B$11:$B$22,'Expanded kW'!A8364,'Manual Inputs'!$C$11:$C$22)</f>
        <v>7762.7115195715687</v>
      </c>
    </row>
    <row r="8365" spans="1:8" x14ac:dyDescent="0.2">
      <c r="A8365">
        <f t="shared" si="780"/>
        <v>2</v>
      </c>
      <c r="B8365" t="b">
        <f t="shared" si="781"/>
        <v>0</v>
      </c>
      <c r="C8365" t="str">
        <f t="shared" si="782"/>
        <v>OFF</v>
      </c>
      <c r="D8365" s="4">
        <f t="shared" si="784"/>
        <v>42778.45833331305</v>
      </c>
      <c r="E8365" t="str">
        <f t="shared" si="785"/>
        <v>LRKPPS</v>
      </c>
      <c r="F8365" s="39">
        <v>44.945301055908203</v>
      </c>
      <c r="G8365">
        <f t="shared" si="783"/>
        <v>8.2491912395264212E-4</v>
      </c>
      <c r="H8365" s="38">
        <f>G8365*SUMIF('Manual Inputs'!$B$11:$B$22,'Expanded kW'!A8365,'Manual Inputs'!$C$11:$C$22)</f>
        <v>7512.8494563464419</v>
      </c>
    </row>
    <row r="8366" spans="1:8" x14ac:dyDescent="0.2">
      <c r="A8366">
        <f t="shared" si="780"/>
        <v>2</v>
      </c>
      <c r="B8366" t="b">
        <f t="shared" si="781"/>
        <v>0</v>
      </c>
      <c r="C8366" t="str">
        <f t="shared" si="782"/>
        <v>OFF</v>
      </c>
      <c r="D8366" s="4">
        <f t="shared" si="784"/>
        <v>42778.499999979715</v>
      </c>
      <c r="E8366" t="str">
        <f t="shared" si="785"/>
        <v>LRKPPS</v>
      </c>
      <c r="F8366" s="39">
        <v>45.964191436767578</v>
      </c>
      <c r="G8366">
        <f t="shared" si="783"/>
        <v>8.4361968086596158E-4</v>
      </c>
      <c r="H8366" s="38">
        <f>G8366*SUMIF('Manual Inputs'!$B$11:$B$22,'Expanded kW'!A8366,'Manual Inputs'!$C$11:$C$22)</f>
        <v>7683.1624782659983</v>
      </c>
    </row>
    <row r="8367" spans="1:8" x14ac:dyDescent="0.2">
      <c r="A8367">
        <f t="shared" si="780"/>
        <v>2</v>
      </c>
      <c r="B8367" t="b">
        <f t="shared" si="781"/>
        <v>0</v>
      </c>
      <c r="C8367" t="str">
        <f t="shared" si="782"/>
        <v>OFF</v>
      </c>
      <c r="D8367" s="4">
        <f t="shared" si="784"/>
        <v>42778.541666646379</v>
      </c>
      <c r="E8367" t="str">
        <f t="shared" si="785"/>
        <v>LRKPPS</v>
      </c>
      <c r="F8367" s="39">
        <v>46.709716796875</v>
      </c>
      <c r="G8367">
        <f t="shared" si="783"/>
        <v>8.5730293834774564E-4</v>
      </c>
      <c r="H8367" s="38">
        <f>G8367*SUMIF('Manual Inputs'!$B$11:$B$22,'Expanded kW'!A8367,'Manual Inputs'!$C$11:$C$22)</f>
        <v>7807.781062740677</v>
      </c>
    </row>
    <row r="8368" spans="1:8" x14ac:dyDescent="0.2">
      <c r="A8368">
        <f t="shared" si="780"/>
        <v>2</v>
      </c>
      <c r="B8368" t="b">
        <f t="shared" si="781"/>
        <v>0</v>
      </c>
      <c r="C8368" t="str">
        <f t="shared" si="782"/>
        <v>OFF</v>
      </c>
      <c r="D8368" s="4">
        <f t="shared" si="784"/>
        <v>42778.583333313043</v>
      </c>
      <c r="E8368" t="str">
        <f t="shared" si="785"/>
        <v>LRKPPS</v>
      </c>
      <c r="F8368" s="39">
        <v>47.007575988769531</v>
      </c>
      <c r="G8368">
        <f t="shared" si="783"/>
        <v>8.6276980001885194E-4</v>
      </c>
      <c r="H8368" s="38">
        <f>G8368*SUMIF('Manual Inputs'!$B$11:$B$22,'Expanded kW'!A8368,'Manual Inputs'!$C$11:$C$22)</f>
        <v>7857.5698329862917</v>
      </c>
    </row>
    <row r="8369" spans="1:8" x14ac:dyDescent="0.2">
      <c r="A8369">
        <f t="shared" si="780"/>
        <v>2</v>
      </c>
      <c r="B8369" t="b">
        <f t="shared" si="781"/>
        <v>0</v>
      </c>
      <c r="C8369" t="str">
        <f t="shared" si="782"/>
        <v>OFF</v>
      </c>
      <c r="D8369" s="4">
        <f t="shared" si="784"/>
        <v>42778.624999979707</v>
      </c>
      <c r="E8369" t="str">
        <f t="shared" si="785"/>
        <v>LRKPPS</v>
      </c>
      <c r="F8369" s="39">
        <v>48.330097198486328</v>
      </c>
      <c r="G8369">
        <f t="shared" si="783"/>
        <v>8.870431503379719E-4</v>
      </c>
      <c r="H8369" s="38">
        <f>G8369*SUMIF('Manual Inputs'!$B$11:$B$22,'Expanded kW'!A8369,'Manual Inputs'!$C$11:$C$22)</f>
        <v>8078.6363853955872</v>
      </c>
    </row>
    <row r="8370" spans="1:8" x14ac:dyDescent="0.2">
      <c r="A8370">
        <f t="shared" si="780"/>
        <v>2</v>
      </c>
      <c r="B8370" t="b">
        <f t="shared" si="781"/>
        <v>0</v>
      </c>
      <c r="C8370" t="str">
        <f t="shared" si="782"/>
        <v>OFF</v>
      </c>
      <c r="D8370" s="4">
        <f t="shared" si="784"/>
        <v>42778.666666646372</v>
      </c>
      <c r="E8370" t="str">
        <f t="shared" si="785"/>
        <v>LRKPPS</v>
      </c>
      <c r="F8370" s="39">
        <v>48.394805908203125</v>
      </c>
      <c r="G8370">
        <f t="shared" si="783"/>
        <v>8.8823080401650187E-4</v>
      </c>
      <c r="H8370" s="38">
        <f>G8370*SUMIF('Manual Inputs'!$B$11:$B$22,'Expanded kW'!A8370,'Manual Inputs'!$C$11:$C$22)</f>
        <v>8089.4527951913969</v>
      </c>
    </row>
    <row r="8371" spans="1:8" x14ac:dyDescent="0.2">
      <c r="A8371">
        <f t="shared" si="780"/>
        <v>2</v>
      </c>
      <c r="B8371" t="b">
        <f t="shared" si="781"/>
        <v>0</v>
      </c>
      <c r="C8371" t="str">
        <f t="shared" si="782"/>
        <v>OFF</v>
      </c>
      <c r="D8371" s="4">
        <f t="shared" si="784"/>
        <v>42778.708333313036</v>
      </c>
      <c r="E8371" t="str">
        <f t="shared" si="785"/>
        <v>LRKPPS</v>
      </c>
      <c r="F8371" s="39">
        <v>49.452877044677734</v>
      </c>
      <c r="G8371">
        <f t="shared" si="783"/>
        <v>9.076504784757849E-4</v>
      </c>
      <c r="H8371" s="38">
        <f>G8371*SUMIF('Manual Inputs'!$B$11:$B$22,'Expanded kW'!A8371,'Manual Inputs'!$C$11:$C$22)</f>
        <v>8266.315091709359</v>
      </c>
    </row>
    <row r="8372" spans="1:8" x14ac:dyDescent="0.2">
      <c r="A8372">
        <f t="shared" si="780"/>
        <v>2</v>
      </c>
      <c r="B8372" t="b">
        <f t="shared" si="781"/>
        <v>0</v>
      </c>
      <c r="C8372" t="str">
        <f t="shared" si="782"/>
        <v>OFF</v>
      </c>
      <c r="D8372" s="4">
        <f t="shared" si="784"/>
        <v>42778.7499999797</v>
      </c>
      <c r="E8372" t="str">
        <f t="shared" si="785"/>
        <v>LRKPPS</v>
      </c>
      <c r="F8372" s="39">
        <v>51.457084655761719</v>
      </c>
      <c r="G8372">
        <f t="shared" si="783"/>
        <v>9.4443539587344663E-4</v>
      </c>
      <c r="H8372" s="38">
        <f>G8372*SUMIF('Manual Inputs'!$B$11:$B$22,'Expanded kW'!A8372,'Manual Inputs'!$C$11:$C$22)</f>
        <v>8601.3292023637223</v>
      </c>
    </row>
    <row r="8373" spans="1:8" x14ac:dyDescent="0.2">
      <c r="A8373">
        <f t="shared" si="780"/>
        <v>2</v>
      </c>
      <c r="B8373" t="b">
        <f t="shared" si="781"/>
        <v>0</v>
      </c>
      <c r="C8373" t="str">
        <f t="shared" si="782"/>
        <v>OFF</v>
      </c>
      <c r="D8373" s="4">
        <f t="shared" si="784"/>
        <v>42778.791666646364</v>
      </c>
      <c r="E8373" t="str">
        <f t="shared" si="785"/>
        <v>LRKPPS</v>
      </c>
      <c r="F8373" s="39">
        <v>51.761562347412109</v>
      </c>
      <c r="G8373">
        <f t="shared" si="783"/>
        <v>9.5002373246834285E-4</v>
      </c>
      <c r="H8373" s="38">
        <f>G8373*SUMIF('Manual Inputs'!$B$11:$B$22,'Expanded kW'!A8373,'Manual Inputs'!$C$11:$C$22)</f>
        <v>8652.2242905363382</v>
      </c>
    </row>
    <row r="8374" spans="1:8" x14ac:dyDescent="0.2">
      <c r="A8374">
        <f t="shared" si="780"/>
        <v>2</v>
      </c>
      <c r="B8374" t="b">
        <f t="shared" si="781"/>
        <v>0</v>
      </c>
      <c r="C8374" t="str">
        <f t="shared" si="782"/>
        <v>OFF</v>
      </c>
      <c r="D8374" s="4">
        <f t="shared" si="784"/>
        <v>42778.833333313029</v>
      </c>
      <c r="E8374" t="str">
        <f t="shared" si="785"/>
        <v>LRKPPS</v>
      </c>
      <c r="F8374" s="39">
        <v>51.419326782226563</v>
      </c>
      <c r="G8374">
        <f t="shared" si="783"/>
        <v>9.4374239368573865E-4</v>
      </c>
      <c r="H8374" s="38">
        <f>G8374*SUMIF('Manual Inputs'!$B$11:$B$22,'Expanded kW'!A8374,'Manual Inputs'!$C$11:$C$22)</f>
        <v>8595.0177701784414</v>
      </c>
    </row>
    <row r="8375" spans="1:8" x14ac:dyDescent="0.2">
      <c r="A8375">
        <f t="shared" si="780"/>
        <v>2</v>
      </c>
      <c r="B8375" t="b">
        <f t="shared" si="781"/>
        <v>0</v>
      </c>
      <c r="C8375" t="str">
        <f t="shared" si="782"/>
        <v>OFF</v>
      </c>
      <c r="D8375" s="4">
        <f t="shared" si="784"/>
        <v>42778.874999979693</v>
      </c>
      <c r="E8375" t="str">
        <f t="shared" si="785"/>
        <v>LRKPPS</v>
      </c>
      <c r="F8375" s="39">
        <v>53.327388763427734</v>
      </c>
      <c r="G8375">
        <f t="shared" si="783"/>
        <v>9.7876266902045925E-4</v>
      </c>
      <c r="H8375" s="38">
        <f>G8375*SUMIF('Manual Inputs'!$B$11:$B$22,'Expanded kW'!A8375,'Manual Inputs'!$C$11:$C$22)</f>
        <v>8913.9606202955438</v>
      </c>
    </row>
    <row r="8376" spans="1:8" x14ac:dyDescent="0.2">
      <c r="A8376">
        <f t="shared" si="780"/>
        <v>2</v>
      </c>
      <c r="B8376" t="b">
        <f t="shared" si="781"/>
        <v>0</v>
      </c>
      <c r="C8376" t="str">
        <f t="shared" si="782"/>
        <v>OFF</v>
      </c>
      <c r="D8376" s="4">
        <f t="shared" si="784"/>
        <v>42778.916666646357</v>
      </c>
      <c r="E8376" t="str">
        <f t="shared" si="785"/>
        <v>LRKPPS</v>
      </c>
      <c r="F8376" s="39">
        <v>54.332405090332031</v>
      </c>
      <c r="G8376">
        <f t="shared" si="783"/>
        <v>9.9720858368719414E-4</v>
      </c>
      <c r="H8376" s="38">
        <f>G8376*SUMIF('Manual Inputs'!$B$11:$B$22,'Expanded kW'!A8376,'Manual Inputs'!$C$11:$C$22)</f>
        <v>9081.9545192753267</v>
      </c>
    </row>
    <row r="8377" spans="1:8" x14ac:dyDescent="0.2">
      <c r="A8377">
        <f t="shared" si="780"/>
        <v>2</v>
      </c>
      <c r="B8377" t="b">
        <f t="shared" si="781"/>
        <v>0</v>
      </c>
      <c r="C8377" t="str">
        <f t="shared" si="782"/>
        <v>OFF</v>
      </c>
      <c r="D8377" s="4">
        <f t="shared" si="784"/>
        <v>42778.958333313021</v>
      </c>
      <c r="E8377" t="str">
        <f t="shared" si="785"/>
        <v>LRKPPS</v>
      </c>
      <c r="F8377" s="39">
        <v>53.409366607666016</v>
      </c>
      <c r="G8377">
        <f t="shared" si="783"/>
        <v>9.80267277730688E-4</v>
      </c>
      <c r="H8377" s="38">
        <f>G8377*SUMIF('Manual Inputs'!$B$11:$B$22,'Expanded kW'!A8377,'Manual Inputs'!$C$11:$C$22)</f>
        <v>8927.6636590570797</v>
      </c>
    </row>
    <row r="8378" spans="1:8" x14ac:dyDescent="0.2">
      <c r="A8378">
        <f t="shared" si="780"/>
        <v>2</v>
      </c>
      <c r="B8378" t="b">
        <f t="shared" si="781"/>
        <v>0</v>
      </c>
      <c r="C8378" t="str">
        <f t="shared" si="782"/>
        <v>OFF</v>
      </c>
      <c r="D8378" s="4">
        <f t="shared" si="784"/>
        <v>42778.999999979686</v>
      </c>
      <c r="E8378" t="str">
        <f t="shared" si="785"/>
        <v>LRKPPS</v>
      </c>
      <c r="F8378" s="39">
        <v>53.374038696289063</v>
      </c>
      <c r="G8378">
        <f t="shared" si="783"/>
        <v>9.7961887469367407E-4</v>
      </c>
      <c r="H8378" s="38">
        <f>G8378*SUMIF('Manual Inputs'!$B$11:$B$22,'Expanded kW'!A8378,'Manual Inputs'!$C$11:$C$22)</f>
        <v>8921.7584081510486</v>
      </c>
    </row>
    <row r="8379" spans="1:8" x14ac:dyDescent="0.2">
      <c r="A8379">
        <f t="shared" si="780"/>
        <v>2</v>
      </c>
      <c r="B8379" t="b">
        <f t="shared" si="781"/>
        <v>0</v>
      </c>
      <c r="C8379" t="str">
        <f t="shared" si="782"/>
        <v>OFF</v>
      </c>
      <c r="D8379" s="4">
        <f t="shared" si="784"/>
        <v>42779.04166664635</v>
      </c>
      <c r="E8379" t="str">
        <f t="shared" si="785"/>
        <v>LRKPPS</v>
      </c>
      <c r="F8379" s="39">
        <v>54.711494445800781</v>
      </c>
      <c r="G8379">
        <f t="shared" si="783"/>
        <v>1.004166331252931E-3</v>
      </c>
      <c r="H8379" s="38">
        <f>G8379*SUMIF('Manual Inputs'!$B$11:$B$22,'Expanded kW'!A8379,'Manual Inputs'!$C$11:$C$22)</f>
        <v>9145.3213494273259</v>
      </c>
    </row>
    <row r="8380" spans="1:8" x14ac:dyDescent="0.2">
      <c r="A8380">
        <f t="shared" si="780"/>
        <v>2</v>
      </c>
      <c r="B8380" t="b">
        <f t="shared" si="781"/>
        <v>0</v>
      </c>
      <c r="C8380" t="str">
        <f t="shared" si="782"/>
        <v>OFF</v>
      </c>
      <c r="D8380" s="4">
        <f t="shared" si="784"/>
        <v>42779.083333313014</v>
      </c>
      <c r="E8380" t="str">
        <f t="shared" si="785"/>
        <v>LRKPPS</v>
      </c>
      <c r="F8380" s="39">
        <v>55.682941436767578</v>
      </c>
      <c r="G8380">
        <f t="shared" si="783"/>
        <v>1.0219961195050539E-3</v>
      </c>
      <c r="H8380" s="38">
        <f>G8380*SUMIF('Manual Inputs'!$B$11:$B$22,'Expanded kW'!A8380,'Manual Inputs'!$C$11:$C$22)</f>
        <v>9307.7039528695786</v>
      </c>
    </row>
    <row r="8381" spans="1:8" x14ac:dyDescent="0.2">
      <c r="A8381">
        <f t="shared" si="780"/>
        <v>2</v>
      </c>
      <c r="B8381" t="b">
        <f t="shared" si="781"/>
        <v>0</v>
      </c>
      <c r="C8381" t="str">
        <f t="shared" si="782"/>
        <v>OFF</v>
      </c>
      <c r="D8381" s="4">
        <f t="shared" si="784"/>
        <v>42779.124999979678</v>
      </c>
      <c r="E8381" t="str">
        <f t="shared" si="785"/>
        <v>LRKPPS</v>
      </c>
      <c r="F8381" s="39">
        <v>68.979049682617188</v>
      </c>
      <c r="G8381">
        <f t="shared" si="783"/>
        <v>1.2660308396752942E-3</v>
      </c>
      <c r="H8381" s="38">
        <f>G8381*SUMIF('Manual Inputs'!$B$11:$B$22,'Expanded kW'!A8381,'Manual Inputs'!$C$11:$C$22)</f>
        <v>11530.220150549461</v>
      </c>
    </row>
    <row r="8382" spans="1:8" x14ac:dyDescent="0.2">
      <c r="A8382">
        <f t="shared" si="780"/>
        <v>2</v>
      </c>
      <c r="B8382" t="b">
        <f t="shared" si="781"/>
        <v>0</v>
      </c>
      <c r="C8382" t="str">
        <f t="shared" si="782"/>
        <v>OFF</v>
      </c>
      <c r="D8382" s="4">
        <f t="shared" si="784"/>
        <v>42779.166666646342</v>
      </c>
      <c r="E8382" t="str">
        <f t="shared" si="785"/>
        <v>LRKPPS</v>
      </c>
      <c r="F8382" s="39">
        <v>66.447746276855469</v>
      </c>
      <c r="G8382">
        <f t="shared" si="783"/>
        <v>1.2195716873527444E-3</v>
      </c>
      <c r="H8382" s="38">
        <f>G8382*SUMIF('Manual Inputs'!$B$11:$B$22,'Expanded kW'!A8382,'Manual Inputs'!$C$11:$C$22)</f>
        <v>11107.099135247576</v>
      </c>
    </row>
    <row r="8383" spans="1:8" x14ac:dyDescent="0.2">
      <c r="A8383">
        <f t="shared" si="780"/>
        <v>2</v>
      </c>
      <c r="B8383" t="b">
        <f t="shared" si="781"/>
        <v>0</v>
      </c>
      <c r="C8383" t="str">
        <f t="shared" si="782"/>
        <v>OFF</v>
      </c>
      <c r="D8383" s="4">
        <f t="shared" si="784"/>
        <v>42779.208333313007</v>
      </c>
      <c r="E8383" t="str">
        <f t="shared" si="785"/>
        <v>LRKPPS</v>
      </c>
      <c r="F8383" s="39">
        <v>79.005790710449219</v>
      </c>
      <c r="G8383">
        <f t="shared" si="783"/>
        <v>1.4500600981397212E-3</v>
      </c>
      <c r="H8383" s="38">
        <f>G8383*SUMIF('Manual Inputs'!$B$11:$B$22,'Expanded kW'!A8383,'Manual Inputs'!$C$11:$C$22)</f>
        <v>13206.243986415438</v>
      </c>
    </row>
    <row r="8384" spans="1:8" x14ac:dyDescent="0.2">
      <c r="A8384">
        <f t="shared" si="780"/>
        <v>2</v>
      </c>
      <c r="B8384" t="b">
        <f t="shared" si="781"/>
        <v>0</v>
      </c>
      <c r="C8384" t="str">
        <f t="shared" si="782"/>
        <v>OFF</v>
      </c>
      <c r="D8384" s="4">
        <f t="shared" si="784"/>
        <v>42779.249999979671</v>
      </c>
      <c r="E8384" t="str">
        <f t="shared" si="785"/>
        <v>LRKPPS</v>
      </c>
      <c r="F8384" s="39">
        <v>103.453125</v>
      </c>
      <c r="G8384">
        <f t="shared" si="783"/>
        <v>1.8987627013334891E-3</v>
      </c>
      <c r="H8384" s="38">
        <f>G8384*SUMIF('Manual Inputs'!$B$11:$B$22,'Expanded kW'!A8384,'Manual Inputs'!$C$11:$C$22)</f>
        <v>17292.747754582488</v>
      </c>
    </row>
    <row r="8385" spans="1:8" x14ac:dyDescent="0.2">
      <c r="A8385">
        <f t="shared" si="780"/>
        <v>2</v>
      </c>
      <c r="B8385" t="b">
        <f t="shared" si="781"/>
        <v>0</v>
      </c>
      <c r="C8385" t="str">
        <f t="shared" si="782"/>
        <v>ON</v>
      </c>
      <c r="D8385" s="4">
        <f t="shared" si="784"/>
        <v>42779.291666646335</v>
      </c>
      <c r="E8385" t="str">
        <f t="shared" si="785"/>
        <v>LRKPPS</v>
      </c>
      <c r="F8385" s="39">
        <v>126.1959228515625</v>
      </c>
      <c r="G8385">
        <f t="shared" si="783"/>
        <v>2.3161805056242176E-3</v>
      </c>
      <c r="H8385" s="38">
        <f>G8385*SUMIF('Manual Inputs'!$B$11:$B$22,'Expanded kW'!A8385,'Manual Inputs'!$C$11:$C$22)</f>
        <v>21094.329064770369</v>
      </c>
    </row>
    <row r="8386" spans="1:8" x14ac:dyDescent="0.2">
      <c r="A8386">
        <f t="shared" ref="A8386:A8449" si="786">MONTH(D8386)</f>
        <v>2</v>
      </c>
      <c r="B8386" t="b">
        <f t="shared" ref="B8386:B8449" si="787">IF(ISNA(VLOOKUP(DATE(YEAR(D8386),MONTH(D8386),DAY(D8386)),Holidays,1,FALSE)),FALSE,TRUE)</f>
        <v>0</v>
      </c>
      <c r="C8386" t="str">
        <f t="shared" ref="C8386:C8449" si="788">IF(OR(HOUR(D8386)&lt;PkStart,HOUR(D8386)&gt;OPkStart-1,WEEKDAY(D8386,2)&gt;5,B8386)=TRUE,"OFF","ON")</f>
        <v>ON</v>
      </c>
      <c r="D8386" s="4">
        <f t="shared" si="784"/>
        <v>42779.333333312999</v>
      </c>
      <c r="E8386" t="str">
        <f t="shared" si="785"/>
        <v>LRKPPS</v>
      </c>
      <c r="F8386" s="39">
        <v>142.44107055664062</v>
      </c>
      <c r="G8386">
        <f t="shared" ref="G8386:G8449" si="789">IF(SUMIF($A$2:$A$8761,A8386,$F$2:$F$8761)=0,0,F8386/SUMIF($A$2:$A$8761,A8386,$F$2:$F$8761))</f>
        <v>2.6143414412175664E-3</v>
      </c>
      <c r="H8386" s="38">
        <f>G8386*SUMIF('Manual Inputs'!$B$11:$B$22,'Expanded kW'!A8386,'Manual Inputs'!$C$11:$C$22)</f>
        <v>23809.793111891715</v>
      </c>
    </row>
    <row r="8387" spans="1:8" x14ac:dyDescent="0.2">
      <c r="A8387">
        <f t="shared" si="786"/>
        <v>2</v>
      </c>
      <c r="B8387" t="b">
        <f t="shared" si="787"/>
        <v>0</v>
      </c>
      <c r="C8387" t="str">
        <f t="shared" si="788"/>
        <v>ON</v>
      </c>
      <c r="D8387" s="4">
        <f t="shared" si="784"/>
        <v>42779.374999979664</v>
      </c>
      <c r="E8387" t="str">
        <f t="shared" si="785"/>
        <v>LRKPPS</v>
      </c>
      <c r="F8387" s="39">
        <v>137.51190185546875</v>
      </c>
      <c r="G8387">
        <f t="shared" si="789"/>
        <v>2.5238722390705497E-3</v>
      </c>
      <c r="H8387" s="38">
        <f>G8387*SUMIF('Manual Inputs'!$B$11:$B$22,'Expanded kW'!A8387,'Manual Inputs'!$C$11:$C$22)</f>
        <v>22985.855981049626</v>
      </c>
    </row>
    <row r="8388" spans="1:8" x14ac:dyDescent="0.2">
      <c r="A8388">
        <f t="shared" si="786"/>
        <v>2</v>
      </c>
      <c r="B8388" t="b">
        <f t="shared" si="787"/>
        <v>0</v>
      </c>
      <c r="C8388" t="str">
        <f t="shared" si="788"/>
        <v>ON</v>
      </c>
      <c r="D8388" s="4">
        <f t="shared" ref="D8388:D8451" si="790">+D8387+1/24</f>
        <v>42779.416666646328</v>
      </c>
      <c r="E8388" t="str">
        <f t="shared" ref="E8388:E8451" si="791">+E8387</f>
        <v>LRKPPS</v>
      </c>
      <c r="F8388" s="39">
        <v>134.32640075683594</v>
      </c>
      <c r="G8388">
        <f t="shared" si="789"/>
        <v>2.4654060431857873E-3</v>
      </c>
      <c r="H8388" s="38">
        <f>G8388*SUMIF('Manual Inputs'!$B$11:$B$22,'Expanded kW'!A8388,'Manual Inputs'!$C$11:$C$22)</f>
        <v>22453.382293371247</v>
      </c>
    </row>
    <row r="8389" spans="1:8" x14ac:dyDescent="0.2">
      <c r="A8389">
        <f t="shared" si="786"/>
        <v>2</v>
      </c>
      <c r="B8389" t="b">
        <f t="shared" si="787"/>
        <v>0</v>
      </c>
      <c r="C8389" t="str">
        <f t="shared" si="788"/>
        <v>ON</v>
      </c>
      <c r="D8389" s="4">
        <f t="shared" si="790"/>
        <v>42779.458333312992</v>
      </c>
      <c r="E8389" t="str">
        <f t="shared" si="791"/>
        <v>LRKPPS</v>
      </c>
      <c r="F8389" s="39">
        <v>134.23344421386719</v>
      </c>
      <c r="G8389">
        <f t="shared" si="789"/>
        <v>2.4636999331322344E-3</v>
      </c>
      <c r="H8389" s="38">
        <f>G8389*SUMIF('Manual Inputs'!$B$11:$B$22,'Expanded kW'!A8389,'Manual Inputs'!$C$11:$C$22)</f>
        <v>22437.844105910051</v>
      </c>
    </row>
    <row r="8390" spans="1:8" x14ac:dyDescent="0.2">
      <c r="A8390">
        <f t="shared" si="786"/>
        <v>2</v>
      </c>
      <c r="B8390" t="b">
        <f t="shared" si="787"/>
        <v>0</v>
      </c>
      <c r="C8390" t="str">
        <f t="shared" si="788"/>
        <v>ON</v>
      </c>
      <c r="D8390" s="4">
        <f t="shared" si="790"/>
        <v>42779.499999979656</v>
      </c>
      <c r="E8390" t="str">
        <f t="shared" si="791"/>
        <v>LRKPPS</v>
      </c>
      <c r="F8390" s="39">
        <v>124.20177459716797</v>
      </c>
      <c r="G8390">
        <f t="shared" si="789"/>
        <v>2.2795802161078437E-3</v>
      </c>
      <c r="H8390" s="38">
        <f>G8390*SUMIF('Manual Inputs'!$B$11:$B$22,'Expanded kW'!A8390,'Manual Inputs'!$C$11:$C$22)</f>
        <v>20760.996429835606</v>
      </c>
    </row>
    <row r="8391" spans="1:8" x14ac:dyDescent="0.2">
      <c r="A8391">
        <f t="shared" si="786"/>
        <v>2</v>
      </c>
      <c r="B8391" t="b">
        <f t="shared" si="787"/>
        <v>0</v>
      </c>
      <c r="C8391" t="str">
        <f t="shared" si="788"/>
        <v>ON</v>
      </c>
      <c r="D8391" s="4">
        <f t="shared" si="790"/>
        <v>42779.541666646321</v>
      </c>
      <c r="E8391" t="str">
        <f t="shared" si="791"/>
        <v>LRKPPS</v>
      </c>
      <c r="F8391" s="39">
        <v>111.59391021728516</v>
      </c>
      <c r="G8391">
        <f t="shared" si="789"/>
        <v>2.0481774177100905E-3</v>
      </c>
      <c r="H8391" s="38">
        <f>G8391*SUMIF('Manual Inputs'!$B$11:$B$22,'Expanded kW'!A8391,'Manual Inputs'!$C$11:$C$22)</f>
        <v>18653.52390597227</v>
      </c>
    </row>
    <row r="8392" spans="1:8" x14ac:dyDescent="0.2">
      <c r="A8392">
        <f t="shared" si="786"/>
        <v>2</v>
      </c>
      <c r="B8392" t="b">
        <f t="shared" si="787"/>
        <v>0</v>
      </c>
      <c r="C8392" t="str">
        <f t="shared" si="788"/>
        <v>ON</v>
      </c>
      <c r="D8392" s="4">
        <f t="shared" si="790"/>
        <v>42779.583333312985</v>
      </c>
      <c r="E8392" t="str">
        <f t="shared" si="791"/>
        <v>LRKPPS</v>
      </c>
      <c r="F8392" s="39">
        <v>104.12215423583984</v>
      </c>
      <c r="G8392">
        <f t="shared" si="789"/>
        <v>1.911041960747976E-3</v>
      </c>
      <c r="H8392" s="38">
        <f>G8392*SUMIF('Manual Inputs'!$B$11:$B$22,'Expanded kW'!A8392,'Manual Inputs'!$C$11:$C$22)</f>
        <v>17404.579599351018</v>
      </c>
    </row>
    <row r="8393" spans="1:8" x14ac:dyDescent="0.2">
      <c r="A8393">
        <f t="shared" si="786"/>
        <v>2</v>
      </c>
      <c r="B8393" t="b">
        <f t="shared" si="787"/>
        <v>0</v>
      </c>
      <c r="C8393" t="str">
        <f t="shared" si="788"/>
        <v>ON</v>
      </c>
      <c r="D8393" s="4">
        <f t="shared" si="790"/>
        <v>42779.624999979649</v>
      </c>
      <c r="E8393" t="str">
        <f t="shared" si="791"/>
        <v>LRKPPS</v>
      </c>
      <c r="F8393" s="39">
        <v>90.64947509765625</v>
      </c>
      <c r="G8393">
        <f t="shared" si="789"/>
        <v>1.663766485651242E-3</v>
      </c>
      <c r="H8393" s="38">
        <f>G8393*SUMIF('Manual Inputs'!$B$11:$B$22,'Expanded kW'!A8393,'Manual Inputs'!$C$11:$C$22)</f>
        <v>15152.548624790952</v>
      </c>
    </row>
    <row r="8394" spans="1:8" x14ac:dyDescent="0.2">
      <c r="A8394">
        <f t="shared" si="786"/>
        <v>2</v>
      </c>
      <c r="B8394" t="b">
        <f t="shared" si="787"/>
        <v>0</v>
      </c>
      <c r="C8394" t="str">
        <f t="shared" si="788"/>
        <v>ON</v>
      </c>
      <c r="D8394" s="4">
        <f t="shared" si="790"/>
        <v>42779.666666646313</v>
      </c>
      <c r="E8394" t="str">
        <f t="shared" si="791"/>
        <v>LRKPPS</v>
      </c>
      <c r="F8394" s="39">
        <v>80.128311157226562</v>
      </c>
      <c r="G8394">
        <f t="shared" si="789"/>
        <v>1.4706626653006941E-3</v>
      </c>
      <c r="H8394" s="38">
        <f>G8394*SUMIF('Manual Inputs'!$B$11:$B$22,'Expanded kW'!A8394,'Manual Inputs'!$C$11:$C$22)</f>
        <v>13393.879332718239</v>
      </c>
    </row>
    <row r="8395" spans="1:8" x14ac:dyDescent="0.2">
      <c r="A8395">
        <f t="shared" si="786"/>
        <v>2</v>
      </c>
      <c r="B8395" t="b">
        <f t="shared" si="787"/>
        <v>0</v>
      </c>
      <c r="C8395" t="str">
        <f t="shared" si="788"/>
        <v>ON</v>
      </c>
      <c r="D8395" s="4">
        <f t="shared" si="790"/>
        <v>42779.708333312978</v>
      </c>
      <c r="E8395" t="str">
        <f t="shared" si="791"/>
        <v>LRKPPS</v>
      </c>
      <c r="F8395" s="39">
        <v>73.41168212890625</v>
      </c>
      <c r="G8395">
        <f t="shared" si="789"/>
        <v>1.3473866919778157E-3</v>
      </c>
      <c r="H8395" s="38">
        <f>G8395*SUMIF('Manual Inputs'!$B$11:$B$22,'Expanded kW'!A8395,'Manual Inputs'!$C$11:$C$22)</f>
        <v>12271.158568624844</v>
      </c>
    </row>
    <row r="8396" spans="1:8" x14ac:dyDescent="0.2">
      <c r="A8396">
        <f t="shared" si="786"/>
        <v>2</v>
      </c>
      <c r="B8396" t="b">
        <f t="shared" si="787"/>
        <v>0</v>
      </c>
      <c r="C8396" t="str">
        <f t="shared" si="788"/>
        <v>ON</v>
      </c>
      <c r="D8396" s="4">
        <f t="shared" si="790"/>
        <v>42779.749999979642</v>
      </c>
      <c r="E8396" t="str">
        <f t="shared" si="791"/>
        <v>LRKPPS</v>
      </c>
      <c r="F8396" s="39">
        <v>73.471572875976562</v>
      </c>
      <c r="G8396">
        <f t="shared" si="789"/>
        <v>1.3484859175129757E-3</v>
      </c>
      <c r="H8396" s="38">
        <f>G8396*SUMIF('Manual Inputs'!$B$11:$B$22,'Expanded kW'!A8396,'Manual Inputs'!$C$11:$C$22)</f>
        <v>12281.169629981572</v>
      </c>
    </row>
    <row r="8397" spans="1:8" x14ac:dyDescent="0.2">
      <c r="A8397">
        <f t="shared" si="786"/>
        <v>2</v>
      </c>
      <c r="B8397" t="b">
        <f t="shared" si="787"/>
        <v>0</v>
      </c>
      <c r="C8397" t="str">
        <f t="shared" si="788"/>
        <v>ON</v>
      </c>
      <c r="D8397" s="4">
        <f t="shared" si="790"/>
        <v>42779.791666646306</v>
      </c>
      <c r="E8397" t="str">
        <f t="shared" si="791"/>
        <v>LRKPPS</v>
      </c>
      <c r="F8397" s="39">
        <v>73.384407043457031</v>
      </c>
      <c r="G8397">
        <f t="shared" si="789"/>
        <v>1.3468860892659434E-3</v>
      </c>
      <c r="H8397" s="38">
        <f>G8397*SUMIF('Manual Inputs'!$B$11:$B$22,'Expanded kW'!A8397,'Manual Inputs'!$C$11:$C$22)</f>
        <v>12266.5993910006</v>
      </c>
    </row>
    <row r="8398" spans="1:8" x14ac:dyDescent="0.2">
      <c r="A8398">
        <f t="shared" si="786"/>
        <v>2</v>
      </c>
      <c r="B8398" t="b">
        <f t="shared" si="787"/>
        <v>0</v>
      </c>
      <c r="C8398" t="str">
        <f t="shared" si="788"/>
        <v>ON</v>
      </c>
      <c r="D8398" s="4">
        <f t="shared" si="790"/>
        <v>42779.83333331297</v>
      </c>
      <c r="E8398" t="str">
        <f t="shared" si="791"/>
        <v>LRKPPS</v>
      </c>
      <c r="F8398" s="39">
        <v>72.2801513671875</v>
      </c>
      <c r="G8398">
        <f t="shared" si="789"/>
        <v>1.3266187508860117E-3</v>
      </c>
      <c r="H8398" s="38">
        <f>G8398*SUMIF('Manual Inputs'!$B$11:$B$22,'Expanded kW'!A8398,'Manual Inputs'!$C$11:$C$22)</f>
        <v>12082.017099587993</v>
      </c>
    </row>
    <row r="8399" spans="1:8" x14ac:dyDescent="0.2">
      <c r="A8399">
        <f t="shared" si="786"/>
        <v>2</v>
      </c>
      <c r="B8399" t="b">
        <f t="shared" si="787"/>
        <v>0</v>
      </c>
      <c r="C8399" t="str">
        <f t="shared" si="788"/>
        <v>OFF</v>
      </c>
      <c r="D8399" s="4">
        <f t="shared" si="790"/>
        <v>42779.874999979635</v>
      </c>
      <c r="E8399" t="str">
        <f t="shared" si="791"/>
        <v>LRKPPS</v>
      </c>
      <c r="F8399" s="39">
        <v>70.046768188476563</v>
      </c>
      <c r="G8399">
        <f t="shared" si="789"/>
        <v>1.285627580464413E-3</v>
      </c>
      <c r="H8399" s="38">
        <f>G8399*SUMIF('Manual Inputs'!$B$11:$B$22,'Expanded kW'!A8399,'Manual Inputs'!$C$11:$C$22)</f>
        <v>11708.695056887243</v>
      </c>
    </row>
    <row r="8400" spans="1:8" x14ac:dyDescent="0.2">
      <c r="A8400">
        <f t="shared" si="786"/>
        <v>2</v>
      </c>
      <c r="B8400" t="b">
        <f t="shared" si="787"/>
        <v>0</v>
      </c>
      <c r="C8400" t="str">
        <f t="shared" si="788"/>
        <v>OFF</v>
      </c>
      <c r="D8400" s="4">
        <f t="shared" si="790"/>
        <v>42779.916666646299</v>
      </c>
      <c r="E8400" t="str">
        <f t="shared" si="791"/>
        <v>LRKPPS</v>
      </c>
      <c r="F8400" s="39">
        <v>67.843254089355469</v>
      </c>
      <c r="G8400">
        <f t="shared" si="789"/>
        <v>1.2451846225230883E-3</v>
      </c>
      <c r="H8400" s="38">
        <f>G8400*SUMIF('Manual Inputs'!$B$11:$B$22,'Expanded kW'!A8400,'Manual Inputs'!$C$11:$C$22)</f>
        <v>11340.365791920456</v>
      </c>
    </row>
    <row r="8401" spans="1:8" x14ac:dyDescent="0.2">
      <c r="A8401">
        <f t="shared" si="786"/>
        <v>2</v>
      </c>
      <c r="B8401" t="b">
        <f t="shared" si="787"/>
        <v>0</v>
      </c>
      <c r="C8401" t="str">
        <f t="shared" si="788"/>
        <v>OFF</v>
      </c>
      <c r="D8401" s="4">
        <f t="shared" si="790"/>
        <v>42779.958333312963</v>
      </c>
      <c r="E8401" t="str">
        <f t="shared" si="791"/>
        <v>LRKPPS</v>
      </c>
      <c r="F8401" s="39">
        <v>67.10296630859375</v>
      </c>
      <c r="G8401">
        <f t="shared" si="789"/>
        <v>1.2315974947648568E-3</v>
      </c>
      <c r="H8401" s="38">
        <f>G8401*SUMIF('Manual Inputs'!$B$11:$B$22,'Expanded kW'!A8401,'Manual Inputs'!$C$11:$C$22)</f>
        <v>11216.622697079078</v>
      </c>
    </row>
    <row r="8402" spans="1:8" x14ac:dyDescent="0.2">
      <c r="A8402">
        <f t="shared" si="786"/>
        <v>2</v>
      </c>
      <c r="B8402" t="b">
        <f t="shared" si="787"/>
        <v>0</v>
      </c>
      <c r="C8402" t="str">
        <f t="shared" si="788"/>
        <v>OFF</v>
      </c>
      <c r="D8402" s="4">
        <f t="shared" si="790"/>
        <v>42779.999999979627</v>
      </c>
      <c r="E8402" t="str">
        <f t="shared" si="791"/>
        <v>LRKPPS</v>
      </c>
      <c r="F8402" s="39">
        <v>66.452583312988281</v>
      </c>
      <c r="G8402">
        <f t="shared" si="789"/>
        <v>1.2196604655679408E-3</v>
      </c>
      <c r="H8402" s="38">
        <f>G8402*SUMIF('Manual Inputs'!$B$11:$B$22,'Expanded kW'!A8402,'Manual Inputs'!$C$11:$C$22)</f>
        <v>11107.907671922756</v>
      </c>
    </row>
    <row r="8403" spans="1:8" x14ac:dyDescent="0.2">
      <c r="A8403">
        <f t="shared" si="786"/>
        <v>2</v>
      </c>
      <c r="B8403" t="b">
        <f t="shared" si="787"/>
        <v>0</v>
      </c>
      <c r="C8403" t="str">
        <f t="shared" si="788"/>
        <v>OFF</v>
      </c>
      <c r="D8403" s="4">
        <f t="shared" si="790"/>
        <v>42780.041666646292</v>
      </c>
      <c r="E8403" t="str">
        <f t="shared" si="791"/>
        <v>LRKPPS</v>
      </c>
      <c r="F8403" s="39">
        <v>66.540245056152344</v>
      </c>
      <c r="G8403">
        <f t="shared" si="789"/>
        <v>1.2212693956824617E-3</v>
      </c>
      <c r="H8403" s="38">
        <f>G8403*SUMIF('Manual Inputs'!$B$11:$B$22,'Expanded kW'!A8403,'Manual Inputs'!$C$11:$C$22)</f>
        <v>11122.560805042351</v>
      </c>
    </row>
    <row r="8404" spans="1:8" x14ac:dyDescent="0.2">
      <c r="A8404">
        <f t="shared" si="786"/>
        <v>2</v>
      </c>
      <c r="B8404" t="b">
        <f t="shared" si="787"/>
        <v>0</v>
      </c>
      <c r="C8404" t="str">
        <f t="shared" si="788"/>
        <v>OFF</v>
      </c>
      <c r="D8404" s="4">
        <f t="shared" si="790"/>
        <v>42780.083333312956</v>
      </c>
      <c r="E8404" t="str">
        <f t="shared" si="791"/>
        <v>LRKPPS</v>
      </c>
      <c r="F8404" s="39">
        <v>72.935760498046875</v>
      </c>
      <c r="G8404">
        <f t="shared" si="789"/>
        <v>1.3386516997633843E-3</v>
      </c>
      <c r="H8404" s="38">
        <f>G8404*SUMIF('Manual Inputs'!$B$11:$B$22,'Expanded kW'!A8404,'Manual Inputs'!$C$11:$C$22)</f>
        <v>12191.605701435952</v>
      </c>
    </row>
    <row r="8405" spans="1:8" x14ac:dyDescent="0.2">
      <c r="A8405">
        <f t="shared" si="786"/>
        <v>2</v>
      </c>
      <c r="B8405" t="b">
        <f t="shared" si="787"/>
        <v>0</v>
      </c>
      <c r="C8405" t="str">
        <f t="shared" si="788"/>
        <v>OFF</v>
      </c>
      <c r="D8405" s="4">
        <f t="shared" si="790"/>
        <v>42780.12499997962</v>
      </c>
      <c r="E8405" t="str">
        <f t="shared" si="791"/>
        <v>LRKPPS</v>
      </c>
      <c r="F8405" s="39">
        <v>72.529762268066406</v>
      </c>
      <c r="G8405">
        <f t="shared" si="789"/>
        <v>1.3312000708648438E-3</v>
      </c>
      <c r="H8405" s="38">
        <f>G8405*SUMIF('Manual Inputs'!$B$11:$B$22,'Expanded kW'!A8405,'Manual Inputs'!$C$11:$C$22)</f>
        <v>12123.740907792848</v>
      </c>
    </row>
    <row r="8406" spans="1:8" x14ac:dyDescent="0.2">
      <c r="A8406">
        <f t="shared" si="786"/>
        <v>2</v>
      </c>
      <c r="B8406" t="b">
        <f t="shared" si="787"/>
        <v>0</v>
      </c>
      <c r="C8406" t="str">
        <f t="shared" si="788"/>
        <v>OFF</v>
      </c>
      <c r="D8406" s="4">
        <f t="shared" si="790"/>
        <v>42780.166666646284</v>
      </c>
      <c r="E8406" t="str">
        <f t="shared" si="791"/>
        <v>LRKPPS</v>
      </c>
      <c r="F8406" s="39">
        <v>67.697822570800781</v>
      </c>
      <c r="G8406">
        <f t="shared" si="789"/>
        <v>1.2425153948605124E-3</v>
      </c>
      <c r="H8406" s="38">
        <f>G8406*SUMIF('Manual Inputs'!$B$11:$B$22,'Expanded kW'!A8406,'Manual Inputs'!$C$11:$C$22)</f>
        <v>11316.056129298549</v>
      </c>
    </row>
    <row r="8407" spans="1:8" x14ac:dyDescent="0.2">
      <c r="A8407">
        <f t="shared" si="786"/>
        <v>2</v>
      </c>
      <c r="B8407" t="b">
        <f t="shared" si="787"/>
        <v>0</v>
      </c>
      <c r="C8407" t="str">
        <f t="shared" si="788"/>
        <v>OFF</v>
      </c>
      <c r="D8407" s="4">
        <f t="shared" si="790"/>
        <v>42780.208333312949</v>
      </c>
      <c r="E8407" t="str">
        <f t="shared" si="791"/>
        <v>LRKPPS</v>
      </c>
      <c r="F8407" s="39">
        <v>82.393974304199219</v>
      </c>
      <c r="G8407">
        <f t="shared" si="789"/>
        <v>1.5122462972814344E-3</v>
      </c>
      <c r="H8407" s="38">
        <f>G8407*SUMIF('Manual Inputs'!$B$11:$B$22,'Expanded kW'!A8407,'Manual Inputs'!$C$11:$C$22)</f>
        <v>13772.597146196098</v>
      </c>
    </row>
    <row r="8408" spans="1:8" x14ac:dyDescent="0.2">
      <c r="A8408">
        <f t="shared" si="786"/>
        <v>2</v>
      </c>
      <c r="B8408" t="b">
        <f t="shared" si="787"/>
        <v>0</v>
      </c>
      <c r="C8408" t="str">
        <f t="shared" si="788"/>
        <v>OFF</v>
      </c>
      <c r="D8408" s="4">
        <f t="shared" si="790"/>
        <v>42780.249999979613</v>
      </c>
      <c r="E8408" t="str">
        <f t="shared" si="791"/>
        <v>LRKPPS</v>
      </c>
      <c r="F8408" s="39">
        <v>105.57701873779297</v>
      </c>
      <c r="G8408">
        <f t="shared" si="789"/>
        <v>1.9377443194423386E-3</v>
      </c>
      <c r="H8408" s="38">
        <f>G8408*SUMIF('Manual Inputs'!$B$11:$B$22,'Expanded kW'!A8408,'Manual Inputs'!$C$11:$C$22)</f>
        <v>17647.768046769808</v>
      </c>
    </row>
    <row r="8409" spans="1:8" x14ac:dyDescent="0.2">
      <c r="A8409">
        <f t="shared" si="786"/>
        <v>2</v>
      </c>
      <c r="B8409" t="b">
        <f t="shared" si="787"/>
        <v>0</v>
      </c>
      <c r="C8409" t="str">
        <f t="shared" si="788"/>
        <v>ON</v>
      </c>
      <c r="D8409" s="4">
        <f t="shared" si="790"/>
        <v>42780.291666646277</v>
      </c>
      <c r="E8409" t="str">
        <f t="shared" si="791"/>
        <v>LRKPPS</v>
      </c>
      <c r="F8409" s="39">
        <v>130.81553649902344</v>
      </c>
      <c r="G8409">
        <f t="shared" si="789"/>
        <v>2.4009681820561283E-3</v>
      </c>
      <c r="H8409" s="38">
        <f>G8409*SUMIF('Manual Inputs'!$B$11:$B$22,'Expanded kW'!A8409,'Manual Inputs'!$C$11:$C$22)</f>
        <v>21866.522398989797</v>
      </c>
    </row>
    <row r="8410" spans="1:8" x14ac:dyDescent="0.2">
      <c r="A8410">
        <f t="shared" si="786"/>
        <v>2</v>
      </c>
      <c r="B8410" t="b">
        <f t="shared" si="787"/>
        <v>0</v>
      </c>
      <c r="C8410" t="str">
        <f t="shared" si="788"/>
        <v>ON</v>
      </c>
      <c r="D8410" s="4">
        <f t="shared" si="790"/>
        <v>42780.333333312941</v>
      </c>
      <c r="E8410" t="str">
        <f t="shared" si="791"/>
        <v>LRKPPS</v>
      </c>
      <c r="F8410" s="39">
        <v>141.35240173339844</v>
      </c>
      <c r="G8410">
        <f t="shared" si="789"/>
        <v>2.5943601815342377E-3</v>
      </c>
      <c r="H8410" s="38">
        <f>G8410*SUMIF('Manual Inputs'!$B$11:$B$22,'Expanded kW'!A8410,'Manual Inputs'!$C$11:$C$22)</f>
        <v>23627.816247020743</v>
      </c>
    </row>
    <row r="8411" spans="1:8" x14ac:dyDescent="0.2">
      <c r="A8411">
        <f t="shared" si="786"/>
        <v>2</v>
      </c>
      <c r="B8411" t="b">
        <f t="shared" si="787"/>
        <v>0</v>
      </c>
      <c r="C8411" t="str">
        <f t="shared" si="788"/>
        <v>ON</v>
      </c>
      <c r="D8411" s="4">
        <f t="shared" si="790"/>
        <v>42780.374999979605</v>
      </c>
      <c r="E8411" t="str">
        <f t="shared" si="791"/>
        <v>LRKPPS</v>
      </c>
      <c r="F8411" s="39">
        <v>141.38502502441406</v>
      </c>
      <c r="G8411">
        <f t="shared" si="789"/>
        <v>2.5949589443862563E-3</v>
      </c>
      <c r="H8411" s="38">
        <f>G8411*SUMIF('Manual Inputs'!$B$11:$B$22,'Expanded kW'!A8411,'Manual Inputs'!$C$11:$C$22)</f>
        <v>23633.269406047672</v>
      </c>
    </row>
    <row r="8412" spans="1:8" x14ac:dyDescent="0.2">
      <c r="A8412">
        <f t="shared" si="786"/>
        <v>2</v>
      </c>
      <c r="B8412" t="b">
        <f t="shared" si="787"/>
        <v>0</v>
      </c>
      <c r="C8412" t="str">
        <f t="shared" si="788"/>
        <v>ON</v>
      </c>
      <c r="D8412" s="4">
        <f t="shared" si="790"/>
        <v>42780.41666664627</v>
      </c>
      <c r="E8412" t="str">
        <f t="shared" si="791"/>
        <v>LRKPPS</v>
      </c>
      <c r="F8412" s="39">
        <v>138.26617431640625</v>
      </c>
      <c r="G8412">
        <f t="shared" si="789"/>
        <v>2.5377160394919594E-3</v>
      </c>
      <c r="H8412" s="38">
        <f>G8412*SUMIF('Manual Inputs'!$B$11:$B$22,'Expanded kW'!A8412,'Manual Inputs'!$C$11:$C$22)</f>
        <v>23111.936690600163</v>
      </c>
    </row>
    <row r="8413" spans="1:8" x14ac:dyDescent="0.2">
      <c r="A8413">
        <f t="shared" si="786"/>
        <v>2</v>
      </c>
      <c r="B8413" t="b">
        <f t="shared" si="787"/>
        <v>0</v>
      </c>
      <c r="C8413" t="str">
        <f t="shared" si="788"/>
        <v>ON</v>
      </c>
      <c r="D8413" s="4">
        <f t="shared" si="790"/>
        <v>42780.458333312934</v>
      </c>
      <c r="E8413" t="str">
        <f t="shared" si="791"/>
        <v>LRKPPS</v>
      </c>
      <c r="F8413" s="39">
        <v>142.02192687988281</v>
      </c>
      <c r="G8413">
        <f t="shared" si="789"/>
        <v>2.6066485428162135E-3</v>
      </c>
      <c r="H8413" s="38">
        <f>G8413*SUMIF('Manual Inputs'!$B$11:$B$22,'Expanded kW'!A8413,'Manual Inputs'!$C$11:$C$22)</f>
        <v>23739.730985927898</v>
      </c>
    </row>
    <row r="8414" spans="1:8" x14ac:dyDescent="0.2">
      <c r="A8414">
        <f t="shared" si="786"/>
        <v>2</v>
      </c>
      <c r="B8414" t="b">
        <f t="shared" si="787"/>
        <v>0</v>
      </c>
      <c r="C8414" t="str">
        <f t="shared" si="788"/>
        <v>ON</v>
      </c>
      <c r="D8414" s="4">
        <f t="shared" si="790"/>
        <v>42780.499999979598</v>
      </c>
      <c r="E8414" t="str">
        <f t="shared" si="791"/>
        <v>LRKPPS</v>
      </c>
      <c r="F8414" s="39">
        <v>128.65110778808594</v>
      </c>
      <c r="G8414">
        <f t="shared" si="789"/>
        <v>2.3612425913016348E-3</v>
      </c>
      <c r="H8414" s="38">
        <f>G8414*SUMIF('Manual Inputs'!$B$11:$B$22,'Expanded kW'!A8414,'Manual Inputs'!$C$11:$C$22)</f>
        <v>21504.726467440909</v>
      </c>
    </row>
    <row r="8415" spans="1:8" x14ac:dyDescent="0.2">
      <c r="A8415">
        <f t="shared" si="786"/>
        <v>2</v>
      </c>
      <c r="B8415" t="b">
        <f t="shared" si="787"/>
        <v>0</v>
      </c>
      <c r="C8415" t="str">
        <f t="shared" si="788"/>
        <v>ON</v>
      </c>
      <c r="D8415" s="4">
        <f t="shared" si="790"/>
        <v>42780.541666646262</v>
      </c>
      <c r="E8415" t="str">
        <f t="shared" si="791"/>
        <v>LRKPPS</v>
      </c>
      <c r="F8415" s="39">
        <v>112.19996643066406</v>
      </c>
      <c r="G8415">
        <f t="shared" si="789"/>
        <v>2.0593008799822577E-3</v>
      </c>
      <c r="H8415" s="38">
        <f>G8415*SUMIF('Manual Inputs'!$B$11:$B$22,'Expanded kW'!A8415,'Manual Inputs'!$C$11:$C$22)</f>
        <v>18754.829470430173</v>
      </c>
    </row>
    <row r="8416" spans="1:8" x14ac:dyDescent="0.2">
      <c r="A8416">
        <f t="shared" si="786"/>
        <v>2</v>
      </c>
      <c r="B8416" t="b">
        <f t="shared" si="787"/>
        <v>0</v>
      </c>
      <c r="C8416" t="str">
        <f t="shared" si="788"/>
        <v>ON</v>
      </c>
      <c r="D8416" s="4">
        <f t="shared" si="790"/>
        <v>42780.583333312927</v>
      </c>
      <c r="E8416" t="str">
        <f t="shared" si="791"/>
        <v>LRKPPS</v>
      </c>
      <c r="F8416" s="39">
        <v>106.60977935791016</v>
      </c>
      <c r="G8416">
        <f t="shared" si="789"/>
        <v>1.956699448587877E-3</v>
      </c>
      <c r="H8416" s="38">
        <f>G8416*SUMIF('Manual Inputs'!$B$11:$B$22,'Expanded kW'!A8416,'Manual Inputs'!$C$11:$C$22)</f>
        <v>17820.399553981915</v>
      </c>
    </row>
    <row r="8417" spans="1:8" x14ac:dyDescent="0.2">
      <c r="A8417">
        <f t="shared" si="786"/>
        <v>2</v>
      </c>
      <c r="B8417" t="b">
        <f t="shared" si="787"/>
        <v>0</v>
      </c>
      <c r="C8417" t="str">
        <f t="shared" si="788"/>
        <v>ON</v>
      </c>
      <c r="D8417" s="4">
        <f t="shared" si="790"/>
        <v>42780.624999979591</v>
      </c>
      <c r="E8417" t="str">
        <f t="shared" si="791"/>
        <v>LRKPPS</v>
      </c>
      <c r="F8417" s="39">
        <v>94.243019104003906</v>
      </c>
      <c r="G8417">
        <f t="shared" si="789"/>
        <v>1.7297218381343443E-3</v>
      </c>
      <c r="H8417" s="38">
        <f>G8417*SUMIF('Manual Inputs'!$B$11:$B$22,'Expanded kW'!A8417,'Manual Inputs'!$C$11:$C$22)</f>
        <v>15753.22888502245</v>
      </c>
    </row>
    <row r="8418" spans="1:8" x14ac:dyDescent="0.2">
      <c r="A8418">
        <f t="shared" si="786"/>
        <v>2</v>
      </c>
      <c r="B8418" t="b">
        <f t="shared" si="787"/>
        <v>0</v>
      </c>
      <c r="C8418" t="str">
        <f t="shared" si="788"/>
        <v>ON</v>
      </c>
      <c r="D8418" s="4">
        <f t="shared" si="790"/>
        <v>42780.666666646255</v>
      </c>
      <c r="E8418" t="str">
        <f t="shared" si="791"/>
        <v>LRKPPS</v>
      </c>
      <c r="F8418" s="39">
        <v>81.071739196777344</v>
      </c>
      <c r="G8418">
        <f t="shared" si="789"/>
        <v>1.4879781980397118E-3</v>
      </c>
      <c r="H8418" s="38">
        <f>G8418*SUMIF('Manual Inputs'!$B$11:$B$22,'Expanded kW'!A8418,'Manual Inputs'!$C$11:$C$22)</f>
        <v>13551.578417328317</v>
      </c>
    </row>
    <row r="8419" spans="1:8" x14ac:dyDescent="0.2">
      <c r="A8419">
        <f t="shared" si="786"/>
        <v>2</v>
      </c>
      <c r="B8419" t="b">
        <f t="shared" si="787"/>
        <v>0</v>
      </c>
      <c r="C8419" t="str">
        <f t="shared" si="788"/>
        <v>ON</v>
      </c>
      <c r="D8419" s="4">
        <f t="shared" si="790"/>
        <v>42780.708333312919</v>
      </c>
      <c r="E8419" t="str">
        <f t="shared" si="791"/>
        <v>LRKPPS</v>
      </c>
      <c r="F8419" s="39">
        <v>73.961097717285156</v>
      </c>
      <c r="G8419">
        <f t="shared" si="789"/>
        <v>1.3574705809540554E-3</v>
      </c>
      <c r="H8419" s="38">
        <f>G8419*SUMIF('Manual Inputs'!$B$11:$B$22,'Expanded kW'!A8419,'Manual Inputs'!$C$11:$C$22)</f>
        <v>12362.996347157603</v>
      </c>
    </row>
    <row r="8420" spans="1:8" x14ac:dyDescent="0.2">
      <c r="A8420">
        <f t="shared" si="786"/>
        <v>2</v>
      </c>
      <c r="B8420" t="b">
        <f t="shared" si="787"/>
        <v>0</v>
      </c>
      <c r="C8420" t="str">
        <f t="shared" si="788"/>
        <v>ON</v>
      </c>
      <c r="D8420" s="4">
        <f t="shared" si="790"/>
        <v>42780.749999979584</v>
      </c>
      <c r="E8420" t="str">
        <f t="shared" si="791"/>
        <v>LRKPPS</v>
      </c>
      <c r="F8420" s="39">
        <v>73.38232421875</v>
      </c>
      <c r="G8420">
        <f t="shared" si="789"/>
        <v>1.3468478614224913E-3</v>
      </c>
      <c r="H8420" s="38">
        <f>G8420*SUMIF('Manual Inputs'!$B$11:$B$22,'Expanded kW'!A8420,'Manual Inputs'!$C$11:$C$22)</f>
        <v>12266.251235618383</v>
      </c>
    </row>
    <row r="8421" spans="1:8" x14ac:dyDescent="0.2">
      <c r="A8421">
        <f t="shared" si="786"/>
        <v>2</v>
      </c>
      <c r="B8421" t="b">
        <f t="shared" si="787"/>
        <v>0</v>
      </c>
      <c r="C8421" t="str">
        <f t="shared" si="788"/>
        <v>ON</v>
      </c>
      <c r="D8421" s="4">
        <f t="shared" si="790"/>
        <v>42780.791666646248</v>
      </c>
      <c r="E8421" t="str">
        <f t="shared" si="791"/>
        <v>LRKPPS</v>
      </c>
      <c r="F8421" s="39">
        <v>70.290672302246094</v>
      </c>
      <c r="G8421">
        <f t="shared" si="789"/>
        <v>1.2901041589527611E-3</v>
      </c>
      <c r="H8421" s="38">
        <f>G8421*SUMIF('Manual Inputs'!$B$11:$B$22,'Expanded kW'!A8421,'Manual Inputs'!$C$11:$C$22)</f>
        <v>11749.464944850721</v>
      </c>
    </row>
    <row r="8422" spans="1:8" x14ac:dyDescent="0.2">
      <c r="A8422">
        <f t="shared" si="786"/>
        <v>2</v>
      </c>
      <c r="B8422" t="b">
        <f t="shared" si="787"/>
        <v>0</v>
      </c>
      <c r="C8422" t="str">
        <f t="shared" si="788"/>
        <v>ON</v>
      </c>
      <c r="D8422" s="4">
        <f t="shared" si="790"/>
        <v>42780.833333312912</v>
      </c>
      <c r="E8422" t="str">
        <f t="shared" si="791"/>
        <v>LRKPPS</v>
      </c>
      <c r="F8422" s="39">
        <v>65.927536010742187</v>
      </c>
      <c r="G8422">
        <f t="shared" si="789"/>
        <v>1.210023828357217E-3</v>
      </c>
      <c r="H8422" s="38">
        <f>G8422*SUMIF('Manual Inputs'!$B$11:$B$22,'Expanded kW'!A8422,'Manual Inputs'!$C$11:$C$22)</f>
        <v>11020.143183832466</v>
      </c>
    </row>
    <row r="8423" spans="1:8" x14ac:dyDescent="0.2">
      <c r="A8423">
        <f t="shared" si="786"/>
        <v>2</v>
      </c>
      <c r="B8423" t="b">
        <f t="shared" si="787"/>
        <v>0</v>
      </c>
      <c r="C8423" t="str">
        <f t="shared" si="788"/>
        <v>OFF</v>
      </c>
      <c r="D8423" s="4">
        <f t="shared" si="790"/>
        <v>42780.874999979576</v>
      </c>
      <c r="E8423" t="str">
        <f t="shared" si="791"/>
        <v>LRKPPS</v>
      </c>
      <c r="F8423" s="39">
        <v>64.050689697265625</v>
      </c>
      <c r="G8423">
        <f t="shared" si="789"/>
        <v>1.1755764805737204E-3</v>
      </c>
      <c r="H8423" s="38">
        <f>G8423*SUMIF('Manual Inputs'!$B$11:$B$22,'Expanded kW'!A8423,'Manual Inputs'!$C$11:$C$22)</f>
        <v>10706.418200918048</v>
      </c>
    </row>
    <row r="8424" spans="1:8" x14ac:dyDescent="0.2">
      <c r="A8424">
        <f t="shared" si="786"/>
        <v>2</v>
      </c>
      <c r="B8424" t="b">
        <f t="shared" si="787"/>
        <v>0</v>
      </c>
      <c r="C8424" t="str">
        <f t="shared" si="788"/>
        <v>OFF</v>
      </c>
      <c r="D8424" s="4">
        <f t="shared" si="790"/>
        <v>42780.916666646241</v>
      </c>
      <c r="E8424" t="str">
        <f t="shared" si="791"/>
        <v>LRKPPS</v>
      </c>
      <c r="F8424" s="39">
        <v>59.928092956542969</v>
      </c>
      <c r="G8424">
        <f t="shared" si="789"/>
        <v>1.0999109757963326E-3</v>
      </c>
      <c r="H8424" s="38">
        <f>G8424*SUMIF('Manual Inputs'!$B$11:$B$22,'Expanded kW'!A8424,'Manual Inputs'!$C$11:$C$22)</f>
        <v>10017.303923015075</v>
      </c>
    </row>
    <row r="8425" spans="1:8" x14ac:dyDescent="0.2">
      <c r="A8425">
        <f t="shared" si="786"/>
        <v>2</v>
      </c>
      <c r="B8425" t="b">
        <f t="shared" si="787"/>
        <v>0</v>
      </c>
      <c r="C8425" t="str">
        <f t="shared" si="788"/>
        <v>OFF</v>
      </c>
      <c r="D8425" s="4">
        <f t="shared" si="790"/>
        <v>42780.958333312905</v>
      </c>
      <c r="E8425" t="str">
        <f t="shared" si="791"/>
        <v>LRKPPS</v>
      </c>
      <c r="F8425" s="39">
        <v>58.531902313232422</v>
      </c>
      <c r="G8425">
        <f t="shared" si="789"/>
        <v>1.0742855080546005E-3</v>
      </c>
      <c r="H8425" s="38">
        <f>G8425*SUMIF('Manual Inputs'!$B$11:$B$22,'Expanded kW'!A8425,'Manual Inputs'!$C$11:$C$22)</f>
        <v>9783.9231274897829</v>
      </c>
    </row>
    <row r="8426" spans="1:8" x14ac:dyDescent="0.2">
      <c r="A8426">
        <f t="shared" si="786"/>
        <v>2</v>
      </c>
      <c r="B8426" t="b">
        <f t="shared" si="787"/>
        <v>0</v>
      </c>
      <c r="C8426" t="str">
        <f t="shared" si="788"/>
        <v>OFF</v>
      </c>
      <c r="D8426" s="4">
        <f t="shared" si="790"/>
        <v>42780.999999979569</v>
      </c>
      <c r="E8426" t="str">
        <f t="shared" si="791"/>
        <v>LRKPPS</v>
      </c>
      <c r="F8426" s="39">
        <v>57.327323913574219</v>
      </c>
      <c r="G8426">
        <f t="shared" si="789"/>
        <v>1.0521768618817278E-3</v>
      </c>
      <c r="H8426" s="38">
        <f>G8426*SUMIF('Manual Inputs'!$B$11:$B$22,'Expanded kW'!A8426,'Manual Inputs'!$C$11:$C$22)</f>
        <v>9582.5713518338252</v>
      </c>
    </row>
    <row r="8427" spans="1:8" x14ac:dyDescent="0.2">
      <c r="A8427">
        <f t="shared" si="786"/>
        <v>2</v>
      </c>
      <c r="B8427" t="b">
        <f t="shared" si="787"/>
        <v>0</v>
      </c>
      <c r="C8427" t="str">
        <f t="shared" si="788"/>
        <v>OFF</v>
      </c>
      <c r="D8427" s="4">
        <f t="shared" si="790"/>
        <v>42781.041666646233</v>
      </c>
      <c r="E8427" t="str">
        <f t="shared" si="791"/>
        <v>LRKPPS</v>
      </c>
      <c r="F8427" s="39">
        <v>56.629161834716797</v>
      </c>
      <c r="G8427">
        <f t="shared" si="789"/>
        <v>1.039362902759469E-3</v>
      </c>
      <c r="H8427" s="38">
        <f>G8427*SUMIF('Manual Inputs'!$B$11:$B$22,'Expanded kW'!A8427,'Manual Inputs'!$C$11:$C$22)</f>
        <v>9465.8697952448238</v>
      </c>
    </row>
    <row r="8428" spans="1:8" x14ac:dyDescent="0.2">
      <c r="A8428">
        <f t="shared" si="786"/>
        <v>2</v>
      </c>
      <c r="B8428" t="b">
        <f t="shared" si="787"/>
        <v>0</v>
      </c>
      <c r="C8428" t="str">
        <f t="shared" si="788"/>
        <v>OFF</v>
      </c>
      <c r="D8428" s="4">
        <f t="shared" si="790"/>
        <v>42781.083333312898</v>
      </c>
      <c r="E8428" t="str">
        <f t="shared" si="791"/>
        <v>LRKPPS</v>
      </c>
      <c r="F8428" s="39">
        <v>57.09222412109375</v>
      </c>
      <c r="G8428">
        <f t="shared" si="789"/>
        <v>1.0478618765484846E-3</v>
      </c>
      <c r="H8428" s="38">
        <f>G8428*SUMIF('Manual Inputs'!$B$11:$B$22,'Expanded kW'!A8428,'Manual Inputs'!$C$11:$C$22)</f>
        <v>9543.2731536545089</v>
      </c>
    </row>
    <row r="8429" spans="1:8" x14ac:dyDescent="0.2">
      <c r="A8429">
        <f t="shared" si="786"/>
        <v>2</v>
      </c>
      <c r="B8429" t="b">
        <f t="shared" si="787"/>
        <v>0</v>
      </c>
      <c r="C8429" t="str">
        <f t="shared" si="788"/>
        <v>OFF</v>
      </c>
      <c r="D8429" s="4">
        <f t="shared" si="790"/>
        <v>42781.124999979562</v>
      </c>
      <c r="E8429" t="str">
        <f t="shared" si="791"/>
        <v>LRKPPS</v>
      </c>
      <c r="F8429" s="39">
        <v>58.901786804199219</v>
      </c>
      <c r="G8429">
        <f t="shared" si="789"/>
        <v>1.0810743109568761E-3</v>
      </c>
      <c r="H8429" s="38">
        <f>G8429*SUMIF('Manual Inputs'!$B$11:$B$22,'Expanded kW'!A8429,'Manual Inputs'!$C$11:$C$22)</f>
        <v>9845.7513148995022</v>
      </c>
    </row>
    <row r="8430" spans="1:8" x14ac:dyDescent="0.2">
      <c r="A8430">
        <f t="shared" si="786"/>
        <v>2</v>
      </c>
      <c r="B8430" t="b">
        <f t="shared" si="787"/>
        <v>0</v>
      </c>
      <c r="C8430" t="str">
        <f t="shared" si="788"/>
        <v>OFF</v>
      </c>
      <c r="D8430" s="4">
        <f t="shared" si="790"/>
        <v>42781.166666646226</v>
      </c>
      <c r="E8430" t="str">
        <f t="shared" si="791"/>
        <v>LRKPPS</v>
      </c>
      <c r="F8430" s="39">
        <v>61.004024505615234</v>
      </c>
      <c r="G8430">
        <f t="shared" si="789"/>
        <v>1.1196584575139355E-3</v>
      </c>
      <c r="H8430" s="38">
        <f>G8430*SUMIF('Manual Inputs'!$B$11:$B$22,'Expanded kW'!A8430,'Manual Inputs'!$C$11:$C$22)</f>
        <v>10197.151683817894</v>
      </c>
    </row>
    <row r="8431" spans="1:8" x14ac:dyDescent="0.2">
      <c r="A8431">
        <f t="shared" si="786"/>
        <v>2</v>
      </c>
      <c r="B8431" t="b">
        <f t="shared" si="787"/>
        <v>0</v>
      </c>
      <c r="C8431" t="str">
        <f t="shared" si="788"/>
        <v>OFF</v>
      </c>
      <c r="D8431" s="4">
        <f t="shared" si="790"/>
        <v>42781.20833331289</v>
      </c>
      <c r="E8431" t="str">
        <f t="shared" si="791"/>
        <v>LRKPPS</v>
      </c>
      <c r="F8431" s="39">
        <v>72.473167419433594</v>
      </c>
      <c r="G8431">
        <f t="shared" si="789"/>
        <v>1.3301613377413003E-3</v>
      </c>
      <c r="H8431" s="38">
        <f>G8431*SUMIF('Manual Inputs'!$B$11:$B$22,'Expanded kW'!A8431,'Manual Inputs'!$C$11:$C$22)</f>
        <v>12114.280773634349</v>
      </c>
    </row>
    <row r="8432" spans="1:8" x14ac:dyDescent="0.2">
      <c r="A8432">
        <f t="shared" si="786"/>
        <v>2</v>
      </c>
      <c r="B8432" t="b">
        <f t="shared" si="787"/>
        <v>0</v>
      </c>
      <c r="C8432" t="str">
        <f t="shared" si="788"/>
        <v>OFF</v>
      </c>
      <c r="D8432" s="4">
        <f t="shared" si="790"/>
        <v>42781.249999979555</v>
      </c>
      <c r="E8432" t="str">
        <f t="shared" si="791"/>
        <v>LRKPPS</v>
      </c>
      <c r="F8432" s="39">
        <v>100.23262023925781</v>
      </c>
      <c r="G8432">
        <f t="shared" si="789"/>
        <v>1.8396540536327628E-3</v>
      </c>
      <c r="H8432" s="38">
        <f>G8432*SUMIF('Manual Inputs'!$B$11:$B$22,'Expanded kW'!A8432,'Manual Inputs'!$C$11:$C$22)</f>
        <v>16754.423016011791</v>
      </c>
    </row>
    <row r="8433" spans="1:8" x14ac:dyDescent="0.2">
      <c r="A8433">
        <f t="shared" si="786"/>
        <v>2</v>
      </c>
      <c r="B8433" t="b">
        <f t="shared" si="787"/>
        <v>0</v>
      </c>
      <c r="C8433" t="str">
        <f t="shared" si="788"/>
        <v>ON</v>
      </c>
      <c r="D8433" s="4">
        <f t="shared" si="790"/>
        <v>42781.291666646219</v>
      </c>
      <c r="E8433" t="str">
        <f t="shared" si="791"/>
        <v>LRKPPS</v>
      </c>
      <c r="F8433" s="39">
        <v>119.31113433837891</v>
      </c>
      <c r="G8433">
        <f t="shared" si="789"/>
        <v>2.1898181590503251E-3</v>
      </c>
      <c r="H8433" s="38">
        <f>G8433*SUMIF('Manual Inputs'!$B$11:$B$22,'Expanded kW'!A8433,'Manual Inputs'!$C$11:$C$22)</f>
        <v>19943.499535917272</v>
      </c>
    </row>
    <row r="8434" spans="1:8" x14ac:dyDescent="0.2">
      <c r="A8434">
        <f t="shared" si="786"/>
        <v>2</v>
      </c>
      <c r="B8434" t="b">
        <f t="shared" si="787"/>
        <v>0</v>
      </c>
      <c r="C8434" t="str">
        <f t="shared" si="788"/>
        <v>ON</v>
      </c>
      <c r="D8434" s="4">
        <f t="shared" si="790"/>
        <v>42781.333333312883</v>
      </c>
      <c r="E8434" t="str">
        <f t="shared" si="791"/>
        <v>LRKPPS</v>
      </c>
      <c r="F8434" s="39">
        <v>135.59114074707031</v>
      </c>
      <c r="G8434">
        <f t="shared" si="789"/>
        <v>2.4886188859137561E-3</v>
      </c>
      <c r="H8434" s="38">
        <f>G8434*SUMIF('Manual Inputs'!$B$11:$B$22,'Expanded kW'!A8434,'Manual Inputs'!$C$11:$C$22)</f>
        <v>22664.790403336567</v>
      </c>
    </row>
    <row r="8435" spans="1:8" x14ac:dyDescent="0.2">
      <c r="A8435">
        <f t="shared" si="786"/>
        <v>2</v>
      </c>
      <c r="B8435" t="b">
        <f t="shared" si="787"/>
        <v>0</v>
      </c>
      <c r="C8435" t="str">
        <f t="shared" si="788"/>
        <v>ON</v>
      </c>
      <c r="D8435" s="4">
        <f t="shared" si="790"/>
        <v>42781.374999979547</v>
      </c>
      <c r="E8435" t="str">
        <f t="shared" si="791"/>
        <v>LRKPPS</v>
      </c>
      <c r="F8435" s="39">
        <v>137.911376953125</v>
      </c>
      <c r="G8435">
        <f t="shared" si="789"/>
        <v>2.5312041434044329E-3</v>
      </c>
      <c r="H8435" s="38">
        <f>G8435*SUMIF('Manual Inputs'!$B$11:$B$22,'Expanded kW'!A8435,'Manual Inputs'!$C$11:$C$22)</f>
        <v>23052.630397946232</v>
      </c>
    </row>
    <row r="8436" spans="1:8" x14ac:dyDescent="0.2">
      <c r="A8436">
        <f t="shared" si="786"/>
        <v>2</v>
      </c>
      <c r="B8436" t="b">
        <f t="shared" si="787"/>
        <v>0</v>
      </c>
      <c r="C8436" t="str">
        <f t="shared" si="788"/>
        <v>ON</v>
      </c>
      <c r="D8436" s="4">
        <f t="shared" si="790"/>
        <v>42781.416666646212</v>
      </c>
      <c r="E8436" t="str">
        <f t="shared" si="791"/>
        <v>LRKPPS</v>
      </c>
      <c r="F8436" s="39">
        <v>135.40237426757813</v>
      </c>
      <c r="G8436">
        <f t="shared" si="789"/>
        <v>2.4851542950614083E-3</v>
      </c>
      <c r="H8436" s="38">
        <f>G8436*SUMIF('Manual Inputs'!$B$11:$B$22,'Expanded kW'!A8436,'Manual Inputs'!$C$11:$C$22)</f>
        <v>22633.237068293485</v>
      </c>
    </row>
    <row r="8437" spans="1:8" x14ac:dyDescent="0.2">
      <c r="A8437">
        <f t="shared" si="786"/>
        <v>2</v>
      </c>
      <c r="B8437" t="b">
        <f t="shared" si="787"/>
        <v>0</v>
      </c>
      <c r="C8437" t="str">
        <f t="shared" si="788"/>
        <v>ON</v>
      </c>
      <c r="D8437" s="4">
        <f t="shared" si="790"/>
        <v>42781.458333312876</v>
      </c>
      <c r="E8437" t="str">
        <f t="shared" si="791"/>
        <v>LRKPPS</v>
      </c>
      <c r="F8437" s="39">
        <v>139.49447631835937</v>
      </c>
      <c r="G8437">
        <f t="shared" si="789"/>
        <v>2.5602601050026133E-3</v>
      </c>
      <c r="H8437" s="38">
        <f>G8437*SUMIF('Manual Inputs'!$B$11:$B$22,'Expanded kW'!A8437,'Manual Inputs'!$C$11:$C$22)</f>
        <v>23317.253994318387</v>
      </c>
    </row>
    <row r="8438" spans="1:8" x14ac:dyDescent="0.2">
      <c r="A8438">
        <f t="shared" si="786"/>
        <v>2</v>
      </c>
      <c r="B8438" t="b">
        <f t="shared" si="787"/>
        <v>0</v>
      </c>
      <c r="C8438" t="str">
        <f t="shared" si="788"/>
        <v>ON</v>
      </c>
      <c r="D8438" s="4">
        <f t="shared" si="790"/>
        <v>42781.49999997954</v>
      </c>
      <c r="E8438" t="str">
        <f t="shared" si="791"/>
        <v>LRKPPS</v>
      </c>
      <c r="F8438" s="39">
        <v>130.08016967773437</v>
      </c>
      <c r="G8438">
        <f t="shared" si="789"/>
        <v>2.3874713728291295E-3</v>
      </c>
      <c r="H8438" s="38">
        <f>G8438*SUMIF('Manual Inputs'!$B$11:$B$22,'Expanded kW'!A8438,'Manual Inputs'!$C$11:$C$22)</f>
        <v>21743.601869062441</v>
      </c>
    </row>
    <row r="8439" spans="1:8" x14ac:dyDescent="0.2">
      <c r="A8439">
        <f t="shared" si="786"/>
        <v>2</v>
      </c>
      <c r="B8439" t="b">
        <f t="shared" si="787"/>
        <v>0</v>
      </c>
      <c r="C8439" t="str">
        <f t="shared" si="788"/>
        <v>ON</v>
      </c>
      <c r="D8439" s="4">
        <f t="shared" si="790"/>
        <v>42781.541666646204</v>
      </c>
      <c r="E8439" t="str">
        <f t="shared" si="791"/>
        <v>LRKPPS</v>
      </c>
      <c r="F8439" s="39">
        <v>114.30805206298828</v>
      </c>
      <c r="G8439">
        <f t="shared" si="789"/>
        <v>2.0979923585613168E-3</v>
      </c>
      <c r="H8439" s="38">
        <f>G8439*SUMIF('Manual Inputs'!$B$11:$B$22,'Expanded kW'!A8439,'Manual Inputs'!$C$11:$C$22)</f>
        <v>19107.207352537091</v>
      </c>
    </row>
    <row r="8440" spans="1:8" x14ac:dyDescent="0.2">
      <c r="A8440">
        <f t="shared" si="786"/>
        <v>2</v>
      </c>
      <c r="B8440" t="b">
        <f t="shared" si="787"/>
        <v>0</v>
      </c>
      <c r="C8440" t="str">
        <f t="shared" si="788"/>
        <v>ON</v>
      </c>
      <c r="D8440" s="4">
        <f t="shared" si="790"/>
        <v>42781.583333312868</v>
      </c>
      <c r="E8440" t="str">
        <f t="shared" si="791"/>
        <v>LRKPPS</v>
      </c>
      <c r="F8440" s="39">
        <v>105.13433837890625</v>
      </c>
      <c r="G8440">
        <f t="shared" si="789"/>
        <v>1.9296194324071037E-3</v>
      </c>
      <c r="H8440" s="38">
        <f>G8440*SUMIF('Manual Inputs'!$B$11:$B$22,'Expanded kW'!A8440,'Manual Inputs'!$C$11:$C$22)</f>
        <v>17573.77163745751</v>
      </c>
    </row>
    <row r="8441" spans="1:8" x14ac:dyDescent="0.2">
      <c r="A8441">
        <f t="shared" si="786"/>
        <v>2</v>
      </c>
      <c r="B8441" t="b">
        <f t="shared" si="787"/>
        <v>0</v>
      </c>
      <c r="C8441" t="str">
        <f t="shared" si="788"/>
        <v>ON</v>
      </c>
      <c r="D8441" s="4">
        <f t="shared" si="790"/>
        <v>42781.624999979533</v>
      </c>
      <c r="E8441" t="str">
        <f t="shared" si="791"/>
        <v>LRKPPS</v>
      </c>
      <c r="F8441" s="39">
        <v>94.03680419921875</v>
      </c>
      <c r="G8441">
        <f t="shared" si="789"/>
        <v>1.7259370015751288E-3</v>
      </c>
      <c r="H8441" s="38">
        <f>G8441*SUMIF('Manual Inputs'!$B$11:$B$22,'Expanded kW'!A8441,'Manual Inputs'!$C$11:$C$22)</f>
        <v>15718.758951594291</v>
      </c>
    </row>
    <row r="8442" spans="1:8" x14ac:dyDescent="0.2">
      <c r="A8442">
        <f t="shared" si="786"/>
        <v>2</v>
      </c>
      <c r="B8442" t="b">
        <f t="shared" si="787"/>
        <v>0</v>
      </c>
      <c r="C8442" t="str">
        <f t="shared" si="788"/>
        <v>ON</v>
      </c>
      <c r="D8442" s="4">
        <f t="shared" si="790"/>
        <v>42781.666666646197</v>
      </c>
      <c r="E8442" t="str">
        <f t="shared" si="791"/>
        <v>LRKPPS</v>
      </c>
      <c r="F8442" s="39">
        <v>82.590888977050781</v>
      </c>
      <c r="G8442">
        <f t="shared" si="789"/>
        <v>1.5158604388180563E-3</v>
      </c>
      <c r="H8442" s="38">
        <f>G8442*SUMIF('Manual Inputs'!$B$11:$B$22,'Expanded kW'!A8442,'Manual Inputs'!$C$11:$C$22)</f>
        <v>13805.512495701472</v>
      </c>
    </row>
    <row r="8443" spans="1:8" x14ac:dyDescent="0.2">
      <c r="A8443">
        <f t="shared" si="786"/>
        <v>2</v>
      </c>
      <c r="B8443" t="b">
        <f t="shared" si="787"/>
        <v>0</v>
      </c>
      <c r="C8443" t="str">
        <f t="shared" si="788"/>
        <v>ON</v>
      </c>
      <c r="D8443" s="4">
        <f t="shared" si="790"/>
        <v>42781.708333312861</v>
      </c>
      <c r="E8443" t="str">
        <f t="shared" si="791"/>
        <v>LRKPPS</v>
      </c>
      <c r="F8443" s="39">
        <v>76.465118408203125</v>
      </c>
      <c r="G8443">
        <f t="shared" si="789"/>
        <v>1.4034289905360024E-3</v>
      </c>
      <c r="H8443" s="38">
        <f>G8443*SUMIF('Manual Inputs'!$B$11:$B$22,'Expanded kW'!A8443,'Manual Inputs'!$C$11:$C$22)</f>
        <v>12781.556909540806</v>
      </c>
    </row>
    <row r="8444" spans="1:8" x14ac:dyDescent="0.2">
      <c r="A8444">
        <f t="shared" si="786"/>
        <v>2</v>
      </c>
      <c r="B8444" t="b">
        <f t="shared" si="787"/>
        <v>0</v>
      </c>
      <c r="C8444" t="str">
        <f t="shared" si="788"/>
        <v>ON</v>
      </c>
      <c r="D8444" s="4">
        <f t="shared" si="790"/>
        <v>42781.749999979525</v>
      </c>
      <c r="E8444" t="str">
        <f t="shared" si="791"/>
        <v>LRKPPS</v>
      </c>
      <c r="F8444" s="39">
        <v>76.569648742675781</v>
      </c>
      <c r="G8444">
        <f t="shared" si="789"/>
        <v>1.4053475241738659E-3</v>
      </c>
      <c r="H8444" s="38">
        <f>G8444*SUMIF('Manual Inputs'!$B$11:$B$22,'Expanded kW'!A8444,'Manual Inputs'!$C$11:$C$22)</f>
        <v>12799.029718668011</v>
      </c>
    </row>
    <row r="8445" spans="1:8" x14ac:dyDescent="0.2">
      <c r="A8445">
        <f t="shared" si="786"/>
        <v>2</v>
      </c>
      <c r="B8445" t="b">
        <f t="shared" si="787"/>
        <v>0</v>
      </c>
      <c r="C8445" t="str">
        <f t="shared" si="788"/>
        <v>ON</v>
      </c>
      <c r="D8445" s="4">
        <f t="shared" si="790"/>
        <v>42781.79166664619</v>
      </c>
      <c r="E8445" t="str">
        <f t="shared" si="791"/>
        <v>LRKPPS</v>
      </c>
      <c r="F8445" s="39">
        <v>75.166778564453125</v>
      </c>
      <c r="G8445">
        <f t="shared" si="789"/>
        <v>1.3795994612784991E-3</v>
      </c>
      <c r="H8445" s="38">
        <f>G8445*SUMIF('Manual Inputs'!$B$11:$B$22,'Expanded kW'!A8445,'Manual Inputs'!$C$11:$C$22)</f>
        <v>12564.532402860194</v>
      </c>
    </row>
    <row r="8446" spans="1:8" x14ac:dyDescent="0.2">
      <c r="A8446">
        <f t="shared" si="786"/>
        <v>2</v>
      </c>
      <c r="B8446" t="b">
        <f t="shared" si="787"/>
        <v>0</v>
      </c>
      <c r="C8446" t="str">
        <f t="shared" si="788"/>
        <v>ON</v>
      </c>
      <c r="D8446" s="4">
        <f t="shared" si="790"/>
        <v>42781.833333312854</v>
      </c>
      <c r="E8446" t="str">
        <f t="shared" si="791"/>
        <v>LRKPPS</v>
      </c>
      <c r="F8446" s="39">
        <v>71.742179870605469</v>
      </c>
      <c r="G8446">
        <f t="shared" si="789"/>
        <v>1.3167449050056623E-3</v>
      </c>
      <c r="H8446" s="38">
        <f>G8446*SUMIF('Manual Inputs'!$B$11:$B$22,'Expanded kW'!A8446,'Manual Inputs'!$C$11:$C$22)</f>
        <v>11992.092262715754</v>
      </c>
    </row>
    <row r="8447" spans="1:8" x14ac:dyDescent="0.2">
      <c r="A8447">
        <f t="shared" si="786"/>
        <v>2</v>
      </c>
      <c r="B8447" t="b">
        <f t="shared" si="787"/>
        <v>0</v>
      </c>
      <c r="C8447" t="str">
        <f t="shared" si="788"/>
        <v>OFF</v>
      </c>
      <c r="D8447" s="4">
        <f t="shared" si="790"/>
        <v>42781.874999979518</v>
      </c>
      <c r="E8447" t="str">
        <f t="shared" si="791"/>
        <v>LRKPPS</v>
      </c>
      <c r="F8447" s="39">
        <v>72.487297058105469</v>
      </c>
      <c r="G8447">
        <f t="shared" si="789"/>
        <v>1.3304206709503596E-3</v>
      </c>
      <c r="H8447" s="38">
        <f>G8447*SUMIF('Manual Inputs'!$B$11:$B$22,'Expanded kW'!A8447,'Manual Inputs'!$C$11:$C$22)</f>
        <v>12116.642618937873</v>
      </c>
    </row>
    <row r="8448" spans="1:8" x14ac:dyDescent="0.2">
      <c r="A8448">
        <f t="shared" si="786"/>
        <v>2</v>
      </c>
      <c r="B8448" t="b">
        <f t="shared" si="787"/>
        <v>0</v>
      </c>
      <c r="C8448" t="str">
        <f t="shared" si="788"/>
        <v>OFF</v>
      </c>
      <c r="D8448" s="4">
        <f t="shared" si="790"/>
        <v>42781.916666646182</v>
      </c>
      <c r="E8448" t="str">
        <f t="shared" si="791"/>
        <v>LRKPPS</v>
      </c>
      <c r="F8448" s="39">
        <v>69.835311889648437</v>
      </c>
      <c r="G8448">
        <f t="shared" si="789"/>
        <v>1.2817465441672797E-3</v>
      </c>
      <c r="H8448" s="38">
        <f>G8448*SUMIF('Manual Inputs'!$B$11:$B$22,'Expanded kW'!A8448,'Manual Inputs'!$C$11:$C$22)</f>
        <v>11673.348996178567</v>
      </c>
    </row>
    <row r="8449" spans="1:8" x14ac:dyDescent="0.2">
      <c r="A8449">
        <f t="shared" si="786"/>
        <v>2</v>
      </c>
      <c r="B8449" t="b">
        <f t="shared" si="787"/>
        <v>0</v>
      </c>
      <c r="C8449" t="str">
        <f t="shared" si="788"/>
        <v>OFF</v>
      </c>
      <c r="D8449" s="4">
        <f t="shared" si="790"/>
        <v>42781.958333312847</v>
      </c>
      <c r="E8449" t="str">
        <f t="shared" si="791"/>
        <v>LRKPPS</v>
      </c>
      <c r="F8449" s="39">
        <v>67.415313720703125</v>
      </c>
      <c r="G8449">
        <f t="shared" si="789"/>
        <v>1.2373302709953605E-3</v>
      </c>
      <c r="H8449" s="38">
        <f>G8449*SUMIF('Manual Inputs'!$B$11:$B$22,'Expanded kW'!A8449,'Manual Inputs'!$C$11:$C$22)</f>
        <v>11268.833251466913</v>
      </c>
    </row>
    <row r="8450" spans="1:8" x14ac:dyDescent="0.2">
      <c r="A8450">
        <f t="shared" ref="A8450:A8513" si="792">MONTH(D8450)</f>
        <v>2</v>
      </c>
      <c r="B8450" t="b">
        <f t="shared" ref="B8450:B8513" si="793">IF(ISNA(VLOOKUP(DATE(YEAR(D8450),MONTH(D8450),DAY(D8450)),Holidays,1,FALSE)),FALSE,TRUE)</f>
        <v>0</v>
      </c>
      <c r="C8450" t="str">
        <f t="shared" ref="C8450:C8513" si="794">IF(OR(HOUR(D8450)&lt;PkStart,HOUR(D8450)&gt;OPkStart-1,WEEKDAY(D8450,2)&gt;5,B8450)=TRUE,"OFF","ON")</f>
        <v>OFF</v>
      </c>
      <c r="D8450" s="4">
        <f t="shared" si="790"/>
        <v>42781.999999979511</v>
      </c>
      <c r="E8450" t="str">
        <f t="shared" si="791"/>
        <v>LRKPPS</v>
      </c>
      <c r="F8450" s="39">
        <v>65.54986572265625</v>
      </c>
      <c r="G8450">
        <f t="shared" ref="G8450:G8513" si="795">IF(SUMIF($A$2:$A$8761,A8450,$F$2:$F$8761)=0,0,F8450/SUMIF($A$2:$A$8761,A8450,$F$2:$F$8761))</f>
        <v>1.2030921261353706E-3</v>
      </c>
      <c r="H8450" s="38">
        <f>G8450*SUMIF('Manual Inputs'!$B$11:$B$22,'Expanded kW'!A8450,'Manual Inputs'!$C$11:$C$22)</f>
        <v>10957.013558446373</v>
      </c>
    </row>
    <row r="8451" spans="1:8" x14ac:dyDescent="0.2">
      <c r="A8451">
        <f t="shared" si="792"/>
        <v>2</v>
      </c>
      <c r="B8451" t="b">
        <f t="shared" si="793"/>
        <v>0</v>
      </c>
      <c r="C8451" t="str">
        <f t="shared" si="794"/>
        <v>OFF</v>
      </c>
      <c r="D8451" s="4">
        <f t="shared" si="790"/>
        <v>42782.041666646175</v>
      </c>
      <c r="E8451" t="str">
        <f t="shared" si="791"/>
        <v>LRKPPS</v>
      </c>
      <c r="F8451" s="39">
        <v>67.140068054199219</v>
      </c>
      <c r="G8451">
        <f t="shared" si="795"/>
        <v>1.2322784544817338E-3</v>
      </c>
      <c r="H8451" s="38">
        <f>G8451*SUMIF('Manual Inputs'!$B$11:$B$22,'Expanded kW'!A8451,'Manual Inputs'!$C$11:$C$22)</f>
        <v>11222.824453942489</v>
      </c>
    </row>
    <row r="8452" spans="1:8" x14ac:dyDescent="0.2">
      <c r="A8452">
        <f t="shared" si="792"/>
        <v>2</v>
      </c>
      <c r="B8452" t="b">
        <f t="shared" si="793"/>
        <v>0</v>
      </c>
      <c r="C8452" t="str">
        <f t="shared" si="794"/>
        <v>OFF</v>
      </c>
      <c r="D8452" s="4">
        <f t="shared" ref="D8452:D8515" si="796">+D8451+1/24</f>
        <v>42782.083333312839</v>
      </c>
      <c r="E8452" t="str">
        <f t="shared" ref="E8452:E8515" si="797">+E8451</f>
        <v>LRKPPS</v>
      </c>
      <c r="F8452" s="39">
        <v>73.1031494140625</v>
      </c>
      <c r="G8452">
        <f t="shared" si="795"/>
        <v>1.3417239301126089E-3</v>
      </c>
      <c r="H8452" s="38">
        <f>G8452*SUMIF('Manual Inputs'!$B$11:$B$22,'Expanded kW'!A8452,'Manual Inputs'!$C$11:$C$22)</f>
        <v>12219.585661457182</v>
      </c>
    </row>
    <row r="8453" spans="1:8" x14ac:dyDescent="0.2">
      <c r="A8453">
        <f t="shared" si="792"/>
        <v>2</v>
      </c>
      <c r="B8453" t="b">
        <f t="shared" si="793"/>
        <v>0</v>
      </c>
      <c r="C8453" t="str">
        <f t="shared" si="794"/>
        <v>OFF</v>
      </c>
      <c r="D8453" s="4">
        <f t="shared" si="796"/>
        <v>42782.124999979504</v>
      </c>
      <c r="E8453" t="str">
        <f t="shared" si="797"/>
        <v>LRKPPS</v>
      </c>
      <c r="F8453" s="39">
        <v>78.301673889160156</v>
      </c>
      <c r="G8453">
        <f t="shared" si="795"/>
        <v>1.437136846593234E-3</v>
      </c>
      <c r="H8453" s="38">
        <f>G8453*SUMIF('Manual Inputs'!$B$11:$B$22,'Expanded kW'!A8453,'Manual Inputs'!$C$11:$C$22)</f>
        <v>13088.547062515747</v>
      </c>
    </row>
    <row r="8454" spans="1:8" x14ac:dyDescent="0.2">
      <c r="A8454">
        <f t="shared" si="792"/>
        <v>2</v>
      </c>
      <c r="B8454" t="b">
        <f t="shared" si="793"/>
        <v>0</v>
      </c>
      <c r="C8454" t="str">
        <f t="shared" si="794"/>
        <v>OFF</v>
      </c>
      <c r="D8454" s="4">
        <f t="shared" si="796"/>
        <v>42782.166666646168</v>
      </c>
      <c r="E8454" t="str">
        <f t="shared" si="797"/>
        <v>LRKPPS</v>
      </c>
      <c r="F8454" s="39">
        <v>80.514015197753906</v>
      </c>
      <c r="G8454">
        <f t="shared" si="795"/>
        <v>1.4777418177758556E-3</v>
      </c>
      <c r="H8454" s="38">
        <f>G8454*SUMIF('Manual Inputs'!$B$11:$B$22,'Expanded kW'!A8454,'Manual Inputs'!$C$11:$C$22)</f>
        <v>13458.351843150018</v>
      </c>
    </row>
    <row r="8455" spans="1:8" x14ac:dyDescent="0.2">
      <c r="A8455">
        <f t="shared" si="792"/>
        <v>2</v>
      </c>
      <c r="B8455" t="b">
        <f t="shared" si="793"/>
        <v>0</v>
      </c>
      <c r="C8455" t="str">
        <f t="shared" si="794"/>
        <v>OFF</v>
      </c>
      <c r="D8455" s="4">
        <f t="shared" si="796"/>
        <v>42782.208333312832</v>
      </c>
      <c r="E8455" t="str">
        <f t="shared" si="797"/>
        <v>LRKPPS</v>
      </c>
      <c r="F8455" s="39">
        <v>87.300102233886719</v>
      </c>
      <c r="G8455">
        <f t="shared" si="795"/>
        <v>1.6022926126620584E-3</v>
      </c>
      <c r="H8455" s="38">
        <f>G8455*SUMIF('Manual Inputs'!$B$11:$B$22,'Expanded kW'!A8455,'Manual Inputs'!$C$11:$C$22)</f>
        <v>14592.68288782834</v>
      </c>
    </row>
    <row r="8456" spans="1:8" x14ac:dyDescent="0.2">
      <c r="A8456">
        <f t="shared" si="792"/>
        <v>2</v>
      </c>
      <c r="B8456" t="b">
        <f t="shared" si="793"/>
        <v>0</v>
      </c>
      <c r="C8456" t="str">
        <f t="shared" si="794"/>
        <v>OFF</v>
      </c>
      <c r="D8456" s="4">
        <f t="shared" si="796"/>
        <v>42782.249999979496</v>
      </c>
      <c r="E8456" t="str">
        <f t="shared" si="797"/>
        <v>LRKPPS</v>
      </c>
      <c r="F8456" s="39">
        <v>109.15634918212891</v>
      </c>
      <c r="G8456">
        <f t="shared" si="795"/>
        <v>2.0034387984003447E-3</v>
      </c>
      <c r="H8456" s="38">
        <f>G8456*SUMIF('Manual Inputs'!$B$11:$B$22,'Expanded kW'!A8456,'Manual Inputs'!$C$11:$C$22)</f>
        <v>18246.072433458936</v>
      </c>
    </row>
    <row r="8457" spans="1:8" x14ac:dyDescent="0.2">
      <c r="A8457">
        <f t="shared" si="792"/>
        <v>2</v>
      </c>
      <c r="B8457" t="b">
        <f t="shared" si="793"/>
        <v>0</v>
      </c>
      <c r="C8457" t="str">
        <f t="shared" si="794"/>
        <v>ON</v>
      </c>
      <c r="D8457" s="4">
        <f t="shared" si="796"/>
        <v>42782.291666646161</v>
      </c>
      <c r="E8457" t="str">
        <f t="shared" si="797"/>
        <v>LRKPPS</v>
      </c>
      <c r="F8457" s="39">
        <v>129.68928527832031</v>
      </c>
      <c r="G8457">
        <f t="shared" si="795"/>
        <v>2.3802971408458948E-3</v>
      </c>
      <c r="H8457" s="38">
        <f>G8457*SUMIF('Manual Inputs'!$B$11:$B$22,'Expanded kW'!A8457,'Manual Inputs'!$C$11:$C$22)</f>
        <v>21678.263433705662</v>
      </c>
    </row>
    <row r="8458" spans="1:8" x14ac:dyDescent="0.2">
      <c r="A8458">
        <f t="shared" si="792"/>
        <v>2</v>
      </c>
      <c r="B8458" t="b">
        <f t="shared" si="793"/>
        <v>0</v>
      </c>
      <c r="C8458" t="str">
        <f t="shared" si="794"/>
        <v>ON</v>
      </c>
      <c r="D8458" s="4">
        <f t="shared" si="796"/>
        <v>42782.333333312825</v>
      </c>
      <c r="E8458" t="str">
        <f t="shared" si="797"/>
        <v>LRKPPS</v>
      </c>
      <c r="F8458" s="39">
        <v>141.5504150390625</v>
      </c>
      <c r="G8458">
        <f t="shared" si="795"/>
        <v>2.5979944872080653E-3</v>
      </c>
      <c r="H8458" s="38">
        <f>G8458*SUMIF('Manual Inputs'!$B$11:$B$22,'Expanded kW'!A8458,'Manual Inputs'!$C$11:$C$22)</f>
        <v>23660.915238925529</v>
      </c>
    </row>
    <row r="8459" spans="1:8" x14ac:dyDescent="0.2">
      <c r="A8459">
        <f t="shared" si="792"/>
        <v>2</v>
      </c>
      <c r="B8459" t="b">
        <f t="shared" si="793"/>
        <v>0</v>
      </c>
      <c r="C8459" t="str">
        <f t="shared" si="794"/>
        <v>ON</v>
      </c>
      <c r="D8459" s="4">
        <f t="shared" si="796"/>
        <v>42782.374999979489</v>
      </c>
      <c r="E8459" t="str">
        <f t="shared" si="797"/>
        <v>LRKPPS</v>
      </c>
      <c r="F8459" s="39">
        <v>143.78250122070312</v>
      </c>
      <c r="G8459">
        <f t="shared" si="795"/>
        <v>2.6389618527454628E-3</v>
      </c>
      <c r="H8459" s="38">
        <f>G8459*SUMIF('Manual Inputs'!$B$11:$B$22,'Expanded kW'!A8459,'Manual Inputs'!$C$11:$C$22)</f>
        <v>24034.020481571413</v>
      </c>
    </row>
    <row r="8460" spans="1:8" x14ac:dyDescent="0.2">
      <c r="A8460">
        <f t="shared" si="792"/>
        <v>2</v>
      </c>
      <c r="B8460" t="b">
        <f t="shared" si="793"/>
        <v>0</v>
      </c>
      <c r="C8460" t="str">
        <f t="shared" si="794"/>
        <v>ON</v>
      </c>
      <c r="D8460" s="4">
        <f t="shared" si="796"/>
        <v>42782.416666646153</v>
      </c>
      <c r="E8460" t="str">
        <f t="shared" si="797"/>
        <v>LRKPPS</v>
      </c>
      <c r="F8460" s="39">
        <v>139.09127807617187</v>
      </c>
      <c r="G8460">
        <f t="shared" si="795"/>
        <v>2.5528598666482005E-3</v>
      </c>
      <c r="H8460" s="38">
        <f>G8460*SUMIF('Manual Inputs'!$B$11:$B$22,'Expanded kW'!A8460,'Manual Inputs'!$C$11:$C$22)</f>
        <v>23249.857233734889</v>
      </c>
    </row>
    <row r="8461" spans="1:8" x14ac:dyDescent="0.2">
      <c r="A8461">
        <f t="shared" si="792"/>
        <v>2</v>
      </c>
      <c r="B8461" t="b">
        <f t="shared" si="793"/>
        <v>0</v>
      </c>
      <c r="C8461" t="str">
        <f t="shared" si="794"/>
        <v>ON</v>
      </c>
      <c r="D8461" s="4">
        <f t="shared" si="796"/>
        <v>42782.458333312818</v>
      </c>
      <c r="E8461" t="str">
        <f t="shared" si="797"/>
        <v>LRKPPS</v>
      </c>
      <c r="F8461" s="39">
        <v>142.65589904785156</v>
      </c>
      <c r="G8461">
        <f t="shared" si="795"/>
        <v>2.6182843702136226E-3</v>
      </c>
      <c r="H8461" s="38">
        <f>G8461*SUMIF('Manual Inputs'!$B$11:$B$22,'Expanded kW'!A8461,'Manual Inputs'!$C$11:$C$22)</f>
        <v>23845.70285274303</v>
      </c>
    </row>
    <row r="8462" spans="1:8" x14ac:dyDescent="0.2">
      <c r="A8462">
        <f t="shared" si="792"/>
        <v>2</v>
      </c>
      <c r="B8462" t="b">
        <f t="shared" si="793"/>
        <v>0</v>
      </c>
      <c r="C8462" t="str">
        <f t="shared" si="794"/>
        <v>ON</v>
      </c>
      <c r="D8462" s="4">
        <f t="shared" si="796"/>
        <v>42782.499999979482</v>
      </c>
      <c r="E8462" t="str">
        <f t="shared" si="797"/>
        <v>LRKPPS</v>
      </c>
      <c r="F8462" s="39">
        <v>132.86875915527344</v>
      </c>
      <c r="G8462">
        <f t="shared" si="795"/>
        <v>2.4386527140334885E-3</v>
      </c>
      <c r="H8462" s="38">
        <f>G8462*SUMIF('Manual Inputs'!$B$11:$B$22,'Expanded kW'!A8462,'Manual Inputs'!$C$11:$C$22)</f>
        <v>22209.729638776171</v>
      </c>
    </row>
    <row r="8463" spans="1:8" x14ac:dyDescent="0.2">
      <c r="A8463">
        <f t="shared" si="792"/>
        <v>2</v>
      </c>
      <c r="B8463" t="b">
        <f t="shared" si="793"/>
        <v>0</v>
      </c>
      <c r="C8463" t="str">
        <f t="shared" si="794"/>
        <v>ON</v>
      </c>
      <c r="D8463" s="4">
        <f t="shared" si="796"/>
        <v>42782.541666646146</v>
      </c>
      <c r="E8463" t="str">
        <f t="shared" si="797"/>
        <v>LRKPPS</v>
      </c>
      <c r="F8463" s="39">
        <v>117.90219116210937</v>
      </c>
      <c r="G8463">
        <f t="shared" si="795"/>
        <v>2.1639586332854056E-3</v>
      </c>
      <c r="H8463" s="38">
        <f>G8463*SUMIF('Manual Inputs'!$B$11:$B$22,'Expanded kW'!A8463,'Manual Inputs'!$C$11:$C$22)</f>
        <v>19707.987085734938</v>
      </c>
    </row>
    <row r="8464" spans="1:8" x14ac:dyDescent="0.2">
      <c r="A8464">
        <f t="shared" si="792"/>
        <v>2</v>
      </c>
      <c r="B8464" t="b">
        <f t="shared" si="793"/>
        <v>0</v>
      </c>
      <c r="C8464" t="str">
        <f t="shared" si="794"/>
        <v>ON</v>
      </c>
      <c r="D8464" s="4">
        <f t="shared" si="796"/>
        <v>42782.58333331281</v>
      </c>
      <c r="E8464" t="str">
        <f t="shared" si="797"/>
        <v>LRKPPS</v>
      </c>
      <c r="F8464" s="39">
        <v>109.07647705078125</v>
      </c>
      <c r="G8464">
        <f t="shared" si="795"/>
        <v>2.0019728376197599E-3</v>
      </c>
      <c r="H8464" s="38">
        <f>G8464*SUMIF('Manual Inputs'!$B$11:$B$22,'Expanded kW'!A8464,'Manual Inputs'!$C$11:$C$22)</f>
        <v>18232.721375962938</v>
      </c>
    </row>
    <row r="8465" spans="1:8" x14ac:dyDescent="0.2">
      <c r="A8465">
        <f t="shared" si="792"/>
        <v>2</v>
      </c>
      <c r="B8465" t="b">
        <f t="shared" si="793"/>
        <v>0</v>
      </c>
      <c r="C8465" t="str">
        <f t="shared" si="794"/>
        <v>ON</v>
      </c>
      <c r="D8465" s="4">
        <f t="shared" si="796"/>
        <v>42782.624999979475</v>
      </c>
      <c r="E8465" t="str">
        <f t="shared" si="797"/>
        <v>LRKPPS</v>
      </c>
      <c r="F8465" s="39">
        <v>100.67811584472656</v>
      </c>
      <c r="G8465">
        <f t="shared" si="795"/>
        <v>1.8478306112695868E-3</v>
      </c>
      <c r="H8465" s="38">
        <f>G8465*SUMIF('Manual Inputs'!$B$11:$B$22,'Expanded kW'!A8465,'Manual Inputs'!$C$11:$C$22)</f>
        <v>16828.890008972576</v>
      </c>
    </row>
    <row r="8466" spans="1:8" x14ac:dyDescent="0.2">
      <c r="A8466">
        <f t="shared" si="792"/>
        <v>2</v>
      </c>
      <c r="B8466" t="b">
        <f t="shared" si="793"/>
        <v>0</v>
      </c>
      <c r="C8466" t="str">
        <f t="shared" si="794"/>
        <v>ON</v>
      </c>
      <c r="D8466" s="4">
        <f t="shared" si="796"/>
        <v>42782.666666646139</v>
      </c>
      <c r="E8466" t="str">
        <f t="shared" si="797"/>
        <v>LRKPPS</v>
      </c>
      <c r="F8466" s="39">
        <v>88.594406127929688</v>
      </c>
      <c r="G8466">
        <f t="shared" si="795"/>
        <v>1.6260480667210778E-3</v>
      </c>
      <c r="H8466" s="38">
        <f>G8466*SUMIF('Manual Inputs'!$B$11:$B$22,'Expanded kW'!A8466,'Manual Inputs'!$C$11:$C$22)</f>
        <v>14809.03276375001</v>
      </c>
    </row>
    <row r="8467" spans="1:8" x14ac:dyDescent="0.2">
      <c r="A8467">
        <f t="shared" si="792"/>
        <v>2</v>
      </c>
      <c r="B8467" t="b">
        <f t="shared" si="793"/>
        <v>0</v>
      </c>
      <c r="C8467" t="str">
        <f t="shared" si="794"/>
        <v>ON</v>
      </c>
      <c r="D8467" s="4">
        <f t="shared" si="796"/>
        <v>42782.708333312803</v>
      </c>
      <c r="E8467" t="str">
        <f t="shared" si="797"/>
        <v>LRKPPS</v>
      </c>
      <c r="F8467" s="39">
        <v>79.739143371582031</v>
      </c>
      <c r="G8467">
        <f t="shared" si="795"/>
        <v>1.463519939781843E-3</v>
      </c>
      <c r="H8467" s="38">
        <f>G8467*SUMIF('Manual Inputs'!$B$11:$B$22,'Expanded kW'!A8467,'Manual Inputs'!$C$11:$C$22)</f>
        <v>13328.827838610541</v>
      </c>
    </row>
    <row r="8468" spans="1:8" x14ac:dyDescent="0.2">
      <c r="A8468">
        <f t="shared" si="792"/>
        <v>2</v>
      </c>
      <c r="B8468" t="b">
        <f t="shared" si="793"/>
        <v>0</v>
      </c>
      <c r="C8468" t="str">
        <f t="shared" si="794"/>
        <v>ON</v>
      </c>
      <c r="D8468" s="4">
        <f t="shared" si="796"/>
        <v>42782.749999979467</v>
      </c>
      <c r="E8468" t="str">
        <f t="shared" si="797"/>
        <v>LRKPPS</v>
      </c>
      <c r="F8468" s="39">
        <v>79.792739868164063</v>
      </c>
      <c r="G8468">
        <f t="shared" si="795"/>
        <v>1.4645036416142635E-3</v>
      </c>
      <c r="H8468" s="38">
        <f>G8468*SUMIF('Manual Inputs'!$B$11:$B$22,'Expanded kW'!A8468,'Manual Inputs'!$C$11:$C$22)</f>
        <v>13337.786782053987</v>
      </c>
    </row>
    <row r="8469" spans="1:8" x14ac:dyDescent="0.2">
      <c r="A8469">
        <f t="shared" si="792"/>
        <v>2</v>
      </c>
      <c r="B8469" t="b">
        <f t="shared" si="793"/>
        <v>0</v>
      </c>
      <c r="C8469" t="str">
        <f t="shared" si="794"/>
        <v>ON</v>
      </c>
      <c r="D8469" s="4">
        <f t="shared" si="796"/>
        <v>42782.791666646131</v>
      </c>
      <c r="E8469" t="str">
        <f t="shared" si="797"/>
        <v>LRKPPS</v>
      </c>
      <c r="F8469" s="39">
        <v>80.117950439453125</v>
      </c>
      <c r="G8469">
        <f t="shared" si="795"/>
        <v>1.4704725062845479E-3</v>
      </c>
      <c r="H8469" s="38">
        <f>G8469*SUMIF('Manual Inputs'!$B$11:$B$22,'Expanded kW'!A8469,'Manual Inputs'!$C$11:$C$22)</f>
        <v>13392.147482868248</v>
      </c>
    </row>
    <row r="8470" spans="1:8" x14ac:dyDescent="0.2">
      <c r="A8470">
        <f t="shared" si="792"/>
        <v>2</v>
      </c>
      <c r="B8470" t="b">
        <f t="shared" si="793"/>
        <v>0</v>
      </c>
      <c r="C8470" t="str">
        <f t="shared" si="794"/>
        <v>ON</v>
      </c>
      <c r="D8470" s="4">
        <f t="shared" si="796"/>
        <v>42782.833333312796</v>
      </c>
      <c r="E8470" t="str">
        <f t="shared" si="797"/>
        <v>LRKPPS</v>
      </c>
      <c r="F8470" s="39">
        <v>79.14984130859375</v>
      </c>
      <c r="G8470">
        <f t="shared" si="795"/>
        <v>1.4527039806020597E-3</v>
      </c>
      <c r="H8470" s="38">
        <f>G8470*SUMIF('Manual Inputs'!$B$11:$B$22,'Expanded kW'!A8470,'Manual Inputs'!$C$11:$C$22)</f>
        <v>13230.322820743644</v>
      </c>
    </row>
    <row r="8471" spans="1:8" x14ac:dyDescent="0.2">
      <c r="A8471">
        <f t="shared" si="792"/>
        <v>2</v>
      </c>
      <c r="B8471" t="b">
        <f t="shared" si="793"/>
        <v>0</v>
      </c>
      <c r="C8471" t="str">
        <f t="shared" si="794"/>
        <v>OFF</v>
      </c>
      <c r="D8471" s="4">
        <f t="shared" si="796"/>
        <v>42782.87499997946</v>
      </c>
      <c r="E8471" t="str">
        <f t="shared" si="797"/>
        <v>LRKPPS</v>
      </c>
      <c r="F8471" s="39">
        <v>77.709320068359375</v>
      </c>
      <c r="G8471">
        <f t="shared" si="795"/>
        <v>1.4262648759212132E-3</v>
      </c>
      <c r="H8471" s="38">
        <f>G8471*SUMIF('Manual Inputs'!$B$11:$B$22,'Expanded kW'!A8471,'Manual Inputs'!$C$11:$C$22)</f>
        <v>12989.531926872711</v>
      </c>
    </row>
    <row r="8472" spans="1:8" x14ac:dyDescent="0.2">
      <c r="A8472">
        <f t="shared" si="792"/>
        <v>2</v>
      </c>
      <c r="B8472" t="b">
        <f t="shared" si="793"/>
        <v>0</v>
      </c>
      <c r="C8472" t="str">
        <f t="shared" si="794"/>
        <v>OFF</v>
      </c>
      <c r="D8472" s="4">
        <f t="shared" si="796"/>
        <v>42782.916666646124</v>
      </c>
      <c r="E8472" t="str">
        <f t="shared" si="797"/>
        <v>LRKPPS</v>
      </c>
      <c r="F8472" s="39">
        <v>75.302528381347656</v>
      </c>
      <c r="G8472">
        <f t="shared" si="795"/>
        <v>1.3820909924819518E-3</v>
      </c>
      <c r="H8472" s="38">
        <f>G8472*SUMIF('Manual Inputs'!$B$11:$B$22,'Expanded kW'!A8472,'Manual Inputs'!$C$11:$C$22)</f>
        <v>12587.223716837299</v>
      </c>
    </row>
    <row r="8473" spans="1:8" x14ac:dyDescent="0.2">
      <c r="A8473">
        <f t="shared" si="792"/>
        <v>2</v>
      </c>
      <c r="B8473" t="b">
        <f t="shared" si="793"/>
        <v>0</v>
      </c>
      <c r="C8473" t="str">
        <f t="shared" si="794"/>
        <v>OFF</v>
      </c>
      <c r="D8473" s="4">
        <f t="shared" si="796"/>
        <v>42782.958333312788</v>
      </c>
      <c r="E8473" t="str">
        <f t="shared" si="797"/>
        <v>LRKPPS</v>
      </c>
      <c r="F8473" s="39">
        <v>72.171211242675781</v>
      </c>
      <c r="G8473">
        <f t="shared" si="795"/>
        <v>1.324619280641865E-3</v>
      </c>
      <c r="H8473" s="38">
        <f>G8473*SUMIF('Manual Inputs'!$B$11:$B$22,'Expanded kW'!A8473,'Manual Inputs'!$C$11:$C$22)</f>
        <v>12063.807170274265</v>
      </c>
    </row>
    <row r="8474" spans="1:8" x14ac:dyDescent="0.2">
      <c r="A8474">
        <f t="shared" si="792"/>
        <v>2</v>
      </c>
      <c r="B8474" t="b">
        <f t="shared" si="793"/>
        <v>0</v>
      </c>
      <c r="C8474" t="str">
        <f t="shared" si="794"/>
        <v>OFF</v>
      </c>
      <c r="D8474" s="4">
        <f t="shared" si="796"/>
        <v>42782.999999979453</v>
      </c>
      <c r="E8474" t="str">
        <f t="shared" si="797"/>
        <v>LRKPPS</v>
      </c>
      <c r="F8474" s="39">
        <v>70.925140380859375</v>
      </c>
      <c r="G8474">
        <f t="shared" si="795"/>
        <v>1.3017490882176587E-3</v>
      </c>
      <c r="H8474" s="38">
        <f>G8474*SUMIF('Manual Inputs'!$B$11:$B$22,'Expanded kW'!A8474,'Manual Inputs'!$C$11:$C$22)</f>
        <v>11855.519705804476</v>
      </c>
    </row>
    <row r="8475" spans="1:8" x14ac:dyDescent="0.2">
      <c r="A8475">
        <f t="shared" si="792"/>
        <v>2</v>
      </c>
      <c r="B8475" t="b">
        <f t="shared" si="793"/>
        <v>0</v>
      </c>
      <c r="C8475" t="str">
        <f t="shared" si="794"/>
        <v>OFF</v>
      </c>
      <c r="D8475" s="4">
        <f t="shared" si="796"/>
        <v>42783.041666646117</v>
      </c>
      <c r="E8475" t="str">
        <f t="shared" si="797"/>
        <v>LRKPPS</v>
      </c>
      <c r="F8475" s="39">
        <v>70.294303894042969</v>
      </c>
      <c r="G8475">
        <f t="shared" si="795"/>
        <v>1.2901708126285237E-3</v>
      </c>
      <c r="H8475" s="38">
        <f>G8475*SUMIF('Manual Inputs'!$B$11:$B$22,'Expanded kW'!A8475,'Manual Inputs'!$C$11:$C$22)</f>
        <v>11750.071985004326</v>
      </c>
    </row>
    <row r="8476" spans="1:8" x14ac:dyDescent="0.2">
      <c r="A8476">
        <f t="shared" si="792"/>
        <v>2</v>
      </c>
      <c r="B8476" t="b">
        <f t="shared" si="793"/>
        <v>0</v>
      </c>
      <c r="C8476" t="str">
        <f t="shared" si="794"/>
        <v>OFF</v>
      </c>
      <c r="D8476" s="4">
        <f t="shared" si="796"/>
        <v>42783.083333312781</v>
      </c>
      <c r="E8476" t="str">
        <f t="shared" si="797"/>
        <v>LRKPPS</v>
      </c>
      <c r="F8476" s="39">
        <v>69.518218994140625</v>
      </c>
      <c r="G8476">
        <f t="shared" si="795"/>
        <v>1.2759266700663467E-3</v>
      </c>
      <c r="H8476" s="38">
        <f>G8476*SUMIF('Manual Inputs'!$B$11:$B$22,'Expanded kW'!A8476,'Manual Inputs'!$C$11:$C$22)</f>
        <v>11620.345208648834</v>
      </c>
    </row>
    <row r="8477" spans="1:8" x14ac:dyDescent="0.2">
      <c r="A8477">
        <f t="shared" si="792"/>
        <v>2</v>
      </c>
      <c r="B8477" t="b">
        <f t="shared" si="793"/>
        <v>0</v>
      </c>
      <c r="C8477" t="str">
        <f t="shared" si="794"/>
        <v>OFF</v>
      </c>
      <c r="D8477" s="4">
        <f t="shared" si="796"/>
        <v>42783.124999979445</v>
      </c>
      <c r="E8477" t="str">
        <f t="shared" si="797"/>
        <v>LRKPPS</v>
      </c>
      <c r="F8477" s="39">
        <v>82.320579528808594</v>
      </c>
      <c r="G8477">
        <f t="shared" si="795"/>
        <v>1.5108992208931237E-3</v>
      </c>
      <c r="H8477" s="38">
        <f>G8477*SUMIF('Manual Inputs'!$B$11:$B$22,'Expanded kW'!A8477,'Manual Inputs'!$C$11:$C$22)</f>
        <v>13760.328813679955</v>
      </c>
    </row>
    <row r="8478" spans="1:8" x14ac:dyDescent="0.2">
      <c r="A8478">
        <f t="shared" si="792"/>
        <v>2</v>
      </c>
      <c r="B8478" t="b">
        <f t="shared" si="793"/>
        <v>0</v>
      </c>
      <c r="C8478" t="str">
        <f t="shared" si="794"/>
        <v>OFF</v>
      </c>
      <c r="D8478" s="4">
        <f t="shared" si="796"/>
        <v>42783.16666664611</v>
      </c>
      <c r="E8478" t="str">
        <f t="shared" si="797"/>
        <v>LRKPPS</v>
      </c>
      <c r="F8478" s="39">
        <v>77.697563171386719</v>
      </c>
      <c r="G8478">
        <f t="shared" si="795"/>
        <v>1.4260490916473685E-3</v>
      </c>
      <c r="H8478" s="38">
        <f>G8478*SUMIF('Manual Inputs'!$B$11:$B$22,'Expanded kW'!A8478,'Manual Inputs'!$C$11:$C$22)</f>
        <v>12987.566698140135</v>
      </c>
    </row>
    <row r="8479" spans="1:8" x14ac:dyDescent="0.2">
      <c r="A8479">
        <f t="shared" si="792"/>
        <v>2</v>
      </c>
      <c r="B8479" t="b">
        <f t="shared" si="793"/>
        <v>0</v>
      </c>
      <c r="C8479" t="str">
        <f t="shared" si="794"/>
        <v>OFF</v>
      </c>
      <c r="D8479" s="4">
        <f t="shared" si="796"/>
        <v>42783.208333312774</v>
      </c>
      <c r="E8479" t="str">
        <f t="shared" si="797"/>
        <v>LRKPPS</v>
      </c>
      <c r="F8479" s="39">
        <v>88.186225891113281</v>
      </c>
      <c r="G8479">
        <f t="shared" si="795"/>
        <v>1.6185563896055873E-3</v>
      </c>
      <c r="H8479" s="38">
        <f>G8479*SUMIF('Manual Inputs'!$B$11:$B$22,'Expanded kW'!A8479,'Manual Inputs'!$C$11:$C$22)</f>
        <v>14740.803235896965</v>
      </c>
    </row>
    <row r="8480" spans="1:8" x14ac:dyDescent="0.2">
      <c r="A8480">
        <f t="shared" si="792"/>
        <v>2</v>
      </c>
      <c r="B8480" t="b">
        <f t="shared" si="793"/>
        <v>0</v>
      </c>
      <c r="C8480" t="str">
        <f t="shared" si="794"/>
        <v>OFF</v>
      </c>
      <c r="D8480" s="4">
        <f t="shared" si="796"/>
        <v>42783.249999979438</v>
      </c>
      <c r="E8480" t="str">
        <f t="shared" si="797"/>
        <v>LRKPPS</v>
      </c>
      <c r="F8480" s="39">
        <v>108.34999084472656</v>
      </c>
      <c r="G8480">
        <f t="shared" si="795"/>
        <v>1.9886390218351725E-3</v>
      </c>
      <c r="H8480" s="38">
        <f>G8480*SUMIF('Manual Inputs'!$B$11:$B$22,'Expanded kW'!A8480,'Manual Inputs'!$C$11:$C$22)</f>
        <v>18111.285288764149</v>
      </c>
    </row>
    <row r="8481" spans="1:8" x14ac:dyDescent="0.2">
      <c r="A8481">
        <f t="shared" si="792"/>
        <v>2</v>
      </c>
      <c r="B8481" t="b">
        <f t="shared" si="793"/>
        <v>0</v>
      </c>
      <c r="C8481" t="str">
        <f t="shared" si="794"/>
        <v>ON</v>
      </c>
      <c r="D8481" s="4">
        <f t="shared" si="796"/>
        <v>42783.291666646102</v>
      </c>
      <c r="E8481" t="str">
        <f t="shared" si="797"/>
        <v>LRKPPS</v>
      </c>
      <c r="F8481" s="39">
        <v>130.97994995117187</v>
      </c>
      <c r="G8481">
        <f t="shared" si="795"/>
        <v>2.4039858012004211E-3</v>
      </c>
      <c r="H8481" s="38">
        <f>G8481*SUMIF('Manual Inputs'!$B$11:$B$22,'Expanded kW'!A8481,'Manual Inputs'!$C$11:$C$22)</f>
        <v>21894.004994179286</v>
      </c>
    </row>
    <row r="8482" spans="1:8" x14ac:dyDescent="0.2">
      <c r="A8482">
        <f t="shared" si="792"/>
        <v>2</v>
      </c>
      <c r="B8482" t="b">
        <f t="shared" si="793"/>
        <v>0</v>
      </c>
      <c r="C8482" t="str">
        <f t="shared" si="794"/>
        <v>ON</v>
      </c>
      <c r="D8482" s="4">
        <f t="shared" si="796"/>
        <v>42783.333333312767</v>
      </c>
      <c r="E8482" t="str">
        <f t="shared" si="797"/>
        <v>LRKPPS</v>
      </c>
      <c r="F8482" s="39">
        <v>139.46934509277344</v>
      </c>
      <c r="G8482">
        <f t="shared" si="795"/>
        <v>2.5597988503640377E-3</v>
      </c>
      <c r="H8482" s="38">
        <f>G8482*SUMIF('Manual Inputs'!$B$11:$B$22,'Expanded kW'!A8482,'Manual Inputs'!$C$11:$C$22)</f>
        <v>23313.05317443188</v>
      </c>
    </row>
    <row r="8483" spans="1:8" x14ac:dyDescent="0.2">
      <c r="A8483">
        <f t="shared" si="792"/>
        <v>2</v>
      </c>
      <c r="B8483" t="b">
        <f t="shared" si="793"/>
        <v>0</v>
      </c>
      <c r="C8483" t="str">
        <f t="shared" si="794"/>
        <v>ON</v>
      </c>
      <c r="D8483" s="4">
        <f t="shared" si="796"/>
        <v>42783.374999979431</v>
      </c>
      <c r="E8483" t="str">
        <f t="shared" si="797"/>
        <v>LRKPPS</v>
      </c>
      <c r="F8483" s="39">
        <v>132.46343994140625</v>
      </c>
      <c r="G8483">
        <f t="shared" si="795"/>
        <v>2.431213547691971E-3</v>
      </c>
      <c r="H8483" s="38">
        <f>G8483*SUMIF('Manual Inputs'!$B$11:$B$22,'Expanded kW'!A8483,'Manual Inputs'!$C$11:$C$22)</f>
        <v>22141.978346338259</v>
      </c>
    </row>
    <row r="8484" spans="1:8" x14ac:dyDescent="0.2">
      <c r="A8484">
        <f t="shared" si="792"/>
        <v>2</v>
      </c>
      <c r="B8484" t="b">
        <f t="shared" si="793"/>
        <v>0</v>
      </c>
      <c r="C8484" t="str">
        <f t="shared" si="794"/>
        <v>ON</v>
      </c>
      <c r="D8484" s="4">
        <f t="shared" si="796"/>
        <v>42783.416666646095</v>
      </c>
      <c r="E8484" t="str">
        <f t="shared" si="797"/>
        <v>LRKPPS</v>
      </c>
      <c r="F8484" s="39">
        <v>128.93000793457031</v>
      </c>
      <c r="G8484">
        <f t="shared" si="795"/>
        <v>2.366361481577216E-3</v>
      </c>
      <c r="H8484" s="38">
        <f>G8484*SUMIF('Manual Inputs'!$B$11:$B$22,'Expanded kW'!A8484,'Manual Inputs'!$C$11:$C$22)</f>
        <v>21551.346131002261</v>
      </c>
    </row>
    <row r="8485" spans="1:8" x14ac:dyDescent="0.2">
      <c r="A8485">
        <f t="shared" si="792"/>
        <v>2</v>
      </c>
      <c r="B8485" t="b">
        <f t="shared" si="793"/>
        <v>0</v>
      </c>
      <c r="C8485" t="str">
        <f t="shared" si="794"/>
        <v>ON</v>
      </c>
      <c r="D8485" s="4">
        <f t="shared" si="796"/>
        <v>42783.458333312759</v>
      </c>
      <c r="E8485" t="str">
        <f t="shared" si="797"/>
        <v>LRKPPS</v>
      </c>
      <c r="F8485" s="39">
        <v>127.47071075439453</v>
      </c>
      <c r="G8485">
        <f t="shared" si="795"/>
        <v>2.3395777661903787E-3</v>
      </c>
      <c r="H8485" s="38">
        <f>G8485*SUMIF('Manual Inputs'!$B$11:$B$22,'Expanded kW'!A8485,'Manual Inputs'!$C$11:$C$22)</f>
        <v>21307.416737513631</v>
      </c>
    </row>
    <row r="8486" spans="1:8" x14ac:dyDescent="0.2">
      <c r="A8486">
        <f t="shared" si="792"/>
        <v>2</v>
      </c>
      <c r="B8486" t="b">
        <f t="shared" si="793"/>
        <v>0</v>
      </c>
      <c r="C8486" t="str">
        <f t="shared" si="794"/>
        <v>ON</v>
      </c>
      <c r="D8486" s="4">
        <f t="shared" si="796"/>
        <v>42783.499999979424</v>
      </c>
      <c r="E8486" t="str">
        <f t="shared" si="797"/>
        <v>LRKPPS</v>
      </c>
      <c r="F8486" s="39">
        <v>117.73287200927734</v>
      </c>
      <c r="G8486">
        <f t="shared" si="795"/>
        <v>2.1608509756673409E-3</v>
      </c>
      <c r="H8486" s="38">
        <f>G8486*SUMIF('Manual Inputs'!$B$11:$B$22,'Expanded kW'!A8486,'Manual Inputs'!$C$11:$C$22)</f>
        <v>19679.6844762203</v>
      </c>
    </row>
    <row r="8487" spans="1:8" x14ac:dyDescent="0.2">
      <c r="A8487">
        <f t="shared" si="792"/>
        <v>2</v>
      </c>
      <c r="B8487" t="b">
        <f t="shared" si="793"/>
        <v>0</v>
      </c>
      <c r="C8487" t="str">
        <f t="shared" si="794"/>
        <v>ON</v>
      </c>
      <c r="D8487" s="4">
        <f t="shared" si="796"/>
        <v>42783.541666646088</v>
      </c>
      <c r="E8487" t="str">
        <f t="shared" si="797"/>
        <v>LRKPPS</v>
      </c>
      <c r="F8487" s="39">
        <v>105.31524658203125</v>
      </c>
      <c r="G8487">
        <f t="shared" si="795"/>
        <v>1.9329397936669402E-3</v>
      </c>
      <c r="H8487" s="38">
        <f>G8487*SUMIF('Manual Inputs'!$B$11:$B$22,'Expanded kW'!A8487,'Manual Inputs'!$C$11:$C$22)</f>
        <v>17604.011419227038</v>
      </c>
    </row>
    <row r="8488" spans="1:8" x14ac:dyDescent="0.2">
      <c r="A8488">
        <f t="shared" si="792"/>
        <v>2</v>
      </c>
      <c r="B8488" t="b">
        <f t="shared" si="793"/>
        <v>0</v>
      </c>
      <c r="C8488" t="str">
        <f t="shared" si="794"/>
        <v>ON</v>
      </c>
      <c r="D8488" s="4">
        <f t="shared" si="796"/>
        <v>42783.583333312752</v>
      </c>
      <c r="E8488" t="str">
        <f t="shared" si="797"/>
        <v>LRKPPS</v>
      </c>
      <c r="F8488" s="39">
        <v>98.066009521484375</v>
      </c>
      <c r="G8488">
        <f t="shared" si="795"/>
        <v>1.7998884146613197E-3</v>
      </c>
      <c r="H8488" s="38">
        <f>G8488*SUMIF('Manual Inputs'!$B$11:$B$22,'Expanded kW'!A8488,'Manual Inputs'!$C$11:$C$22)</f>
        <v>16392.262350252968</v>
      </c>
    </row>
    <row r="8489" spans="1:8" x14ac:dyDescent="0.2">
      <c r="A8489">
        <f t="shared" si="792"/>
        <v>2</v>
      </c>
      <c r="B8489" t="b">
        <f t="shared" si="793"/>
        <v>0</v>
      </c>
      <c r="C8489" t="str">
        <f t="shared" si="794"/>
        <v>ON</v>
      </c>
      <c r="D8489" s="4">
        <f t="shared" si="796"/>
        <v>42783.624999979416</v>
      </c>
      <c r="E8489" t="str">
        <f t="shared" si="797"/>
        <v>LRKPPS</v>
      </c>
      <c r="F8489" s="39">
        <v>86.191802978515625</v>
      </c>
      <c r="G8489">
        <f t="shared" si="795"/>
        <v>1.5819510590549121E-3</v>
      </c>
      <c r="H8489" s="38">
        <f>G8489*SUMIF('Manual Inputs'!$B$11:$B$22,'Expanded kW'!A8489,'Manual Inputs'!$C$11:$C$22)</f>
        <v>14407.424690362348</v>
      </c>
    </row>
    <row r="8490" spans="1:8" x14ac:dyDescent="0.2">
      <c r="A8490">
        <f t="shared" si="792"/>
        <v>2</v>
      </c>
      <c r="B8490" t="b">
        <f t="shared" si="793"/>
        <v>0</v>
      </c>
      <c r="C8490" t="str">
        <f t="shared" si="794"/>
        <v>ON</v>
      </c>
      <c r="D8490" s="4">
        <f t="shared" si="796"/>
        <v>42783.666666646081</v>
      </c>
      <c r="E8490" t="str">
        <f t="shared" si="797"/>
        <v>LRKPPS</v>
      </c>
      <c r="F8490" s="39">
        <v>70.674118041992188</v>
      </c>
      <c r="G8490">
        <f t="shared" si="795"/>
        <v>1.2971418629236669E-3</v>
      </c>
      <c r="H8490" s="38">
        <f>G8490*SUMIF('Manual Inputs'!$B$11:$B$22,'Expanded kW'!A8490,'Manual Inputs'!$C$11:$C$22)</f>
        <v>11813.559968128156</v>
      </c>
    </row>
    <row r="8491" spans="1:8" x14ac:dyDescent="0.2">
      <c r="A8491">
        <f t="shared" si="792"/>
        <v>2</v>
      </c>
      <c r="B8491" t="b">
        <f t="shared" si="793"/>
        <v>0</v>
      </c>
      <c r="C8491" t="str">
        <f t="shared" si="794"/>
        <v>ON</v>
      </c>
      <c r="D8491" s="4">
        <f t="shared" si="796"/>
        <v>42783.708333312745</v>
      </c>
      <c r="E8491" t="str">
        <f t="shared" si="797"/>
        <v>LRKPPS</v>
      </c>
      <c r="F8491" s="39">
        <v>65.009361267089844</v>
      </c>
      <c r="G8491">
        <f t="shared" si="795"/>
        <v>1.1931717907164641E-3</v>
      </c>
      <c r="H8491" s="38">
        <f>G8491*SUMIF('Manual Inputs'!$B$11:$B$22,'Expanded kW'!A8491,'Manual Inputs'!$C$11:$C$22)</f>
        <v>10866.66532381994</v>
      </c>
    </row>
    <row r="8492" spans="1:8" x14ac:dyDescent="0.2">
      <c r="A8492">
        <f t="shared" si="792"/>
        <v>2</v>
      </c>
      <c r="B8492" t="b">
        <f t="shared" si="793"/>
        <v>0</v>
      </c>
      <c r="C8492" t="str">
        <f t="shared" si="794"/>
        <v>ON</v>
      </c>
      <c r="D8492" s="4">
        <f t="shared" si="796"/>
        <v>42783.749999979409</v>
      </c>
      <c r="E8492" t="str">
        <f t="shared" si="797"/>
        <v>LRKPPS</v>
      </c>
      <c r="F8492" s="39">
        <v>66.965469360351563</v>
      </c>
      <c r="G8492">
        <f t="shared" si="795"/>
        <v>1.2290738969820982E-3</v>
      </c>
      <c r="H8492" s="38">
        <f>G8492*SUMIF('Manual Inputs'!$B$11:$B$22,'Expanded kW'!A8492,'Manual Inputs'!$C$11:$C$22)</f>
        <v>11193.63934067513</v>
      </c>
    </row>
    <row r="8493" spans="1:8" x14ac:dyDescent="0.2">
      <c r="A8493">
        <f t="shared" si="792"/>
        <v>2</v>
      </c>
      <c r="B8493" t="b">
        <f t="shared" si="793"/>
        <v>0</v>
      </c>
      <c r="C8493" t="str">
        <f t="shared" si="794"/>
        <v>ON</v>
      </c>
      <c r="D8493" s="4">
        <f t="shared" si="796"/>
        <v>42783.791666646073</v>
      </c>
      <c r="E8493" t="str">
        <f t="shared" si="797"/>
        <v>LRKPPS</v>
      </c>
      <c r="F8493" s="39">
        <v>65.092681884765625</v>
      </c>
      <c r="G8493">
        <f t="shared" si="795"/>
        <v>1.1947010444832774E-3</v>
      </c>
      <c r="H8493" s="38">
        <f>G8493*SUMIF('Manual Inputs'!$B$11:$B$22,'Expanded kW'!A8493,'Manual Inputs'!$C$11:$C$22)</f>
        <v>10880.592814402977</v>
      </c>
    </row>
    <row r="8494" spans="1:8" x14ac:dyDescent="0.2">
      <c r="A8494">
        <f t="shared" si="792"/>
        <v>2</v>
      </c>
      <c r="B8494" t="b">
        <f t="shared" si="793"/>
        <v>0</v>
      </c>
      <c r="C8494" t="str">
        <f t="shared" si="794"/>
        <v>ON</v>
      </c>
      <c r="D8494" s="4">
        <f t="shared" si="796"/>
        <v>42783.833333312738</v>
      </c>
      <c r="E8494" t="str">
        <f t="shared" si="797"/>
        <v>LRKPPS</v>
      </c>
      <c r="F8494" s="39">
        <v>62.658073425292969</v>
      </c>
      <c r="G8494">
        <f t="shared" si="795"/>
        <v>1.1500166162922714E-3</v>
      </c>
      <c r="H8494" s="38">
        <f>G8494*SUMIF('Manual Inputs'!$B$11:$B$22,'Expanded kW'!A8494,'Manual Inputs'!$C$11:$C$22)</f>
        <v>10473.634880838057</v>
      </c>
    </row>
    <row r="8495" spans="1:8" x14ac:dyDescent="0.2">
      <c r="A8495">
        <f t="shared" si="792"/>
        <v>2</v>
      </c>
      <c r="B8495" t="b">
        <f t="shared" si="793"/>
        <v>0</v>
      </c>
      <c r="C8495" t="str">
        <f t="shared" si="794"/>
        <v>OFF</v>
      </c>
      <c r="D8495" s="4">
        <f t="shared" si="796"/>
        <v>42783.874999979402</v>
      </c>
      <c r="E8495" t="str">
        <f t="shared" si="797"/>
        <v>LRKPPS</v>
      </c>
      <c r="F8495" s="39">
        <v>62.799613952636719</v>
      </c>
      <c r="G8495">
        <f t="shared" si="795"/>
        <v>1.1526144293022445E-3</v>
      </c>
      <c r="H8495" s="38">
        <f>G8495*SUMIF('Manual Inputs'!$B$11:$B$22,'Expanded kW'!A8495,'Manual Inputs'!$C$11:$C$22)</f>
        <v>10497.294143295388</v>
      </c>
    </row>
    <row r="8496" spans="1:8" x14ac:dyDescent="0.2">
      <c r="A8496">
        <f t="shared" si="792"/>
        <v>2</v>
      </c>
      <c r="B8496" t="b">
        <f t="shared" si="793"/>
        <v>0</v>
      </c>
      <c r="C8496" t="str">
        <f t="shared" si="794"/>
        <v>OFF</v>
      </c>
      <c r="D8496" s="4">
        <f t="shared" si="796"/>
        <v>42783.916666646066</v>
      </c>
      <c r="E8496" t="str">
        <f t="shared" si="797"/>
        <v>LRKPPS</v>
      </c>
      <c r="F8496" s="39">
        <v>57.470741271972656</v>
      </c>
      <c r="G8496">
        <f t="shared" si="795"/>
        <v>1.054809121959427E-3</v>
      </c>
      <c r="H8496" s="38">
        <f>G8496*SUMIF('Manual Inputs'!$B$11:$B$22,'Expanded kW'!A8496,'Manual Inputs'!$C$11:$C$22)</f>
        <v>9606.5443367234802</v>
      </c>
    </row>
    <row r="8497" spans="1:8" x14ac:dyDescent="0.2">
      <c r="A8497">
        <f t="shared" si="792"/>
        <v>2</v>
      </c>
      <c r="B8497" t="b">
        <f t="shared" si="793"/>
        <v>0</v>
      </c>
      <c r="C8497" t="str">
        <f t="shared" si="794"/>
        <v>OFF</v>
      </c>
      <c r="D8497" s="4">
        <f t="shared" si="796"/>
        <v>42783.95833331273</v>
      </c>
      <c r="E8497" t="str">
        <f t="shared" si="797"/>
        <v>LRKPPS</v>
      </c>
      <c r="F8497" s="39">
        <v>54.712799072265625</v>
      </c>
      <c r="G8497">
        <f t="shared" si="795"/>
        <v>1.0041902761658626E-3</v>
      </c>
      <c r="H8497" s="38">
        <f>G8497*SUMIF('Manual Inputs'!$B$11:$B$22,'Expanded kW'!A8497,'Manual Inputs'!$C$11:$C$22)</f>
        <v>9145.5394247766253</v>
      </c>
    </row>
    <row r="8498" spans="1:8" x14ac:dyDescent="0.2">
      <c r="A8498">
        <f t="shared" si="792"/>
        <v>2</v>
      </c>
      <c r="B8498" t="b">
        <f t="shared" si="793"/>
        <v>0</v>
      </c>
      <c r="C8498" t="str">
        <f t="shared" si="794"/>
        <v>OFF</v>
      </c>
      <c r="D8498" s="4">
        <f t="shared" si="796"/>
        <v>42783.999999979394</v>
      </c>
      <c r="E8498" t="str">
        <f t="shared" si="797"/>
        <v>LRKPPS</v>
      </c>
      <c r="F8498" s="39">
        <v>53.723800659179688</v>
      </c>
      <c r="G8498">
        <f t="shared" si="795"/>
        <v>9.8603835181900888E-4</v>
      </c>
      <c r="H8498" s="38">
        <f>G8498*SUMIF('Manual Inputs'!$B$11:$B$22,'Expanded kW'!A8498,'Manual Inputs'!$C$11:$C$22)</f>
        <v>8980.2230064743489</v>
      </c>
    </row>
    <row r="8499" spans="1:8" x14ac:dyDescent="0.2">
      <c r="A8499">
        <f t="shared" si="792"/>
        <v>2</v>
      </c>
      <c r="B8499" t="b">
        <f t="shared" si="793"/>
        <v>0</v>
      </c>
      <c r="C8499" t="str">
        <f t="shared" si="794"/>
        <v>OFF</v>
      </c>
      <c r="D8499" s="4">
        <f t="shared" si="796"/>
        <v>42784.041666646059</v>
      </c>
      <c r="E8499" t="str">
        <f t="shared" si="797"/>
        <v>LRKPPS</v>
      </c>
      <c r="F8499" s="39">
        <v>55.243404388427734</v>
      </c>
      <c r="G8499">
        <f t="shared" si="795"/>
        <v>1.0139289243068237E-3</v>
      </c>
      <c r="H8499" s="38">
        <f>G8499*SUMIF('Manual Inputs'!$B$11:$B$22,'Expanded kW'!A8499,'Manual Inputs'!$C$11:$C$22)</f>
        <v>9234.2329648667073</v>
      </c>
    </row>
    <row r="8500" spans="1:8" x14ac:dyDescent="0.2">
      <c r="A8500">
        <f t="shared" si="792"/>
        <v>2</v>
      </c>
      <c r="B8500" t="b">
        <f t="shared" si="793"/>
        <v>0</v>
      </c>
      <c r="C8500" t="str">
        <f t="shared" si="794"/>
        <v>OFF</v>
      </c>
      <c r="D8500" s="4">
        <f t="shared" si="796"/>
        <v>42784.083333312723</v>
      </c>
      <c r="E8500" t="str">
        <f t="shared" si="797"/>
        <v>LRKPPS</v>
      </c>
      <c r="F8500" s="39">
        <v>55.428970336914063</v>
      </c>
      <c r="G8500">
        <f t="shared" si="795"/>
        <v>1.0173347731066876E-3</v>
      </c>
      <c r="H8500" s="38">
        <f>G8500*SUMIF('Manual Inputs'!$B$11:$B$22,'Expanded kW'!A8500,'Manual Inputs'!$C$11:$C$22)</f>
        <v>9265.251313892064</v>
      </c>
    </row>
    <row r="8501" spans="1:8" x14ac:dyDescent="0.2">
      <c r="A8501">
        <f t="shared" si="792"/>
        <v>2</v>
      </c>
      <c r="B8501" t="b">
        <f t="shared" si="793"/>
        <v>0</v>
      </c>
      <c r="C8501" t="str">
        <f t="shared" si="794"/>
        <v>OFF</v>
      </c>
      <c r="D8501" s="4">
        <f t="shared" si="796"/>
        <v>42784.124999979387</v>
      </c>
      <c r="E8501" t="str">
        <f t="shared" si="797"/>
        <v>LRKPPS</v>
      </c>
      <c r="F8501" s="39">
        <v>56.137252807617188</v>
      </c>
      <c r="G8501">
        <f t="shared" si="795"/>
        <v>1.0303344803400786E-3</v>
      </c>
      <c r="H8501" s="38">
        <f>G8501*SUMIF('Manual Inputs'!$B$11:$B$22,'Expanded kW'!A8501,'Manual Inputs'!$C$11:$C$22)</f>
        <v>9383.6445485561835</v>
      </c>
    </row>
    <row r="8502" spans="1:8" x14ac:dyDescent="0.2">
      <c r="A8502">
        <f t="shared" si="792"/>
        <v>2</v>
      </c>
      <c r="B8502" t="b">
        <f t="shared" si="793"/>
        <v>0</v>
      </c>
      <c r="C8502" t="str">
        <f t="shared" si="794"/>
        <v>OFF</v>
      </c>
      <c r="D8502" s="4">
        <f t="shared" si="796"/>
        <v>42784.166666646051</v>
      </c>
      <c r="E8502" t="str">
        <f t="shared" si="797"/>
        <v>LRKPPS</v>
      </c>
      <c r="F8502" s="39">
        <v>57.998249053955078</v>
      </c>
      <c r="G8502">
        <f t="shared" si="795"/>
        <v>1.0644909184357671E-3</v>
      </c>
      <c r="H8502" s="38">
        <f>G8502*SUMIF('Manual Inputs'!$B$11:$B$22,'Expanded kW'!A8502,'Manual Inputs'!$C$11:$C$22)</f>
        <v>9694.7201072707812</v>
      </c>
    </row>
    <row r="8503" spans="1:8" x14ac:dyDescent="0.2">
      <c r="A8503">
        <f t="shared" si="792"/>
        <v>2</v>
      </c>
      <c r="B8503" t="b">
        <f t="shared" si="793"/>
        <v>0</v>
      </c>
      <c r="C8503" t="str">
        <f t="shared" si="794"/>
        <v>OFF</v>
      </c>
      <c r="D8503" s="4">
        <f t="shared" si="796"/>
        <v>42784.208333312716</v>
      </c>
      <c r="E8503" t="str">
        <f t="shared" si="797"/>
        <v>LRKPPS</v>
      </c>
      <c r="F8503" s="39">
        <v>58.661342620849609</v>
      </c>
      <c r="G8503">
        <f t="shared" si="795"/>
        <v>1.0766612354978521E-3</v>
      </c>
      <c r="H8503" s="38">
        <f>G8503*SUMIF('Manual Inputs'!$B$11:$B$22,'Expanded kW'!A8503,'Manual Inputs'!$C$11:$C$22)</f>
        <v>9805.5597729647216</v>
      </c>
    </row>
    <row r="8504" spans="1:8" x14ac:dyDescent="0.2">
      <c r="A8504">
        <f t="shared" si="792"/>
        <v>2</v>
      </c>
      <c r="B8504" t="b">
        <f t="shared" si="793"/>
        <v>0</v>
      </c>
      <c r="C8504" t="str">
        <f t="shared" si="794"/>
        <v>OFF</v>
      </c>
      <c r="D8504" s="4">
        <f t="shared" si="796"/>
        <v>42784.24999997938</v>
      </c>
      <c r="E8504" t="str">
        <f t="shared" si="797"/>
        <v>LRKPPS</v>
      </c>
      <c r="F8504" s="39">
        <v>60.750869750976562</v>
      </c>
      <c r="G8504">
        <f t="shared" si="795"/>
        <v>1.1150120941897425E-3</v>
      </c>
      <c r="H8504" s="38">
        <f>G8504*SUMIF('Manual Inputs'!$B$11:$B$22,'Expanded kW'!A8504,'Manual Inputs'!$C$11:$C$22)</f>
        <v>10154.835501345495</v>
      </c>
    </row>
    <row r="8505" spans="1:8" x14ac:dyDescent="0.2">
      <c r="A8505">
        <f t="shared" si="792"/>
        <v>2</v>
      </c>
      <c r="B8505" t="b">
        <f t="shared" si="793"/>
        <v>0</v>
      </c>
      <c r="C8505" t="str">
        <f t="shared" si="794"/>
        <v>OFF</v>
      </c>
      <c r="D8505" s="4">
        <f t="shared" si="796"/>
        <v>42784.291666646044</v>
      </c>
      <c r="E8505" t="str">
        <f t="shared" si="797"/>
        <v>LRKPPS</v>
      </c>
      <c r="F8505" s="39">
        <v>63.813858032226563</v>
      </c>
      <c r="G8505">
        <f t="shared" si="795"/>
        <v>1.1712297087186326E-3</v>
      </c>
      <c r="H8505" s="38">
        <f>G8505*SUMIF('Manual Inputs'!$B$11:$B$22,'Expanded kW'!A8505,'Manual Inputs'!$C$11:$C$22)</f>
        <v>10666.830510900774</v>
      </c>
    </row>
    <row r="8506" spans="1:8" x14ac:dyDescent="0.2">
      <c r="A8506">
        <f t="shared" si="792"/>
        <v>2</v>
      </c>
      <c r="B8506" t="b">
        <f t="shared" si="793"/>
        <v>0</v>
      </c>
      <c r="C8506" t="str">
        <f t="shared" si="794"/>
        <v>OFF</v>
      </c>
      <c r="D8506" s="4">
        <f t="shared" si="796"/>
        <v>42784.333333312708</v>
      </c>
      <c r="E8506" t="str">
        <f t="shared" si="797"/>
        <v>LRKPPS</v>
      </c>
      <c r="F8506" s="39">
        <v>59.673976898193359</v>
      </c>
      <c r="G8506">
        <f t="shared" si="795"/>
        <v>1.095246968852085E-3</v>
      </c>
      <c r="H8506" s="38">
        <f>G8506*SUMIF('Manual Inputs'!$B$11:$B$22,'Expanded kW'!A8506,'Manual Inputs'!$C$11:$C$22)</f>
        <v>9974.827053443194</v>
      </c>
    </row>
    <row r="8507" spans="1:8" x14ac:dyDescent="0.2">
      <c r="A8507">
        <f t="shared" si="792"/>
        <v>2</v>
      </c>
      <c r="B8507" t="b">
        <f t="shared" si="793"/>
        <v>0</v>
      </c>
      <c r="C8507" t="str">
        <f t="shared" si="794"/>
        <v>OFF</v>
      </c>
      <c r="D8507" s="4">
        <f t="shared" si="796"/>
        <v>42784.374999979373</v>
      </c>
      <c r="E8507" t="str">
        <f t="shared" si="797"/>
        <v>LRKPPS</v>
      </c>
      <c r="F8507" s="39">
        <v>60.858501434326172</v>
      </c>
      <c r="G8507">
        <f t="shared" si="795"/>
        <v>1.1169875495065924E-3</v>
      </c>
      <c r="H8507" s="38">
        <f>G8507*SUMIF('Manual Inputs'!$B$11:$B$22,'Expanded kW'!A8507,'Manual Inputs'!$C$11:$C$22)</f>
        <v>10172.826717662701</v>
      </c>
    </row>
    <row r="8508" spans="1:8" x14ac:dyDescent="0.2">
      <c r="A8508">
        <f t="shared" si="792"/>
        <v>2</v>
      </c>
      <c r="B8508" t="b">
        <f t="shared" si="793"/>
        <v>0</v>
      </c>
      <c r="C8508" t="str">
        <f t="shared" si="794"/>
        <v>OFF</v>
      </c>
      <c r="D8508" s="4">
        <f t="shared" si="796"/>
        <v>42784.416666646037</v>
      </c>
      <c r="E8508" t="str">
        <f t="shared" si="797"/>
        <v>LRKPPS</v>
      </c>
      <c r="F8508" s="39">
        <v>59.72967529296875</v>
      </c>
      <c r="G8508">
        <f t="shared" si="795"/>
        <v>1.0962692485997837E-3</v>
      </c>
      <c r="H8508" s="38">
        <f>G8508*SUMIF('Manual Inputs'!$B$11:$B$22,'Expanded kW'!A8508,'Manual Inputs'!$C$11:$C$22)</f>
        <v>9984.1373405049526</v>
      </c>
    </row>
    <row r="8509" spans="1:8" x14ac:dyDescent="0.2">
      <c r="A8509">
        <f t="shared" si="792"/>
        <v>2</v>
      </c>
      <c r="B8509" t="b">
        <f t="shared" si="793"/>
        <v>0</v>
      </c>
      <c r="C8509" t="str">
        <f t="shared" si="794"/>
        <v>OFF</v>
      </c>
      <c r="D8509" s="4">
        <f t="shared" si="796"/>
        <v>42784.458333312701</v>
      </c>
      <c r="E8509" t="str">
        <f t="shared" si="797"/>
        <v>LRKPPS</v>
      </c>
      <c r="F8509" s="39">
        <v>58.154117584228516</v>
      </c>
      <c r="G8509">
        <f t="shared" si="795"/>
        <v>1.0673517054017952E-3</v>
      </c>
      <c r="H8509" s="38">
        <f>G8509*SUMIF('Manual Inputs'!$B$11:$B$22,'Expanded kW'!A8509,'Manual Inputs'!$C$11:$C$22)</f>
        <v>9720.7743726870849</v>
      </c>
    </row>
    <row r="8510" spans="1:8" x14ac:dyDescent="0.2">
      <c r="A8510">
        <f t="shared" si="792"/>
        <v>2</v>
      </c>
      <c r="B8510" t="b">
        <f t="shared" si="793"/>
        <v>0</v>
      </c>
      <c r="C8510" t="str">
        <f t="shared" si="794"/>
        <v>OFF</v>
      </c>
      <c r="D8510" s="4">
        <f t="shared" si="796"/>
        <v>42784.499999979365</v>
      </c>
      <c r="E8510" t="str">
        <f t="shared" si="797"/>
        <v>LRKPPS</v>
      </c>
      <c r="F8510" s="39">
        <v>57.687999725341797</v>
      </c>
      <c r="G8510">
        <f t="shared" si="795"/>
        <v>1.0587966501061769E-3</v>
      </c>
      <c r="H8510" s="38">
        <f>G8510*SUMIF('Manual Inputs'!$B$11:$B$22,'Expanded kW'!A8510,'Manual Inputs'!$C$11:$C$22)</f>
        <v>9642.8602588540434</v>
      </c>
    </row>
    <row r="8511" spans="1:8" x14ac:dyDescent="0.2">
      <c r="A8511">
        <f t="shared" si="792"/>
        <v>2</v>
      </c>
      <c r="B8511" t="b">
        <f t="shared" si="793"/>
        <v>0</v>
      </c>
      <c r="C8511" t="str">
        <f t="shared" si="794"/>
        <v>OFF</v>
      </c>
      <c r="D8511" s="4">
        <f t="shared" si="796"/>
        <v>42784.54166664603</v>
      </c>
      <c r="E8511" t="str">
        <f t="shared" si="797"/>
        <v>LRKPPS</v>
      </c>
      <c r="F8511" s="39">
        <v>56.280513763427734</v>
      </c>
      <c r="G8511">
        <f t="shared" si="795"/>
        <v>1.0329638698288008E-3</v>
      </c>
      <c r="H8511" s="38">
        <f>G8511*SUMIF('Manual Inputs'!$B$11:$B$22,'Expanded kW'!A8511,'Manual Inputs'!$C$11:$C$22)</f>
        <v>9407.5913899098141</v>
      </c>
    </row>
    <row r="8512" spans="1:8" x14ac:dyDescent="0.2">
      <c r="A8512">
        <f t="shared" si="792"/>
        <v>2</v>
      </c>
      <c r="B8512" t="b">
        <f t="shared" si="793"/>
        <v>0</v>
      </c>
      <c r="C8512" t="str">
        <f t="shared" si="794"/>
        <v>OFF</v>
      </c>
      <c r="D8512" s="4">
        <f t="shared" si="796"/>
        <v>42784.583333312694</v>
      </c>
      <c r="E8512" t="str">
        <f t="shared" si="797"/>
        <v>LRKPPS</v>
      </c>
      <c r="F8512" s="39">
        <v>54.938812255859375</v>
      </c>
      <c r="G8512">
        <f t="shared" si="795"/>
        <v>1.0083384872809685E-3</v>
      </c>
      <c r="H8512" s="38">
        <f>G8512*SUMIF('Manual Inputs'!$B$11:$B$22,'Expanded kW'!A8512,'Manual Inputs'!$C$11:$C$22)</f>
        <v>9183.3187472774844</v>
      </c>
    </row>
    <row r="8513" spans="1:8" x14ac:dyDescent="0.2">
      <c r="A8513">
        <f t="shared" si="792"/>
        <v>2</v>
      </c>
      <c r="B8513" t="b">
        <f t="shared" si="793"/>
        <v>0</v>
      </c>
      <c r="C8513" t="str">
        <f t="shared" si="794"/>
        <v>OFF</v>
      </c>
      <c r="D8513" s="4">
        <f t="shared" si="796"/>
        <v>42784.624999979358</v>
      </c>
      <c r="E8513" t="str">
        <f t="shared" si="797"/>
        <v>LRKPPS</v>
      </c>
      <c r="F8513" s="39">
        <v>54.328685760498047</v>
      </c>
      <c r="G8513">
        <f t="shared" si="795"/>
        <v>9.9714031968102979E-4</v>
      </c>
      <c r="H8513" s="38">
        <f>G8513*SUMIF('Manual Inputs'!$B$11:$B$22,'Expanded kW'!A8513,'Manual Inputs'!$C$11:$C$22)</f>
        <v>9081.3328132356583</v>
      </c>
    </row>
    <row r="8514" spans="1:8" x14ac:dyDescent="0.2">
      <c r="A8514">
        <f t="shared" ref="A8514:A8577" si="798">MONTH(D8514)</f>
        <v>2</v>
      </c>
      <c r="B8514" t="b">
        <f t="shared" ref="B8514:B8577" si="799">IF(ISNA(VLOOKUP(DATE(YEAR(D8514),MONTH(D8514),DAY(D8514)),Holidays,1,FALSE)),FALSE,TRUE)</f>
        <v>0</v>
      </c>
      <c r="C8514" t="str">
        <f t="shared" ref="C8514:C8577" si="800">IF(OR(HOUR(D8514)&lt;PkStart,HOUR(D8514)&gt;OPkStart-1,WEEKDAY(D8514,2)&gt;5,B8514)=TRUE,"OFF","ON")</f>
        <v>OFF</v>
      </c>
      <c r="D8514" s="4">
        <f t="shared" si="796"/>
        <v>42784.666666646022</v>
      </c>
      <c r="E8514" t="str">
        <f t="shared" si="797"/>
        <v>LRKPPS</v>
      </c>
      <c r="F8514" s="39">
        <v>53.094638824462891</v>
      </c>
      <c r="G8514">
        <f t="shared" ref="G8514:G8577" si="801">IF(SUMIF($A$2:$A$8761,A8514,$F$2:$F$8761)=0,0,F8514/SUMIF($A$2:$A$8761,A8514,$F$2:$F$8761))</f>
        <v>9.7449081253623909E-4</v>
      </c>
      <c r="H8514" s="38">
        <f>G8514*SUMIF('Manual Inputs'!$B$11:$B$22,'Expanded kW'!A8514,'Manual Inputs'!$C$11:$C$22)</f>
        <v>8875.0552128038562</v>
      </c>
    </row>
    <row r="8515" spans="1:8" x14ac:dyDescent="0.2">
      <c r="A8515">
        <f t="shared" si="798"/>
        <v>2</v>
      </c>
      <c r="B8515" t="b">
        <f t="shared" si="799"/>
        <v>0</v>
      </c>
      <c r="C8515" t="str">
        <f t="shared" si="800"/>
        <v>OFF</v>
      </c>
      <c r="D8515" s="4">
        <f t="shared" si="796"/>
        <v>42784.708333312687</v>
      </c>
      <c r="E8515" t="str">
        <f t="shared" si="797"/>
        <v>LRKPPS</v>
      </c>
      <c r="F8515" s="39">
        <v>54.558235168457031</v>
      </c>
      <c r="G8515">
        <f t="shared" si="801"/>
        <v>1.0013534341127659E-3</v>
      </c>
      <c r="H8515" s="38">
        <f>G8515*SUMIF('Manual Inputs'!$B$11:$B$22,'Expanded kW'!A8515,'Manual Inputs'!$C$11:$C$22)</f>
        <v>9119.7032347096192</v>
      </c>
    </row>
    <row r="8516" spans="1:8" x14ac:dyDescent="0.2">
      <c r="A8516">
        <f t="shared" si="798"/>
        <v>2</v>
      </c>
      <c r="B8516" t="b">
        <f t="shared" si="799"/>
        <v>0</v>
      </c>
      <c r="C8516" t="str">
        <f t="shared" si="800"/>
        <v>OFF</v>
      </c>
      <c r="D8516" s="4">
        <f t="shared" ref="D8516:D8579" si="802">+D8515+1/24</f>
        <v>42784.749999979351</v>
      </c>
      <c r="E8516" t="str">
        <f t="shared" ref="E8516:E8579" si="803">+E8515</f>
        <v>LRKPPS</v>
      </c>
      <c r="F8516" s="39">
        <v>56.231838226318359</v>
      </c>
      <c r="G8516">
        <f t="shared" si="801"/>
        <v>1.0320704865276135E-3</v>
      </c>
      <c r="H8516" s="38">
        <f>G8516*SUMIF('Manual Inputs'!$B$11:$B$22,'Expanded kW'!A8516,'Manual Inputs'!$C$11:$C$22)</f>
        <v>9399.4550113803962</v>
      </c>
    </row>
    <row r="8517" spans="1:8" x14ac:dyDescent="0.2">
      <c r="A8517">
        <f t="shared" si="798"/>
        <v>2</v>
      </c>
      <c r="B8517" t="b">
        <f t="shared" si="799"/>
        <v>0</v>
      </c>
      <c r="C8517" t="str">
        <f t="shared" si="800"/>
        <v>OFF</v>
      </c>
      <c r="D8517" s="4">
        <f t="shared" si="802"/>
        <v>42784.791666646015</v>
      </c>
      <c r="E8517" t="str">
        <f t="shared" si="803"/>
        <v>LRKPPS</v>
      </c>
      <c r="F8517" s="39">
        <v>56.13116455078125</v>
      </c>
      <c r="G8517">
        <f t="shared" si="801"/>
        <v>1.030222737413065E-3</v>
      </c>
      <c r="H8517" s="38">
        <f>G8517*SUMIF('Manual Inputs'!$B$11:$B$22,'Expanded kW'!A8517,'Manual Inputs'!$C$11:$C$22)</f>
        <v>9382.6268635927881</v>
      </c>
    </row>
    <row r="8518" spans="1:8" x14ac:dyDescent="0.2">
      <c r="A8518">
        <f t="shared" si="798"/>
        <v>2</v>
      </c>
      <c r="B8518" t="b">
        <f t="shared" si="799"/>
        <v>0</v>
      </c>
      <c r="C8518" t="str">
        <f t="shared" si="800"/>
        <v>OFF</v>
      </c>
      <c r="D8518" s="4">
        <f t="shared" si="802"/>
        <v>42784.833333312679</v>
      </c>
      <c r="E8518" t="str">
        <f t="shared" si="803"/>
        <v>LRKPPS</v>
      </c>
      <c r="F8518" s="39">
        <v>55.994457244873047</v>
      </c>
      <c r="G8518">
        <f t="shared" si="801"/>
        <v>1.0277136326039228E-3</v>
      </c>
      <c r="H8518" s="38">
        <f>G8518*SUMIF('Manual Inputs'!$B$11:$B$22,'Expanded kW'!A8518,'Manual Inputs'!$C$11:$C$22)</f>
        <v>9359.7755001634159</v>
      </c>
    </row>
    <row r="8519" spans="1:8" x14ac:dyDescent="0.2">
      <c r="A8519">
        <f t="shared" si="798"/>
        <v>2</v>
      </c>
      <c r="B8519" t="b">
        <f t="shared" si="799"/>
        <v>0</v>
      </c>
      <c r="C8519" t="str">
        <f t="shared" si="800"/>
        <v>OFF</v>
      </c>
      <c r="D8519" s="4">
        <f t="shared" si="802"/>
        <v>42784.874999979344</v>
      </c>
      <c r="E8519" t="str">
        <f t="shared" si="803"/>
        <v>LRKPPS</v>
      </c>
      <c r="F8519" s="39">
        <v>56.986602783203125</v>
      </c>
      <c r="G8519">
        <f t="shared" si="801"/>
        <v>1.0459233188021464E-3</v>
      </c>
      <c r="H8519" s="38">
        <f>G8519*SUMIF('Manual Inputs'!$B$11:$B$22,'Expanded kW'!A8519,'Manual Inputs'!$C$11:$C$22)</f>
        <v>9525.6179774223365</v>
      </c>
    </row>
    <row r="8520" spans="1:8" x14ac:dyDescent="0.2">
      <c r="A8520">
        <f t="shared" si="798"/>
        <v>2</v>
      </c>
      <c r="B8520" t="b">
        <f t="shared" si="799"/>
        <v>0</v>
      </c>
      <c r="C8520" t="str">
        <f t="shared" si="800"/>
        <v>OFF</v>
      </c>
      <c r="D8520" s="4">
        <f t="shared" si="802"/>
        <v>42784.916666646008</v>
      </c>
      <c r="E8520" t="str">
        <f t="shared" si="803"/>
        <v>LRKPPS</v>
      </c>
      <c r="F8520" s="39">
        <v>57.458683013916016</v>
      </c>
      <c r="G8520">
        <f t="shared" si="801"/>
        <v>1.0545878065507238E-3</v>
      </c>
      <c r="H8520" s="38">
        <f>G8520*SUMIF('Manual Inputs'!$B$11:$B$22,'Expanded kW'!A8520,'Manual Inputs'!$C$11:$C$22)</f>
        <v>9604.5287338605121</v>
      </c>
    </row>
    <row r="8521" spans="1:8" x14ac:dyDescent="0.2">
      <c r="A8521">
        <f t="shared" si="798"/>
        <v>2</v>
      </c>
      <c r="B8521" t="b">
        <f t="shared" si="799"/>
        <v>0</v>
      </c>
      <c r="C8521" t="str">
        <f t="shared" si="800"/>
        <v>OFF</v>
      </c>
      <c r="D8521" s="4">
        <f t="shared" si="802"/>
        <v>42784.958333312672</v>
      </c>
      <c r="E8521" t="str">
        <f t="shared" si="803"/>
        <v>LRKPPS</v>
      </c>
      <c r="F8521" s="39">
        <v>54.763786315917969</v>
      </c>
      <c r="G8521">
        <f t="shared" si="801"/>
        <v>1.0051260881724197E-3</v>
      </c>
      <c r="H8521" s="38">
        <f>G8521*SUMIF('Manual Inputs'!$B$11:$B$22,'Expanded kW'!A8521,'Manual Inputs'!$C$11:$C$22)</f>
        <v>9154.0622175214667</v>
      </c>
    </row>
    <row r="8522" spans="1:8" x14ac:dyDescent="0.2">
      <c r="A8522">
        <f t="shared" si="798"/>
        <v>2</v>
      </c>
      <c r="B8522" t="b">
        <f t="shared" si="799"/>
        <v>0</v>
      </c>
      <c r="C8522" t="str">
        <f t="shared" si="800"/>
        <v>OFF</v>
      </c>
      <c r="D8522" s="4">
        <f t="shared" si="802"/>
        <v>42784.999999979336</v>
      </c>
      <c r="E8522" t="str">
        <f t="shared" si="803"/>
        <v>LRKPPS</v>
      </c>
      <c r="F8522" s="39">
        <v>52.800182342529297</v>
      </c>
      <c r="G8522">
        <f t="shared" si="801"/>
        <v>9.6908640367897748E-4</v>
      </c>
      <c r="H8522" s="38">
        <f>G8522*SUMIF('Manual Inputs'!$B$11:$B$22,'Expanded kW'!A8522,'Manual Inputs'!$C$11:$C$22)</f>
        <v>8825.8352238786356</v>
      </c>
    </row>
    <row r="8523" spans="1:8" x14ac:dyDescent="0.2">
      <c r="A8523">
        <f t="shared" si="798"/>
        <v>2</v>
      </c>
      <c r="B8523" t="b">
        <f t="shared" si="799"/>
        <v>0</v>
      </c>
      <c r="C8523" t="str">
        <f t="shared" si="800"/>
        <v>OFF</v>
      </c>
      <c r="D8523" s="4">
        <f t="shared" si="802"/>
        <v>42785.041666646001</v>
      </c>
      <c r="E8523" t="str">
        <f t="shared" si="803"/>
        <v>LRKPPS</v>
      </c>
      <c r="F8523" s="39">
        <v>52.863842010498047</v>
      </c>
      <c r="G8523">
        <f t="shared" si="801"/>
        <v>9.7025480340705089E-4</v>
      </c>
      <c r="H8523" s="38">
        <f>G8523*SUMIF('Manual Inputs'!$B$11:$B$22,'Expanded kW'!A8523,'Manual Inputs'!$C$11:$C$22)</f>
        <v>8836.4762806888975</v>
      </c>
    </row>
    <row r="8524" spans="1:8" x14ac:dyDescent="0.2">
      <c r="A8524">
        <f t="shared" si="798"/>
        <v>2</v>
      </c>
      <c r="B8524" t="b">
        <f t="shared" si="799"/>
        <v>0</v>
      </c>
      <c r="C8524" t="str">
        <f t="shared" si="800"/>
        <v>OFF</v>
      </c>
      <c r="D8524" s="4">
        <f t="shared" si="802"/>
        <v>42785.083333312665</v>
      </c>
      <c r="E8524" t="str">
        <f t="shared" si="803"/>
        <v>LRKPPS</v>
      </c>
      <c r="F8524" s="39">
        <v>52.280956268310547</v>
      </c>
      <c r="G8524">
        <f t="shared" si="801"/>
        <v>9.5955660838969677E-4</v>
      </c>
      <c r="H8524" s="38">
        <f>G8524*SUMIF('Manual Inputs'!$B$11:$B$22,'Expanded kW'!A8524,'Manual Inputs'!$C$11:$C$22)</f>
        <v>8739.0437854463307</v>
      </c>
    </row>
    <row r="8525" spans="1:8" x14ac:dyDescent="0.2">
      <c r="A8525">
        <f t="shared" si="798"/>
        <v>2</v>
      </c>
      <c r="B8525" t="b">
        <f t="shared" si="799"/>
        <v>0</v>
      </c>
      <c r="C8525" t="str">
        <f t="shared" si="800"/>
        <v>OFF</v>
      </c>
      <c r="D8525" s="4">
        <f t="shared" si="802"/>
        <v>42785.124999979329</v>
      </c>
      <c r="E8525" t="str">
        <f t="shared" si="803"/>
        <v>LRKPPS</v>
      </c>
      <c r="F8525" s="39">
        <v>52.05902099609375</v>
      </c>
      <c r="G8525">
        <f t="shared" si="801"/>
        <v>9.5548324263109309E-4</v>
      </c>
      <c r="H8525" s="38">
        <f>G8525*SUMIF('Manual Inputs'!$B$11:$B$22,'Expanded kW'!A8525,'Manual Inputs'!$C$11:$C$22)</f>
        <v>8701.9461078238364</v>
      </c>
    </row>
    <row r="8526" spans="1:8" x14ac:dyDescent="0.2">
      <c r="A8526">
        <f t="shared" si="798"/>
        <v>2</v>
      </c>
      <c r="B8526" t="b">
        <f t="shared" si="799"/>
        <v>0</v>
      </c>
      <c r="C8526" t="str">
        <f t="shared" si="800"/>
        <v>OFF</v>
      </c>
      <c r="D8526" s="4">
        <f t="shared" si="802"/>
        <v>42785.166666645993</v>
      </c>
      <c r="E8526" t="str">
        <f t="shared" si="803"/>
        <v>LRKPPS</v>
      </c>
      <c r="F8526" s="39">
        <v>51.592033386230469</v>
      </c>
      <c r="G8526">
        <f t="shared" si="801"/>
        <v>9.4691222406018691E-4</v>
      </c>
      <c r="H8526" s="38">
        <f>G8526*SUMIF('Manual Inputs'!$B$11:$B$22,'Expanded kW'!A8526,'Manual Inputs'!$C$11:$C$22)</f>
        <v>8623.8866104245935</v>
      </c>
    </row>
    <row r="8527" spans="1:8" x14ac:dyDescent="0.2">
      <c r="A8527">
        <f t="shared" si="798"/>
        <v>2</v>
      </c>
      <c r="B8527" t="b">
        <f t="shared" si="799"/>
        <v>0</v>
      </c>
      <c r="C8527" t="str">
        <f t="shared" si="800"/>
        <v>OFF</v>
      </c>
      <c r="D8527" s="4">
        <f t="shared" si="802"/>
        <v>42785.208333312657</v>
      </c>
      <c r="E8527" t="str">
        <f t="shared" si="803"/>
        <v>LRKPPS</v>
      </c>
      <c r="F8527" s="39">
        <v>52.633747100830078</v>
      </c>
      <c r="G8527">
        <f t="shared" si="801"/>
        <v>9.6603167692107725E-4</v>
      </c>
      <c r="H8527" s="38">
        <f>G8527*SUMIF('Manual Inputs'!$B$11:$B$22,'Expanded kW'!A8527,'Manual Inputs'!$C$11:$C$22)</f>
        <v>8798.014675662449</v>
      </c>
    </row>
    <row r="8528" spans="1:8" x14ac:dyDescent="0.2">
      <c r="A8528">
        <f t="shared" si="798"/>
        <v>2</v>
      </c>
      <c r="B8528" t="b">
        <f t="shared" si="799"/>
        <v>0</v>
      </c>
      <c r="C8528" t="str">
        <f t="shared" si="800"/>
        <v>OFF</v>
      </c>
      <c r="D8528" s="4">
        <f t="shared" si="802"/>
        <v>42785.249999979322</v>
      </c>
      <c r="E8528" t="str">
        <f t="shared" si="803"/>
        <v>LRKPPS</v>
      </c>
      <c r="F8528" s="39">
        <v>53.191417694091797</v>
      </c>
      <c r="G8528">
        <f t="shared" si="801"/>
        <v>9.7626707698381945E-4</v>
      </c>
      <c r="H8528" s="38">
        <f>G8528*SUMIF('Manual Inputs'!$B$11:$B$22,'Expanded kW'!A8528,'Manual Inputs'!$C$11:$C$22)</f>
        <v>8891.232322779666</v>
      </c>
    </row>
    <row r="8529" spans="1:8" x14ac:dyDescent="0.2">
      <c r="A8529">
        <f t="shared" si="798"/>
        <v>2</v>
      </c>
      <c r="B8529" t="b">
        <f t="shared" si="799"/>
        <v>0</v>
      </c>
      <c r="C8529" t="str">
        <f t="shared" si="800"/>
        <v>OFF</v>
      </c>
      <c r="D8529" s="4">
        <f t="shared" si="802"/>
        <v>42785.291666645986</v>
      </c>
      <c r="E8529" t="str">
        <f t="shared" si="803"/>
        <v>LRKPPS</v>
      </c>
      <c r="F8529" s="39">
        <v>56.109302520751953</v>
      </c>
      <c r="G8529">
        <f t="shared" si="801"/>
        <v>1.029821485085549E-3</v>
      </c>
      <c r="H8529" s="38">
        <f>G8529*SUMIF('Manual Inputs'!$B$11:$B$22,'Expanded kW'!A8529,'Manual Inputs'!$C$11:$C$22)</f>
        <v>9378.9725073739719</v>
      </c>
    </row>
    <row r="8530" spans="1:8" x14ac:dyDescent="0.2">
      <c r="A8530">
        <f t="shared" si="798"/>
        <v>2</v>
      </c>
      <c r="B8530" t="b">
        <f t="shared" si="799"/>
        <v>0</v>
      </c>
      <c r="C8530" t="str">
        <f t="shared" si="800"/>
        <v>OFF</v>
      </c>
      <c r="D8530" s="4">
        <f t="shared" si="802"/>
        <v>42785.33333331265</v>
      </c>
      <c r="E8530" t="str">
        <f t="shared" si="803"/>
        <v>LRKPPS</v>
      </c>
      <c r="F8530" s="39">
        <v>53.793926239013672</v>
      </c>
      <c r="G8530">
        <f t="shared" si="801"/>
        <v>9.8732542589626037E-4</v>
      </c>
      <c r="H8530" s="38">
        <f>G8530*SUMIF('Manual Inputs'!$B$11:$B$22,'Expanded kW'!A8530,'Manual Inputs'!$C$11:$C$22)</f>
        <v>8991.9448753228062</v>
      </c>
    </row>
    <row r="8531" spans="1:8" x14ac:dyDescent="0.2">
      <c r="A8531">
        <f t="shared" si="798"/>
        <v>2</v>
      </c>
      <c r="B8531" t="b">
        <f t="shared" si="799"/>
        <v>0</v>
      </c>
      <c r="C8531" t="str">
        <f t="shared" si="800"/>
        <v>OFF</v>
      </c>
      <c r="D8531" s="4">
        <f t="shared" si="802"/>
        <v>42785.374999979314</v>
      </c>
      <c r="E8531" t="str">
        <f t="shared" si="803"/>
        <v>LRKPPS</v>
      </c>
      <c r="F8531" s="39">
        <v>52.060722351074219</v>
      </c>
      <c r="G8531">
        <f t="shared" si="801"/>
        <v>9.5551446903801543E-4</v>
      </c>
      <c r="H8531" s="38">
        <f>G8531*SUMIF('Manual Inputs'!$B$11:$B$22,'Expanded kW'!A8531,'Manual Inputs'!$C$11:$C$22)</f>
        <v>8702.2304984840339</v>
      </c>
    </row>
    <row r="8532" spans="1:8" x14ac:dyDescent="0.2">
      <c r="A8532">
        <f t="shared" si="798"/>
        <v>2</v>
      </c>
      <c r="B8532" t="b">
        <f t="shared" si="799"/>
        <v>0</v>
      </c>
      <c r="C8532" t="str">
        <f t="shared" si="800"/>
        <v>OFF</v>
      </c>
      <c r="D8532" s="4">
        <f t="shared" si="802"/>
        <v>42785.416666645979</v>
      </c>
      <c r="E8532" t="str">
        <f t="shared" si="803"/>
        <v>LRKPPS</v>
      </c>
      <c r="F8532" s="39">
        <v>51.969985961914063</v>
      </c>
      <c r="G8532">
        <f t="shared" si="801"/>
        <v>9.5384910734506523E-4</v>
      </c>
      <c r="H8532" s="38">
        <f>G8532*SUMIF('Manual Inputs'!$B$11:$B$22,'Expanded kW'!A8532,'Manual Inputs'!$C$11:$C$22)</f>
        <v>8687.0634217049774</v>
      </c>
    </row>
    <row r="8533" spans="1:8" x14ac:dyDescent="0.2">
      <c r="A8533">
        <f t="shared" si="798"/>
        <v>2</v>
      </c>
      <c r="B8533" t="b">
        <f t="shared" si="799"/>
        <v>0</v>
      </c>
      <c r="C8533" t="str">
        <f t="shared" si="800"/>
        <v>OFF</v>
      </c>
      <c r="D8533" s="4">
        <f t="shared" si="802"/>
        <v>42785.458333312643</v>
      </c>
      <c r="E8533" t="str">
        <f t="shared" si="803"/>
        <v>LRKPPS</v>
      </c>
      <c r="F8533" s="39">
        <v>50.554401397705078</v>
      </c>
      <c r="G8533">
        <f t="shared" si="801"/>
        <v>9.2786768657016419E-4</v>
      </c>
      <c r="H8533" s="38">
        <f>G8533*SUMIF('Manual Inputs'!$B$11:$B$22,'Expanded kW'!A8533,'Manual Inputs'!$C$11:$C$22)</f>
        <v>8450.4408277123221</v>
      </c>
    </row>
    <row r="8534" spans="1:8" x14ac:dyDescent="0.2">
      <c r="A8534">
        <f t="shared" si="798"/>
        <v>2</v>
      </c>
      <c r="B8534" t="b">
        <f t="shared" si="799"/>
        <v>0</v>
      </c>
      <c r="C8534" t="str">
        <f t="shared" si="800"/>
        <v>OFF</v>
      </c>
      <c r="D8534" s="4">
        <f t="shared" si="802"/>
        <v>42785.499999979307</v>
      </c>
      <c r="E8534" t="str">
        <f t="shared" si="803"/>
        <v>LRKPPS</v>
      </c>
      <c r="F8534" s="39">
        <v>52.107334136962891</v>
      </c>
      <c r="G8534">
        <f t="shared" si="801"/>
        <v>9.5636997456757724E-4</v>
      </c>
      <c r="H8534" s="38">
        <f>G8534*SUMIF('Manual Inputs'!$B$11:$B$22,'Expanded kW'!A8534,'Manual Inputs'!$C$11:$C$22)</f>
        <v>8710.0219098673388</v>
      </c>
    </row>
    <row r="8535" spans="1:8" x14ac:dyDescent="0.2">
      <c r="A8535">
        <f t="shared" si="798"/>
        <v>2</v>
      </c>
      <c r="B8535" t="b">
        <f t="shared" si="799"/>
        <v>0</v>
      </c>
      <c r="C8535" t="str">
        <f t="shared" si="800"/>
        <v>OFF</v>
      </c>
      <c r="D8535" s="4">
        <f t="shared" si="802"/>
        <v>42785.541666645971</v>
      </c>
      <c r="E8535" t="str">
        <f t="shared" si="803"/>
        <v>LRKPPS</v>
      </c>
      <c r="F8535" s="39">
        <v>51.778804779052734</v>
      </c>
      <c r="G8535">
        <f t="shared" si="801"/>
        <v>9.5034019739948449E-4</v>
      </c>
      <c r="H8535" s="38">
        <f>G8535*SUMIF('Manual Inputs'!$B$11:$B$22,'Expanded kW'!A8535,'Manual Inputs'!$C$11:$C$22)</f>
        <v>8655.1064559715251</v>
      </c>
    </row>
    <row r="8536" spans="1:8" x14ac:dyDescent="0.2">
      <c r="A8536">
        <f t="shared" si="798"/>
        <v>2</v>
      </c>
      <c r="B8536" t="b">
        <f t="shared" si="799"/>
        <v>0</v>
      </c>
      <c r="C8536" t="str">
        <f t="shared" si="800"/>
        <v>OFF</v>
      </c>
      <c r="D8536" s="4">
        <f t="shared" si="802"/>
        <v>42785.583333312636</v>
      </c>
      <c r="E8536" t="str">
        <f t="shared" si="803"/>
        <v>LRKPPS</v>
      </c>
      <c r="F8536" s="39">
        <v>53.110809326171875</v>
      </c>
      <c r="G8536">
        <f t="shared" si="801"/>
        <v>9.7478760343073232E-4</v>
      </c>
      <c r="H8536" s="38">
        <f>G8536*SUMIF('Manual Inputs'!$B$11:$B$22,'Expanded kW'!A8536,'Manual Inputs'!$C$11:$C$22)</f>
        <v>8877.7581993701733</v>
      </c>
    </row>
    <row r="8537" spans="1:8" x14ac:dyDescent="0.2">
      <c r="A8537">
        <f t="shared" si="798"/>
        <v>2</v>
      </c>
      <c r="B8537" t="b">
        <f t="shared" si="799"/>
        <v>0</v>
      </c>
      <c r="C8537" t="str">
        <f t="shared" si="800"/>
        <v>OFF</v>
      </c>
      <c r="D8537" s="4">
        <f t="shared" si="802"/>
        <v>42785.6249999793</v>
      </c>
      <c r="E8537" t="str">
        <f t="shared" si="803"/>
        <v>LRKPPS</v>
      </c>
      <c r="F8537" s="39">
        <v>54.247489929199219</v>
      </c>
      <c r="G8537">
        <f t="shared" si="801"/>
        <v>9.9565006391568703E-4</v>
      </c>
      <c r="H8537" s="38">
        <f>G8537*SUMIF('Manual Inputs'!$B$11:$B$22,'Expanded kW'!A8537,'Manual Inputs'!$C$11:$C$22)</f>
        <v>9067.7604921542588</v>
      </c>
    </row>
    <row r="8538" spans="1:8" x14ac:dyDescent="0.2">
      <c r="A8538">
        <f t="shared" si="798"/>
        <v>2</v>
      </c>
      <c r="B8538" t="b">
        <f t="shared" si="799"/>
        <v>0</v>
      </c>
      <c r="C8538" t="str">
        <f t="shared" si="800"/>
        <v>OFF</v>
      </c>
      <c r="D8538" s="4">
        <f t="shared" si="802"/>
        <v>42785.666666645964</v>
      </c>
      <c r="E8538" t="str">
        <f t="shared" si="803"/>
        <v>LRKPPS</v>
      </c>
      <c r="F8538" s="39">
        <v>53.569633483886719</v>
      </c>
      <c r="G8538">
        <f t="shared" si="801"/>
        <v>9.8320879125990326E-4</v>
      </c>
      <c r="H8538" s="38">
        <f>G8538*SUMIF('Manual Inputs'!$B$11:$B$22,'Expanded kW'!A8538,'Manual Inputs'!$C$11:$C$22)</f>
        <v>8954.4531317182445</v>
      </c>
    </row>
    <row r="8539" spans="1:8" x14ac:dyDescent="0.2">
      <c r="A8539">
        <f t="shared" si="798"/>
        <v>2</v>
      </c>
      <c r="B8539" t="b">
        <f t="shared" si="799"/>
        <v>0</v>
      </c>
      <c r="C8539" t="str">
        <f t="shared" si="800"/>
        <v>OFF</v>
      </c>
      <c r="D8539" s="4">
        <f t="shared" si="802"/>
        <v>42785.708333312628</v>
      </c>
      <c r="E8539" t="str">
        <f t="shared" si="803"/>
        <v>LRKPPS</v>
      </c>
      <c r="F8539" s="39">
        <v>53.623760223388672</v>
      </c>
      <c r="G8539">
        <f t="shared" si="801"/>
        <v>9.8420222508909991E-4</v>
      </c>
      <c r="H8539" s="38">
        <f>G8539*SUMIF('Manual Inputs'!$B$11:$B$22,'Expanded kW'!A8539,'Manual Inputs'!$C$11:$C$22)</f>
        <v>8963.5007081252916</v>
      </c>
    </row>
    <row r="8540" spans="1:8" x14ac:dyDescent="0.2">
      <c r="A8540">
        <f t="shared" si="798"/>
        <v>2</v>
      </c>
      <c r="B8540" t="b">
        <f t="shared" si="799"/>
        <v>0</v>
      </c>
      <c r="C8540" t="str">
        <f t="shared" si="800"/>
        <v>OFF</v>
      </c>
      <c r="D8540" s="4">
        <f t="shared" si="802"/>
        <v>42785.749999979293</v>
      </c>
      <c r="E8540" t="str">
        <f t="shared" si="803"/>
        <v>LRKPPS</v>
      </c>
      <c r="F8540" s="39">
        <v>55.343841552734375</v>
      </c>
      <c r="G8540">
        <f t="shared" si="801"/>
        <v>1.0157723325307237E-3</v>
      </c>
      <c r="H8540" s="38">
        <f>G8540*SUMIF('Manual Inputs'!$B$11:$B$22,'Expanded kW'!A8540,'Manual Inputs'!$C$11:$C$22)</f>
        <v>9251.0215785266646</v>
      </c>
    </row>
    <row r="8541" spans="1:8" x14ac:dyDescent="0.2">
      <c r="A8541">
        <f t="shared" si="798"/>
        <v>2</v>
      </c>
      <c r="B8541" t="b">
        <f t="shared" si="799"/>
        <v>0</v>
      </c>
      <c r="C8541" t="str">
        <f t="shared" si="800"/>
        <v>OFF</v>
      </c>
      <c r="D8541" s="4">
        <f t="shared" si="802"/>
        <v>42785.791666645957</v>
      </c>
      <c r="E8541" t="str">
        <f t="shared" si="803"/>
        <v>LRKPPS</v>
      </c>
      <c r="F8541" s="39">
        <v>55.703952789306641</v>
      </c>
      <c r="G8541">
        <f t="shared" si="801"/>
        <v>1.0223817586291089E-3</v>
      </c>
      <c r="H8541" s="38">
        <f>G8541*SUMIF('Manual Inputs'!$B$11:$B$22,'Expanded kW'!A8541,'Manual Inputs'!$C$11:$C$22)</f>
        <v>9311.2161137582989</v>
      </c>
    </row>
    <row r="8542" spans="1:8" x14ac:dyDescent="0.2">
      <c r="A8542">
        <f t="shared" si="798"/>
        <v>2</v>
      </c>
      <c r="B8542" t="b">
        <f t="shared" si="799"/>
        <v>0</v>
      </c>
      <c r="C8542" t="str">
        <f t="shared" si="800"/>
        <v>OFF</v>
      </c>
      <c r="D8542" s="4">
        <f t="shared" si="802"/>
        <v>42785.833333312621</v>
      </c>
      <c r="E8542" t="str">
        <f t="shared" si="803"/>
        <v>LRKPPS</v>
      </c>
      <c r="F8542" s="39">
        <v>56.203559875488281</v>
      </c>
      <c r="G8542">
        <f t="shared" si="801"/>
        <v>1.031551470037668E-3</v>
      </c>
      <c r="H8542" s="38">
        <f>G8542*SUMIF('Manual Inputs'!$B$11:$B$22,'Expanded kW'!A8542,'Manual Inputs'!$C$11:$C$22)</f>
        <v>9394.728132537246</v>
      </c>
    </row>
    <row r="8543" spans="1:8" x14ac:dyDescent="0.2">
      <c r="A8543">
        <f t="shared" si="798"/>
        <v>2</v>
      </c>
      <c r="B8543" t="b">
        <f t="shared" si="799"/>
        <v>0</v>
      </c>
      <c r="C8543" t="str">
        <f t="shared" si="800"/>
        <v>OFF</v>
      </c>
      <c r="D8543" s="4">
        <f t="shared" si="802"/>
        <v>42785.874999979285</v>
      </c>
      <c r="E8543" t="str">
        <f t="shared" si="803"/>
        <v>LRKPPS</v>
      </c>
      <c r="F8543" s="39">
        <v>56.766819000244141</v>
      </c>
      <c r="G8543">
        <f t="shared" si="801"/>
        <v>1.04188944114557E-3</v>
      </c>
      <c r="H8543" s="38">
        <f>G8543*SUMIF('Manual Inputs'!$B$11:$B$22,'Expanded kW'!A8543,'Manual Inputs'!$C$11:$C$22)</f>
        <v>9488.8799328320183</v>
      </c>
    </row>
    <row r="8544" spans="1:8" x14ac:dyDescent="0.2">
      <c r="A8544">
        <f t="shared" si="798"/>
        <v>2</v>
      </c>
      <c r="B8544" t="b">
        <f t="shared" si="799"/>
        <v>0</v>
      </c>
      <c r="C8544" t="str">
        <f t="shared" si="800"/>
        <v>OFF</v>
      </c>
      <c r="D8544" s="4">
        <f t="shared" si="802"/>
        <v>42785.91666664595</v>
      </c>
      <c r="E8544" t="str">
        <f t="shared" si="803"/>
        <v>LRKPPS</v>
      </c>
      <c r="F8544" s="39">
        <v>56.932289123535156</v>
      </c>
      <c r="G8544">
        <f t="shared" si="801"/>
        <v>1.0449264542690502E-3</v>
      </c>
      <c r="H8544" s="38">
        <f>G8544*SUMIF('Manual Inputs'!$B$11:$B$22,'Expanded kW'!A8544,'Manual Inputs'!$C$11:$C$22)</f>
        <v>9516.5391563015</v>
      </c>
    </row>
    <row r="8545" spans="1:8" x14ac:dyDescent="0.2">
      <c r="A8545">
        <f t="shared" si="798"/>
        <v>2</v>
      </c>
      <c r="B8545" t="b">
        <f t="shared" si="799"/>
        <v>0</v>
      </c>
      <c r="C8545" t="str">
        <f t="shared" si="800"/>
        <v>OFF</v>
      </c>
      <c r="D8545" s="4">
        <f t="shared" si="802"/>
        <v>42785.958333312614</v>
      </c>
      <c r="E8545" t="str">
        <f t="shared" si="803"/>
        <v>LRKPPS</v>
      </c>
      <c r="F8545" s="39">
        <v>56.711925506591797</v>
      </c>
      <c r="G8545">
        <f t="shared" si="801"/>
        <v>1.0408819344289487E-3</v>
      </c>
      <c r="H8545" s="38">
        <f>G8545*SUMIF('Manual Inputs'!$B$11:$B$22,'Expanded kW'!A8545,'Manual Inputs'!$C$11:$C$22)</f>
        <v>9479.7041893337155</v>
      </c>
    </row>
    <row r="8546" spans="1:8" x14ac:dyDescent="0.2">
      <c r="A8546">
        <f t="shared" si="798"/>
        <v>2</v>
      </c>
      <c r="B8546" t="b">
        <f t="shared" si="799"/>
        <v>0</v>
      </c>
      <c r="C8546" t="str">
        <f t="shared" si="800"/>
        <v>OFF</v>
      </c>
      <c r="D8546" s="4">
        <f t="shared" si="802"/>
        <v>42785.999999979278</v>
      </c>
      <c r="E8546" t="str">
        <f t="shared" si="803"/>
        <v>LRKPPS</v>
      </c>
      <c r="F8546" s="39">
        <v>57.325420379638672</v>
      </c>
      <c r="G8546">
        <f t="shared" si="801"/>
        <v>1.0521419247134446E-3</v>
      </c>
      <c r="H8546" s="38">
        <f>G8546*SUMIF('Manual Inputs'!$B$11:$B$22,'Expanded kW'!A8546,'Manual Inputs'!$C$11:$C$22)</f>
        <v>9582.2531658709577</v>
      </c>
    </row>
    <row r="8547" spans="1:8" x14ac:dyDescent="0.2">
      <c r="A8547">
        <f t="shared" si="798"/>
        <v>2</v>
      </c>
      <c r="B8547" t="b">
        <f t="shared" si="799"/>
        <v>0</v>
      </c>
      <c r="C8547" t="str">
        <f t="shared" si="800"/>
        <v>OFF</v>
      </c>
      <c r="D8547" s="4">
        <f t="shared" si="802"/>
        <v>42786.041666645942</v>
      </c>
      <c r="E8547" t="str">
        <f t="shared" si="803"/>
        <v>LRKPPS</v>
      </c>
      <c r="F8547" s="39">
        <v>58.254676818847656</v>
      </c>
      <c r="G8547">
        <f t="shared" si="801"/>
        <v>1.0691973540853847E-3</v>
      </c>
      <c r="H8547" s="38">
        <f>G8547*SUMIF('Manual Inputs'!$B$11:$B$22,'Expanded kW'!A8547,'Manual Inputs'!$C$11:$C$22)</f>
        <v>9737.5833910580895</v>
      </c>
    </row>
    <row r="8548" spans="1:8" x14ac:dyDescent="0.2">
      <c r="A8548">
        <f t="shared" si="798"/>
        <v>2</v>
      </c>
      <c r="B8548" t="b">
        <f t="shared" si="799"/>
        <v>0</v>
      </c>
      <c r="C8548" t="str">
        <f t="shared" si="800"/>
        <v>OFF</v>
      </c>
      <c r="D8548" s="4">
        <f t="shared" si="802"/>
        <v>42786.083333312607</v>
      </c>
      <c r="E8548" t="str">
        <f t="shared" si="803"/>
        <v>LRKPPS</v>
      </c>
      <c r="F8548" s="39">
        <v>57.45745849609375</v>
      </c>
      <c r="G8548">
        <f t="shared" si="801"/>
        <v>1.0545653319394635E-3</v>
      </c>
      <c r="H8548" s="38">
        <f>G8548*SUMIF('Manual Inputs'!$B$11:$B$22,'Expanded kW'!A8548,'Manual Inputs'!$C$11:$C$22)</f>
        <v>9604.3240491028355</v>
      </c>
    </row>
    <row r="8549" spans="1:8" x14ac:dyDescent="0.2">
      <c r="A8549">
        <f t="shared" si="798"/>
        <v>2</v>
      </c>
      <c r="B8549" t="b">
        <f t="shared" si="799"/>
        <v>0</v>
      </c>
      <c r="C8549" t="str">
        <f t="shared" si="800"/>
        <v>OFF</v>
      </c>
      <c r="D8549" s="4">
        <f t="shared" si="802"/>
        <v>42786.124999979271</v>
      </c>
      <c r="E8549" t="str">
        <f t="shared" si="803"/>
        <v>LRKPPS</v>
      </c>
      <c r="F8549" s="39">
        <v>59.078350067138672</v>
      </c>
      <c r="G8549">
        <f t="shared" si="801"/>
        <v>1.0843149258546393E-3</v>
      </c>
      <c r="H8549" s="38">
        <f>G8549*SUMIF('Manual Inputs'!$B$11:$B$22,'Expanded kW'!A8549,'Manual Inputs'!$C$11:$C$22)</f>
        <v>9875.2648164852471</v>
      </c>
    </row>
    <row r="8550" spans="1:8" x14ac:dyDescent="0.2">
      <c r="A8550">
        <f t="shared" si="798"/>
        <v>2</v>
      </c>
      <c r="B8550" t="b">
        <f t="shared" si="799"/>
        <v>0</v>
      </c>
      <c r="C8550" t="str">
        <f t="shared" si="800"/>
        <v>OFF</v>
      </c>
      <c r="D8550" s="4">
        <f t="shared" si="802"/>
        <v>42786.166666645935</v>
      </c>
      <c r="E8550" t="str">
        <f t="shared" si="803"/>
        <v>LRKPPS</v>
      </c>
      <c r="F8550" s="39">
        <v>62.335273742675781</v>
      </c>
      <c r="G8550">
        <f t="shared" si="801"/>
        <v>1.1440920007008545E-3</v>
      </c>
      <c r="H8550" s="38">
        <f>G8550*SUMIF('Manual Inputs'!$B$11:$B$22,'Expanded kW'!A8550,'Manual Inputs'!$C$11:$C$22)</f>
        <v>10419.677173066946</v>
      </c>
    </row>
    <row r="8551" spans="1:8" x14ac:dyDescent="0.2">
      <c r="A8551">
        <f t="shared" si="798"/>
        <v>2</v>
      </c>
      <c r="B8551" t="b">
        <f t="shared" si="799"/>
        <v>0</v>
      </c>
      <c r="C8551" t="str">
        <f t="shared" si="800"/>
        <v>OFF</v>
      </c>
      <c r="D8551" s="4">
        <f t="shared" si="802"/>
        <v>42786.208333312599</v>
      </c>
      <c r="E8551" t="str">
        <f t="shared" si="803"/>
        <v>LRKPPS</v>
      </c>
      <c r="F8551" s="39">
        <v>71.02484130859375</v>
      </c>
      <c r="G8551">
        <f t="shared" si="801"/>
        <v>1.3035789836690565E-3</v>
      </c>
      <c r="H8551" s="38">
        <f>G8551*SUMIF('Manual Inputs'!$B$11:$B$22,'Expanded kW'!A8551,'Manual Inputs'!$C$11:$C$22)</f>
        <v>11872.185253550941</v>
      </c>
    </row>
    <row r="8552" spans="1:8" x14ac:dyDescent="0.2">
      <c r="A8552">
        <f t="shared" si="798"/>
        <v>2</v>
      </c>
      <c r="B8552" t="b">
        <f t="shared" si="799"/>
        <v>0</v>
      </c>
      <c r="C8552" t="str">
        <f t="shared" si="800"/>
        <v>OFF</v>
      </c>
      <c r="D8552" s="4">
        <f t="shared" si="802"/>
        <v>42786.249999979264</v>
      </c>
      <c r="E8552" t="str">
        <f t="shared" si="803"/>
        <v>LRKPPS</v>
      </c>
      <c r="F8552" s="39">
        <v>88.435867309570313</v>
      </c>
      <c r="G8552">
        <f t="shared" si="801"/>
        <v>1.623138269699342E-3</v>
      </c>
      <c r="H8552" s="38">
        <f>G8552*SUMIF('Manual Inputs'!$B$11:$B$22,'Expanded kW'!A8552,'Manual Inputs'!$C$11:$C$22)</f>
        <v>14782.532145279583</v>
      </c>
    </row>
    <row r="8553" spans="1:8" x14ac:dyDescent="0.2">
      <c r="A8553">
        <f t="shared" si="798"/>
        <v>2</v>
      </c>
      <c r="B8553" t="b">
        <f t="shared" si="799"/>
        <v>0</v>
      </c>
      <c r="C8553" t="str">
        <f t="shared" si="800"/>
        <v>ON</v>
      </c>
      <c r="D8553" s="4">
        <f t="shared" si="802"/>
        <v>42786.291666645928</v>
      </c>
      <c r="E8553" t="str">
        <f t="shared" si="803"/>
        <v>LRKPPS</v>
      </c>
      <c r="F8553" s="39">
        <v>101.82143402099609</v>
      </c>
      <c r="G8553">
        <f t="shared" si="801"/>
        <v>1.868814896750158E-3</v>
      </c>
      <c r="H8553" s="38">
        <f>G8553*SUMIF('Manual Inputs'!$B$11:$B$22,'Expanded kW'!A8553,'Manual Inputs'!$C$11:$C$22)</f>
        <v>17020.001807919762</v>
      </c>
    </row>
    <row r="8554" spans="1:8" x14ac:dyDescent="0.2">
      <c r="A8554">
        <f t="shared" si="798"/>
        <v>2</v>
      </c>
      <c r="B8554" t="b">
        <f t="shared" si="799"/>
        <v>0</v>
      </c>
      <c r="C8554" t="str">
        <f t="shared" si="800"/>
        <v>ON</v>
      </c>
      <c r="D8554" s="4">
        <f t="shared" si="802"/>
        <v>42786.333333312592</v>
      </c>
      <c r="E8554" t="str">
        <f t="shared" si="803"/>
        <v>LRKPPS</v>
      </c>
      <c r="F8554" s="39">
        <v>107.3690185546875</v>
      </c>
      <c r="G8554">
        <f t="shared" si="801"/>
        <v>1.9706344077129036E-3</v>
      </c>
      <c r="H8554" s="38">
        <f>G8554*SUMIF('Manual Inputs'!$B$11:$B$22,'Expanded kW'!A8554,'Manual Inputs'!$C$11:$C$22)</f>
        <v>17947.31048021312</v>
      </c>
    </row>
    <row r="8555" spans="1:8" x14ac:dyDescent="0.2">
      <c r="A8555">
        <f t="shared" si="798"/>
        <v>2</v>
      </c>
      <c r="B8555" t="b">
        <f t="shared" si="799"/>
        <v>0</v>
      </c>
      <c r="C8555" t="str">
        <f t="shared" si="800"/>
        <v>ON</v>
      </c>
      <c r="D8555" s="4">
        <f t="shared" si="802"/>
        <v>42786.374999979256</v>
      </c>
      <c r="E8555" t="str">
        <f t="shared" si="803"/>
        <v>LRKPPS</v>
      </c>
      <c r="F8555" s="39">
        <v>104.57566070556641</v>
      </c>
      <c r="G8555">
        <f t="shared" si="801"/>
        <v>1.9193655485519232E-3</v>
      </c>
      <c r="H8555" s="38">
        <f>G8555*SUMIF('Manual Inputs'!$B$11:$B$22,'Expanded kW'!A8555,'Manual Inputs'!$C$11:$C$22)</f>
        <v>17480.385651474167</v>
      </c>
    </row>
    <row r="8556" spans="1:8" x14ac:dyDescent="0.2">
      <c r="A8556">
        <f t="shared" si="798"/>
        <v>2</v>
      </c>
      <c r="B8556" t="b">
        <f t="shared" si="799"/>
        <v>0</v>
      </c>
      <c r="C8556" t="str">
        <f t="shared" si="800"/>
        <v>ON</v>
      </c>
      <c r="D8556" s="4">
        <f t="shared" si="802"/>
        <v>42786.41666664592</v>
      </c>
      <c r="E8556" t="str">
        <f t="shared" si="803"/>
        <v>LRKPPS</v>
      </c>
      <c r="F8556" s="39">
        <v>101.82947540283203</v>
      </c>
      <c r="G8556">
        <f t="shared" si="801"/>
        <v>1.8689624870322035E-3</v>
      </c>
      <c r="H8556" s="38">
        <f>G8556*SUMIF('Manual Inputs'!$B$11:$B$22,'Expanded kW'!A8556,'Manual Inputs'!$C$11:$C$22)</f>
        <v>17021.345968259888</v>
      </c>
    </row>
    <row r="8557" spans="1:8" x14ac:dyDescent="0.2">
      <c r="A8557">
        <f t="shared" si="798"/>
        <v>2</v>
      </c>
      <c r="B8557" t="b">
        <f t="shared" si="799"/>
        <v>0</v>
      </c>
      <c r="C8557" t="str">
        <f t="shared" si="800"/>
        <v>ON</v>
      </c>
      <c r="D8557" s="4">
        <f t="shared" si="802"/>
        <v>42786.458333312585</v>
      </c>
      <c r="E8557" t="str">
        <f t="shared" si="803"/>
        <v>LRKPPS</v>
      </c>
      <c r="F8557" s="39">
        <v>100.77752685546875</v>
      </c>
      <c r="G8557">
        <f t="shared" si="801"/>
        <v>1.8496551856292218E-3</v>
      </c>
      <c r="H8557" s="38">
        <f>G8557*SUMIF('Manual Inputs'!$B$11:$B$22,'Expanded kW'!A8557,'Manual Inputs'!$C$11:$C$22)</f>
        <v>16845.507095530305</v>
      </c>
    </row>
    <row r="8558" spans="1:8" x14ac:dyDescent="0.2">
      <c r="A8558">
        <f t="shared" si="798"/>
        <v>2</v>
      </c>
      <c r="B8558" t="b">
        <f t="shared" si="799"/>
        <v>0</v>
      </c>
      <c r="C8558" t="str">
        <f t="shared" si="800"/>
        <v>ON</v>
      </c>
      <c r="D8558" s="4">
        <f t="shared" si="802"/>
        <v>42786.499999979249</v>
      </c>
      <c r="E8558" t="str">
        <f t="shared" si="803"/>
        <v>LRKPPS</v>
      </c>
      <c r="F8558" s="39">
        <v>93.060111999511719</v>
      </c>
      <c r="G8558">
        <f t="shared" si="801"/>
        <v>1.7080109435707227E-3</v>
      </c>
      <c r="H8558" s="38">
        <f>G8558*SUMIF('Manual Inputs'!$B$11:$B$22,'Expanded kW'!A8558,'Manual Inputs'!$C$11:$C$22)</f>
        <v>15555.499583224298</v>
      </c>
    </row>
    <row r="8559" spans="1:8" x14ac:dyDescent="0.2">
      <c r="A8559">
        <f t="shared" si="798"/>
        <v>2</v>
      </c>
      <c r="B8559" t="b">
        <f t="shared" si="799"/>
        <v>0</v>
      </c>
      <c r="C8559" t="str">
        <f t="shared" si="800"/>
        <v>ON</v>
      </c>
      <c r="D8559" s="4">
        <f t="shared" si="802"/>
        <v>42786.541666645913</v>
      </c>
      <c r="E8559" t="str">
        <f t="shared" si="803"/>
        <v>LRKPPS</v>
      </c>
      <c r="F8559" s="39">
        <v>89.58966064453125</v>
      </c>
      <c r="G8559">
        <f t="shared" si="801"/>
        <v>1.6443148146270182E-3</v>
      </c>
      <c r="H8559" s="38">
        <f>G8559*SUMIF('Manual Inputs'!$B$11:$B$22,'Expanded kW'!A8559,'Manual Inputs'!$C$11:$C$22)</f>
        <v>14975.39492349337</v>
      </c>
    </row>
    <row r="8560" spans="1:8" x14ac:dyDescent="0.2">
      <c r="A8560">
        <f t="shared" si="798"/>
        <v>2</v>
      </c>
      <c r="B8560" t="b">
        <f t="shared" si="799"/>
        <v>0</v>
      </c>
      <c r="C8560" t="str">
        <f t="shared" si="800"/>
        <v>ON</v>
      </c>
      <c r="D8560" s="4">
        <f t="shared" si="802"/>
        <v>42786.583333312577</v>
      </c>
      <c r="E8560" t="str">
        <f t="shared" si="803"/>
        <v>LRKPPS</v>
      </c>
      <c r="F8560" s="39">
        <v>82.934661865234375</v>
      </c>
      <c r="G8560">
        <f t="shared" si="801"/>
        <v>1.5221699933898752E-3</v>
      </c>
      <c r="H8560" s="38">
        <f>G8560*SUMIF('Manual Inputs'!$B$11:$B$22,'Expanded kW'!A8560,'Manual Inputs'!$C$11:$C$22)</f>
        <v>13862.975987889102</v>
      </c>
    </row>
    <row r="8561" spans="1:8" x14ac:dyDescent="0.2">
      <c r="A8561">
        <f t="shared" si="798"/>
        <v>2</v>
      </c>
      <c r="B8561" t="b">
        <f t="shared" si="799"/>
        <v>0</v>
      </c>
      <c r="C8561" t="str">
        <f t="shared" si="800"/>
        <v>ON</v>
      </c>
      <c r="D8561" s="4">
        <f t="shared" si="802"/>
        <v>42786.624999979242</v>
      </c>
      <c r="E8561" t="str">
        <f t="shared" si="803"/>
        <v>LRKPPS</v>
      </c>
      <c r="F8561" s="39">
        <v>75.002098083496094</v>
      </c>
      <c r="G8561">
        <f t="shared" si="801"/>
        <v>1.3765769411286353E-3</v>
      </c>
      <c r="H8561" s="38">
        <f>G8561*SUMIF('Manual Inputs'!$B$11:$B$22,'Expanded kW'!A8561,'Manual Inputs'!$C$11:$C$22)</f>
        <v>12537.005172365287</v>
      </c>
    </row>
    <row r="8562" spans="1:8" x14ac:dyDescent="0.2">
      <c r="A8562">
        <f t="shared" si="798"/>
        <v>2</v>
      </c>
      <c r="B8562" t="b">
        <f t="shared" si="799"/>
        <v>0</v>
      </c>
      <c r="C8562" t="str">
        <f t="shared" si="800"/>
        <v>ON</v>
      </c>
      <c r="D8562" s="4">
        <f t="shared" si="802"/>
        <v>42786.666666645906</v>
      </c>
      <c r="E8562" t="str">
        <f t="shared" si="803"/>
        <v>LRKPPS</v>
      </c>
      <c r="F8562" s="39">
        <v>66.910751342773437</v>
      </c>
      <c r="G8562">
        <f t="shared" si="801"/>
        <v>1.2280696109262807E-3</v>
      </c>
      <c r="H8562" s="38">
        <f>G8562*SUMIF('Manual Inputs'!$B$11:$B$22,'Expanded kW'!A8562,'Manual Inputs'!$C$11:$C$22)</f>
        <v>11184.492928948957</v>
      </c>
    </row>
    <row r="8563" spans="1:8" x14ac:dyDescent="0.2">
      <c r="A8563">
        <f t="shared" si="798"/>
        <v>2</v>
      </c>
      <c r="B8563" t="b">
        <f t="shared" si="799"/>
        <v>0</v>
      </c>
      <c r="C8563" t="str">
        <f t="shared" si="800"/>
        <v>ON</v>
      </c>
      <c r="D8563" s="4">
        <f t="shared" si="802"/>
        <v>42786.70833331257</v>
      </c>
      <c r="E8563" t="str">
        <f t="shared" si="803"/>
        <v>LRKPPS</v>
      </c>
      <c r="F8563" s="39">
        <v>58.705963134765625</v>
      </c>
      <c r="G8563">
        <f t="shared" si="801"/>
        <v>1.0774801935287291E-3</v>
      </c>
      <c r="H8563" s="38">
        <f>G8563*SUMIF('Manual Inputs'!$B$11:$B$22,'Expanded kW'!A8563,'Manual Inputs'!$C$11:$C$22)</f>
        <v>9813.0183324990958</v>
      </c>
    </row>
    <row r="8564" spans="1:8" x14ac:dyDescent="0.2">
      <c r="A8564">
        <f t="shared" si="798"/>
        <v>2</v>
      </c>
      <c r="B8564" t="b">
        <f t="shared" si="799"/>
        <v>0</v>
      </c>
      <c r="C8564" t="str">
        <f t="shared" si="800"/>
        <v>ON</v>
      </c>
      <c r="D8564" s="4">
        <f t="shared" si="802"/>
        <v>42786.749999979234</v>
      </c>
      <c r="E8564" t="str">
        <f t="shared" si="803"/>
        <v>LRKPPS</v>
      </c>
      <c r="F8564" s="39">
        <v>59.359409332275391</v>
      </c>
      <c r="G8564">
        <f t="shared" si="801"/>
        <v>1.0894734442609786E-3</v>
      </c>
      <c r="H8564" s="38">
        <f>G8564*SUMIF('Manual Inputs'!$B$11:$B$22,'Expanded kW'!A8564,'Manual Inputs'!$C$11:$C$22)</f>
        <v>9922.2453883732178</v>
      </c>
    </row>
    <row r="8565" spans="1:8" x14ac:dyDescent="0.2">
      <c r="A8565">
        <f t="shared" si="798"/>
        <v>2</v>
      </c>
      <c r="B8565" t="b">
        <f t="shared" si="799"/>
        <v>0</v>
      </c>
      <c r="C8565" t="str">
        <f t="shared" si="800"/>
        <v>ON</v>
      </c>
      <c r="D8565" s="4">
        <f t="shared" si="802"/>
        <v>42786.791666645899</v>
      </c>
      <c r="E8565" t="str">
        <f t="shared" si="803"/>
        <v>LRKPPS</v>
      </c>
      <c r="F8565" s="39">
        <v>59.525497436523437</v>
      </c>
      <c r="G8565">
        <f t="shared" si="801"/>
        <v>1.0925217997116367E-3</v>
      </c>
      <c r="H8565" s="38">
        <f>G8565*SUMIF('Manual Inputs'!$B$11:$B$22,'Expanded kW'!A8565,'Manual Inputs'!$C$11:$C$22)</f>
        <v>9950.0079106923658</v>
      </c>
    </row>
    <row r="8566" spans="1:8" x14ac:dyDescent="0.2">
      <c r="A8566">
        <f t="shared" si="798"/>
        <v>2</v>
      </c>
      <c r="B8566" t="b">
        <f t="shared" si="799"/>
        <v>0</v>
      </c>
      <c r="C8566" t="str">
        <f t="shared" si="800"/>
        <v>ON</v>
      </c>
      <c r="D8566" s="4">
        <f t="shared" si="802"/>
        <v>42786.833333312563</v>
      </c>
      <c r="E8566" t="str">
        <f t="shared" si="803"/>
        <v>LRKPPS</v>
      </c>
      <c r="F8566" s="39">
        <v>56.998191833496094</v>
      </c>
      <c r="G8566">
        <f t="shared" si="801"/>
        <v>1.0461360224439181E-3</v>
      </c>
      <c r="H8566" s="38">
        <f>G8566*SUMIF('Manual Inputs'!$B$11:$B$22,'Expanded kW'!A8566,'Manual Inputs'!$C$11:$C$22)</f>
        <v>9527.5551496772223</v>
      </c>
    </row>
    <row r="8567" spans="1:8" x14ac:dyDescent="0.2">
      <c r="A8567">
        <f t="shared" si="798"/>
        <v>2</v>
      </c>
      <c r="B8567" t="b">
        <f t="shared" si="799"/>
        <v>0</v>
      </c>
      <c r="C8567" t="str">
        <f t="shared" si="800"/>
        <v>OFF</v>
      </c>
      <c r="D8567" s="4">
        <f t="shared" si="802"/>
        <v>42786.874999979227</v>
      </c>
      <c r="E8567" t="str">
        <f t="shared" si="803"/>
        <v>LRKPPS</v>
      </c>
      <c r="F8567" s="39">
        <v>55.807888031005859</v>
      </c>
      <c r="G8567">
        <f t="shared" si="801"/>
        <v>1.024289370025986E-3</v>
      </c>
      <c r="H8567" s="38">
        <f>G8567*SUMIF('Manual Inputs'!$B$11:$B$22,'Expanded kW'!A8567,'Manual Inputs'!$C$11:$C$22)</f>
        <v>9328.5894499191545</v>
      </c>
    </row>
    <row r="8568" spans="1:8" x14ac:dyDescent="0.2">
      <c r="A8568">
        <f t="shared" si="798"/>
        <v>2</v>
      </c>
      <c r="B8568" t="b">
        <f t="shared" si="799"/>
        <v>0</v>
      </c>
      <c r="C8568" t="str">
        <f t="shared" si="800"/>
        <v>OFF</v>
      </c>
      <c r="D8568" s="4">
        <f t="shared" si="802"/>
        <v>42786.916666645891</v>
      </c>
      <c r="E8568" t="str">
        <f t="shared" si="803"/>
        <v>LRKPPS</v>
      </c>
      <c r="F8568" s="39">
        <v>51.641548156738281</v>
      </c>
      <c r="G8568">
        <f t="shared" si="801"/>
        <v>9.4782101052173968E-4</v>
      </c>
      <c r="H8568" s="38">
        <f>G8568*SUMIF('Manual Inputs'!$B$11:$B$22,'Expanded kW'!A8568,'Manual Inputs'!$C$11:$C$22)</f>
        <v>8632.1632713424497</v>
      </c>
    </row>
    <row r="8569" spans="1:8" x14ac:dyDescent="0.2">
      <c r="A8569">
        <f t="shared" si="798"/>
        <v>2</v>
      </c>
      <c r="B8569" t="b">
        <f t="shared" si="799"/>
        <v>0</v>
      </c>
      <c r="C8569" t="str">
        <f t="shared" si="800"/>
        <v>OFF</v>
      </c>
      <c r="D8569" s="4">
        <f t="shared" si="802"/>
        <v>42786.958333312556</v>
      </c>
      <c r="E8569" t="str">
        <f t="shared" si="803"/>
        <v>LRKPPS</v>
      </c>
      <c r="F8569" s="39">
        <v>51.392551422119141</v>
      </c>
      <c r="G8569">
        <f t="shared" si="801"/>
        <v>9.4325096285572025E-4</v>
      </c>
      <c r="H8569" s="38">
        <f>G8569*SUMIF('Manual Inputs'!$B$11:$B$22,'Expanded kW'!A8569,'Manual Inputs'!$C$11:$C$22)</f>
        <v>8590.5421243400415</v>
      </c>
    </row>
    <row r="8570" spans="1:8" x14ac:dyDescent="0.2">
      <c r="A8570">
        <f t="shared" si="798"/>
        <v>2</v>
      </c>
      <c r="B8570" t="b">
        <f t="shared" si="799"/>
        <v>0</v>
      </c>
      <c r="C8570" t="str">
        <f t="shared" si="800"/>
        <v>OFF</v>
      </c>
      <c r="D8570" s="4">
        <f t="shared" si="802"/>
        <v>42786.99999997922</v>
      </c>
      <c r="E8570" t="str">
        <f t="shared" si="803"/>
        <v>LRKPPS</v>
      </c>
      <c r="F8570" s="39">
        <v>48.821586608886719</v>
      </c>
      <c r="G8570">
        <f t="shared" si="801"/>
        <v>8.9606387117717944E-4</v>
      </c>
      <c r="H8570" s="38">
        <f>G8570*SUMIF('Manual Inputs'!$B$11:$B$22,'Expanded kW'!A8570,'Manual Inputs'!$C$11:$C$22)</f>
        <v>8160.7914908900066</v>
      </c>
    </row>
    <row r="8571" spans="1:8" x14ac:dyDescent="0.2">
      <c r="A8571">
        <f t="shared" si="798"/>
        <v>2</v>
      </c>
      <c r="B8571" t="b">
        <f t="shared" si="799"/>
        <v>0</v>
      </c>
      <c r="C8571" t="str">
        <f t="shared" si="800"/>
        <v>OFF</v>
      </c>
      <c r="D8571" s="4">
        <f t="shared" si="802"/>
        <v>42787.041666645884</v>
      </c>
      <c r="E8571" t="str">
        <f t="shared" si="803"/>
        <v>LRKPPS</v>
      </c>
      <c r="F8571" s="39">
        <v>49.259738922119141</v>
      </c>
      <c r="G8571">
        <f t="shared" si="801"/>
        <v>9.0410565116080691E-4</v>
      </c>
      <c r="H8571" s="38">
        <f>G8571*SUMIF('Manual Inputs'!$B$11:$B$22,'Expanded kW'!A8571,'Manual Inputs'!$C$11:$C$22)</f>
        <v>8234.0310129519567</v>
      </c>
    </row>
    <row r="8572" spans="1:8" x14ac:dyDescent="0.2">
      <c r="A8572">
        <f t="shared" si="798"/>
        <v>2</v>
      </c>
      <c r="B8572" t="b">
        <f t="shared" si="799"/>
        <v>0</v>
      </c>
      <c r="C8572" t="str">
        <f t="shared" si="800"/>
        <v>OFF</v>
      </c>
      <c r="D8572" s="4">
        <f t="shared" si="802"/>
        <v>42787.083333312548</v>
      </c>
      <c r="E8572" t="str">
        <f t="shared" si="803"/>
        <v>LRKPPS</v>
      </c>
      <c r="F8572" s="39">
        <v>50.199314117431641</v>
      </c>
      <c r="G8572">
        <f t="shared" si="801"/>
        <v>9.2135046939087494E-4</v>
      </c>
      <c r="H8572" s="38">
        <f>G8572*SUMIF('Manual Inputs'!$B$11:$B$22,'Expanded kW'!A8572,'Manual Inputs'!$C$11:$C$22)</f>
        <v>8391.0860738696592</v>
      </c>
    </row>
    <row r="8573" spans="1:8" x14ac:dyDescent="0.2">
      <c r="A8573">
        <f t="shared" si="798"/>
        <v>2</v>
      </c>
      <c r="B8573" t="b">
        <f t="shared" si="799"/>
        <v>0</v>
      </c>
      <c r="C8573" t="str">
        <f t="shared" si="800"/>
        <v>OFF</v>
      </c>
      <c r="D8573" s="4">
        <f t="shared" si="802"/>
        <v>42787.124999979213</v>
      </c>
      <c r="E8573" t="str">
        <f t="shared" si="803"/>
        <v>LRKPPS</v>
      </c>
      <c r="F8573" s="39">
        <v>50.966102600097656</v>
      </c>
      <c r="G8573">
        <f t="shared" si="801"/>
        <v>9.3542398694482351E-4</v>
      </c>
      <c r="H8573" s="38">
        <f>G8573*SUMIF('Manual Inputs'!$B$11:$B$22,'Expanded kW'!A8573,'Manual Inputs'!$C$11:$C$22)</f>
        <v>8519.2589039495851</v>
      </c>
    </row>
    <row r="8574" spans="1:8" x14ac:dyDescent="0.2">
      <c r="A8574">
        <f t="shared" si="798"/>
        <v>2</v>
      </c>
      <c r="B8574" t="b">
        <f t="shared" si="799"/>
        <v>0</v>
      </c>
      <c r="C8574" t="str">
        <f t="shared" si="800"/>
        <v>OFF</v>
      </c>
      <c r="D8574" s="4">
        <f t="shared" si="802"/>
        <v>42787.166666645877</v>
      </c>
      <c r="E8574" t="str">
        <f t="shared" si="803"/>
        <v>LRKPPS</v>
      </c>
      <c r="F8574" s="39">
        <v>52.276924133300781</v>
      </c>
      <c r="G8574">
        <f t="shared" si="801"/>
        <v>9.5948260320557804E-4</v>
      </c>
      <c r="H8574" s="38">
        <f>G8574*SUMIF('Manual Inputs'!$B$11:$B$22,'Expanded kW'!A8574,'Manual Inputs'!$C$11:$C$22)</f>
        <v>8738.3697923346081</v>
      </c>
    </row>
    <row r="8575" spans="1:8" x14ac:dyDescent="0.2">
      <c r="A8575">
        <f t="shared" si="798"/>
        <v>2</v>
      </c>
      <c r="B8575" t="b">
        <f t="shared" si="799"/>
        <v>0</v>
      </c>
      <c r="C8575" t="str">
        <f t="shared" si="800"/>
        <v>OFF</v>
      </c>
      <c r="D8575" s="4">
        <f t="shared" si="802"/>
        <v>42787.208333312541</v>
      </c>
      <c r="E8575" t="str">
        <f t="shared" si="803"/>
        <v>LRKPPS</v>
      </c>
      <c r="F8575" s="39">
        <v>64.677864074707031</v>
      </c>
      <c r="G8575">
        <f t="shared" si="801"/>
        <v>1.1870875423721705E-3</v>
      </c>
      <c r="H8575" s="38">
        <f>G8575*SUMIF('Manual Inputs'!$B$11:$B$22,'Expanded kW'!A8575,'Manual Inputs'!$C$11:$C$22)</f>
        <v>10811.253780386831</v>
      </c>
    </row>
    <row r="8576" spans="1:8" x14ac:dyDescent="0.2">
      <c r="A8576">
        <f t="shared" si="798"/>
        <v>2</v>
      </c>
      <c r="B8576" t="b">
        <f t="shared" si="799"/>
        <v>0</v>
      </c>
      <c r="C8576" t="str">
        <f t="shared" si="800"/>
        <v>OFF</v>
      </c>
      <c r="D8576" s="4">
        <f t="shared" si="802"/>
        <v>42787.249999979205</v>
      </c>
      <c r="E8576" t="str">
        <f t="shared" si="803"/>
        <v>LRKPPS</v>
      </c>
      <c r="F8576" s="39">
        <v>88.798576354980469</v>
      </c>
      <c r="G8576">
        <f t="shared" si="801"/>
        <v>1.6297953755804941E-3</v>
      </c>
      <c r="H8576" s="38">
        <f>G8576*SUMIF('Manual Inputs'!$B$11:$B$22,'Expanded kW'!A8576,'Manual Inputs'!$C$11:$C$22)</f>
        <v>14843.160918268153</v>
      </c>
    </row>
    <row r="8577" spans="1:8" x14ac:dyDescent="0.2">
      <c r="A8577">
        <f t="shared" si="798"/>
        <v>2</v>
      </c>
      <c r="B8577" t="b">
        <f t="shared" si="799"/>
        <v>0</v>
      </c>
      <c r="C8577" t="str">
        <f t="shared" si="800"/>
        <v>ON</v>
      </c>
      <c r="D8577" s="4">
        <f t="shared" si="802"/>
        <v>42787.29166664587</v>
      </c>
      <c r="E8577" t="str">
        <f t="shared" si="803"/>
        <v>LRKPPS</v>
      </c>
      <c r="F8577" s="39">
        <v>112.59783172607422</v>
      </c>
      <c r="G8577">
        <f t="shared" si="801"/>
        <v>2.0666032382539853E-3</v>
      </c>
      <c r="H8577" s="38">
        <f>G8577*SUMIF('Manual Inputs'!$B$11:$B$22,'Expanded kW'!A8577,'Manual Inputs'!$C$11:$C$22)</f>
        <v>18821.334800199867</v>
      </c>
    </row>
    <row r="8578" spans="1:8" x14ac:dyDescent="0.2">
      <c r="A8578">
        <f t="shared" ref="A8578:A8641" si="804">MONTH(D8578)</f>
        <v>2</v>
      </c>
      <c r="B8578" t="b">
        <f t="shared" ref="B8578:B8641" si="805">IF(ISNA(VLOOKUP(DATE(YEAR(D8578),MONTH(D8578),DAY(D8578)),Holidays,1,FALSE)),FALSE,TRUE)</f>
        <v>0</v>
      </c>
      <c r="C8578" t="str">
        <f t="shared" ref="C8578:C8641" si="806">IF(OR(HOUR(D8578)&lt;PkStart,HOUR(D8578)&gt;OPkStart-1,WEEKDAY(D8578,2)&gt;5,B8578)=TRUE,"OFF","ON")</f>
        <v>ON</v>
      </c>
      <c r="D8578" s="4">
        <f t="shared" si="802"/>
        <v>42787.333333312534</v>
      </c>
      <c r="E8578" t="str">
        <f t="shared" si="803"/>
        <v>LRKPPS</v>
      </c>
      <c r="F8578" s="39">
        <v>127.0814208984375</v>
      </c>
      <c r="G8578">
        <f t="shared" ref="G8578:G8641" si="807">IF(SUMIF($A$2:$A$8761,A8578,$F$2:$F$8761)=0,0,F8578/SUMIF($A$2:$A$8761,A8578,$F$2:$F$8761))</f>
        <v>2.3324328002118379E-3</v>
      </c>
      <c r="H8578" s="38">
        <f>G8578*SUMIF('Manual Inputs'!$B$11:$B$22,'Expanded kW'!A8578,'Manual Inputs'!$C$11:$C$22)</f>
        <v>21242.344838694888</v>
      </c>
    </row>
    <row r="8579" spans="1:8" x14ac:dyDescent="0.2">
      <c r="A8579">
        <f t="shared" si="804"/>
        <v>2</v>
      </c>
      <c r="B8579" t="b">
        <f t="shared" si="805"/>
        <v>0</v>
      </c>
      <c r="C8579" t="str">
        <f t="shared" si="806"/>
        <v>ON</v>
      </c>
      <c r="D8579" s="4">
        <f t="shared" si="802"/>
        <v>42787.374999979198</v>
      </c>
      <c r="E8579" t="str">
        <f t="shared" si="803"/>
        <v>LRKPPS</v>
      </c>
      <c r="F8579" s="39">
        <v>129.90937805175781</v>
      </c>
      <c r="G8579">
        <f t="shared" si="807"/>
        <v>2.3843366896660603E-3</v>
      </c>
      <c r="H8579" s="38">
        <f>G8579*SUMIF('Manual Inputs'!$B$11:$B$22,'Expanded kW'!A8579,'Manual Inputs'!$C$11:$C$22)</f>
        <v>21715.053127720814</v>
      </c>
    </row>
    <row r="8580" spans="1:8" x14ac:dyDescent="0.2">
      <c r="A8580">
        <f t="shared" si="804"/>
        <v>2</v>
      </c>
      <c r="B8580" t="b">
        <f t="shared" si="805"/>
        <v>0</v>
      </c>
      <c r="C8580" t="str">
        <f t="shared" si="806"/>
        <v>ON</v>
      </c>
      <c r="D8580" s="4">
        <f t="shared" ref="D8580:D8643" si="808">+D8579+1/24</f>
        <v>42787.416666645862</v>
      </c>
      <c r="E8580" t="str">
        <f t="shared" ref="E8580:E8643" si="809">+E8579</f>
        <v>LRKPPS</v>
      </c>
      <c r="F8580" s="39">
        <v>124.26586151123047</v>
      </c>
      <c r="G8580">
        <f t="shared" si="807"/>
        <v>2.2807564574448304E-3</v>
      </c>
      <c r="H8580" s="38">
        <f>G8580*SUMIF('Manual Inputs'!$B$11:$B$22,'Expanded kW'!A8580,'Manual Inputs'!$C$11:$C$22)</f>
        <v>20771.708903134528</v>
      </c>
    </row>
    <row r="8581" spans="1:8" x14ac:dyDescent="0.2">
      <c r="A8581">
        <f t="shared" si="804"/>
        <v>2</v>
      </c>
      <c r="B8581" t="b">
        <f t="shared" si="805"/>
        <v>0</v>
      </c>
      <c r="C8581" t="str">
        <f t="shared" si="806"/>
        <v>ON</v>
      </c>
      <c r="D8581" s="4">
        <f t="shared" si="808"/>
        <v>42787.458333312527</v>
      </c>
      <c r="E8581" t="str">
        <f t="shared" si="809"/>
        <v>LRKPPS</v>
      </c>
      <c r="F8581" s="39">
        <v>125.66053771972656</v>
      </c>
      <c r="G8581">
        <f t="shared" si="807"/>
        <v>2.3063541294835398E-3</v>
      </c>
      <c r="H8581" s="38">
        <f>G8581*SUMIF('Manual Inputs'!$B$11:$B$22,'Expanded kW'!A8581,'Manual Inputs'!$C$11:$C$22)</f>
        <v>21004.836552713412</v>
      </c>
    </row>
    <row r="8582" spans="1:8" x14ac:dyDescent="0.2">
      <c r="A8582">
        <f t="shared" si="804"/>
        <v>2</v>
      </c>
      <c r="B8582" t="b">
        <f t="shared" si="805"/>
        <v>0</v>
      </c>
      <c r="C8582" t="str">
        <f t="shared" si="806"/>
        <v>ON</v>
      </c>
      <c r="D8582" s="4">
        <f t="shared" si="808"/>
        <v>42787.499999979191</v>
      </c>
      <c r="E8582" t="str">
        <f t="shared" si="809"/>
        <v>LRKPPS</v>
      </c>
      <c r="F8582" s="39">
        <v>121.28990936279297</v>
      </c>
      <c r="G8582">
        <f t="shared" si="807"/>
        <v>2.2261362906745527E-3</v>
      </c>
      <c r="H8582" s="38">
        <f>G8582*SUMIF('Manual Inputs'!$B$11:$B$22,'Expanded kW'!A8582,'Manual Inputs'!$C$11:$C$22)</f>
        <v>20274.262452554736</v>
      </c>
    </row>
    <row r="8583" spans="1:8" x14ac:dyDescent="0.2">
      <c r="A8583">
        <f t="shared" si="804"/>
        <v>2</v>
      </c>
      <c r="B8583" t="b">
        <f t="shared" si="805"/>
        <v>0</v>
      </c>
      <c r="C8583" t="str">
        <f t="shared" si="806"/>
        <v>ON</v>
      </c>
      <c r="D8583" s="4">
        <f t="shared" si="808"/>
        <v>42787.541666645855</v>
      </c>
      <c r="E8583" t="str">
        <f t="shared" si="809"/>
        <v>LRKPPS</v>
      </c>
      <c r="F8583" s="39">
        <v>109.17657470703125</v>
      </c>
      <c r="G8583">
        <f t="shared" si="807"/>
        <v>2.0038100145651485E-3</v>
      </c>
      <c r="H8583" s="38">
        <f>G8583*SUMIF('Manual Inputs'!$B$11:$B$22,'Expanded kW'!A8583,'Manual Inputs'!$C$11:$C$22)</f>
        <v>18249.453239020298</v>
      </c>
    </row>
    <row r="8584" spans="1:8" x14ac:dyDescent="0.2">
      <c r="A8584">
        <f t="shared" si="804"/>
        <v>2</v>
      </c>
      <c r="B8584" t="b">
        <f t="shared" si="805"/>
        <v>0</v>
      </c>
      <c r="C8584" t="str">
        <f t="shared" si="806"/>
        <v>ON</v>
      </c>
      <c r="D8584" s="4">
        <f t="shared" si="808"/>
        <v>42787.583333312519</v>
      </c>
      <c r="E8584" t="str">
        <f t="shared" si="809"/>
        <v>LRKPPS</v>
      </c>
      <c r="F8584" s="39">
        <v>103.03782653808594</v>
      </c>
      <c r="G8584">
        <f t="shared" si="807"/>
        <v>1.891140377412355E-3</v>
      </c>
      <c r="H8584" s="38">
        <f>G8584*SUMIF('Manual Inputs'!$B$11:$B$22,'Expanded kW'!A8584,'Manual Inputs'!$C$11:$C$22)</f>
        <v>17223.328377016602</v>
      </c>
    </row>
    <row r="8585" spans="1:8" x14ac:dyDescent="0.2">
      <c r="A8585">
        <f t="shared" si="804"/>
        <v>2</v>
      </c>
      <c r="B8585" t="b">
        <f t="shared" si="805"/>
        <v>0</v>
      </c>
      <c r="C8585" t="str">
        <f t="shared" si="806"/>
        <v>ON</v>
      </c>
      <c r="D8585" s="4">
        <f t="shared" si="808"/>
        <v>42787.624999979183</v>
      </c>
      <c r="E8585" t="str">
        <f t="shared" si="809"/>
        <v>LRKPPS</v>
      </c>
      <c r="F8585" s="39">
        <v>90.335952758789063</v>
      </c>
      <c r="G8585">
        <f t="shared" si="807"/>
        <v>1.6580121449962268E-3</v>
      </c>
      <c r="H8585" s="38">
        <f>G8585*SUMIF('Manual Inputs'!$B$11:$B$22,'Expanded kW'!A8585,'Manual Inputs'!$C$11:$C$22)</f>
        <v>15100.141675059302</v>
      </c>
    </row>
    <row r="8586" spans="1:8" x14ac:dyDescent="0.2">
      <c r="A8586">
        <f t="shared" si="804"/>
        <v>2</v>
      </c>
      <c r="B8586" t="b">
        <f t="shared" si="805"/>
        <v>0</v>
      </c>
      <c r="C8586" t="str">
        <f t="shared" si="806"/>
        <v>ON</v>
      </c>
      <c r="D8586" s="4">
        <f t="shared" si="808"/>
        <v>42787.666666645848</v>
      </c>
      <c r="E8586" t="str">
        <f t="shared" si="809"/>
        <v>LRKPPS</v>
      </c>
      <c r="F8586" s="39">
        <v>75.18170166015625</v>
      </c>
      <c r="G8586">
        <f t="shared" si="807"/>
        <v>1.3798733574755403E-3</v>
      </c>
      <c r="H8586" s="38">
        <f>G8586*SUMIF('Manual Inputs'!$B$11:$B$22,'Expanded kW'!A8586,'Manual Inputs'!$C$11:$C$22)</f>
        <v>12567.026878785513</v>
      </c>
    </row>
    <row r="8587" spans="1:8" x14ac:dyDescent="0.2">
      <c r="A8587">
        <f t="shared" si="804"/>
        <v>2</v>
      </c>
      <c r="B8587" t="b">
        <f t="shared" si="805"/>
        <v>0</v>
      </c>
      <c r="C8587" t="str">
        <f t="shared" si="806"/>
        <v>ON</v>
      </c>
      <c r="D8587" s="4">
        <f t="shared" si="808"/>
        <v>42787.708333312512</v>
      </c>
      <c r="E8587" t="str">
        <f t="shared" si="809"/>
        <v>LRKPPS</v>
      </c>
      <c r="F8587" s="39">
        <v>66.404655456542969</v>
      </c>
      <c r="G8587">
        <f t="shared" si="807"/>
        <v>1.2187808050823515E-3</v>
      </c>
      <c r="H8587" s="38">
        <f>G8587*SUMIF('Manual Inputs'!$B$11:$B$22,'Expanded kW'!A8587,'Manual Inputs'!$C$11:$C$22)</f>
        <v>11099.896272248492</v>
      </c>
    </row>
    <row r="8588" spans="1:8" x14ac:dyDescent="0.2">
      <c r="A8588">
        <f t="shared" si="804"/>
        <v>2</v>
      </c>
      <c r="B8588" t="b">
        <f t="shared" si="805"/>
        <v>0</v>
      </c>
      <c r="C8588" t="str">
        <f t="shared" si="806"/>
        <v>ON</v>
      </c>
      <c r="D8588" s="4">
        <f t="shared" si="808"/>
        <v>42787.749999979176</v>
      </c>
      <c r="E8588" t="str">
        <f t="shared" si="809"/>
        <v>LRKPPS</v>
      </c>
      <c r="F8588" s="39">
        <v>65.683792114257813</v>
      </c>
      <c r="G8588">
        <f t="shared" si="807"/>
        <v>1.2055501904722115E-3</v>
      </c>
      <c r="H8588" s="38">
        <f>G8588*SUMIF('Manual Inputs'!$B$11:$B$22,'Expanded kW'!A8588,'Manual Inputs'!$C$11:$C$22)</f>
        <v>10979.400077052238</v>
      </c>
    </row>
    <row r="8589" spans="1:8" x14ac:dyDescent="0.2">
      <c r="A8589">
        <f t="shared" si="804"/>
        <v>2</v>
      </c>
      <c r="B8589" t="b">
        <f t="shared" si="805"/>
        <v>0</v>
      </c>
      <c r="C8589" t="str">
        <f t="shared" si="806"/>
        <v>ON</v>
      </c>
      <c r="D8589" s="4">
        <f t="shared" si="808"/>
        <v>42787.79166664584</v>
      </c>
      <c r="E8589" t="str">
        <f t="shared" si="809"/>
        <v>LRKPPS</v>
      </c>
      <c r="F8589" s="39">
        <v>63.032474517822266</v>
      </c>
      <c r="G8589">
        <f t="shared" si="807"/>
        <v>1.1568883162030583E-3</v>
      </c>
      <c r="H8589" s="38">
        <f>G8589*SUMIF('Manual Inputs'!$B$11:$B$22,'Expanded kW'!A8589,'Manual Inputs'!$C$11:$C$22)</f>
        <v>10536.21804255646</v>
      </c>
    </row>
    <row r="8590" spans="1:8" x14ac:dyDescent="0.2">
      <c r="A8590">
        <f t="shared" si="804"/>
        <v>2</v>
      </c>
      <c r="B8590" t="b">
        <f t="shared" si="805"/>
        <v>0</v>
      </c>
      <c r="C8590" t="str">
        <f t="shared" si="806"/>
        <v>ON</v>
      </c>
      <c r="D8590" s="4">
        <f t="shared" si="808"/>
        <v>42787.833333312505</v>
      </c>
      <c r="E8590" t="str">
        <f t="shared" si="809"/>
        <v>LRKPPS</v>
      </c>
      <c r="F8590" s="39">
        <v>57.796920776367188</v>
      </c>
      <c r="G8590">
        <f t="shared" si="807"/>
        <v>1.0607957702784968E-3</v>
      </c>
      <c r="H8590" s="38">
        <f>G8590*SUMIF('Manual Inputs'!$B$11:$B$22,'Expanded kW'!A8590,'Manual Inputs'!$C$11:$C$22)</f>
        <v>9661.0669999316651</v>
      </c>
    </row>
    <row r="8591" spans="1:8" x14ac:dyDescent="0.2">
      <c r="A8591">
        <f t="shared" si="804"/>
        <v>2</v>
      </c>
      <c r="B8591" t="b">
        <f t="shared" si="805"/>
        <v>0</v>
      </c>
      <c r="C8591" t="str">
        <f t="shared" si="806"/>
        <v>OFF</v>
      </c>
      <c r="D8591" s="4">
        <f t="shared" si="808"/>
        <v>42787.874999979169</v>
      </c>
      <c r="E8591" t="str">
        <f t="shared" si="809"/>
        <v>LRKPPS</v>
      </c>
      <c r="F8591" s="39">
        <v>54.884223937988281</v>
      </c>
      <c r="G8591">
        <f t="shared" si="807"/>
        <v>1.0073365817135709E-3</v>
      </c>
      <c r="H8591" s="38">
        <f>G8591*SUMIF('Manual Inputs'!$B$11:$B$22,'Expanded kW'!A8591,'Manual Inputs'!$C$11:$C$22)</f>
        <v>9174.1940155567972</v>
      </c>
    </row>
    <row r="8592" spans="1:8" x14ac:dyDescent="0.2">
      <c r="A8592">
        <f t="shared" si="804"/>
        <v>2</v>
      </c>
      <c r="B8592" t="b">
        <f t="shared" si="805"/>
        <v>0</v>
      </c>
      <c r="C8592" t="str">
        <f t="shared" si="806"/>
        <v>OFF</v>
      </c>
      <c r="D8592" s="4">
        <f t="shared" si="808"/>
        <v>42787.916666645833</v>
      </c>
      <c r="E8592" t="str">
        <f t="shared" si="809"/>
        <v>LRKPPS</v>
      </c>
      <c r="F8592" s="39">
        <v>50.752414703369141</v>
      </c>
      <c r="G8592">
        <f t="shared" si="807"/>
        <v>9.3150199224399145E-4</v>
      </c>
      <c r="H8592" s="38">
        <f>G8592*SUMIF('Manual Inputs'!$B$11:$B$22,'Expanded kW'!A8592,'Manual Inputs'!$C$11:$C$22)</f>
        <v>8483.5398196171063</v>
      </c>
    </row>
    <row r="8593" spans="1:8" x14ac:dyDescent="0.2">
      <c r="A8593">
        <f t="shared" si="804"/>
        <v>2</v>
      </c>
      <c r="B8593" t="b">
        <f t="shared" si="805"/>
        <v>0</v>
      </c>
      <c r="C8593" t="str">
        <f t="shared" si="806"/>
        <v>OFF</v>
      </c>
      <c r="D8593" s="4">
        <f t="shared" si="808"/>
        <v>42787.958333312497</v>
      </c>
      <c r="E8593" t="str">
        <f t="shared" si="809"/>
        <v>LRKPPS</v>
      </c>
      <c r="F8593" s="39">
        <v>49.436771392822266</v>
      </c>
      <c r="G8593">
        <f t="shared" si="807"/>
        <v>9.0735487782550182E-4</v>
      </c>
      <c r="H8593" s="38">
        <f>G8593*SUMIF('Manual Inputs'!$B$11:$B$22,'Expanded kW'!A8593,'Manual Inputs'!$C$11:$C$22)</f>
        <v>8263.6229451457857</v>
      </c>
    </row>
    <row r="8594" spans="1:8" x14ac:dyDescent="0.2">
      <c r="A8594">
        <f t="shared" si="804"/>
        <v>2</v>
      </c>
      <c r="B8594" t="b">
        <f t="shared" si="805"/>
        <v>0</v>
      </c>
      <c r="C8594" t="str">
        <f t="shared" si="806"/>
        <v>OFF</v>
      </c>
      <c r="D8594" s="4">
        <f t="shared" si="808"/>
        <v>42787.999999979162</v>
      </c>
      <c r="E8594" t="str">
        <f t="shared" si="809"/>
        <v>LRKPPS</v>
      </c>
      <c r="F8594" s="39">
        <v>48.014072418212891</v>
      </c>
      <c r="G8594">
        <f t="shared" si="807"/>
        <v>8.812428802593221E-4</v>
      </c>
      <c r="H8594" s="38">
        <f>G8594*SUMIF('Manual Inputs'!$B$11:$B$22,'Expanded kW'!A8594,'Manual Inputs'!$C$11:$C$22)</f>
        <v>8025.8111390875038</v>
      </c>
    </row>
    <row r="8595" spans="1:8" x14ac:dyDescent="0.2">
      <c r="A8595">
        <f t="shared" si="804"/>
        <v>2</v>
      </c>
      <c r="B8595" t="b">
        <f t="shared" si="805"/>
        <v>0</v>
      </c>
      <c r="C8595" t="str">
        <f t="shared" si="806"/>
        <v>OFF</v>
      </c>
      <c r="D8595" s="4">
        <f t="shared" si="808"/>
        <v>42788.041666645826</v>
      </c>
      <c r="E8595" t="str">
        <f t="shared" si="809"/>
        <v>LRKPPS</v>
      </c>
      <c r="F8595" s="39">
        <v>47.068069458007813</v>
      </c>
      <c r="G8595">
        <f t="shared" si="807"/>
        <v>8.63880087823729E-4</v>
      </c>
      <c r="H8595" s="38">
        <f>G8595*SUMIF('Manual Inputs'!$B$11:$B$22,'Expanded kW'!A8595,'Manual Inputs'!$C$11:$C$22)</f>
        <v>7867.6816426038095</v>
      </c>
    </row>
    <row r="8596" spans="1:8" x14ac:dyDescent="0.2">
      <c r="A8596">
        <f t="shared" si="804"/>
        <v>2</v>
      </c>
      <c r="B8596" t="b">
        <f t="shared" si="805"/>
        <v>0</v>
      </c>
      <c r="C8596" t="str">
        <f t="shared" si="806"/>
        <v>OFF</v>
      </c>
      <c r="D8596" s="4">
        <f t="shared" si="808"/>
        <v>42788.08333331249</v>
      </c>
      <c r="E8596" t="str">
        <f t="shared" si="809"/>
        <v>LRKPPS</v>
      </c>
      <c r="F8596" s="39">
        <v>47.037498474121094</v>
      </c>
      <c r="G8596">
        <f t="shared" si="807"/>
        <v>8.6331899270024022E-4</v>
      </c>
      <c r="H8596" s="38">
        <f>G8596*SUMIF('Manual Inputs'!$B$11:$B$22,'Expanded kW'!A8596,'Manual Inputs'!$C$11:$C$22)</f>
        <v>7862.5715377813358</v>
      </c>
    </row>
    <row r="8597" spans="1:8" x14ac:dyDescent="0.2">
      <c r="A8597">
        <f t="shared" si="804"/>
        <v>2</v>
      </c>
      <c r="B8597" t="b">
        <f t="shared" si="805"/>
        <v>0</v>
      </c>
      <c r="C8597" t="str">
        <f t="shared" si="806"/>
        <v>OFF</v>
      </c>
      <c r="D8597" s="4">
        <f t="shared" si="808"/>
        <v>42788.124999979154</v>
      </c>
      <c r="E8597" t="str">
        <f t="shared" si="809"/>
        <v>LRKPPS</v>
      </c>
      <c r="F8597" s="39">
        <v>46.972942352294922</v>
      </c>
      <c r="G8597">
        <f t="shared" si="807"/>
        <v>8.621341395963221E-4</v>
      </c>
      <c r="H8597" s="38">
        <f>G8597*SUMIF('Manual Inputs'!$B$11:$B$22,'Expanded kW'!A8597,'Manual Inputs'!$C$11:$C$22)</f>
        <v>7851.780633874333</v>
      </c>
    </row>
    <row r="8598" spans="1:8" x14ac:dyDescent="0.2">
      <c r="A8598">
        <f t="shared" si="804"/>
        <v>2</v>
      </c>
      <c r="B8598" t="b">
        <f t="shared" si="805"/>
        <v>0</v>
      </c>
      <c r="C8598" t="str">
        <f t="shared" si="806"/>
        <v>OFF</v>
      </c>
      <c r="D8598" s="4">
        <f t="shared" si="808"/>
        <v>42788.166666645819</v>
      </c>
      <c r="E8598" t="str">
        <f t="shared" si="809"/>
        <v>LRKPPS</v>
      </c>
      <c r="F8598" s="39">
        <v>47.561847686767578</v>
      </c>
      <c r="G8598">
        <f t="shared" si="807"/>
        <v>8.7294281728211463E-4</v>
      </c>
      <c r="H8598" s="38">
        <f>G8598*SUMIF('Manual Inputs'!$B$11:$B$22,'Expanded kW'!A8598,'Manual Inputs'!$C$11:$C$22)</f>
        <v>7950.219336430333</v>
      </c>
    </row>
    <row r="8599" spans="1:8" x14ac:dyDescent="0.2">
      <c r="A8599">
        <f t="shared" si="804"/>
        <v>2</v>
      </c>
      <c r="B8599" t="b">
        <f t="shared" si="805"/>
        <v>0</v>
      </c>
      <c r="C8599" t="str">
        <f t="shared" si="806"/>
        <v>OFF</v>
      </c>
      <c r="D8599" s="4">
        <f t="shared" si="808"/>
        <v>42788.208333312483</v>
      </c>
      <c r="E8599" t="str">
        <f t="shared" si="809"/>
        <v>LRKPPS</v>
      </c>
      <c r="F8599" s="39">
        <v>57.128448486328125</v>
      </c>
      <c r="G8599">
        <f t="shared" si="807"/>
        <v>1.0485267329613432E-3</v>
      </c>
      <c r="H8599" s="38">
        <f>G8599*SUMIF('Manual Inputs'!$B$11:$B$22,'Expanded kW'!A8599,'Manual Inputs'!$C$11:$C$22)</f>
        <v>9549.3282516572799</v>
      </c>
    </row>
    <row r="8600" spans="1:8" x14ac:dyDescent="0.2">
      <c r="A8600">
        <f t="shared" si="804"/>
        <v>2</v>
      </c>
      <c r="B8600" t="b">
        <f t="shared" si="805"/>
        <v>0</v>
      </c>
      <c r="C8600" t="str">
        <f t="shared" si="806"/>
        <v>OFF</v>
      </c>
      <c r="D8600" s="4">
        <f t="shared" si="808"/>
        <v>42788.249999979147</v>
      </c>
      <c r="E8600" t="str">
        <f t="shared" si="809"/>
        <v>LRKPPS</v>
      </c>
      <c r="F8600" s="39">
        <v>83.888198852539063</v>
      </c>
      <c r="G8600">
        <f t="shared" si="807"/>
        <v>1.5396710641969295E-3</v>
      </c>
      <c r="H8600" s="38">
        <f>G8600*SUMIF('Manual Inputs'!$B$11:$B$22,'Expanded kW'!A8600,'Manual Inputs'!$C$11:$C$22)</f>
        <v>14022.36483763264</v>
      </c>
    </row>
    <row r="8601" spans="1:8" x14ac:dyDescent="0.2">
      <c r="A8601">
        <f t="shared" si="804"/>
        <v>2</v>
      </c>
      <c r="B8601" t="b">
        <f t="shared" si="805"/>
        <v>0</v>
      </c>
      <c r="C8601" t="str">
        <f t="shared" si="806"/>
        <v>ON</v>
      </c>
      <c r="D8601" s="4">
        <f t="shared" si="808"/>
        <v>42788.291666645811</v>
      </c>
      <c r="E8601" t="str">
        <f t="shared" si="809"/>
        <v>LRKPPS</v>
      </c>
      <c r="F8601" s="39">
        <v>101.34102630615234</v>
      </c>
      <c r="G8601">
        <f t="shared" si="807"/>
        <v>1.8599975676421375E-3</v>
      </c>
      <c r="H8601" s="38">
        <f>G8601*SUMIF('Manual Inputs'!$B$11:$B$22,'Expanded kW'!A8601,'Manual Inputs'!$C$11:$C$22)</f>
        <v>16939.699067599948</v>
      </c>
    </row>
    <row r="8602" spans="1:8" x14ac:dyDescent="0.2">
      <c r="A8602">
        <f t="shared" si="804"/>
        <v>2</v>
      </c>
      <c r="B8602" t="b">
        <f t="shared" si="805"/>
        <v>0</v>
      </c>
      <c r="C8602" t="str">
        <f t="shared" si="806"/>
        <v>ON</v>
      </c>
      <c r="D8602" s="4">
        <f t="shared" si="808"/>
        <v>42788.333333312476</v>
      </c>
      <c r="E8602" t="str">
        <f t="shared" si="809"/>
        <v>LRKPPS</v>
      </c>
      <c r="F8602" s="39">
        <v>124.59314727783203</v>
      </c>
      <c r="G8602">
        <f t="shared" si="807"/>
        <v>2.2867634099298364E-3</v>
      </c>
      <c r="H8602" s="38">
        <f>G8602*SUMIF('Manual Inputs'!$B$11:$B$22,'Expanded kW'!A8602,'Manual Inputs'!$C$11:$C$22)</f>
        <v>20826.416484036563</v>
      </c>
    </row>
    <row r="8603" spans="1:8" x14ac:dyDescent="0.2">
      <c r="A8603">
        <f t="shared" si="804"/>
        <v>2</v>
      </c>
      <c r="B8603" t="b">
        <f t="shared" si="805"/>
        <v>0</v>
      </c>
      <c r="C8603" t="str">
        <f t="shared" si="806"/>
        <v>ON</v>
      </c>
      <c r="D8603" s="4">
        <f t="shared" si="808"/>
        <v>42788.37499997914</v>
      </c>
      <c r="E8603" t="str">
        <f t="shared" si="809"/>
        <v>LRKPPS</v>
      </c>
      <c r="F8603" s="39">
        <v>127.99710083007813</v>
      </c>
      <c r="G8603">
        <f t="shared" si="807"/>
        <v>2.3492390484576866E-3</v>
      </c>
      <c r="H8603" s="38">
        <f>G8603*SUMIF('Manual Inputs'!$B$11:$B$22,'Expanded kW'!A8603,'Manual Inputs'!$C$11:$C$22)</f>
        <v>21395.40567742542</v>
      </c>
    </row>
    <row r="8604" spans="1:8" x14ac:dyDescent="0.2">
      <c r="A8604">
        <f t="shared" si="804"/>
        <v>2</v>
      </c>
      <c r="B8604" t="b">
        <f t="shared" si="805"/>
        <v>0</v>
      </c>
      <c r="C8604" t="str">
        <f t="shared" si="806"/>
        <v>ON</v>
      </c>
      <c r="D8604" s="4">
        <f t="shared" si="808"/>
        <v>42788.416666645804</v>
      </c>
      <c r="E8604" t="str">
        <f t="shared" si="809"/>
        <v>LRKPPS</v>
      </c>
      <c r="F8604" s="39">
        <v>124.20619201660156</v>
      </c>
      <c r="G8604">
        <f t="shared" si="807"/>
        <v>2.2796612927428574E-3</v>
      </c>
      <c r="H8604" s="38">
        <f>G8604*SUMIF('Manual Inputs'!$B$11:$B$22,'Expanded kW'!A8604,'Manual Inputs'!$C$11:$C$22)</f>
        <v>20761.734825316566</v>
      </c>
    </row>
    <row r="8605" spans="1:8" x14ac:dyDescent="0.2">
      <c r="A8605">
        <f t="shared" si="804"/>
        <v>2</v>
      </c>
      <c r="B8605" t="b">
        <f t="shared" si="805"/>
        <v>0</v>
      </c>
      <c r="C8605" t="str">
        <f t="shared" si="806"/>
        <v>ON</v>
      </c>
      <c r="D8605" s="4">
        <f t="shared" si="808"/>
        <v>42788.458333312468</v>
      </c>
      <c r="E8605" t="str">
        <f t="shared" si="809"/>
        <v>LRKPPS</v>
      </c>
      <c r="F8605" s="39">
        <v>129.73992919921875</v>
      </c>
      <c r="G8605">
        <f t="shared" si="807"/>
        <v>2.3812266515595756E-3</v>
      </c>
      <c r="H8605" s="38">
        <f>G8605*SUMIF('Manual Inputs'!$B$11:$B$22,'Expanded kW'!A8605,'Manual Inputs'!$C$11:$C$22)</f>
        <v>21686.728838200692</v>
      </c>
    </row>
    <row r="8606" spans="1:8" x14ac:dyDescent="0.2">
      <c r="A8606">
        <f t="shared" si="804"/>
        <v>2</v>
      </c>
      <c r="B8606" t="b">
        <f t="shared" si="805"/>
        <v>0</v>
      </c>
      <c r="C8606" t="str">
        <f t="shared" si="806"/>
        <v>ON</v>
      </c>
      <c r="D8606" s="4">
        <f t="shared" si="808"/>
        <v>42788.499999979133</v>
      </c>
      <c r="E8606" t="str">
        <f t="shared" si="809"/>
        <v>LRKPPS</v>
      </c>
      <c r="F8606" s="39">
        <v>121.66349029541016</v>
      </c>
      <c r="G8606">
        <f t="shared" si="807"/>
        <v>2.2329929374968007E-3</v>
      </c>
      <c r="H8606" s="38">
        <f>G8606*SUMIF('Manual Inputs'!$B$11:$B$22,'Expanded kW'!A8606,'Manual Inputs'!$C$11:$C$22)</f>
        <v>20336.708520120799</v>
      </c>
    </row>
    <row r="8607" spans="1:8" x14ac:dyDescent="0.2">
      <c r="A8607">
        <f t="shared" si="804"/>
        <v>2</v>
      </c>
      <c r="B8607" t="b">
        <f t="shared" si="805"/>
        <v>0</v>
      </c>
      <c r="C8607" t="str">
        <f t="shared" si="806"/>
        <v>ON</v>
      </c>
      <c r="D8607" s="4">
        <f t="shared" si="808"/>
        <v>42788.541666645797</v>
      </c>
      <c r="E8607" t="str">
        <f t="shared" si="809"/>
        <v>LRKPPS</v>
      </c>
      <c r="F8607" s="39">
        <v>110.85216522216797</v>
      </c>
      <c r="G8607">
        <f t="shared" si="807"/>
        <v>2.0345635444643157E-3</v>
      </c>
      <c r="H8607" s="38">
        <f>G8607*SUMIF('Manual Inputs'!$B$11:$B$22,'Expanded kW'!A8607,'Manual Inputs'!$C$11:$C$22)</f>
        <v>18529.537229892787</v>
      </c>
    </row>
    <row r="8608" spans="1:8" x14ac:dyDescent="0.2">
      <c r="A8608">
        <f t="shared" si="804"/>
        <v>2</v>
      </c>
      <c r="B8608" t="b">
        <f t="shared" si="805"/>
        <v>0</v>
      </c>
      <c r="C8608" t="str">
        <f t="shared" si="806"/>
        <v>ON</v>
      </c>
      <c r="D8608" s="4">
        <f t="shared" si="808"/>
        <v>42788.583333312461</v>
      </c>
      <c r="E8608" t="str">
        <f t="shared" si="809"/>
        <v>LRKPPS</v>
      </c>
      <c r="F8608" s="39">
        <v>106.08512115478516</v>
      </c>
      <c r="G8608">
        <f t="shared" si="807"/>
        <v>1.9470699528424138E-3</v>
      </c>
      <c r="H8608" s="38">
        <f>G8608*SUMIF('Manual Inputs'!$B$11:$B$22,'Expanded kW'!A8608,'Manual Inputs'!$C$11:$C$22)</f>
        <v>17732.700105908083</v>
      </c>
    </row>
    <row r="8609" spans="1:8" x14ac:dyDescent="0.2">
      <c r="A8609">
        <f t="shared" si="804"/>
        <v>2</v>
      </c>
      <c r="B8609" t="b">
        <f t="shared" si="805"/>
        <v>0</v>
      </c>
      <c r="C8609" t="str">
        <f t="shared" si="806"/>
        <v>ON</v>
      </c>
      <c r="D8609" s="4">
        <f t="shared" si="808"/>
        <v>42788.624999979125</v>
      </c>
      <c r="E8609" t="str">
        <f t="shared" si="809"/>
        <v>LRKPPS</v>
      </c>
      <c r="F8609" s="39">
        <v>93.961822509765625</v>
      </c>
      <c r="G8609">
        <f t="shared" si="807"/>
        <v>1.7245607992108544E-3</v>
      </c>
      <c r="H8609" s="38">
        <f>G8609*SUMIF('Manual Inputs'!$B$11:$B$22,'Expanded kW'!A8609,'Manual Inputs'!$C$11:$C$22)</f>
        <v>15706.225357834554</v>
      </c>
    </row>
    <row r="8610" spans="1:8" x14ac:dyDescent="0.2">
      <c r="A8610">
        <f t="shared" si="804"/>
        <v>2</v>
      </c>
      <c r="B8610" t="b">
        <f t="shared" si="805"/>
        <v>0</v>
      </c>
      <c r="C8610" t="str">
        <f t="shared" si="806"/>
        <v>ON</v>
      </c>
      <c r="D8610" s="4">
        <f t="shared" si="808"/>
        <v>42788.66666664579</v>
      </c>
      <c r="E8610" t="str">
        <f t="shared" si="809"/>
        <v>LRKPPS</v>
      </c>
      <c r="F8610" s="39">
        <v>79.054283142089844</v>
      </c>
      <c r="G8610">
        <f t="shared" si="807"/>
        <v>1.4509501207513743E-3</v>
      </c>
      <c r="H8610" s="38">
        <f>G8610*SUMIF('Manual Inputs'!$B$11:$B$22,'Expanded kW'!A8610,'Manual Inputs'!$C$11:$C$22)</f>
        <v>13214.349757878288</v>
      </c>
    </row>
    <row r="8611" spans="1:8" x14ac:dyDescent="0.2">
      <c r="A8611">
        <f t="shared" si="804"/>
        <v>2</v>
      </c>
      <c r="B8611" t="b">
        <f t="shared" si="805"/>
        <v>0</v>
      </c>
      <c r="C8611" t="str">
        <f t="shared" si="806"/>
        <v>ON</v>
      </c>
      <c r="D8611" s="4">
        <f t="shared" si="808"/>
        <v>42788.708333312454</v>
      </c>
      <c r="E8611" t="str">
        <f t="shared" si="809"/>
        <v>LRKPPS</v>
      </c>
      <c r="F8611" s="39">
        <v>69.313774108886719</v>
      </c>
      <c r="G8611">
        <f t="shared" si="807"/>
        <v>1.2721743201726289E-3</v>
      </c>
      <c r="H8611" s="38">
        <f>G8611*SUMIF('Manual Inputs'!$B$11:$B$22,'Expanded kW'!A8611,'Manual Inputs'!$C$11:$C$22)</f>
        <v>11586.171143530837</v>
      </c>
    </row>
    <row r="8612" spans="1:8" x14ac:dyDescent="0.2">
      <c r="A8612">
        <f t="shared" si="804"/>
        <v>2</v>
      </c>
      <c r="B8612" t="b">
        <f t="shared" si="805"/>
        <v>0</v>
      </c>
      <c r="C8612" t="str">
        <f t="shared" si="806"/>
        <v>ON</v>
      </c>
      <c r="D8612" s="4">
        <f t="shared" si="808"/>
        <v>42788.749999979118</v>
      </c>
      <c r="E8612" t="str">
        <f t="shared" si="809"/>
        <v>LRKPPS</v>
      </c>
      <c r="F8612" s="39">
        <v>66.053215026855469</v>
      </c>
      <c r="G8612">
        <f t="shared" si="807"/>
        <v>1.212330521636286E-3</v>
      </c>
      <c r="H8612" s="38">
        <f>G8612*SUMIF('Manual Inputs'!$B$11:$B$22,'Expanded kW'!A8612,'Manual Inputs'!$C$11:$C$22)</f>
        <v>11041.151109148313</v>
      </c>
    </row>
    <row r="8613" spans="1:8" x14ac:dyDescent="0.2">
      <c r="A8613">
        <f t="shared" si="804"/>
        <v>2</v>
      </c>
      <c r="B8613" t="b">
        <f t="shared" si="805"/>
        <v>0</v>
      </c>
      <c r="C8613" t="str">
        <f t="shared" si="806"/>
        <v>ON</v>
      </c>
      <c r="D8613" s="4">
        <f t="shared" si="808"/>
        <v>42788.791666645782</v>
      </c>
      <c r="E8613" t="str">
        <f t="shared" si="809"/>
        <v>LRKPPS</v>
      </c>
      <c r="F8613" s="39">
        <v>64.068489074707031</v>
      </c>
      <c r="G8613">
        <f t="shared" si="807"/>
        <v>1.1759031676021952E-3</v>
      </c>
      <c r="H8613" s="38">
        <f>G8613*SUMIF('Manual Inputs'!$B$11:$B$22,'Expanded kW'!A8613,'Manual Inputs'!$C$11:$C$22)</f>
        <v>10709.393462847378</v>
      </c>
    </row>
    <row r="8614" spans="1:8" x14ac:dyDescent="0.2">
      <c r="A8614">
        <f t="shared" si="804"/>
        <v>2</v>
      </c>
      <c r="B8614" t="b">
        <f t="shared" si="805"/>
        <v>0</v>
      </c>
      <c r="C8614" t="str">
        <f t="shared" si="806"/>
        <v>ON</v>
      </c>
      <c r="D8614" s="4">
        <f t="shared" si="808"/>
        <v>42788.833333312446</v>
      </c>
      <c r="E8614" t="str">
        <f t="shared" si="809"/>
        <v>LRKPPS</v>
      </c>
      <c r="F8614" s="39">
        <v>59.880359649658203</v>
      </c>
      <c r="G8614">
        <f t="shared" si="807"/>
        <v>1.0990348860433735E-3</v>
      </c>
      <c r="H8614" s="38">
        <f>G8614*SUMIF('Manual Inputs'!$B$11:$B$22,'Expanded kW'!A8614,'Manual Inputs'!$C$11:$C$22)</f>
        <v>10009.325043349041</v>
      </c>
    </row>
    <row r="8615" spans="1:8" x14ac:dyDescent="0.2">
      <c r="A8615">
        <f t="shared" si="804"/>
        <v>2</v>
      </c>
      <c r="B8615" t="b">
        <f t="shared" si="805"/>
        <v>0</v>
      </c>
      <c r="C8615" t="str">
        <f t="shared" si="806"/>
        <v>OFF</v>
      </c>
      <c r="D8615" s="4">
        <f t="shared" si="808"/>
        <v>42788.874999979111</v>
      </c>
      <c r="E8615" t="str">
        <f t="shared" si="809"/>
        <v>LRKPPS</v>
      </c>
      <c r="F8615" s="39">
        <v>58.991386413574219</v>
      </c>
      <c r="G8615">
        <f t="shared" si="807"/>
        <v>1.0827188083689678E-3</v>
      </c>
      <c r="H8615" s="38">
        <f>G8615*SUMIF('Manual Inputs'!$B$11:$B$22,'Expanded kW'!A8615,'Manual Inputs'!$C$11:$C$22)</f>
        <v>9860.7283728069451</v>
      </c>
    </row>
    <row r="8616" spans="1:8" x14ac:dyDescent="0.2">
      <c r="A8616">
        <f t="shared" si="804"/>
        <v>2</v>
      </c>
      <c r="B8616" t="b">
        <f t="shared" si="805"/>
        <v>0</v>
      </c>
      <c r="C8616" t="str">
        <f t="shared" si="806"/>
        <v>OFF</v>
      </c>
      <c r="D8616" s="4">
        <f t="shared" si="808"/>
        <v>42788.916666645775</v>
      </c>
      <c r="E8616" t="str">
        <f t="shared" si="809"/>
        <v>LRKPPS</v>
      </c>
      <c r="F8616" s="39">
        <v>53.524246215820313</v>
      </c>
      <c r="G8616">
        <f t="shared" si="807"/>
        <v>9.823757603416017E-4</v>
      </c>
      <c r="H8616" s="38">
        <f>G8616*SUMIF('Manual Inputs'!$B$11:$B$22,'Expanded kW'!A8616,'Manual Inputs'!$C$11:$C$22)</f>
        <v>8946.8664050926163</v>
      </c>
    </row>
    <row r="8617" spans="1:8" x14ac:dyDescent="0.2">
      <c r="A8617">
        <f t="shared" si="804"/>
        <v>2</v>
      </c>
      <c r="B8617" t="b">
        <f t="shared" si="805"/>
        <v>0</v>
      </c>
      <c r="C8617" t="str">
        <f t="shared" si="806"/>
        <v>OFF</v>
      </c>
      <c r="D8617" s="4">
        <f t="shared" si="808"/>
        <v>42788.958333312439</v>
      </c>
      <c r="E8617" t="str">
        <f t="shared" si="809"/>
        <v>LRKPPS</v>
      </c>
      <c r="F8617" s="39">
        <v>50.839115142822266</v>
      </c>
      <c r="G8617">
        <f t="shared" si="807"/>
        <v>9.3309327873845763E-4</v>
      </c>
      <c r="H8617" s="38">
        <f>G8617*SUMIF('Manual Inputs'!$B$11:$B$22,'Expanded kW'!A8617,'Manual Inputs'!$C$11:$C$22)</f>
        <v>8498.0322656372173</v>
      </c>
    </row>
    <row r="8618" spans="1:8" x14ac:dyDescent="0.2">
      <c r="A8618">
        <f t="shared" si="804"/>
        <v>2</v>
      </c>
      <c r="B8618" t="b">
        <f t="shared" si="805"/>
        <v>0</v>
      </c>
      <c r="C8618" t="str">
        <f t="shared" si="806"/>
        <v>OFF</v>
      </c>
      <c r="D8618" s="4">
        <f t="shared" si="808"/>
        <v>42788.999999979103</v>
      </c>
      <c r="E8618" t="str">
        <f t="shared" si="809"/>
        <v>LRKPPS</v>
      </c>
      <c r="F8618" s="39">
        <v>49.764690399169922</v>
      </c>
      <c r="G8618">
        <f t="shared" si="807"/>
        <v>9.1337345269514698E-4</v>
      </c>
      <c r="H8618" s="38">
        <f>G8618*SUMIF('Manual Inputs'!$B$11:$B$22,'Expanded kW'!A8618,'Manual Inputs'!$C$11:$C$22)</f>
        <v>8318.4363754863698</v>
      </c>
    </row>
    <row r="8619" spans="1:8" x14ac:dyDescent="0.2">
      <c r="A8619">
        <f t="shared" si="804"/>
        <v>2</v>
      </c>
      <c r="B8619" t="b">
        <f t="shared" si="805"/>
        <v>0</v>
      </c>
      <c r="C8619" t="str">
        <f t="shared" si="806"/>
        <v>OFF</v>
      </c>
      <c r="D8619" s="4">
        <f t="shared" si="808"/>
        <v>42789.041666645768</v>
      </c>
      <c r="E8619" t="str">
        <f t="shared" si="809"/>
        <v>LRKPPS</v>
      </c>
      <c r="F8619" s="39">
        <v>49.229801177978516</v>
      </c>
      <c r="G8619">
        <f t="shared" si="807"/>
        <v>9.0355617842195746E-4</v>
      </c>
      <c r="H8619" s="38">
        <f>G8619*SUMIF('Manual Inputs'!$B$11:$B$22,'Expanded kW'!A8619,'Manual Inputs'!$C$11:$C$22)</f>
        <v>8229.0267575680318</v>
      </c>
    </row>
    <row r="8620" spans="1:8" x14ac:dyDescent="0.2">
      <c r="A8620">
        <f t="shared" si="804"/>
        <v>2</v>
      </c>
      <c r="B8620" t="b">
        <f t="shared" si="805"/>
        <v>0</v>
      </c>
      <c r="C8620" t="str">
        <f t="shared" si="806"/>
        <v>OFF</v>
      </c>
      <c r="D8620" s="4">
        <f t="shared" si="808"/>
        <v>42789.083333312432</v>
      </c>
      <c r="E8620" t="str">
        <f t="shared" si="809"/>
        <v>LRKPPS</v>
      </c>
      <c r="F8620" s="39">
        <v>49.016891479492188</v>
      </c>
      <c r="G8620">
        <f t="shared" si="807"/>
        <v>8.9964846665164611E-4</v>
      </c>
      <c r="H8620" s="38">
        <f>G8620*SUMIF('Manual Inputs'!$B$11:$B$22,'Expanded kW'!A8620,'Manual Inputs'!$C$11:$C$22)</f>
        <v>8193.4377532684684</v>
      </c>
    </row>
    <row r="8621" spans="1:8" x14ac:dyDescent="0.2">
      <c r="A8621">
        <f t="shared" si="804"/>
        <v>2</v>
      </c>
      <c r="B8621" t="b">
        <f t="shared" si="805"/>
        <v>0</v>
      </c>
      <c r="C8621" t="str">
        <f t="shared" si="806"/>
        <v>OFF</v>
      </c>
      <c r="D8621" s="4">
        <f t="shared" si="808"/>
        <v>42789.124999979096</v>
      </c>
      <c r="E8621" t="str">
        <f t="shared" si="809"/>
        <v>LRKPPS</v>
      </c>
      <c r="F8621" s="39">
        <v>48.618476867675781</v>
      </c>
      <c r="G8621">
        <f t="shared" si="807"/>
        <v>8.9233602631131562E-4</v>
      </c>
      <c r="H8621" s="38">
        <f>G8621*SUMIF('Manual Inputs'!$B$11:$B$22,'Expanded kW'!A8621,'Manual Inputs'!$C$11:$C$22)</f>
        <v>8126.8406022990712</v>
      </c>
    </row>
    <row r="8622" spans="1:8" x14ac:dyDescent="0.2">
      <c r="A8622">
        <f t="shared" si="804"/>
        <v>2</v>
      </c>
      <c r="B8622" t="b">
        <f t="shared" si="805"/>
        <v>0</v>
      </c>
      <c r="C8622" t="str">
        <f t="shared" si="806"/>
        <v>OFF</v>
      </c>
      <c r="D8622" s="4">
        <f t="shared" si="808"/>
        <v>42789.16666664576</v>
      </c>
      <c r="E8622" t="str">
        <f t="shared" si="809"/>
        <v>LRKPPS</v>
      </c>
      <c r="F8622" s="39">
        <v>50.047859191894531</v>
      </c>
      <c r="G8622">
        <f t="shared" si="807"/>
        <v>9.1857068904549531E-4</v>
      </c>
      <c r="H8622" s="38">
        <f>G8622*SUMIF('Manual Inputs'!$B$11:$B$22,'Expanded kW'!A8622,'Manual Inputs'!$C$11:$C$22)</f>
        <v>8365.7695662870956</v>
      </c>
    </row>
    <row r="8623" spans="1:8" x14ac:dyDescent="0.2">
      <c r="A8623">
        <f t="shared" si="804"/>
        <v>2</v>
      </c>
      <c r="B8623" t="b">
        <f t="shared" si="805"/>
        <v>0</v>
      </c>
      <c r="C8623" t="str">
        <f t="shared" si="806"/>
        <v>OFF</v>
      </c>
      <c r="D8623" s="4">
        <f t="shared" si="808"/>
        <v>42789.208333312425</v>
      </c>
      <c r="E8623" t="str">
        <f t="shared" si="809"/>
        <v>LRKPPS</v>
      </c>
      <c r="F8623" s="39">
        <v>60.538173675537109</v>
      </c>
      <c r="G8623">
        <f t="shared" si="807"/>
        <v>1.1111083032238878E-3</v>
      </c>
      <c r="H8623" s="38">
        <f>G8623*SUMIF('Manual Inputs'!$B$11:$B$22,'Expanded kW'!A8623,'Manual Inputs'!$C$11:$C$22)</f>
        <v>10119.282205290261</v>
      </c>
    </row>
    <row r="8624" spans="1:8" x14ac:dyDescent="0.2">
      <c r="A8624">
        <f t="shared" si="804"/>
        <v>2</v>
      </c>
      <c r="B8624" t="b">
        <f t="shared" si="805"/>
        <v>0</v>
      </c>
      <c r="C8624" t="str">
        <f t="shared" si="806"/>
        <v>OFF</v>
      </c>
      <c r="D8624" s="4">
        <f t="shared" si="808"/>
        <v>42789.249999979089</v>
      </c>
      <c r="E8624" t="str">
        <f t="shared" si="809"/>
        <v>LRKPPS</v>
      </c>
      <c r="F8624" s="39">
        <v>85.071952819824219</v>
      </c>
      <c r="G8624">
        <f t="shared" si="807"/>
        <v>1.561397501949647E-3</v>
      </c>
      <c r="H8624" s="38">
        <f>G8624*SUMIF('Manual Inputs'!$B$11:$B$22,'Expanded kW'!A8624,'Manual Inputs'!$C$11:$C$22)</f>
        <v>14220.235697113671</v>
      </c>
    </row>
    <row r="8625" spans="1:10" x14ac:dyDescent="0.2">
      <c r="A8625">
        <f t="shared" si="804"/>
        <v>2</v>
      </c>
      <c r="B8625" t="b">
        <f t="shared" si="805"/>
        <v>0</v>
      </c>
      <c r="C8625" t="str">
        <f t="shared" si="806"/>
        <v>ON</v>
      </c>
      <c r="D8625" s="4">
        <f t="shared" si="808"/>
        <v>42789.291666645753</v>
      </c>
      <c r="E8625" t="str">
        <f t="shared" si="809"/>
        <v>LRKPPS</v>
      </c>
      <c r="F8625" s="39">
        <v>105.02707672119141</v>
      </c>
      <c r="G8625">
        <f t="shared" si="807"/>
        <v>1.9276507684836876E-3</v>
      </c>
      <c r="H8625" s="38">
        <f>G8625*SUMIF('Manual Inputs'!$B$11:$B$22,'Expanded kW'!A8625,'Manual Inputs'!$C$11:$C$22)</f>
        <v>17555.842272920661</v>
      </c>
    </row>
    <row r="8626" spans="1:10" x14ac:dyDescent="0.2">
      <c r="A8626">
        <f t="shared" si="804"/>
        <v>2</v>
      </c>
      <c r="B8626" t="b">
        <f t="shared" si="805"/>
        <v>0</v>
      </c>
      <c r="C8626" t="str">
        <f t="shared" si="806"/>
        <v>ON</v>
      </c>
      <c r="D8626" s="4">
        <f t="shared" si="808"/>
        <v>42789.333333312417</v>
      </c>
      <c r="E8626" t="str">
        <f t="shared" si="809"/>
        <v>LRKPPS</v>
      </c>
      <c r="F8626" s="39">
        <v>128.88800048828125</v>
      </c>
      <c r="G8626">
        <f t="shared" si="807"/>
        <v>2.3655904833865672E-3</v>
      </c>
      <c r="H8626" s="38">
        <f>G8626*SUMIF('Manual Inputs'!$B$11:$B$22,'Expanded kW'!A8626,'Manual Inputs'!$C$11:$C$22)</f>
        <v>21544.324359813705</v>
      </c>
    </row>
    <row r="8627" spans="1:10" x14ac:dyDescent="0.2">
      <c r="A8627">
        <f t="shared" si="804"/>
        <v>2</v>
      </c>
      <c r="B8627" t="b">
        <f t="shared" si="805"/>
        <v>0</v>
      </c>
      <c r="C8627" t="str">
        <f t="shared" si="806"/>
        <v>ON</v>
      </c>
      <c r="D8627" s="4">
        <f t="shared" si="808"/>
        <v>42789.374999979082</v>
      </c>
      <c r="E8627" t="str">
        <f t="shared" si="809"/>
        <v>LRKPPS</v>
      </c>
      <c r="F8627" s="39">
        <v>129.52862548828125</v>
      </c>
      <c r="G8627">
        <f t="shared" si="807"/>
        <v>2.3773484158370541E-3</v>
      </c>
      <c r="H8627" s="38">
        <f>G8627*SUMIF('Manual Inputs'!$B$11:$B$22,'Expanded kW'!A8627,'Manual Inputs'!$C$11:$C$22)</f>
        <v>21651.408283380821</v>
      </c>
    </row>
    <row r="8628" spans="1:10" x14ac:dyDescent="0.2">
      <c r="A8628">
        <f t="shared" si="804"/>
        <v>2</v>
      </c>
      <c r="B8628" t="b">
        <f t="shared" si="805"/>
        <v>0</v>
      </c>
      <c r="C8628" t="str">
        <f t="shared" si="806"/>
        <v>ON</v>
      </c>
      <c r="D8628" s="4">
        <f t="shared" si="808"/>
        <v>42789.416666645746</v>
      </c>
      <c r="E8628" t="str">
        <f t="shared" si="809"/>
        <v>LRKPPS</v>
      </c>
      <c r="F8628" s="39">
        <v>127.86452484130859</v>
      </c>
      <c r="G8628">
        <f t="shared" si="807"/>
        <v>2.346805769206161E-3</v>
      </c>
      <c r="H8628" s="38">
        <f>G8628*SUMIF('Manual Inputs'!$B$11:$B$22,'Expanded kW'!A8628,'Manual Inputs'!$C$11:$C$22)</f>
        <v>21373.244885935499</v>
      </c>
    </row>
    <row r="8629" spans="1:10" x14ac:dyDescent="0.2">
      <c r="A8629">
        <f t="shared" si="804"/>
        <v>2</v>
      </c>
      <c r="B8629" t="b">
        <f t="shared" si="805"/>
        <v>0</v>
      </c>
      <c r="C8629" t="str">
        <f t="shared" si="806"/>
        <v>ON</v>
      </c>
      <c r="D8629" s="4">
        <f t="shared" si="808"/>
        <v>42789.45833331241</v>
      </c>
      <c r="E8629" t="str">
        <f t="shared" si="809"/>
        <v>LRKPPS</v>
      </c>
      <c r="F8629" s="39">
        <v>133.61476135253906</v>
      </c>
      <c r="G8629">
        <f t="shared" si="807"/>
        <v>2.452344723310935E-3</v>
      </c>
      <c r="H8629" s="38">
        <f>G8629*SUMIF('Manual Inputs'!$B$11:$B$22,'Expanded kW'!A8629,'Manual Inputs'!$C$11:$C$22)</f>
        <v>22334.427929153375</v>
      </c>
    </row>
    <row r="8630" spans="1:10" x14ac:dyDescent="0.2">
      <c r="A8630">
        <f t="shared" si="804"/>
        <v>2</v>
      </c>
      <c r="B8630" t="b">
        <f t="shared" si="805"/>
        <v>0</v>
      </c>
      <c r="C8630" t="str">
        <f t="shared" si="806"/>
        <v>ON</v>
      </c>
      <c r="D8630" s="4">
        <f t="shared" si="808"/>
        <v>42789.499999979074</v>
      </c>
      <c r="E8630" t="str">
        <f t="shared" si="809"/>
        <v>LRKPPS</v>
      </c>
      <c r="F8630" s="39">
        <v>125.10415649414062</v>
      </c>
      <c r="G8630">
        <f t="shared" si="807"/>
        <v>2.296142394276268E-3</v>
      </c>
      <c r="H8630" s="38">
        <f>G8630*SUMIF('Manual Inputs'!$B$11:$B$22,'Expanded kW'!A8630,'Manual Inputs'!$C$11:$C$22)</f>
        <v>20911.834430356615</v>
      </c>
    </row>
    <row r="8631" spans="1:10" x14ac:dyDescent="0.2">
      <c r="A8631">
        <f t="shared" si="804"/>
        <v>2</v>
      </c>
      <c r="B8631" t="b">
        <f t="shared" si="805"/>
        <v>0</v>
      </c>
      <c r="C8631" t="str">
        <f t="shared" si="806"/>
        <v>ON</v>
      </c>
      <c r="D8631" s="4">
        <f t="shared" si="808"/>
        <v>42789.541666645739</v>
      </c>
      <c r="E8631" t="str">
        <f t="shared" si="809"/>
        <v>LRKPPS</v>
      </c>
      <c r="F8631" s="39">
        <v>112.78121948242187</v>
      </c>
      <c r="G8631">
        <f t="shared" si="807"/>
        <v>2.0699691088512649E-3</v>
      </c>
      <c r="H8631" s="38">
        <f>G8631*SUMIF('Manual Inputs'!$B$11:$B$22,'Expanded kW'!A8631,'Manual Inputs'!$C$11:$C$22)</f>
        <v>18851.989052662506</v>
      </c>
    </row>
    <row r="8632" spans="1:10" x14ac:dyDescent="0.2">
      <c r="A8632">
        <f t="shared" si="804"/>
        <v>2</v>
      </c>
      <c r="B8632" t="b">
        <f t="shared" si="805"/>
        <v>0</v>
      </c>
      <c r="C8632" t="str">
        <f t="shared" si="806"/>
        <v>ON</v>
      </c>
      <c r="D8632" s="4">
        <f t="shared" si="808"/>
        <v>42789.583333312403</v>
      </c>
      <c r="E8632" t="str">
        <f t="shared" si="809"/>
        <v>LRKPPS</v>
      </c>
      <c r="F8632" s="39">
        <v>105.32567596435547</v>
      </c>
      <c r="G8632">
        <f t="shared" si="807"/>
        <v>1.9331312129416615E-3</v>
      </c>
      <c r="H8632" s="38">
        <f>G8632*SUMIF('Manual Inputs'!$B$11:$B$22,'Expanded kW'!A8632,'Manual Inputs'!$C$11:$C$22)</f>
        <v>17605.754746726991</v>
      </c>
    </row>
    <row r="8633" spans="1:10" x14ac:dyDescent="0.2">
      <c r="A8633">
        <f t="shared" si="804"/>
        <v>2</v>
      </c>
      <c r="B8633" t="b">
        <f t="shared" si="805"/>
        <v>0</v>
      </c>
      <c r="C8633" t="str">
        <f t="shared" si="806"/>
        <v>ON</v>
      </c>
      <c r="D8633" s="4">
        <f t="shared" si="808"/>
        <v>42789.624999979067</v>
      </c>
      <c r="E8633" t="str">
        <f t="shared" si="809"/>
        <v>LRKPPS</v>
      </c>
      <c r="F8633" s="39">
        <v>92.619087219238281</v>
      </c>
      <c r="G8633">
        <f t="shared" si="807"/>
        <v>1.6999164427700267E-3</v>
      </c>
      <c r="H8633" s="38">
        <f>G8633*SUMIF('Manual Inputs'!$B$11:$B$22,'Expanded kW'!A8633,'Manual Inputs'!$C$11:$C$22)</f>
        <v>15481.779912805558</v>
      </c>
    </row>
    <row r="8634" spans="1:10" x14ac:dyDescent="0.2">
      <c r="A8634">
        <f t="shared" si="804"/>
        <v>2</v>
      </c>
      <c r="B8634" t="b">
        <f t="shared" si="805"/>
        <v>0</v>
      </c>
      <c r="C8634" t="str">
        <f t="shared" si="806"/>
        <v>ON</v>
      </c>
      <c r="D8634" s="4">
        <f t="shared" si="808"/>
        <v>42789.666666645731</v>
      </c>
      <c r="E8634" t="str">
        <f t="shared" si="809"/>
        <v>LRKPPS</v>
      </c>
      <c r="F8634" s="39">
        <v>79.354751586914063</v>
      </c>
      <c r="G8634">
        <f t="shared" si="807"/>
        <v>1.4564648722483436E-3</v>
      </c>
      <c r="H8634" s="38">
        <f>G8634*SUMIF('Manual Inputs'!$B$11:$B$22,'Expanded kW'!A8634,'Manual Inputs'!$C$11:$C$22)</f>
        <v>13264.574678822502</v>
      </c>
    </row>
    <row r="8635" spans="1:10" x14ac:dyDescent="0.2">
      <c r="A8635">
        <f t="shared" si="804"/>
        <v>2</v>
      </c>
      <c r="B8635" t="b">
        <f t="shared" si="805"/>
        <v>0</v>
      </c>
      <c r="C8635" t="str">
        <f t="shared" si="806"/>
        <v>ON</v>
      </c>
      <c r="D8635" s="4">
        <f t="shared" si="808"/>
        <v>42789.708333312396</v>
      </c>
      <c r="E8635" t="str">
        <f t="shared" si="809"/>
        <v>LRKPPS</v>
      </c>
      <c r="F8635" s="39">
        <v>71.3397216796875</v>
      </c>
      <c r="G8635">
        <f t="shared" si="807"/>
        <v>1.3093582494381171E-3</v>
      </c>
      <c r="H8635" s="38">
        <f>G8635*SUMIF('Manual Inputs'!$B$11:$B$22,'Expanded kW'!A8635,'Manual Inputs'!$C$11:$C$22)</f>
        <v>11924.819205692971</v>
      </c>
    </row>
    <row r="8636" spans="1:10" x14ac:dyDescent="0.2">
      <c r="A8636">
        <f t="shared" si="804"/>
        <v>2</v>
      </c>
      <c r="B8636" t="b">
        <f t="shared" si="805"/>
        <v>0</v>
      </c>
      <c r="C8636" t="str">
        <f t="shared" si="806"/>
        <v>ON</v>
      </c>
      <c r="D8636" s="4">
        <f t="shared" si="808"/>
        <v>42789.74999997906</v>
      </c>
      <c r="E8636" t="str">
        <f t="shared" si="809"/>
        <v>LRKPPS</v>
      </c>
      <c r="F8636" s="39">
        <v>66.824516296386719</v>
      </c>
      <c r="G8636">
        <f t="shared" si="807"/>
        <v>1.2264868661843807E-3</v>
      </c>
      <c r="H8636" s="38">
        <f>G8636*SUMIF('Manual Inputs'!$B$11:$B$22,'Expanded kW'!A8636,'Manual Inputs'!$C$11:$C$22)</f>
        <v>11170.078275889706</v>
      </c>
    </row>
    <row r="8637" spans="1:10" x14ac:dyDescent="0.2">
      <c r="A8637">
        <f t="shared" si="804"/>
        <v>2</v>
      </c>
      <c r="B8637" t="b">
        <f t="shared" si="805"/>
        <v>0</v>
      </c>
      <c r="C8637" t="str">
        <f t="shared" si="806"/>
        <v>ON</v>
      </c>
      <c r="D8637" s="4">
        <f t="shared" si="808"/>
        <v>42789.791666645724</v>
      </c>
      <c r="E8637" t="str">
        <f t="shared" si="809"/>
        <v>LRKPPS</v>
      </c>
      <c r="F8637" s="39">
        <v>64.442710876464844</v>
      </c>
      <c r="G8637">
        <f t="shared" si="807"/>
        <v>1.1827715768378134E-3</v>
      </c>
      <c r="H8637" s="38">
        <f>G8637*SUMIF('Manual Inputs'!$B$11:$B$22,'Expanded kW'!A8637,'Manual Inputs'!$C$11:$C$22)</f>
        <v>10771.946655146434</v>
      </c>
      <c r="J8637" s="10"/>
    </row>
    <row r="8638" spans="1:10" x14ac:dyDescent="0.2">
      <c r="A8638">
        <f t="shared" si="804"/>
        <v>2</v>
      </c>
      <c r="B8638" t="b">
        <f t="shared" si="805"/>
        <v>0</v>
      </c>
      <c r="C8638" t="str">
        <f t="shared" si="806"/>
        <v>ON</v>
      </c>
      <c r="D8638" s="4">
        <f t="shared" si="808"/>
        <v>42789.833333312388</v>
      </c>
      <c r="E8638" t="str">
        <f t="shared" si="809"/>
        <v>LRKPPS</v>
      </c>
      <c r="F8638" s="39">
        <v>61.1297607421875</v>
      </c>
      <c r="G8638">
        <f t="shared" si="807"/>
        <v>1.121966201008484E-3</v>
      </c>
      <c r="H8638" s="38">
        <f>G8638*SUMIF('Manual Inputs'!$B$11:$B$22,'Expanded kW'!A8638,'Manual Inputs'!$C$11:$C$22)</f>
        <v>10218.169173842045</v>
      </c>
    </row>
    <row r="8639" spans="1:10" x14ac:dyDescent="0.2">
      <c r="A8639">
        <f t="shared" si="804"/>
        <v>2</v>
      </c>
      <c r="B8639" t="b">
        <f t="shared" si="805"/>
        <v>0</v>
      </c>
      <c r="C8639" t="str">
        <f t="shared" si="806"/>
        <v>OFF</v>
      </c>
      <c r="D8639" s="4">
        <f t="shared" si="808"/>
        <v>42789.874999979053</v>
      </c>
      <c r="E8639" t="str">
        <f t="shared" si="809"/>
        <v>LRKPPS</v>
      </c>
      <c r="F8639" s="39">
        <v>60.312900543212891</v>
      </c>
      <c r="G8639">
        <f t="shared" si="807"/>
        <v>1.1069736748956494E-3</v>
      </c>
      <c r="H8639" s="38">
        <f>G8639*SUMIF('Manual Inputs'!$B$11:$B$22,'Expanded kW'!A8639,'Manual Inputs'!$C$11:$C$22)</f>
        <v>10081.626586350114</v>
      </c>
    </row>
    <row r="8640" spans="1:10" x14ac:dyDescent="0.2">
      <c r="A8640">
        <f t="shared" si="804"/>
        <v>2</v>
      </c>
      <c r="B8640" t="b">
        <f t="shared" si="805"/>
        <v>0</v>
      </c>
      <c r="C8640" t="str">
        <f t="shared" si="806"/>
        <v>OFF</v>
      </c>
      <c r="D8640" s="4">
        <f t="shared" si="808"/>
        <v>42789.916666645717</v>
      </c>
      <c r="E8640" t="str">
        <f t="shared" si="809"/>
        <v>LRKPPS</v>
      </c>
      <c r="F8640" s="39">
        <v>53.566337585449219</v>
      </c>
      <c r="G8640">
        <f t="shared" si="807"/>
        <v>9.8314829884828671E-4</v>
      </c>
      <c r="H8640" s="38">
        <f>G8640*SUMIF('Manual Inputs'!$B$11:$B$22,'Expanded kW'!A8640,'Manual Inputs'!$C$11:$C$22)</f>
        <v>8953.9022045200127</v>
      </c>
    </row>
    <row r="8641" spans="1:8" x14ac:dyDescent="0.2">
      <c r="A8641">
        <f t="shared" si="804"/>
        <v>2</v>
      </c>
      <c r="B8641" t="b">
        <f t="shared" si="805"/>
        <v>0</v>
      </c>
      <c r="C8641" t="str">
        <f t="shared" si="806"/>
        <v>OFF</v>
      </c>
      <c r="D8641" s="4">
        <f t="shared" si="808"/>
        <v>42789.958333312381</v>
      </c>
      <c r="E8641" t="str">
        <f t="shared" si="809"/>
        <v>LRKPPS</v>
      </c>
      <c r="F8641" s="39">
        <v>49.705593109130859</v>
      </c>
      <c r="G8641">
        <f t="shared" si="807"/>
        <v>9.1228879014796868E-4</v>
      </c>
      <c r="H8641" s="38">
        <f>G8641*SUMIF('Manual Inputs'!$B$11:$B$22,'Expanded kW'!A8641,'Manual Inputs'!$C$11:$C$22)</f>
        <v>8308.5579447514374</v>
      </c>
    </row>
    <row r="8642" spans="1:8" x14ac:dyDescent="0.2">
      <c r="A8642">
        <f t="shared" ref="A8642:A8705" si="810">MONTH(D8642)</f>
        <v>2</v>
      </c>
      <c r="B8642" t="b">
        <f t="shared" ref="B8642:B8705" si="811">IF(ISNA(VLOOKUP(DATE(YEAR(D8642),MONTH(D8642),DAY(D8642)),Holidays,1,FALSE)),FALSE,TRUE)</f>
        <v>0</v>
      </c>
      <c r="C8642" t="str">
        <f t="shared" ref="C8642:C8705" si="812">IF(OR(HOUR(D8642)&lt;PkStart,HOUR(D8642)&gt;OPkStart-1,WEEKDAY(D8642,2)&gt;5,B8642)=TRUE,"OFF","ON")</f>
        <v>OFF</v>
      </c>
      <c r="D8642" s="4">
        <f t="shared" si="808"/>
        <v>42789.999999979045</v>
      </c>
      <c r="E8642" t="str">
        <f t="shared" si="809"/>
        <v>LRKPPS</v>
      </c>
      <c r="F8642" s="39">
        <v>47.996021270751953</v>
      </c>
      <c r="G8642">
        <f t="shared" ref="G8642:G8705" si="813">IF(SUMIF($A$2:$A$8761,A8642,$F$2:$F$8761)=0,0,F8642/SUMIF($A$2:$A$8761,A8642,$F$2:$F$8761))</f>
        <v>8.8091157228273754E-4</v>
      </c>
      <c r="H8642" s="38">
        <f>G8642*SUMIF('Manual Inputs'!$B$11:$B$22,'Expanded kW'!A8642,'Manual Inputs'!$C$11:$C$22)</f>
        <v>8022.793792441641</v>
      </c>
    </row>
    <row r="8643" spans="1:8" x14ac:dyDescent="0.2">
      <c r="A8643">
        <f t="shared" si="810"/>
        <v>2</v>
      </c>
      <c r="B8643" t="b">
        <f t="shared" si="811"/>
        <v>0</v>
      </c>
      <c r="C8643" t="str">
        <f t="shared" si="812"/>
        <v>OFF</v>
      </c>
      <c r="D8643" s="4">
        <f t="shared" si="808"/>
        <v>42790.041666645709</v>
      </c>
      <c r="E8643" t="str">
        <f t="shared" si="809"/>
        <v>LRKPPS</v>
      </c>
      <c r="F8643" s="39">
        <v>47.534141540527344</v>
      </c>
      <c r="G8643">
        <f t="shared" si="813"/>
        <v>8.724343029469639E-4</v>
      </c>
      <c r="H8643" s="38">
        <f>G8643*SUMIF('Manual Inputs'!$B$11:$B$22,'Expanded kW'!A8643,'Manual Inputs'!$C$11:$C$22)</f>
        <v>7945.5881046702116</v>
      </c>
    </row>
    <row r="8644" spans="1:8" x14ac:dyDescent="0.2">
      <c r="A8644">
        <f t="shared" si="810"/>
        <v>2</v>
      </c>
      <c r="B8644" t="b">
        <f t="shared" si="811"/>
        <v>0</v>
      </c>
      <c r="C8644" t="str">
        <f t="shared" si="812"/>
        <v>OFF</v>
      </c>
      <c r="D8644" s="4">
        <f t="shared" ref="D8644:D8707" si="814">+D8643+1/24</f>
        <v>42790.083333312374</v>
      </c>
      <c r="E8644" t="str">
        <f t="shared" ref="E8644:E8707" si="815">+E8643</f>
        <v>LRKPPS</v>
      </c>
      <c r="F8644" s="39">
        <v>47.145595550537109</v>
      </c>
      <c r="G8644">
        <f t="shared" si="813"/>
        <v>8.6530298976965618E-4</v>
      </c>
      <c r="H8644" s="38">
        <f>G8644*SUMIF('Manual Inputs'!$B$11:$B$22,'Expanded kW'!A8644,'Manual Inputs'!$C$11:$C$22)</f>
        <v>7880.6405470594018</v>
      </c>
    </row>
    <row r="8645" spans="1:8" x14ac:dyDescent="0.2">
      <c r="A8645">
        <f t="shared" si="810"/>
        <v>2</v>
      </c>
      <c r="B8645" t="b">
        <f t="shared" si="811"/>
        <v>0</v>
      </c>
      <c r="C8645" t="str">
        <f t="shared" si="812"/>
        <v>OFF</v>
      </c>
      <c r="D8645" s="4">
        <f t="shared" si="814"/>
        <v>42790.124999979038</v>
      </c>
      <c r="E8645" t="str">
        <f t="shared" si="815"/>
        <v>LRKPPS</v>
      </c>
      <c r="F8645" s="39">
        <v>46.853122711181641</v>
      </c>
      <c r="G8645">
        <f t="shared" si="813"/>
        <v>8.5993498838234908E-4</v>
      </c>
      <c r="H8645" s="38">
        <f>G8645*SUMIF('Manual Inputs'!$B$11:$B$22,'Expanded kW'!A8645,'Manual Inputs'!$C$11:$C$22)</f>
        <v>7831.7521346886733</v>
      </c>
    </row>
    <row r="8646" spans="1:8" x14ac:dyDescent="0.2">
      <c r="A8646">
        <f t="shared" si="810"/>
        <v>2</v>
      </c>
      <c r="B8646" t="b">
        <f t="shared" si="811"/>
        <v>0</v>
      </c>
      <c r="C8646" t="str">
        <f t="shared" si="812"/>
        <v>OFF</v>
      </c>
      <c r="D8646" s="4">
        <f t="shared" si="814"/>
        <v>42790.166666645702</v>
      </c>
      <c r="E8646" t="str">
        <f t="shared" si="815"/>
        <v>LRKPPS</v>
      </c>
      <c r="F8646" s="39">
        <v>49.162757873535156</v>
      </c>
      <c r="G8646">
        <f t="shared" si="813"/>
        <v>9.0232567595186592E-4</v>
      </c>
      <c r="H8646" s="38">
        <f>G8646*SUMIF('Manual Inputs'!$B$11:$B$22,'Expanded kW'!A8646,'Manual Inputs'!$C$11:$C$22)</f>
        <v>8217.8201076734767</v>
      </c>
    </row>
    <row r="8647" spans="1:8" x14ac:dyDescent="0.2">
      <c r="A8647">
        <f t="shared" si="810"/>
        <v>2</v>
      </c>
      <c r="B8647" t="b">
        <f t="shared" si="811"/>
        <v>0</v>
      </c>
      <c r="C8647" t="str">
        <f t="shared" si="812"/>
        <v>OFF</v>
      </c>
      <c r="D8647" s="4">
        <f t="shared" si="814"/>
        <v>42790.208333312366</v>
      </c>
      <c r="E8647" t="str">
        <f t="shared" si="815"/>
        <v>LRKPPS</v>
      </c>
      <c r="F8647" s="39">
        <v>58.363838195800781</v>
      </c>
      <c r="G8647">
        <f t="shared" si="813"/>
        <v>1.0712008851627185E-3</v>
      </c>
      <c r="H8647" s="38">
        <f>G8647*SUMIF('Manual Inputs'!$B$11:$B$22,'Expanded kW'!A8647,'Manual Inputs'!$C$11:$C$22)</f>
        <v>9755.8303039105831</v>
      </c>
    </row>
    <row r="8648" spans="1:8" x14ac:dyDescent="0.2">
      <c r="A8648">
        <f t="shared" si="810"/>
        <v>2</v>
      </c>
      <c r="B8648" t="b">
        <f t="shared" si="811"/>
        <v>0</v>
      </c>
      <c r="C8648" t="str">
        <f t="shared" si="812"/>
        <v>OFF</v>
      </c>
      <c r="D8648" s="4">
        <f t="shared" si="814"/>
        <v>42790.249999979031</v>
      </c>
      <c r="E8648" t="str">
        <f t="shared" si="815"/>
        <v>LRKPPS</v>
      </c>
      <c r="F8648" s="39">
        <v>81.178459167480469</v>
      </c>
      <c r="G8648">
        <f t="shared" si="813"/>
        <v>1.4899369199232557E-3</v>
      </c>
      <c r="H8648" s="38">
        <f>G8648*SUMIF('Manual Inputs'!$B$11:$B$22,'Expanded kW'!A8648,'Manual Inputs'!$C$11:$C$22)</f>
        <v>13569.417235959902</v>
      </c>
    </row>
    <row r="8649" spans="1:8" x14ac:dyDescent="0.2">
      <c r="A8649">
        <f t="shared" si="810"/>
        <v>2</v>
      </c>
      <c r="B8649" t="b">
        <f t="shared" si="811"/>
        <v>0</v>
      </c>
      <c r="C8649" t="str">
        <f t="shared" si="812"/>
        <v>ON</v>
      </c>
      <c r="D8649" s="4">
        <f t="shared" si="814"/>
        <v>42790.291666645695</v>
      </c>
      <c r="E8649" t="str">
        <f t="shared" si="815"/>
        <v>LRKPPS</v>
      </c>
      <c r="F8649" s="39">
        <v>94.94219970703125</v>
      </c>
      <c r="G8649">
        <f t="shared" si="813"/>
        <v>1.7425544910921371E-3</v>
      </c>
      <c r="H8649" s="38">
        <f>G8649*SUMIF('Manual Inputs'!$B$11:$B$22,'Expanded kW'!A8649,'Manual Inputs'!$C$11:$C$22)</f>
        <v>15870.100693419234</v>
      </c>
    </row>
    <row r="8650" spans="1:8" x14ac:dyDescent="0.2">
      <c r="A8650">
        <f t="shared" si="810"/>
        <v>2</v>
      </c>
      <c r="B8650" t="b">
        <f t="shared" si="811"/>
        <v>0</v>
      </c>
      <c r="C8650" t="str">
        <f t="shared" si="812"/>
        <v>ON</v>
      </c>
      <c r="D8650" s="4">
        <f t="shared" si="814"/>
        <v>42790.333333312359</v>
      </c>
      <c r="E8650" t="str">
        <f t="shared" si="815"/>
        <v>LRKPPS</v>
      </c>
      <c r="F8650" s="39">
        <v>117.72568511962891</v>
      </c>
      <c r="G8650">
        <f t="shared" si="813"/>
        <v>2.1607190686031216E-3</v>
      </c>
      <c r="H8650" s="38">
        <f>G8650*SUMIF('Manual Inputs'!$B$11:$B$22,'Expanded kW'!A8650,'Manual Inputs'!$C$11:$C$22)</f>
        <v>19678.483148857493</v>
      </c>
    </row>
    <row r="8651" spans="1:8" x14ac:dyDescent="0.2">
      <c r="A8651">
        <f t="shared" si="810"/>
        <v>2</v>
      </c>
      <c r="B8651" t="b">
        <f t="shared" si="811"/>
        <v>0</v>
      </c>
      <c r="C8651" t="str">
        <f t="shared" si="812"/>
        <v>ON</v>
      </c>
      <c r="D8651" s="4">
        <f t="shared" si="814"/>
        <v>42790.374999979023</v>
      </c>
      <c r="E8651" t="str">
        <f t="shared" si="815"/>
        <v>LRKPPS</v>
      </c>
      <c r="F8651" s="39">
        <v>118.3975830078125</v>
      </c>
      <c r="G8651">
        <f t="shared" si="813"/>
        <v>2.1730509788203119E-3</v>
      </c>
      <c r="H8651" s="38">
        <f>G8651*SUMIF('Manual Inputs'!$B$11:$B$22,'Expanded kW'!A8651,'Manual Inputs'!$C$11:$C$22)</f>
        <v>19790.794504335594</v>
      </c>
    </row>
    <row r="8652" spans="1:8" x14ac:dyDescent="0.2">
      <c r="A8652">
        <f t="shared" si="810"/>
        <v>2</v>
      </c>
      <c r="B8652" t="b">
        <f t="shared" si="811"/>
        <v>0</v>
      </c>
      <c r="C8652" t="str">
        <f t="shared" si="812"/>
        <v>ON</v>
      </c>
      <c r="D8652" s="4">
        <f t="shared" si="814"/>
        <v>42790.416666645688</v>
      </c>
      <c r="E8652" t="str">
        <f t="shared" si="815"/>
        <v>LRKPPS</v>
      </c>
      <c r="F8652" s="39">
        <v>119.19454956054687</v>
      </c>
      <c r="G8652">
        <f t="shared" si="813"/>
        <v>2.1876783800181235E-3</v>
      </c>
      <c r="H8652" s="38">
        <f>G8652*SUMIF('Manual Inputs'!$B$11:$B$22,'Expanded kW'!A8652,'Manual Inputs'!$C$11:$C$22)</f>
        <v>19924.011761574318</v>
      </c>
    </row>
    <row r="8653" spans="1:8" x14ac:dyDescent="0.2">
      <c r="A8653">
        <f t="shared" si="810"/>
        <v>2</v>
      </c>
      <c r="B8653" t="b">
        <f t="shared" si="811"/>
        <v>0</v>
      </c>
      <c r="C8653" t="str">
        <f t="shared" si="812"/>
        <v>ON</v>
      </c>
      <c r="D8653" s="4">
        <f t="shared" si="814"/>
        <v>42790.458333312352</v>
      </c>
      <c r="E8653" t="str">
        <f t="shared" si="815"/>
        <v>LRKPPS</v>
      </c>
      <c r="F8653" s="39">
        <v>122.70004272460937</v>
      </c>
      <c r="G8653">
        <f t="shared" si="813"/>
        <v>2.2520176609214446E-3</v>
      </c>
      <c r="H8653" s="38">
        <f>G8653*SUMIF('Manual Inputs'!$B$11:$B$22,'Expanded kW'!A8653,'Manual Inputs'!$C$11:$C$22)</f>
        <v>20509.973848669764</v>
      </c>
    </row>
    <row r="8654" spans="1:8" x14ac:dyDescent="0.2">
      <c r="A8654">
        <f t="shared" si="810"/>
        <v>2</v>
      </c>
      <c r="B8654" t="b">
        <f t="shared" si="811"/>
        <v>0</v>
      </c>
      <c r="C8654" t="str">
        <f t="shared" si="812"/>
        <v>ON</v>
      </c>
      <c r="D8654" s="4">
        <f t="shared" si="814"/>
        <v>42790.499999979016</v>
      </c>
      <c r="E8654" t="str">
        <f t="shared" si="815"/>
        <v>LRKPPS</v>
      </c>
      <c r="F8654" s="39">
        <v>118.62203979492187</v>
      </c>
      <c r="G8654">
        <f t="shared" si="813"/>
        <v>2.1771706240743768E-3</v>
      </c>
      <c r="H8654" s="38">
        <f>G8654*SUMIF('Manual Inputs'!$B$11:$B$22,'Expanded kW'!A8654,'Manual Inputs'!$C$11:$C$22)</f>
        <v>19828.313666770624</v>
      </c>
    </row>
    <row r="8655" spans="1:8" x14ac:dyDescent="0.2">
      <c r="A8655">
        <f t="shared" si="810"/>
        <v>2</v>
      </c>
      <c r="B8655" t="b">
        <f t="shared" si="811"/>
        <v>0</v>
      </c>
      <c r="C8655" t="str">
        <f t="shared" si="812"/>
        <v>ON</v>
      </c>
      <c r="D8655" s="4">
        <f t="shared" si="814"/>
        <v>42790.54166664568</v>
      </c>
      <c r="E8655" t="str">
        <f t="shared" si="815"/>
        <v>LRKPPS</v>
      </c>
      <c r="F8655" s="39">
        <v>107.54354095458984</v>
      </c>
      <c r="G8655">
        <f t="shared" si="813"/>
        <v>1.9738375649252329E-3</v>
      </c>
      <c r="H8655" s="38">
        <f>G8655*SUMIF('Manual Inputs'!$B$11:$B$22,'Expanded kW'!A8655,'Manual Inputs'!$C$11:$C$22)</f>
        <v>17976.482840536071</v>
      </c>
    </row>
    <row r="8656" spans="1:8" x14ac:dyDescent="0.2">
      <c r="A8656">
        <f t="shared" si="810"/>
        <v>2</v>
      </c>
      <c r="B8656" t="b">
        <f t="shared" si="811"/>
        <v>0</v>
      </c>
      <c r="C8656" t="str">
        <f t="shared" si="812"/>
        <v>ON</v>
      </c>
      <c r="D8656" s="4">
        <f t="shared" si="814"/>
        <v>42790.583333312345</v>
      </c>
      <c r="E8656" t="str">
        <f t="shared" si="815"/>
        <v>LRKPPS</v>
      </c>
      <c r="F8656" s="39">
        <v>100.99526977539062</v>
      </c>
      <c r="G8656">
        <f t="shared" si="813"/>
        <v>1.8536516056003643E-3</v>
      </c>
      <c r="H8656" s="38">
        <f>G8656*SUMIF('Manual Inputs'!$B$11:$B$22,'Expanded kW'!A8656,'Manual Inputs'!$C$11:$C$22)</f>
        <v>16881.90399885783</v>
      </c>
    </row>
    <row r="8657" spans="1:8" x14ac:dyDescent="0.2">
      <c r="A8657">
        <f t="shared" si="810"/>
        <v>2</v>
      </c>
      <c r="B8657" t="b">
        <f t="shared" si="811"/>
        <v>0</v>
      </c>
      <c r="C8657" t="str">
        <f t="shared" si="812"/>
        <v>ON</v>
      </c>
      <c r="D8657" s="4">
        <f t="shared" si="814"/>
        <v>42790.624999979009</v>
      </c>
      <c r="E8657" t="str">
        <f t="shared" si="815"/>
        <v>LRKPPS</v>
      </c>
      <c r="F8657" s="39">
        <v>89.197265625</v>
      </c>
      <c r="G8657">
        <f t="shared" si="813"/>
        <v>1.637112856955126E-3</v>
      </c>
      <c r="H8657" s="38">
        <f>G8657*SUMIF('Manual Inputs'!$B$11:$B$22,'Expanded kW'!A8657,'Manual Inputs'!$C$11:$C$22)</f>
        <v>14909.803979837405</v>
      </c>
    </row>
    <row r="8658" spans="1:8" x14ac:dyDescent="0.2">
      <c r="A8658">
        <f t="shared" si="810"/>
        <v>2</v>
      </c>
      <c r="B8658" t="b">
        <f t="shared" si="811"/>
        <v>0</v>
      </c>
      <c r="C8658" t="str">
        <f t="shared" si="812"/>
        <v>ON</v>
      </c>
      <c r="D8658" s="4">
        <f t="shared" si="814"/>
        <v>42790.666666645673</v>
      </c>
      <c r="E8658" t="str">
        <f t="shared" si="815"/>
        <v>LRKPPS</v>
      </c>
      <c r="F8658" s="39">
        <v>75.181495666503906</v>
      </c>
      <c r="G8658">
        <f t="shared" si="813"/>
        <v>1.3798695766998141E-3</v>
      </c>
      <c r="H8658" s="38">
        <f>G8658*SUMIF('Manual Inputs'!$B$11:$B$22,'Expanded kW'!A8658,'Manual Inputs'!$C$11:$C$22)</f>
        <v>12566.992445835624</v>
      </c>
    </row>
    <row r="8659" spans="1:8" x14ac:dyDescent="0.2">
      <c r="A8659">
        <f t="shared" si="810"/>
        <v>2</v>
      </c>
      <c r="B8659" t="b">
        <f t="shared" si="811"/>
        <v>0</v>
      </c>
      <c r="C8659" t="str">
        <f t="shared" si="812"/>
        <v>ON</v>
      </c>
      <c r="D8659" s="4">
        <f t="shared" si="814"/>
        <v>42790.708333312337</v>
      </c>
      <c r="E8659" t="str">
        <f t="shared" si="815"/>
        <v>LRKPPS</v>
      </c>
      <c r="F8659" s="39">
        <v>65.1776123046875</v>
      </c>
      <c r="G8659">
        <f t="shared" si="813"/>
        <v>1.1962598443122458E-3</v>
      </c>
      <c r="H8659" s="38">
        <f>G8659*SUMIF('Manual Inputs'!$B$11:$B$22,'Expanded kW'!A8659,'Manual Inputs'!$C$11:$C$22)</f>
        <v>10894.789392112929</v>
      </c>
    </row>
    <row r="8660" spans="1:8" x14ac:dyDescent="0.2">
      <c r="A8660">
        <f t="shared" si="810"/>
        <v>2</v>
      </c>
      <c r="B8660" t="b">
        <f t="shared" si="811"/>
        <v>0</v>
      </c>
      <c r="C8660" t="str">
        <f t="shared" si="812"/>
        <v>ON</v>
      </c>
      <c r="D8660" s="4">
        <f t="shared" si="814"/>
        <v>42790.749999979002</v>
      </c>
      <c r="E8660" t="str">
        <f t="shared" si="815"/>
        <v>LRKPPS</v>
      </c>
      <c r="F8660" s="39">
        <v>65.544242858886719</v>
      </c>
      <c r="G8660">
        <f t="shared" si="813"/>
        <v>1.2029889249609231E-3</v>
      </c>
      <c r="H8660" s="38">
        <f>G8660*SUMIF('Manual Inputs'!$B$11:$B$22,'Expanded kW'!A8660,'Manual Inputs'!$C$11:$C$22)</f>
        <v>10956.073666443837</v>
      </c>
    </row>
    <row r="8661" spans="1:8" x14ac:dyDescent="0.2">
      <c r="A8661">
        <f t="shared" si="810"/>
        <v>2</v>
      </c>
      <c r="B8661" t="b">
        <f t="shared" si="811"/>
        <v>0</v>
      </c>
      <c r="C8661" t="str">
        <f t="shared" si="812"/>
        <v>ON</v>
      </c>
      <c r="D8661" s="4">
        <f t="shared" si="814"/>
        <v>42790.791666645666</v>
      </c>
      <c r="E8661" t="str">
        <f t="shared" si="815"/>
        <v>LRKPPS</v>
      </c>
      <c r="F8661" s="39">
        <v>59.208320617675781</v>
      </c>
      <c r="G8661">
        <f t="shared" si="813"/>
        <v>1.0867003852946674E-3</v>
      </c>
      <c r="H8661" s="38">
        <f>G8661*SUMIF('Manual Inputs'!$B$11:$B$22,'Expanded kW'!A8661,'Manual Inputs'!$C$11:$C$22)</f>
        <v>9896.9900949237926</v>
      </c>
    </row>
    <row r="8662" spans="1:8" x14ac:dyDescent="0.2">
      <c r="A8662">
        <f t="shared" si="810"/>
        <v>2</v>
      </c>
      <c r="B8662" t="b">
        <f t="shared" si="811"/>
        <v>0</v>
      </c>
      <c r="C8662" t="str">
        <f t="shared" si="812"/>
        <v>ON</v>
      </c>
      <c r="D8662" s="4">
        <f t="shared" si="814"/>
        <v>42790.83333331233</v>
      </c>
      <c r="E8662" t="str">
        <f t="shared" si="815"/>
        <v>LRKPPS</v>
      </c>
      <c r="F8662" s="39">
        <v>55.138534545898438</v>
      </c>
      <c r="G8662">
        <f t="shared" si="813"/>
        <v>1.0120041593904489E-3</v>
      </c>
      <c r="H8662" s="38">
        <f>G8662*SUMIF('Manual Inputs'!$B$11:$B$22,'Expanded kW'!A8662,'Manual Inputs'!$C$11:$C$22)</f>
        <v>9216.7034051369083</v>
      </c>
    </row>
    <row r="8663" spans="1:8" x14ac:dyDescent="0.2">
      <c r="A8663">
        <f t="shared" si="810"/>
        <v>2</v>
      </c>
      <c r="B8663" t="b">
        <f t="shared" si="811"/>
        <v>0</v>
      </c>
      <c r="C8663" t="str">
        <f t="shared" si="812"/>
        <v>OFF</v>
      </c>
      <c r="D8663" s="4">
        <f t="shared" si="814"/>
        <v>42790.874999978994</v>
      </c>
      <c r="E8663" t="str">
        <f t="shared" si="815"/>
        <v>LRKPPS</v>
      </c>
      <c r="F8663" s="39">
        <v>51.417961120605469</v>
      </c>
      <c r="G8663">
        <f t="shared" si="813"/>
        <v>9.4371732854296243E-4</v>
      </c>
      <c r="H8663" s="38">
        <f>G8663*SUMIF('Manual Inputs'!$B$11:$B$22,'Expanded kW'!A8663,'Manual Inputs'!$C$11:$C$22)</f>
        <v>8594.7894924736192</v>
      </c>
    </row>
    <row r="8664" spans="1:8" x14ac:dyDescent="0.2">
      <c r="A8664">
        <f t="shared" si="810"/>
        <v>2</v>
      </c>
      <c r="B8664" t="b">
        <f t="shared" si="811"/>
        <v>0</v>
      </c>
      <c r="C8664" t="str">
        <f t="shared" si="812"/>
        <v>OFF</v>
      </c>
      <c r="D8664" s="4">
        <f t="shared" si="814"/>
        <v>42790.916666645659</v>
      </c>
      <c r="E8664" t="str">
        <f t="shared" si="815"/>
        <v>LRKPPS</v>
      </c>
      <c r="F8664" s="39">
        <v>50.103633880615234</v>
      </c>
      <c r="G8664">
        <f t="shared" si="813"/>
        <v>9.1959436908050014E-4</v>
      </c>
      <c r="H8664" s="38">
        <f>G8664*SUMIF('Manual Inputs'!$B$11:$B$22,'Expanded kW'!A8664,'Manual Inputs'!$C$11:$C$22)</f>
        <v>8375.0926062932576</v>
      </c>
    </row>
    <row r="8665" spans="1:8" x14ac:dyDescent="0.2">
      <c r="A8665">
        <f t="shared" si="810"/>
        <v>2</v>
      </c>
      <c r="B8665" t="b">
        <f t="shared" si="811"/>
        <v>0</v>
      </c>
      <c r="C8665" t="str">
        <f t="shared" si="812"/>
        <v>OFF</v>
      </c>
      <c r="D8665" s="4">
        <f t="shared" si="814"/>
        <v>42790.958333312323</v>
      </c>
      <c r="E8665" t="str">
        <f t="shared" si="815"/>
        <v>LRKPPS</v>
      </c>
      <c r="F8665" s="39">
        <v>47.208339691162109</v>
      </c>
      <c r="G8665">
        <f t="shared" si="813"/>
        <v>8.6645458605005832E-4</v>
      </c>
      <c r="H8665" s="38">
        <f>G8665*SUMIF('Manual Inputs'!$B$11:$B$22,'Expanded kW'!A8665,'Manual Inputs'!$C$11:$C$22)</f>
        <v>7891.1285685368221</v>
      </c>
    </row>
    <row r="8666" spans="1:8" x14ac:dyDescent="0.2">
      <c r="A8666">
        <f t="shared" si="810"/>
        <v>2</v>
      </c>
      <c r="B8666" t="b">
        <f t="shared" si="811"/>
        <v>0</v>
      </c>
      <c r="C8666" t="str">
        <f t="shared" si="812"/>
        <v>OFF</v>
      </c>
      <c r="D8666" s="4">
        <f t="shared" si="814"/>
        <v>42790.999999978987</v>
      </c>
      <c r="E8666" t="str">
        <f t="shared" si="815"/>
        <v>LRKPPS</v>
      </c>
      <c r="F8666" s="39">
        <v>45.101802825927734</v>
      </c>
      <c r="G8666">
        <f t="shared" si="813"/>
        <v>8.2779153330330953E-4</v>
      </c>
      <c r="H8666" s="38">
        <f>G8666*SUMIF('Manual Inputs'!$B$11:$B$22,'Expanded kW'!A8666,'Manual Inputs'!$C$11:$C$22)</f>
        <v>7539.0095712012953</v>
      </c>
    </row>
    <row r="8667" spans="1:8" x14ac:dyDescent="0.2">
      <c r="A8667">
        <f t="shared" si="810"/>
        <v>2</v>
      </c>
      <c r="B8667" t="b">
        <f t="shared" si="811"/>
        <v>0</v>
      </c>
      <c r="C8667" t="str">
        <f t="shared" si="812"/>
        <v>OFF</v>
      </c>
      <c r="D8667" s="4">
        <f t="shared" si="814"/>
        <v>42791.041666645651</v>
      </c>
      <c r="E8667" t="str">
        <f t="shared" si="815"/>
        <v>LRKPPS</v>
      </c>
      <c r="F8667" s="39">
        <v>44.697780609130859</v>
      </c>
      <c r="G8667">
        <f t="shared" si="813"/>
        <v>8.2037617184599267E-4</v>
      </c>
      <c r="H8667" s="38">
        <f>G8667*SUMIF('Manual Inputs'!$B$11:$B$22,'Expanded kW'!A8667,'Manual Inputs'!$C$11:$C$22)</f>
        <v>7471.4750788182409</v>
      </c>
    </row>
    <row r="8668" spans="1:8" x14ac:dyDescent="0.2">
      <c r="A8668">
        <f t="shared" si="810"/>
        <v>2</v>
      </c>
      <c r="B8668" t="b">
        <f t="shared" si="811"/>
        <v>0</v>
      </c>
      <c r="C8668" t="str">
        <f t="shared" si="812"/>
        <v>OFF</v>
      </c>
      <c r="D8668" s="4">
        <f t="shared" si="814"/>
        <v>42791.083333312316</v>
      </c>
      <c r="E8668" t="str">
        <f t="shared" si="815"/>
        <v>LRKPPS</v>
      </c>
      <c r="F8668" s="39">
        <v>44.841560363769531</v>
      </c>
      <c r="G8668">
        <f t="shared" si="813"/>
        <v>8.2301508328839514E-4</v>
      </c>
      <c r="H8668" s="38">
        <f>G8668*SUMIF('Manual Inputs'!$B$11:$B$22,'Expanded kW'!A8668,'Manual Inputs'!$C$11:$C$22)</f>
        <v>7495.5086401938142</v>
      </c>
    </row>
    <row r="8669" spans="1:8" x14ac:dyDescent="0.2">
      <c r="A8669">
        <f t="shared" si="810"/>
        <v>2</v>
      </c>
      <c r="B8669" t="b">
        <f t="shared" si="811"/>
        <v>0</v>
      </c>
      <c r="C8669" t="str">
        <f t="shared" si="812"/>
        <v>OFF</v>
      </c>
      <c r="D8669" s="4">
        <f t="shared" si="814"/>
        <v>42791.12499997898</v>
      </c>
      <c r="E8669" t="str">
        <f t="shared" si="815"/>
        <v>LRKPPS</v>
      </c>
      <c r="F8669" s="39">
        <v>44.593574523925781</v>
      </c>
      <c r="G8669">
        <f t="shared" si="813"/>
        <v>8.1846358942917947E-4</v>
      </c>
      <c r="H8669" s="38">
        <f>G8669*SUMIF('Manual Inputs'!$B$11:$B$22,'Expanded kW'!A8669,'Manual Inputs'!$C$11:$C$22)</f>
        <v>7454.0564697047521</v>
      </c>
    </row>
    <row r="8670" spans="1:8" x14ac:dyDescent="0.2">
      <c r="A8670">
        <f t="shared" si="810"/>
        <v>2</v>
      </c>
      <c r="B8670" t="b">
        <f t="shared" si="811"/>
        <v>0</v>
      </c>
      <c r="C8670" t="str">
        <f t="shared" si="812"/>
        <v>OFF</v>
      </c>
      <c r="D8670" s="4">
        <f t="shared" si="814"/>
        <v>42791.166666645644</v>
      </c>
      <c r="E8670" t="str">
        <f t="shared" si="815"/>
        <v>LRKPPS</v>
      </c>
      <c r="F8670" s="39">
        <v>44.836383819580078</v>
      </c>
      <c r="G8670">
        <f t="shared" si="813"/>
        <v>8.2292007379468736E-4</v>
      </c>
      <c r="H8670" s="38">
        <f>G8670*SUMIF('Manual Inputs'!$B$11:$B$22,'Expanded kW'!A8670,'Manual Inputs'!$C$11:$C$22)</f>
        <v>7494.6433529160386</v>
      </c>
    </row>
    <row r="8671" spans="1:8" x14ac:dyDescent="0.2">
      <c r="A8671">
        <f t="shared" si="810"/>
        <v>2</v>
      </c>
      <c r="B8671" t="b">
        <f t="shared" si="811"/>
        <v>0</v>
      </c>
      <c r="C8671" t="str">
        <f t="shared" si="812"/>
        <v>OFF</v>
      </c>
      <c r="D8671" s="4">
        <f t="shared" si="814"/>
        <v>42791.208333312308</v>
      </c>
      <c r="E8671" t="str">
        <f t="shared" si="815"/>
        <v>LRKPPS</v>
      </c>
      <c r="F8671" s="39">
        <v>44.903480529785156</v>
      </c>
      <c r="G8671">
        <f t="shared" si="813"/>
        <v>8.2415155646589308E-4</v>
      </c>
      <c r="H8671" s="38">
        <f>G8671*SUMIF('Manual Inputs'!$B$11:$B$22,'Expanded kW'!A8671,'Manual Inputs'!$C$11:$C$22)</f>
        <v>7505.8589298716761</v>
      </c>
    </row>
    <row r="8672" spans="1:8" x14ac:dyDescent="0.2">
      <c r="A8672">
        <f t="shared" si="810"/>
        <v>2</v>
      </c>
      <c r="B8672" t="b">
        <f t="shared" si="811"/>
        <v>0</v>
      </c>
      <c r="C8672" t="str">
        <f t="shared" si="812"/>
        <v>OFF</v>
      </c>
      <c r="D8672" s="4">
        <f t="shared" si="814"/>
        <v>42791.249999978972</v>
      </c>
      <c r="E8672" t="str">
        <f t="shared" si="815"/>
        <v>LRKPPS</v>
      </c>
      <c r="F8672" s="39">
        <v>46.08489990234375</v>
      </c>
      <c r="G8672">
        <f t="shared" si="813"/>
        <v>8.4583514542704895E-4</v>
      </c>
      <c r="H8672" s="38">
        <f>G8672*SUMIF('Manual Inputs'!$B$11:$B$22,'Expanded kW'!A8672,'Manual Inputs'!$C$11:$C$22)</f>
        <v>7703.3395492539612</v>
      </c>
    </row>
    <row r="8673" spans="1:8" x14ac:dyDescent="0.2">
      <c r="A8673">
        <f t="shared" si="810"/>
        <v>2</v>
      </c>
      <c r="B8673" t="b">
        <f t="shared" si="811"/>
        <v>0</v>
      </c>
      <c r="C8673" t="str">
        <f t="shared" si="812"/>
        <v>OFF</v>
      </c>
      <c r="D8673" s="4">
        <f t="shared" si="814"/>
        <v>42791.291666645637</v>
      </c>
      <c r="E8673" t="str">
        <f t="shared" si="815"/>
        <v>LRKPPS</v>
      </c>
      <c r="F8673" s="39">
        <v>47.927211761474609</v>
      </c>
      <c r="G8673">
        <f t="shared" si="813"/>
        <v>8.796486531615135E-4</v>
      </c>
      <c r="H8673" s="38">
        <f>G8673*SUMIF('Manual Inputs'!$B$11:$B$22,'Expanded kW'!A8673,'Manual Inputs'!$C$11:$C$22)</f>
        <v>8011.2919118841455</v>
      </c>
    </row>
    <row r="8674" spans="1:8" x14ac:dyDescent="0.2">
      <c r="A8674">
        <f t="shared" si="810"/>
        <v>2</v>
      </c>
      <c r="B8674" t="b">
        <f t="shared" si="811"/>
        <v>0</v>
      </c>
      <c r="C8674" t="str">
        <f t="shared" si="812"/>
        <v>OFF</v>
      </c>
      <c r="D8674" s="4">
        <f t="shared" si="814"/>
        <v>42791.333333312301</v>
      </c>
      <c r="E8674" t="str">
        <f t="shared" si="815"/>
        <v>LRKPPS</v>
      </c>
      <c r="F8674" s="39">
        <v>49.6358642578125</v>
      </c>
      <c r="G8674">
        <f t="shared" si="813"/>
        <v>9.1100899756470807E-4</v>
      </c>
      <c r="H8674" s="38">
        <f>G8674*SUMIF('Manual Inputs'!$B$11:$B$22,'Expanded kW'!A8674,'Manual Inputs'!$C$11:$C$22)</f>
        <v>8296.9023912138782</v>
      </c>
    </row>
    <row r="8675" spans="1:8" x14ac:dyDescent="0.2">
      <c r="A8675">
        <f t="shared" si="810"/>
        <v>2</v>
      </c>
      <c r="B8675" t="b">
        <f t="shared" si="811"/>
        <v>0</v>
      </c>
      <c r="C8675" t="str">
        <f t="shared" si="812"/>
        <v>OFF</v>
      </c>
      <c r="D8675" s="4">
        <f t="shared" si="814"/>
        <v>42791.374999978965</v>
      </c>
      <c r="E8675" t="str">
        <f t="shared" si="815"/>
        <v>LRKPPS</v>
      </c>
      <c r="F8675" s="39">
        <v>50.626476287841797</v>
      </c>
      <c r="G8675">
        <f t="shared" si="813"/>
        <v>9.2919053798808224E-4</v>
      </c>
      <c r="H8675" s="38">
        <f>G8675*SUMIF('Manual Inputs'!$B$11:$B$22,'Expanded kW'!A8675,'Manual Inputs'!$C$11:$C$22)</f>
        <v>8462.4885342902871</v>
      </c>
    </row>
    <row r="8676" spans="1:8" x14ac:dyDescent="0.2">
      <c r="A8676">
        <f t="shared" si="810"/>
        <v>2</v>
      </c>
      <c r="B8676" t="b">
        <f t="shared" si="811"/>
        <v>0</v>
      </c>
      <c r="C8676" t="str">
        <f t="shared" si="812"/>
        <v>OFF</v>
      </c>
      <c r="D8676" s="4">
        <f t="shared" si="814"/>
        <v>42791.416666645629</v>
      </c>
      <c r="E8676" t="str">
        <f t="shared" si="815"/>
        <v>LRKPPS</v>
      </c>
      <c r="F8676" s="39">
        <v>51.646324157714844</v>
      </c>
      <c r="G8676">
        <f t="shared" si="813"/>
        <v>9.4790866850709128E-4</v>
      </c>
      <c r="H8676" s="38">
        <f>G8676*SUMIF('Manual Inputs'!$B$11:$B$22,'Expanded kW'!A8676,'Manual Inputs'!$C$11:$C$22)</f>
        <v>8632.9616056621071</v>
      </c>
    </row>
    <row r="8677" spans="1:8" x14ac:dyDescent="0.2">
      <c r="A8677">
        <f t="shared" si="810"/>
        <v>2</v>
      </c>
      <c r="B8677" t="b">
        <f t="shared" si="811"/>
        <v>0</v>
      </c>
      <c r="C8677" t="str">
        <f t="shared" si="812"/>
        <v>OFF</v>
      </c>
      <c r="D8677" s="4">
        <f t="shared" si="814"/>
        <v>42791.458333312294</v>
      </c>
      <c r="E8677" t="str">
        <f t="shared" si="815"/>
        <v>LRKPPS</v>
      </c>
      <c r="F8677" s="39">
        <v>51.786006927490234</v>
      </c>
      <c r="G8677">
        <f t="shared" si="813"/>
        <v>9.5047238452116497E-4</v>
      </c>
      <c r="H8677" s="38">
        <f>G8677*SUMIF('Manual Inputs'!$B$11:$B$22,'Expanded kW'!A8677,'Manual Inputs'!$C$11:$C$22)</f>
        <v>8656.310333923213</v>
      </c>
    </row>
    <row r="8678" spans="1:8" x14ac:dyDescent="0.2">
      <c r="A8678">
        <f t="shared" si="810"/>
        <v>2</v>
      </c>
      <c r="B8678" t="b">
        <f t="shared" si="811"/>
        <v>0</v>
      </c>
      <c r="C8678" t="str">
        <f t="shared" si="812"/>
        <v>OFF</v>
      </c>
      <c r="D8678" s="4">
        <f t="shared" si="814"/>
        <v>42791.499999978958</v>
      </c>
      <c r="E8678" t="str">
        <f t="shared" si="815"/>
        <v>LRKPPS</v>
      </c>
      <c r="F8678" s="39">
        <v>52.464706420898437</v>
      </c>
      <c r="G8678">
        <f t="shared" si="813"/>
        <v>9.6292913035167928E-4</v>
      </c>
      <c r="H8678" s="38">
        <f>G8678*SUMIF('Manual Inputs'!$B$11:$B$22,'Expanded kW'!A8678,'Manual Inputs'!$C$11:$C$22)</f>
        <v>8769.7586143948865</v>
      </c>
    </row>
    <row r="8679" spans="1:8" x14ac:dyDescent="0.2">
      <c r="A8679">
        <f t="shared" si="810"/>
        <v>2</v>
      </c>
      <c r="B8679" t="b">
        <f t="shared" si="811"/>
        <v>0</v>
      </c>
      <c r="C8679" t="str">
        <f t="shared" si="812"/>
        <v>OFF</v>
      </c>
      <c r="D8679" s="4">
        <f t="shared" si="814"/>
        <v>42791.541666645622</v>
      </c>
      <c r="E8679" t="str">
        <f t="shared" si="815"/>
        <v>LRKPPS</v>
      </c>
      <c r="F8679" s="39">
        <v>53.337577819824219</v>
      </c>
      <c r="G8679">
        <f t="shared" si="813"/>
        <v>9.7894967739016697E-4</v>
      </c>
      <c r="H8679" s="38">
        <f>G8679*SUMIF('Manual Inputs'!$B$11:$B$22,'Expanded kW'!A8679,'Manual Inputs'!$C$11:$C$22)</f>
        <v>8915.6637760206268</v>
      </c>
    </row>
    <row r="8680" spans="1:8" x14ac:dyDescent="0.2">
      <c r="A8680">
        <f t="shared" si="810"/>
        <v>2</v>
      </c>
      <c r="B8680" t="b">
        <f t="shared" si="811"/>
        <v>0</v>
      </c>
      <c r="C8680" t="str">
        <f t="shared" si="812"/>
        <v>OFF</v>
      </c>
      <c r="D8680" s="4">
        <f t="shared" si="814"/>
        <v>42791.583333312286</v>
      </c>
      <c r="E8680" t="str">
        <f t="shared" si="815"/>
        <v>LRKPPS</v>
      </c>
      <c r="F8680" s="39">
        <v>52.899265289306641</v>
      </c>
      <c r="G8680">
        <f t="shared" si="813"/>
        <v>9.7090495680319708E-4</v>
      </c>
      <c r="H8680" s="38">
        <f>G8680*SUMIF('Manual Inputs'!$B$11:$B$22,'Expanded kW'!A8680,'Manual Inputs'!$C$11:$C$22)</f>
        <v>8842.3974727754303</v>
      </c>
    </row>
    <row r="8681" spans="1:8" x14ac:dyDescent="0.2">
      <c r="A8681">
        <f t="shared" si="810"/>
        <v>2</v>
      </c>
      <c r="B8681" t="b">
        <f t="shared" si="811"/>
        <v>0</v>
      </c>
      <c r="C8681" t="str">
        <f t="shared" si="812"/>
        <v>OFF</v>
      </c>
      <c r="D8681" s="4">
        <f t="shared" si="814"/>
        <v>42791.624999978951</v>
      </c>
      <c r="E8681" t="str">
        <f t="shared" si="815"/>
        <v>LRKPPS</v>
      </c>
      <c r="F8681" s="39">
        <v>52.806015014648437</v>
      </c>
      <c r="G8681">
        <f t="shared" si="813"/>
        <v>9.6919345564351633E-4</v>
      </c>
      <c r="H8681" s="38">
        <f>G8681*SUMIF('Manual Inputs'!$B$11:$B$22,'Expanded kW'!A8681,'Manual Inputs'!$C$11:$C$22)</f>
        <v>8826.8101864782802</v>
      </c>
    </row>
    <row r="8682" spans="1:8" x14ac:dyDescent="0.2">
      <c r="A8682">
        <f t="shared" si="810"/>
        <v>2</v>
      </c>
      <c r="B8682" t="b">
        <f t="shared" si="811"/>
        <v>0</v>
      </c>
      <c r="C8682" t="str">
        <f t="shared" si="812"/>
        <v>OFF</v>
      </c>
      <c r="D8682" s="4">
        <f t="shared" si="814"/>
        <v>42791.666666645615</v>
      </c>
      <c r="E8682" t="str">
        <f t="shared" si="815"/>
        <v>LRKPPS</v>
      </c>
      <c r="F8682" s="39">
        <v>52.62945556640625</v>
      </c>
      <c r="G8682">
        <f t="shared" si="813"/>
        <v>9.6595291076011832E-4</v>
      </c>
      <c r="H8682" s="38">
        <f>G8682*SUMIF('Manual Inputs'!$B$11:$B$22,'Expanded kW'!A8682,'Manual Inputs'!$C$11:$C$22)</f>
        <v>8797.2973225397545</v>
      </c>
    </row>
    <row r="8683" spans="1:8" x14ac:dyDescent="0.2">
      <c r="A8683">
        <f t="shared" si="810"/>
        <v>2</v>
      </c>
      <c r="B8683" t="b">
        <f t="shared" si="811"/>
        <v>0</v>
      </c>
      <c r="C8683" t="str">
        <f t="shared" si="812"/>
        <v>OFF</v>
      </c>
      <c r="D8683" s="4">
        <f t="shared" si="814"/>
        <v>42791.708333312279</v>
      </c>
      <c r="E8683" t="str">
        <f t="shared" si="815"/>
        <v>LRKPPS</v>
      </c>
      <c r="F8683" s="39">
        <v>54.082633972167969</v>
      </c>
      <c r="G8683">
        <f t="shared" si="813"/>
        <v>9.9262432310501963E-4</v>
      </c>
      <c r="H8683" s="38">
        <f>G8683*SUMIF('Manual Inputs'!$B$11:$B$22,'Expanded kW'!A8683,'Manual Inputs'!$C$11:$C$22)</f>
        <v>9040.2039298872241</v>
      </c>
    </row>
    <row r="8684" spans="1:8" x14ac:dyDescent="0.2">
      <c r="A8684">
        <f t="shared" si="810"/>
        <v>2</v>
      </c>
      <c r="B8684" t="b">
        <f t="shared" si="811"/>
        <v>0</v>
      </c>
      <c r="C8684" t="str">
        <f t="shared" si="812"/>
        <v>OFF</v>
      </c>
      <c r="D8684" s="4">
        <f t="shared" si="814"/>
        <v>42791.749999978943</v>
      </c>
      <c r="E8684" t="str">
        <f t="shared" si="815"/>
        <v>LRKPPS</v>
      </c>
      <c r="F8684" s="39">
        <v>55.720672607421875</v>
      </c>
      <c r="G8684">
        <f t="shared" si="813"/>
        <v>1.0226886315922049E-3</v>
      </c>
      <c r="H8684" s="38">
        <f>G8684*SUMIF('Manual Inputs'!$B$11:$B$22,'Expanded kW'!A8684,'Manual Inputs'!$C$11:$C$22)</f>
        <v>9314.0109215243192</v>
      </c>
    </row>
    <row r="8685" spans="1:8" x14ac:dyDescent="0.2">
      <c r="A8685">
        <f t="shared" si="810"/>
        <v>2</v>
      </c>
      <c r="B8685" t="b">
        <f t="shared" si="811"/>
        <v>0</v>
      </c>
      <c r="C8685" t="str">
        <f t="shared" si="812"/>
        <v>OFF</v>
      </c>
      <c r="D8685" s="4">
        <f t="shared" si="814"/>
        <v>42791.791666645608</v>
      </c>
      <c r="E8685" t="str">
        <f t="shared" si="815"/>
        <v>LRKPPS</v>
      </c>
      <c r="F8685" s="39">
        <v>57.110042572021484</v>
      </c>
      <c r="G8685">
        <f t="shared" si="813"/>
        <v>1.0481889136487862E-3</v>
      </c>
      <c r="H8685" s="38">
        <f>G8685*SUMIF('Manual Inputs'!$B$11:$B$22,'Expanded kW'!A8685,'Manual Inputs'!$C$11:$C$22)</f>
        <v>9546.251603819941</v>
      </c>
    </row>
    <row r="8686" spans="1:8" x14ac:dyDescent="0.2">
      <c r="A8686">
        <f t="shared" si="810"/>
        <v>2</v>
      </c>
      <c r="B8686" t="b">
        <f t="shared" si="811"/>
        <v>0</v>
      </c>
      <c r="C8686" t="str">
        <f t="shared" si="812"/>
        <v>OFF</v>
      </c>
      <c r="D8686" s="4">
        <f t="shared" si="814"/>
        <v>42791.833333312272</v>
      </c>
      <c r="E8686" t="str">
        <f t="shared" si="815"/>
        <v>LRKPPS</v>
      </c>
      <c r="F8686" s="39">
        <v>55.492401123046875</v>
      </c>
      <c r="G8686">
        <f t="shared" si="813"/>
        <v>1.018498971972843E-3</v>
      </c>
      <c r="H8686" s="38">
        <f>G8686*SUMIF('Manual Inputs'!$B$11:$B$22,'Expanded kW'!A8686,'Manual Inputs'!$C$11:$C$22)</f>
        <v>9275.8541118691155</v>
      </c>
    </row>
    <row r="8687" spans="1:8" x14ac:dyDescent="0.2">
      <c r="A8687">
        <f t="shared" si="810"/>
        <v>2</v>
      </c>
      <c r="B8687" t="b">
        <f t="shared" si="811"/>
        <v>0</v>
      </c>
      <c r="C8687" t="str">
        <f t="shared" si="812"/>
        <v>OFF</v>
      </c>
      <c r="D8687" s="4">
        <f t="shared" si="814"/>
        <v>42791.874999978936</v>
      </c>
      <c r="E8687" t="str">
        <f t="shared" si="815"/>
        <v>LRKPPS</v>
      </c>
      <c r="F8687" s="39">
        <v>57.003704071044922</v>
      </c>
      <c r="G8687">
        <f t="shared" si="813"/>
        <v>1.0462371932017721E-3</v>
      </c>
      <c r="H8687" s="38">
        <f>G8687*SUMIF('Manual Inputs'!$B$11:$B$22,'Expanded kW'!A8687,'Manual Inputs'!$C$11:$C$22)</f>
        <v>9528.476549910376</v>
      </c>
    </row>
    <row r="8688" spans="1:8" x14ac:dyDescent="0.2">
      <c r="A8688">
        <f t="shared" si="810"/>
        <v>2</v>
      </c>
      <c r="B8688" t="b">
        <f t="shared" si="811"/>
        <v>0</v>
      </c>
      <c r="C8688" t="str">
        <f t="shared" si="812"/>
        <v>OFF</v>
      </c>
      <c r="D8688" s="4">
        <f t="shared" si="814"/>
        <v>42791.9166666456</v>
      </c>
      <c r="E8688" t="str">
        <f t="shared" si="815"/>
        <v>LRKPPS</v>
      </c>
      <c r="F8688" s="39">
        <v>56.458377838134766</v>
      </c>
      <c r="G8688">
        <f t="shared" si="813"/>
        <v>1.0362283596251304E-3</v>
      </c>
      <c r="H8688" s="38">
        <f>G8688*SUMIF('Manual Inputs'!$B$11:$B$22,'Expanded kW'!A8688,'Manual Inputs'!$C$11:$C$22)</f>
        <v>9437.322329197641</v>
      </c>
    </row>
    <row r="8689" spans="1:8" x14ac:dyDescent="0.2">
      <c r="A8689">
        <f t="shared" si="810"/>
        <v>2</v>
      </c>
      <c r="B8689" t="b">
        <f t="shared" si="811"/>
        <v>0</v>
      </c>
      <c r="C8689" t="str">
        <f t="shared" si="812"/>
        <v>OFF</v>
      </c>
      <c r="D8689" s="4">
        <f t="shared" si="814"/>
        <v>42791.958333312265</v>
      </c>
      <c r="E8689" t="str">
        <f t="shared" si="815"/>
        <v>LRKPPS</v>
      </c>
      <c r="F8689" s="39">
        <v>54.52032470703125</v>
      </c>
      <c r="G8689">
        <f t="shared" si="813"/>
        <v>1.0006576313504462E-3</v>
      </c>
      <c r="H8689" s="38">
        <f>G8689*SUMIF('Manual Inputs'!$B$11:$B$22,'Expanded kW'!A8689,'Manual Inputs'!$C$11:$C$22)</f>
        <v>9113.3662966355332</v>
      </c>
    </row>
    <row r="8690" spans="1:8" x14ac:dyDescent="0.2">
      <c r="A8690">
        <f t="shared" si="810"/>
        <v>2</v>
      </c>
      <c r="B8690" t="b">
        <f t="shared" si="811"/>
        <v>0</v>
      </c>
      <c r="C8690" t="str">
        <f t="shared" si="812"/>
        <v>OFF</v>
      </c>
      <c r="D8690" s="4">
        <f t="shared" si="814"/>
        <v>42791.999999978929</v>
      </c>
      <c r="E8690" t="str">
        <f t="shared" si="815"/>
        <v>LRKPPS</v>
      </c>
      <c r="F8690" s="39">
        <v>54.286949157714844</v>
      </c>
      <c r="G8690">
        <f t="shared" si="813"/>
        <v>9.9637429251031736E-4</v>
      </c>
      <c r="H8690" s="38">
        <f>G8690*SUMIF('Manual Inputs'!$B$11:$B$22,'Expanded kW'!A8690,'Manual Inputs'!$C$11:$C$22)</f>
        <v>9074.3563149997372</v>
      </c>
    </row>
    <row r="8691" spans="1:8" x14ac:dyDescent="0.2">
      <c r="A8691">
        <f t="shared" si="810"/>
        <v>2</v>
      </c>
      <c r="B8691" t="b">
        <f t="shared" si="811"/>
        <v>0</v>
      </c>
      <c r="C8691" t="str">
        <f t="shared" si="812"/>
        <v>OFF</v>
      </c>
      <c r="D8691" s="4">
        <f t="shared" si="814"/>
        <v>42792.041666645593</v>
      </c>
      <c r="E8691" t="str">
        <f t="shared" si="815"/>
        <v>LRKPPS</v>
      </c>
      <c r="F8691" s="39">
        <v>55.083316802978516</v>
      </c>
      <c r="G8691">
        <f t="shared" si="813"/>
        <v>1.0109907014527774E-3</v>
      </c>
      <c r="H8691" s="38">
        <f>G8691*SUMIF('Manual Inputs'!$B$11:$B$22,'Expanded kW'!A8691,'Manual Inputs'!$C$11:$C$22)</f>
        <v>9207.4734616248916</v>
      </c>
    </row>
    <row r="8692" spans="1:8" x14ac:dyDescent="0.2">
      <c r="A8692">
        <f t="shared" si="810"/>
        <v>2</v>
      </c>
      <c r="B8692" t="b">
        <f t="shared" si="811"/>
        <v>0</v>
      </c>
      <c r="C8692" t="str">
        <f t="shared" si="812"/>
        <v>OFF</v>
      </c>
      <c r="D8692" s="4">
        <f t="shared" si="814"/>
        <v>42792.083333312257</v>
      </c>
      <c r="E8692" t="str">
        <f t="shared" si="815"/>
        <v>LRKPPS</v>
      </c>
      <c r="F8692" s="39">
        <v>55.343376159667969</v>
      </c>
      <c r="G8692">
        <f t="shared" si="813"/>
        <v>1.0157637907781574E-3</v>
      </c>
      <c r="H8692" s="38">
        <f>G8692*SUMIF('Manual Inputs'!$B$11:$B$22,'Expanded kW'!A8692,'Manual Inputs'!$C$11:$C$22)</f>
        <v>9250.9437855658034</v>
      </c>
    </row>
    <row r="8693" spans="1:8" x14ac:dyDescent="0.2">
      <c r="A8693">
        <f t="shared" si="810"/>
        <v>2</v>
      </c>
      <c r="B8693" t="b">
        <f t="shared" si="811"/>
        <v>0</v>
      </c>
      <c r="C8693" t="str">
        <f t="shared" si="812"/>
        <v>OFF</v>
      </c>
      <c r="D8693" s="4">
        <f t="shared" si="814"/>
        <v>42792.124999978922</v>
      </c>
      <c r="E8693" t="str">
        <f t="shared" si="815"/>
        <v>LRKPPS</v>
      </c>
      <c r="F8693" s="39">
        <v>57.171852111816406</v>
      </c>
      <c r="G8693">
        <f t="shared" si="813"/>
        <v>1.0493233564096906E-3</v>
      </c>
      <c r="H8693" s="38">
        <f>G8693*SUMIF('Manual Inputs'!$B$11:$B$22,'Expanded kW'!A8693,'Manual Inputs'!$C$11:$C$22)</f>
        <v>9556.5834017284196</v>
      </c>
    </row>
    <row r="8694" spans="1:8" x14ac:dyDescent="0.2">
      <c r="A8694">
        <f t="shared" si="810"/>
        <v>2</v>
      </c>
      <c r="B8694" t="b">
        <f t="shared" si="811"/>
        <v>0</v>
      </c>
      <c r="C8694" t="str">
        <f t="shared" si="812"/>
        <v>OFF</v>
      </c>
      <c r="D8694" s="4">
        <f t="shared" si="814"/>
        <v>42792.166666645586</v>
      </c>
      <c r="E8694" t="str">
        <f t="shared" si="815"/>
        <v>LRKPPS</v>
      </c>
      <c r="F8694" s="39">
        <v>58.223995208740234</v>
      </c>
      <c r="G8694">
        <f t="shared" si="813"/>
        <v>1.0686342285453024E-3</v>
      </c>
      <c r="H8694" s="38">
        <f>G8694*SUMIF('Manual Inputs'!$B$11:$B$22,'Expanded kW'!A8694,'Manual Inputs'!$C$11:$C$22)</f>
        <v>9732.4547944662299</v>
      </c>
    </row>
    <row r="8695" spans="1:8" x14ac:dyDescent="0.2">
      <c r="A8695">
        <f t="shared" si="810"/>
        <v>2</v>
      </c>
      <c r="B8695" t="b">
        <f t="shared" si="811"/>
        <v>0</v>
      </c>
      <c r="C8695" t="str">
        <f t="shared" si="812"/>
        <v>OFF</v>
      </c>
      <c r="D8695" s="4">
        <f t="shared" si="814"/>
        <v>42792.20833331225</v>
      </c>
      <c r="E8695" t="str">
        <f t="shared" si="815"/>
        <v>LRKPPS</v>
      </c>
      <c r="F8695" s="39">
        <v>61.93341064453125</v>
      </c>
      <c r="G8695">
        <f t="shared" si="813"/>
        <v>1.1367162673742955E-3</v>
      </c>
      <c r="H8695" s="38">
        <f>G8695*SUMIF('Manual Inputs'!$B$11:$B$22,'Expanded kW'!A8695,'Manual Inputs'!$C$11:$C$22)</f>
        <v>10352.50358901051</v>
      </c>
    </row>
    <row r="8696" spans="1:8" x14ac:dyDescent="0.2">
      <c r="A8696">
        <f t="shared" si="810"/>
        <v>2</v>
      </c>
      <c r="B8696" t="b">
        <f t="shared" si="811"/>
        <v>0</v>
      </c>
      <c r="C8696" t="str">
        <f t="shared" si="812"/>
        <v>OFF</v>
      </c>
      <c r="D8696" s="4">
        <f t="shared" si="814"/>
        <v>42792.249999978914</v>
      </c>
      <c r="E8696" t="str">
        <f t="shared" si="815"/>
        <v>LRKPPS</v>
      </c>
      <c r="F8696" s="39">
        <v>63.992507934570312</v>
      </c>
      <c r="G8696">
        <f t="shared" si="813"/>
        <v>1.1745086214742131E-3</v>
      </c>
      <c r="H8696" s="38">
        <f>G8696*SUMIF('Manual Inputs'!$B$11:$B$22,'Expanded kW'!A8696,'Manual Inputs'!$C$11:$C$22)</f>
        <v>10696.692805515955</v>
      </c>
    </row>
    <row r="8697" spans="1:8" x14ac:dyDescent="0.2">
      <c r="A8697">
        <f t="shared" si="810"/>
        <v>2</v>
      </c>
      <c r="B8697" t="b">
        <f t="shared" si="811"/>
        <v>0</v>
      </c>
      <c r="C8697" t="str">
        <f t="shared" si="812"/>
        <v>OFF</v>
      </c>
      <c r="D8697" s="4">
        <f t="shared" si="814"/>
        <v>42792.291666645579</v>
      </c>
      <c r="E8697" t="str">
        <f t="shared" si="815"/>
        <v>LRKPPS</v>
      </c>
      <c r="F8697" s="39">
        <v>67.127098083496094</v>
      </c>
      <c r="G8697">
        <f t="shared" si="813"/>
        <v>1.2320404056397245E-3</v>
      </c>
      <c r="H8697" s="38">
        <f>G8697*SUMIF('Manual Inputs'!$B$11:$B$22,'Expanded kW'!A8697,'Manual Inputs'!$C$11:$C$22)</f>
        <v>11220.656453393898</v>
      </c>
    </row>
    <row r="8698" spans="1:8" x14ac:dyDescent="0.2">
      <c r="A8698">
        <f t="shared" si="810"/>
        <v>2</v>
      </c>
      <c r="B8698" t="b">
        <f t="shared" si="811"/>
        <v>0</v>
      </c>
      <c r="C8698" t="str">
        <f t="shared" si="812"/>
        <v>OFF</v>
      </c>
      <c r="D8698" s="4">
        <f t="shared" si="814"/>
        <v>42792.333333312243</v>
      </c>
      <c r="E8698" t="str">
        <f t="shared" si="815"/>
        <v>LRKPPS</v>
      </c>
      <c r="F8698" s="39">
        <v>64.230453491210937</v>
      </c>
      <c r="G8698">
        <f t="shared" si="813"/>
        <v>1.1788758375239677E-3</v>
      </c>
      <c r="H8698" s="38">
        <f>G8698*SUMIF('Manual Inputs'!$B$11:$B$22,'Expanded kW'!A8698,'Manual Inputs'!$C$11:$C$22)</f>
        <v>10736.466688521521</v>
      </c>
    </row>
    <row r="8699" spans="1:8" x14ac:dyDescent="0.2">
      <c r="A8699">
        <f t="shared" si="810"/>
        <v>2</v>
      </c>
      <c r="B8699" t="b">
        <f t="shared" si="811"/>
        <v>0</v>
      </c>
      <c r="C8699" t="str">
        <f t="shared" si="812"/>
        <v>OFF</v>
      </c>
      <c r="D8699" s="4">
        <f t="shared" si="814"/>
        <v>42792.374999978907</v>
      </c>
      <c r="E8699" t="str">
        <f t="shared" si="815"/>
        <v>LRKPPS</v>
      </c>
      <c r="F8699" s="39">
        <v>62.949752807617188</v>
      </c>
      <c r="G8699">
        <f t="shared" si="813"/>
        <v>1.1553700546915969E-3</v>
      </c>
      <c r="H8699" s="38">
        <f>G8699*SUMIF('Manual Inputs'!$B$11:$B$22,'Expanded kW'!A8699,'Manual Inputs'!$C$11:$C$22)</f>
        <v>10522.390662586991</v>
      </c>
    </row>
    <row r="8700" spans="1:8" x14ac:dyDescent="0.2">
      <c r="A8700">
        <f t="shared" si="810"/>
        <v>2</v>
      </c>
      <c r="B8700" t="b">
        <f t="shared" si="811"/>
        <v>0</v>
      </c>
      <c r="C8700" t="str">
        <f t="shared" si="812"/>
        <v>OFF</v>
      </c>
      <c r="D8700" s="4">
        <f t="shared" si="814"/>
        <v>42792.416666645571</v>
      </c>
      <c r="E8700" t="str">
        <f t="shared" si="815"/>
        <v>LRKPPS</v>
      </c>
      <c r="F8700" s="39">
        <v>60.707798004150391</v>
      </c>
      <c r="G8700">
        <f t="shared" si="813"/>
        <v>1.1142215619911761E-3</v>
      </c>
      <c r="H8700" s="38">
        <f>G8700*SUMIF('Manual Inputs'!$B$11:$B$22,'Expanded kW'!A8700,'Manual Inputs'!$C$11:$C$22)</f>
        <v>10147.635826582511</v>
      </c>
    </row>
    <row r="8701" spans="1:8" x14ac:dyDescent="0.2">
      <c r="A8701">
        <f t="shared" si="810"/>
        <v>2</v>
      </c>
      <c r="B8701" t="b">
        <f t="shared" si="811"/>
        <v>0</v>
      </c>
      <c r="C8701" t="str">
        <f t="shared" si="812"/>
        <v>OFF</v>
      </c>
      <c r="D8701" s="4">
        <f t="shared" si="814"/>
        <v>42792.458333312235</v>
      </c>
      <c r="E8701" t="str">
        <f t="shared" si="815"/>
        <v>LRKPPS</v>
      </c>
      <c r="F8701" s="39">
        <v>54.746822357177734</v>
      </c>
      <c r="G8701">
        <f t="shared" si="813"/>
        <v>1.004814734289945E-3</v>
      </c>
      <c r="H8701" s="38">
        <f>G8701*SUMIF('Manual Inputs'!$B$11:$B$22,'Expanded kW'!A8701,'Manual Inputs'!$C$11:$C$22)</f>
        <v>9151.2266003333552</v>
      </c>
    </row>
    <row r="8702" spans="1:8" x14ac:dyDescent="0.2">
      <c r="A8702">
        <f t="shared" si="810"/>
        <v>2</v>
      </c>
      <c r="B8702" t="b">
        <f t="shared" si="811"/>
        <v>0</v>
      </c>
      <c r="C8702" t="str">
        <f t="shared" si="812"/>
        <v>OFF</v>
      </c>
      <c r="D8702" s="4">
        <f t="shared" si="814"/>
        <v>42792.4999999789</v>
      </c>
      <c r="E8702" t="str">
        <f t="shared" si="815"/>
        <v>LRKPPS</v>
      </c>
      <c r="F8702" s="39">
        <v>55.995285034179687</v>
      </c>
      <c r="G8702">
        <f t="shared" si="813"/>
        <v>1.0277288257211923E-3</v>
      </c>
      <c r="H8702" s="38">
        <f>G8702*SUMIF('Manual Inputs'!$B$11:$B$22,'Expanded kW'!A8702,'Manual Inputs'!$C$11:$C$22)</f>
        <v>9359.9138696101945</v>
      </c>
    </row>
    <row r="8703" spans="1:8" x14ac:dyDescent="0.2">
      <c r="A8703">
        <f t="shared" si="810"/>
        <v>2</v>
      </c>
      <c r="B8703" t="b">
        <f t="shared" si="811"/>
        <v>0</v>
      </c>
      <c r="C8703" t="str">
        <f t="shared" si="812"/>
        <v>OFF</v>
      </c>
      <c r="D8703" s="4">
        <f t="shared" si="814"/>
        <v>42792.541666645564</v>
      </c>
      <c r="E8703" t="str">
        <f t="shared" si="815"/>
        <v>LRKPPS</v>
      </c>
      <c r="F8703" s="39">
        <v>59.631214141845703</v>
      </c>
      <c r="G8703">
        <f t="shared" si="813"/>
        <v>1.0944621078171075E-3</v>
      </c>
      <c r="H8703" s="38">
        <f>G8703*SUMIF('Manual Inputs'!$B$11:$B$22,'Expanded kW'!A8703,'Manual Inputs'!$C$11:$C$22)</f>
        <v>9967.6790281050453</v>
      </c>
    </row>
    <row r="8704" spans="1:8" x14ac:dyDescent="0.2">
      <c r="A8704">
        <f t="shared" si="810"/>
        <v>2</v>
      </c>
      <c r="B8704" t="b">
        <f t="shared" si="811"/>
        <v>0</v>
      </c>
      <c r="C8704" t="str">
        <f t="shared" si="812"/>
        <v>OFF</v>
      </c>
      <c r="D8704" s="4">
        <f t="shared" si="814"/>
        <v>42792.583333312228</v>
      </c>
      <c r="E8704" t="str">
        <f t="shared" si="815"/>
        <v>LRKPPS</v>
      </c>
      <c r="F8704" s="39">
        <v>57.424461364746094</v>
      </c>
      <c r="G8704">
        <f t="shared" si="813"/>
        <v>1.0539597076796459E-3</v>
      </c>
      <c r="H8704" s="38">
        <f>G8704*SUMIF('Manual Inputs'!$B$11:$B$22,'Expanded kW'!A8704,'Manual Inputs'!$C$11:$C$22)</f>
        <v>9598.8084006483314</v>
      </c>
    </row>
    <row r="8705" spans="1:8" x14ac:dyDescent="0.2">
      <c r="A8705">
        <f t="shared" si="810"/>
        <v>2</v>
      </c>
      <c r="B8705" t="b">
        <f t="shared" si="811"/>
        <v>0</v>
      </c>
      <c r="C8705" t="str">
        <f t="shared" si="812"/>
        <v>OFF</v>
      </c>
      <c r="D8705" s="4">
        <f t="shared" si="814"/>
        <v>42792.624999978892</v>
      </c>
      <c r="E8705" t="str">
        <f t="shared" si="815"/>
        <v>LRKPPS</v>
      </c>
      <c r="F8705" s="39">
        <v>55.975685119628906</v>
      </c>
      <c r="G8705">
        <f t="shared" si="813"/>
        <v>1.0273690919122972E-3</v>
      </c>
      <c r="H8705" s="38">
        <f>G8705*SUMIF('Manual Inputs'!$B$11:$B$22,'Expanded kW'!A8705,'Manual Inputs'!$C$11:$C$22)</f>
        <v>9356.6376381929422</v>
      </c>
    </row>
    <row r="8706" spans="1:8" x14ac:dyDescent="0.2">
      <c r="A8706">
        <f t="shared" ref="A8706:A8761" si="816">MONTH(D8706)</f>
        <v>2</v>
      </c>
      <c r="B8706" t="b">
        <f t="shared" ref="B8706:B8761" si="817">IF(ISNA(VLOOKUP(DATE(YEAR(D8706),MONTH(D8706),DAY(D8706)),Holidays,1,FALSE)),FALSE,TRUE)</f>
        <v>0</v>
      </c>
      <c r="C8706" t="str">
        <f t="shared" ref="C8706:C8761" si="818">IF(OR(HOUR(D8706)&lt;PkStart,HOUR(D8706)&gt;OPkStart-1,WEEKDAY(D8706,2)&gt;5,B8706)=TRUE,"OFF","ON")</f>
        <v>OFF</v>
      </c>
      <c r="D8706" s="4">
        <f t="shared" si="814"/>
        <v>42792.666666645557</v>
      </c>
      <c r="E8706" t="str">
        <f t="shared" si="815"/>
        <v>LRKPPS</v>
      </c>
      <c r="F8706" s="39">
        <v>55.10223388671875</v>
      </c>
      <c r="G8706">
        <f t="shared" ref="G8706:G8761" si="819">IF(SUMIF($A$2:$A$8761,A8706,$F$2:$F$8761)=0,0,F8706/SUMIF($A$2:$A$8761,A8706,$F$2:$F$8761))</f>
        <v>1.0113379026902842E-3</v>
      </c>
      <c r="H8706" s="38">
        <f>G8706*SUMIF('Manual Inputs'!$B$11:$B$22,'Expanded kW'!A8706,'Manual Inputs'!$C$11:$C$22)</f>
        <v>9210.6355541897319</v>
      </c>
    </row>
    <row r="8707" spans="1:8" x14ac:dyDescent="0.2">
      <c r="A8707">
        <f t="shared" si="816"/>
        <v>2</v>
      </c>
      <c r="B8707" t="b">
        <f t="shared" si="817"/>
        <v>0</v>
      </c>
      <c r="C8707" t="str">
        <f t="shared" si="818"/>
        <v>OFF</v>
      </c>
      <c r="D8707" s="4">
        <f t="shared" si="814"/>
        <v>42792.708333312221</v>
      </c>
      <c r="E8707" t="str">
        <f t="shared" si="815"/>
        <v>LRKPPS</v>
      </c>
      <c r="F8707" s="39">
        <v>55.418571472167969</v>
      </c>
      <c r="G8707">
        <f t="shared" si="819"/>
        <v>1.0171439139468883E-3</v>
      </c>
      <c r="H8707" s="38">
        <f>G8707*SUMIF('Manual Inputs'!$B$11:$B$22,'Expanded kW'!A8707,'Manual Inputs'!$C$11:$C$22)</f>
        <v>9263.5130875698705</v>
      </c>
    </row>
    <row r="8708" spans="1:8" x14ac:dyDescent="0.2">
      <c r="A8708">
        <f t="shared" si="816"/>
        <v>2</v>
      </c>
      <c r="B8708" t="b">
        <f t="shared" si="817"/>
        <v>0</v>
      </c>
      <c r="C8708" t="str">
        <f t="shared" si="818"/>
        <v>OFF</v>
      </c>
      <c r="D8708" s="4">
        <f t="shared" ref="D8708:D8761" si="820">+D8707+1/24</f>
        <v>42792.749999978885</v>
      </c>
      <c r="E8708" t="str">
        <f t="shared" ref="E8708:E8761" si="821">+E8707</f>
        <v>LRKPPS</v>
      </c>
      <c r="F8708" s="39">
        <v>58.969821929931641</v>
      </c>
      <c r="G8708">
        <f t="shared" si="819"/>
        <v>1.0823230171619449E-3</v>
      </c>
      <c r="H8708" s="38">
        <f>G8708*SUMIF('Manual Inputs'!$B$11:$B$22,'Expanded kW'!A8708,'Manual Inputs'!$C$11:$C$22)</f>
        <v>9857.1237530713024</v>
      </c>
    </row>
    <row r="8709" spans="1:8" x14ac:dyDescent="0.2">
      <c r="A8709">
        <f t="shared" si="816"/>
        <v>2</v>
      </c>
      <c r="B8709" t="b">
        <f t="shared" si="817"/>
        <v>0</v>
      </c>
      <c r="C8709" t="str">
        <f t="shared" si="818"/>
        <v>OFF</v>
      </c>
      <c r="D8709" s="4">
        <f t="shared" si="820"/>
        <v>42792.791666645549</v>
      </c>
      <c r="E8709" t="str">
        <f t="shared" si="821"/>
        <v>LRKPPS</v>
      </c>
      <c r="F8709" s="39">
        <v>60.559192657470703</v>
      </c>
      <c r="G8709">
        <f t="shared" si="819"/>
        <v>1.1114940823766732E-3</v>
      </c>
      <c r="H8709" s="38">
        <f>G8709*SUMIF('Manual Inputs'!$B$11:$B$22,'Expanded kW'!A8709,'Manual Inputs'!$C$11:$C$22)</f>
        <v>10122.795641473418</v>
      </c>
    </row>
    <row r="8710" spans="1:8" x14ac:dyDescent="0.2">
      <c r="A8710">
        <f t="shared" si="816"/>
        <v>2</v>
      </c>
      <c r="B8710" t="b">
        <f t="shared" si="817"/>
        <v>0</v>
      </c>
      <c r="C8710" t="str">
        <f t="shared" si="818"/>
        <v>OFF</v>
      </c>
      <c r="D8710" s="4">
        <f t="shared" si="820"/>
        <v>42792.833333312214</v>
      </c>
      <c r="E8710" t="str">
        <f t="shared" si="821"/>
        <v>LRKPPS</v>
      </c>
      <c r="F8710" s="39">
        <v>59.579658508300781</v>
      </c>
      <c r="G8710">
        <f t="shared" si="819"/>
        <v>1.0935158636701211E-3</v>
      </c>
      <c r="H8710" s="38">
        <f>G8710*SUMIF('Manual Inputs'!$B$11:$B$22,'Expanded kW'!A8710,'Manual Inputs'!$C$11:$C$22)</f>
        <v>9959.0612259243971</v>
      </c>
    </row>
    <row r="8711" spans="1:8" x14ac:dyDescent="0.2">
      <c r="A8711">
        <f t="shared" si="816"/>
        <v>2</v>
      </c>
      <c r="B8711" t="b">
        <f t="shared" si="817"/>
        <v>0</v>
      </c>
      <c r="C8711" t="str">
        <f t="shared" si="818"/>
        <v>OFF</v>
      </c>
      <c r="D8711" s="4">
        <f t="shared" si="820"/>
        <v>42792.874999978878</v>
      </c>
      <c r="E8711" t="str">
        <f t="shared" si="821"/>
        <v>LRKPPS</v>
      </c>
      <c r="F8711" s="39">
        <v>61.748882293701172</v>
      </c>
      <c r="G8711">
        <f t="shared" si="819"/>
        <v>1.1333294624817926E-3</v>
      </c>
      <c r="H8711" s="38">
        <f>G8711*SUMIF('Manual Inputs'!$B$11:$B$22,'Expanded kW'!A8711,'Manual Inputs'!$C$11:$C$22)</f>
        <v>10321.658680029041</v>
      </c>
    </row>
    <row r="8712" spans="1:8" x14ac:dyDescent="0.2">
      <c r="A8712">
        <f t="shared" si="816"/>
        <v>2</v>
      </c>
      <c r="B8712" t="b">
        <f t="shared" si="817"/>
        <v>0</v>
      </c>
      <c r="C8712" t="str">
        <f t="shared" si="818"/>
        <v>OFF</v>
      </c>
      <c r="D8712" s="4">
        <f t="shared" si="820"/>
        <v>42792.916666645542</v>
      </c>
      <c r="E8712" t="str">
        <f t="shared" si="821"/>
        <v>LRKPPS</v>
      </c>
      <c r="F8712" s="39">
        <v>61.72662353515625</v>
      </c>
      <c r="G8712">
        <f t="shared" si="819"/>
        <v>1.1329209286602855E-3</v>
      </c>
      <c r="H8712" s="38">
        <f>G8712*SUMIF('Manual Inputs'!$B$11:$B$22,'Expanded kW'!A8712,'Manual Inputs'!$C$11:$C$22)</f>
        <v>10317.938008499324</v>
      </c>
    </row>
    <row r="8713" spans="1:8" x14ac:dyDescent="0.2">
      <c r="A8713">
        <f t="shared" si="816"/>
        <v>2</v>
      </c>
      <c r="B8713" t="b">
        <f t="shared" si="817"/>
        <v>0</v>
      </c>
      <c r="C8713" t="str">
        <f t="shared" si="818"/>
        <v>OFF</v>
      </c>
      <c r="D8713" s="4">
        <f t="shared" si="820"/>
        <v>42792.958333312206</v>
      </c>
      <c r="E8713" t="str">
        <f t="shared" si="821"/>
        <v>LRKPPS</v>
      </c>
      <c r="F8713" s="39">
        <v>58.849956512451172</v>
      </c>
      <c r="G8713">
        <f t="shared" si="819"/>
        <v>1.0801230257755882E-3</v>
      </c>
      <c r="H8713" s="38">
        <f>G8713*SUMIF('Manual Inputs'!$B$11:$B$22,'Expanded kW'!A8713,'Manual Inputs'!$C$11:$C$22)</f>
        <v>9837.0876021189979</v>
      </c>
    </row>
    <row r="8714" spans="1:8" x14ac:dyDescent="0.2">
      <c r="A8714">
        <f t="shared" si="816"/>
        <v>2</v>
      </c>
      <c r="B8714" t="b">
        <f t="shared" si="817"/>
        <v>0</v>
      </c>
      <c r="C8714" t="str">
        <f t="shared" si="818"/>
        <v>OFF</v>
      </c>
      <c r="D8714" s="4">
        <f t="shared" si="820"/>
        <v>42792.999999978871</v>
      </c>
      <c r="E8714" t="str">
        <f t="shared" si="821"/>
        <v>LRKPPS</v>
      </c>
      <c r="F8714" s="39">
        <v>57.813388824462891</v>
      </c>
      <c r="G8714">
        <f t="shared" si="819"/>
        <v>1.0610980222934832E-3</v>
      </c>
      <c r="H8714" s="38">
        <f>G8714*SUMIF('Manual Inputs'!$B$11:$B$22,'Expanded kW'!A8714,'Manual Inputs'!$C$11:$C$22)</f>
        <v>9663.8197229811558</v>
      </c>
    </row>
    <row r="8715" spans="1:8" x14ac:dyDescent="0.2">
      <c r="A8715">
        <f t="shared" si="816"/>
        <v>2</v>
      </c>
      <c r="B8715" t="b">
        <f t="shared" si="817"/>
        <v>0</v>
      </c>
      <c r="C8715" t="str">
        <f t="shared" si="818"/>
        <v>OFF</v>
      </c>
      <c r="D8715" s="4">
        <f t="shared" si="820"/>
        <v>42793.041666645535</v>
      </c>
      <c r="E8715" t="str">
        <f t="shared" si="821"/>
        <v>LRKPPS</v>
      </c>
      <c r="F8715" s="39">
        <v>58.821117401123047</v>
      </c>
      <c r="G8715">
        <f t="shared" si="819"/>
        <v>1.0795937171739441E-3</v>
      </c>
      <c r="H8715" s="38">
        <f>G8715*SUMIF('Manual Inputs'!$B$11:$B$22,'Expanded kW'!A8715,'Manual Inputs'!$C$11:$C$22)</f>
        <v>9832.2669891344831</v>
      </c>
    </row>
    <row r="8716" spans="1:8" x14ac:dyDescent="0.2">
      <c r="A8716">
        <f t="shared" si="816"/>
        <v>2</v>
      </c>
      <c r="B8716" t="b">
        <f t="shared" si="817"/>
        <v>0</v>
      </c>
      <c r="C8716" t="str">
        <f t="shared" si="818"/>
        <v>OFF</v>
      </c>
      <c r="D8716" s="4">
        <f t="shared" si="820"/>
        <v>42793.083333312199</v>
      </c>
      <c r="E8716" t="str">
        <f t="shared" si="821"/>
        <v>LRKPPS</v>
      </c>
      <c r="F8716" s="39">
        <v>58.050125122070313</v>
      </c>
      <c r="G8716">
        <f t="shared" si="819"/>
        <v>1.0654430437894386E-3</v>
      </c>
      <c r="H8716" s="38">
        <f>G8716*SUMIF('Manual Inputs'!$B$11:$B$22,'Expanded kW'!A8716,'Manual Inputs'!$C$11:$C$22)</f>
        <v>9703.3914718179258</v>
      </c>
    </row>
    <row r="8717" spans="1:8" x14ac:dyDescent="0.2">
      <c r="A8717">
        <f t="shared" si="816"/>
        <v>2</v>
      </c>
      <c r="B8717" t="b">
        <f t="shared" si="817"/>
        <v>0</v>
      </c>
      <c r="C8717" t="str">
        <f t="shared" si="818"/>
        <v>OFF</v>
      </c>
      <c r="D8717" s="4">
        <f t="shared" si="820"/>
        <v>42793.124999978863</v>
      </c>
      <c r="E8717" t="str">
        <f t="shared" si="821"/>
        <v>LRKPPS</v>
      </c>
      <c r="F8717" s="39">
        <v>58.597236633300781</v>
      </c>
      <c r="G8717">
        <f t="shared" si="819"/>
        <v>1.0754846440890391E-3</v>
      </c>
      <c r="H8717" s="38">
        <f>G8717*SUMIF('Manual Inputs'!$B$11:$B$22,'Expanded kW'!A8717,'Manual Inputs'!$C$11:$C$22)</f>
        <v>9794.8441114297002</v>
      </c>
    </row>
    <row r="8718" spans="1:8" x14ac:dyDescent="0.2">
      <c r="A8718">
        <f t="shared" si="816"/>
        <v>2</v>
      </c>
      <c r="B8718" t="b">
        <f t="shared" si="817"/>
        <v>0</v>
      </c>
      <c r="C8718" t="str">
        <f t="shared" si="818"/>
        <v>OFF</v>
      </c>
      <c r="D8718" s="4">
        <f t="shared" si="820"/>
        <v>42793.166666645528</v>
      </c>
      <c r="E8718" t="str">
        <f t="shared" si="821"/>
        <v>LRKPPS</v>
      </c>
      <c r="F8718" s="39">
        <v>61.244247436523438</v>
      </c>
      <c r="G8718">
        <f t="shared" si="819"/>
        <v>1.124067472139772E-3</v>
      </c>
      <c r="H8718" s="38">
        <f>G8718*SUMIF('Manual Inputs'!$B$11:$B$22,'Expanded kW'!A8718,'Manual Inputs'!$C$11:$C$22)</f>
        <v>10237.306242213901</v>
      </c>
    </row>
    <row r="8719" spans="1:8" x14ac:dyDescent="0.2">
      <c r="A8719">
        <f t="shared" si="816"/>
        <v>2</v>
      </c>
      <c r="B8719" t="b">
        <f t="shared" si="817"/>
        <v>0</v>
      </c>
      <c r="C8719" t="str">
        <f t="shared" si="818"/>
        <v>OFF</v>
      </c>
      <c r="D8719" s="4">
        <f t="shared" si="820"/>
        <v>42793.208333312192</v>
      </c>
      <c r="E8719" t="str">
        <f t="shared" si="821"/>
        <v>LRKPPS</v>
      </c>
      <c r="F8719" s="39">
        <v>72.976181030273438</v>
      </c>
      <c r="G8719">
        <f t="shared" si="819"/>
        <v>1.3393935719780694E-3</v>
      </c>
      <c r="H8719" s="38">
        <f>G8719*SUMIF('Manual Inputs'!$B$11:$B$22,'Expanded kW'!A8719,'Manual Inputs'!$C$11:$C$22)</f>
        <v>12198.362211380914</v>
      </c>
    </row>
    <row r="8720" spans="1:8" x14ac:dyDescent="0.2">
      <c r="A8720">
        <f t="shared" si="816"/>
        <v>2</v>
      </c>
      <c r="B8720" t="b">
        <f t="shared" si="817"/>
        <v>0</v>
      </c>
      <c r="C8720" t="str">
        <f t="shared" si="818"/>
        <v>OFF</v>
      </c>
      <c r="D8720" s="4">
        <f t="shared" si="820"/>
        <v>42793.249999978856</v>
      </c>
      <c r="E8720" t="str">
        <f t="shared" si="821"/>
        <v>LRKPPS</v>
      </c>
      <c r="F8720" s="39">
        <v>96.232101440429688</v>
      </c>
      <c r="G8720">
        <f t="shared" si="819"/>
        <v>1.766229148573604E-3</v>
      </c>
      <c r="H8720" s="38">
        <f>G8720*SUMIF('Manual Inputs'!$B$11:$B$22,'Expanded kW'!A8720,'Manual Inputs'!$C$11:$C$22)</f>
        <v>16085.714724448824</v>
      </c>
    </row>
    <row r="8721" spans="1:8" x14ac:dyDescent="0.2">
      <c r="A8721">
        <f t="shared" si="816"/>
        <v>2</v>
      </c>
      <c r="B8721" t="b">
        <f t="shared" si="817"/>
        <v>0</v>
      </c>
      <c r="C8721" t="str">
        <f t="shared" si="818"/>
        <v>ON</v>
      </c>
      <c r="D8721" s="4">
        <f t="shared" si="820"/>
        <v>42793.29166664552</v>
      </c>
      <c r="E8721" t="str">
        <f t="shared" si="821"/>
        <v>LRKPPS</v>
      </c>
      <c r="F8721" s="39">
        <v>121.4119873046875</v>
      </c>
      <c r="G8721">
        <f t="shared" si="819"/>
        <v>2.2283768903927814E-3</v>
      </c>
      <c r="H8721" s="38">
        <f>G8721*SUMIF('Manual Inputs'!$B$11:$B$22,'Expanded kW'!A8721,'Manual Inputs'!$C$11:$C$22)</f>
        <v>20294.66843889474</v>
      </c>
    </row>
    <row r="8722" spans="1:8" x14ac:dyDescent="0.2">
      <c r="A8722">
        <f t="shared" si="816"/>
        <v>2</v>
      </c>
      <c r="B8722" t="b">
        <f t="shared" si="817"/>
        <v>0</v>
      </c>
      <c r="C8722" t="str">
        <f t="shared" si="818"/>
        <v>ON</v>
      </c>
      <c r="D8722" s="4">
        <f t="shared" si="820"/>
        <v>42793.333333312185</v>
      </c>
      <c r="E8722" t="str">
        <f t="shared" si="821"/>
        <v>LRKPPS</v>
      </c>
      <c r="F8722" s="39">
        <v>146.5501708984375</v>
      </c>
      <c r="G8722">
        <f t="shared" si="819"/>
        <v>2.6897592351705344E-3</v>
      </c>
      <c r="H8722" s="38">
        <f>G8722*SUMIF('Manual Inputs'!$B$11:$B$22,'Expanded kW'!A8722,'Manual Inputs'!$C$11:$C$22)</f>
        <v>24496.651393929715</v>
      </c>
    </row>
    <row r="8723" spans="1:8" x14ac:dyDescent="0.2">
      <c r="A8723">
        <f t="shared" si="816"/>
        <v>2</v>
      </c>
      <c r="B8723" t="b">
        <f t="shared" si="817"/>
        <v>0</v>
      </c>
      <c r="C8723" t="str">
        <f t="shared" si="818"/>
        <v>ON</v>
      </c>
      <c r="D8723" s="4">
        <f t="shared" si="820"/>
        <v>42793.374999978849</v>
      </c>
      <c r="E8723" t="str">
        <f t="shared" si="821"/>
        <v>LRKPPS</v>
      </c>
      <c r="F8723" s="39">
        <v>140.50057983398437</v>
      </c>
      <c r="G8723">
        <f t="shared" si="819"/>
        <v>2.5787259737634579E-3</v>
      </c>
      <c r="H8723" s="38">
        <f>G8723*SUMIF('Manual Inputs'!$B$11:$B$22,'Expanded kW'!A8723,'Manual Inputs'!$C$11:$C$22)</f>
        <v>23485.429622755921</v>
      </c>
    </row>
    <row r="8724" spans="1:8" x14ac:dyDescent="0.2">
      <c r="A8724">
        <f t="shared" si="816"/>
        <v>2</v>
      </c>
      <c r="B8724" t="b">
        <f t="shared" si="817"/>
        <v>0</v>
      </c>
      <c r="C8724" t="str">
        <f t="shared" si="818"/>
        <v>ON</v>
      </c>
      <c r="D8724" s="4">
        <f t="shared" si="820"/>
        <v>42793.416666645513</v>
      </c>
      <c r="E8724" t="str">
        <f t="shared" si="821"/>
        <v>LRKPPS</v>
      </c>
      <c r="F8724" s="39">
        <v>137.52798461914063</v>
      </c>
      <c r="G8724">
        <f t="shared" si="819"/>
        <v>2.5241674196346412E-3</v>
      </c>
      <c r="H8724" s="38">
        <f>G8724*SUMIF('Manual Inputs'!$B$11:$B$22,'Expanded kW'!A8724,'Manual Inputs'!$C$11:$C$22)</f>
        <v>22988.544301729878</v>
      </c>
    </row>
    <row r="8725" spans="1:8" x14ac:dyDescent="0.2">
      <c r="A8725">
        <f t="shared" si="816"/>
        <v>2</v>
      </c>
      <c r="B8725" t="b">
        <f t="shared" si="817"/>
        <v>0</v>
      </c>
      <c r="C8725" t="str">
        <f t="shared" si="818"/>
        <v>ON</v>
      </c>
      <c r="D8725" s="4">
        <f t="shared" si="820"/>
        <v>42793.458333312177</v>
      </c>
      <c r="E8725" t="str">
        <f t="shared" si="821"/>
        <v>LRKPPS</v>
      </c>
      <c r="F8725" s="39">
        <v>140.88880920410156</v>
      </c>
      <c r="G8725">
        <f t="shared" si="819"/>
        <v>2.585851475748446E-3</v>
      </c>
      <c r="H8725" s="38">
        <f>G8725*SUMIF('Manual Inputs'!$B$11:$B$22,'Expanded kW'!A8725,'Manual Inputs'!$C$11:$C$22)</f>
        <v>23550.324255647454</v>
      </c>
    </row>
    <row r="8726" spans="1:8" x14ac:dyDescent="0.2">
      <c r="A8726">
        <f t="shared" si="816"/>
        <v>2</v>
      </c>
      <c r="B8726" t="b">
        <f t="shared" si="817"/>
        <v>0</v>
      </c>
      <c r="C8726" t="str">
        <f t="shared" si="818"/>
        <v>ON</v>
      </c>
      <c r="D8726" s="4">
        <f t="shared" si="820"/>
        <v>42793.499999978842</v>
      </c>
      <c r="E8726" t="str">
        <f t="shared" si="821"/>
        <v>LRKPPS</v>
      </c>
      <c r="F8726" s="39">
        <v>132.83306884765625</v>
      </c>
      <c r="G8726">
        <f t="shared" si="819"/>
        <v>2.4379976596317714E-3</v>
      </c>
      <c r="H8726" s="38">
        <f>G8726*SUMIF('Manual Inputs'!$B$11:$B$22,'Expanded kW'!A8726,'Manual Inputs'!$C$11:$C$22)</f>
        <v>22203.763811384222</v>
      </c>
    </row>
    <row r="8727" spans="1:8" x14ac:dyDescent="0.2">
      <c r="A8727">
        <f t="shared" si="816"/>
        <v>2</v>
      </c>
      <c r="B8727" t="b">
        <f t="shared" si="817"/>
        <v>0</v>
      </c>
      <c r="C8727" t="str">
        <f t="shared" si="818"/>
        <v>ON</v>
      </c>
      <c r="D8727" s="4">
        <f t="shared" si="820"/>
        <v>42793.541666645506</v>
      </c>
      <c r="E8727" t="str">
        <f t="shared" si="821"/>
        <v>LRKPPS</v>
      </c>
      <c r="F8727" s="39">
        <v>117.23323822021484</v>
      </c>
      <c r="G8727">
        <f t="shared" si="819"/>
        <v>2.1516807741582245E-3</v>
      </c>
      <c r="H8727" s="38">
        <f>G8727*SUMIF('Manual Inputs'!$B$11:$B$22,'Expanded kW'!A8727,'Manual Inputs'!$C$11:$C$22)</f>
        <v>19596.167993910807</v>
      </c>
    </row>
    <row r="8728" spans="1:8" x14ac:dyDescent="0.2">
      <c r="A8728">
        <f t="shared" si="816"/>
        <v>2</v>
      </c>
      <c r="B8728" t="b">
        <f t="shared" si="817"/>
        <v>0</v>
      </c>
      <c r="C8728" t="str">
        <f t="shared" si="818"/>
        <v>ON</v>
      </c>
      <c r="D8728" s="4">
        <f t="shared" si="820"/>
        <v>42793.58333331217</v>
      </c>
      <c r="E8728" t="str">
        <f t="shared" si="821"/>
        <v>LRKPPS</v>
      </c>
      <c r="F8728" s="39">
        <v>111.54216003417969</v>
      </c>
      <c r="G8728">
        <f t="shared" si="819"/>
        <v>2.0472276028304739E-3</v>
      </c>
      <c r="H8728" s="38">
        <f>G8728*SUMIF('Manual Inputs'!$B$11:$B$22,'Expanded kW'!A8728,'Manual Inputs'!$C$11:$C$22)</f>
        <v>18644.873583783392</v>
      </c>
    </row>
    <row r="8729" spans="1:8" x14ac:dyDescent="0.2">
      <c r="A8729">
        <f t="shared" si="816"/>
        <v>2</v>
      </c>
      <c r="B8729" t="b">
        <f t="shared" si="817"/>
        <v>0</v>
      </c>
      <c r="C8729" t="str">
        <f t="shared" si="818"/>
        <v>ON</v>
      </c>
      <c r="D8729" s="4">
        <f t="shared" si="820"/>
        <v>42793.624999978834</v>
      </c>
      <c r="E8729" t="str">
        <f t="shared" si="821"/>
        <v>LRKPPS</v>
      </c>
      <c r="F8729" s="39">
        <v>98.232627868652344</v>
      </c>
      <c r="G8729">
        <f t="shared" si="819"/>
        <v>1.8029465021087542E-3</v>
      </c>
      <c r="H8729" s="38">
        <f>G8729*SUMIF('Manual Inputs'!$B$11:$B$22,'Expanded kW'!A8729,'Manual Inputs'!$C$11:$C$22)</f>
        <v>16420.113505535719</v>
      </c>
    </row>
    <row r="8730" spans="1:8" x14ac:dyDescent="0.2">
      <c r="A8730">
        <f t="shared" si="816"/>
        <v>2</v>
      </c>
      <c r="B8730" t="b">
        <f t="shared" si="817"/>
        <v>0</v>
      </c>
      <c r="C8730" t="str">
        <f t="shared" si="818"/>
        <v>ON</v>
      </c>
      <c r="D8730" s="4">
        <f t="shared" si="820"/>
        <v>42793.666666645498</v>
      </c>
      <c r="E8730" t="str">
        <f t="shared" si="821"/>
        <v>LRKPPS</v>
      </c>
      <c r="F8730" s="39">
        <v>83.891098022460938</v>
      </c>
      <c r="G8730">
        <f t="shared" si="819"/>
        <v>1.5397242751145552E-3</v>
      </c>
      <c r="H8730" s="38">
        <f>G8730*SUMIF('Manual Inputs'!$B$11:$B$22,'Expanded kW'!A8730,'Manual Inputs'!$C$11:$C$22)</f>
        <v>14022.849449519972</v>
      </c>
    </row>
    <row r="8731" spans="1:8" x14ac:dyDescent="0.2">
      <c r="A8731">
        <f t="shared" si="816"/>
        <v>2</v>
      </c>
      <c r="B8731" t="b">
        <f t="shared" si="817"/>
        <v>0</v>
      </c>
      <c r="C8731" t="str">
        <f t="shared" si="818"/>
        <v>ON</v>
      </c>
      <c r="D8731" s="4">
        <f t="shared" si="820"/>
        <v>42793.708333312163</v>
      </c>
      <c r="E8731" t="str">
        <f t="shared" si="821"/>
        <v>LRKPPS</v>
      </c>
      <c r="F8731" s="39">
        <v>75.842445373535156</v>
      </c>
      <c r="G8731">
        <f t="shared" si="819"/>
        <v>1.3920005456886024E-3</v>
      </c>
      <c r="H8731" s="38">
        <f>G8731*SUMIF('Manual Inputs'!$B$11:$B$22,'Expanded kW'!A8731,'Manual Inputs'!$C$11:$C$22)</f>
        <v>12677.473753791826</v>
      </c>
    </row>
    <row r="8732" spans="1:8" x14ac:dyDescent="0.2">
      <c r="A8732">
        <f t="shared" si="816"/>
        <v>2</v>
      </c>
      <c r="B8732" t="b">
        <f t="shared" si="817"/>
        <v>0</v>
      </c>
      <c r="C8732" t="str">
        <f t="shared" si="818"/>
        <v>ON</v>
      </c>
      <c r="D8732" s="4">
        <f t="shared" si="820"/>
        <v>42793.749999978827</v>
      </c>
      <c r="E8732" t="str">
        <f t="shared" si="821"/>
        <v>LRKPPS</v>
      </c>
      <c r="F8732" s="39">
        <v>73.796745300292969</v>
      </c>
      <c r="G8732">
        <f t="shared" si="819"/>
        <v>1.3544540820396073E-3</v>
      </c>
      <c r="H8732" s="38">
        <f>G8732*SUMIF('Manual Inputs'!$B$11:$B$22,'Expanded kW'!A8732,'Manual Inputs'!$C$11:$C$22)</f>
        <v>12335.523954323633</v>
      </c>
    </row>
    <row r="8733" spans="1:8" x14ac:dyDescent="0.2">
      <c r="A8733">
        <f t="shared" si="816"/>
        <v>2</v>
      </c>
      <c r="B8733" t="b">
        <f t="shared" si="817"/>
        <v>0</v>
      </c>
      <c r="C8733" t="str">
        <f t="shared" si="818"/>
        <v>ON</v>
      </c>
      <c r="D8733" s="4">
        <f t="shared" si="820"/>
        <v>42793.791666645491</v>
      </c>
      <c r="E8733" t="str">
        <f t="shared" si="821"/>
        <v>LRKPPS</v>
      </c>
      <c r="F8733" s="39">
        <v>72.766746520996094</v>
      </c>
      <c r="G8733">
        <f t="shared" si="819"/>
        <v>1.3355496432945434E-3</v>
      </c>
      <c r="H8733" s="38">
        <f>G8733*SUMIF('Manual Inputs'!$B$11:$B$22,'Expanded kW'!A8733,'Manual Inputs'!$C$11:$C$22)</f>
        <v>12163.354103698928</v>
      </c>
    </row>
    <row r="8734" spans="1:8" x14ac:dyDescent="0.2">
      <c r="A8734">
        <f t="shared" si="816"/>
        <v>2</v>
      </c>
      <c r="B8734" t="b">
        <f t="shared" si="817"/>
        <v>0</v>
      </c>
      <c r="C8734" t="str">
        <f t="shared" si="818"/>
        <v>ON</v>
      </c>
      <c r="D8734" s="4">
        <f t="shared" si="820"/>
        <v>42793.833333312155</v>
      </c>
      <c r="E8734" t="str">
        <f t="shared" si="821"/>
        <v>LRKPPS</v>
      </c>
      <c r="F8734" s="39">
        <v>69.746162414550781</v>
      </c>
      <c r="G8734">
        <f t="shared" si="819"/>
        <v>1.280110308450293E-3</v>
      </c>
      <c r="H8734" s="38">
        <f>G8734*SUMIF('Manual Inputs'!$B$11:$B$22,'Expanded kW'!A8734,'Manual Inputs'!$C$11:$C$22)</f>
        <v>11658.447180643105</v>
      </c>
    </row>
    <row r="8735" spans="1:8" x14ac:dyDescent="0.2">
      <c r="A8735">
        <f t="shared" si="816"/>
        <v>2</v>
      </c>
      <c r="B8735" t="b">
        <f t="shared" si="817"/>
        <v>0</v>
      </c>
      <c r="C8735" t="str">
        <f t="shared" si="818"/>
        <v>OFF</v>
      </c>
      <c r="D8735" s="4">
        <f t="shared" si="820"/>
        <v>42793.87499997882</v>
      </c>
      <c r="E8735" t="str">
        <f t="shared" si="821"/>
        <v>LRKPPS</v>
      </c>
      <c r="F8735" s="39">
        <v>67.872276306152344</v>
      </c>
      <c r="G8735">
        <f t="shared" si="819"/>
        <v>1.2457172918142665E-3</v>
      </c>
      <c r="H8735" s="38">
        <f>G8735*SUMIF('Manual Inputs'!$B$11:$B$22,'Expanded kW'!A8735,'Manual Inputs'!$C$11:$C$22)</f>
        <v>11345.217011971539</v>
      </c>
    </row>
    <row r="8736" spans="1:8" x14ac:dyDescent="0.2">
      <c r="A8736">
        <f t="shared" si="816"/>
        <v>2</v>
      </c>
      <c r="B8736" t="b">
        <f t="shared" si="817"/>
        <v>0</v>
      </c>
      <c r="C8736" t="str">
        <f t="shared" si="818"/>
        <v>OFF</v>
      </c>
      <c r="D8736" s="4">
        <f t="shared" si="820"/>
        <v>42793.916666645484</v>
      </c>
      <c r="E8736" t="str">
        <f t="shared" si="821"/>
        <v>LRKPPS</v>
      </c>
      <c r="F8736" s="39">
        <v>64.485427856445313</v>
      </c>
      <c r="G8736">
        <f t="shared" si="819"/>
        <v>1.1835555977004072E-3</v>
      </c>
      <c r="H8736" s="38">
        <f>G8736*SUMIF('Manual Inputs'!$B$11:$B$22,'Expanded kW'!A8736,'Manual Inputs'!$C$11:$C$22)</f>
        <v>10779.08702871794</v>
      </c>
    </row>
    <row r="8737" spans="1:8" x14ac:dyDescent="0.2">
      <c r="A8737">
        <f t="shared" si="816"/>
        <v>2</v>
      </c>
      <c r="B8737" t="b">
        <f t="shared" si="817"/>
        <v>0</v>
      </c>
      <c r="C8737" t="str">
        <f t="shared" si="818"/>
        <v>OFF</v>
      </c>
      <c r="D8737" s="4">
        <f t="shared" si="820"/>
        <v>42793.958333312148</v>
      </c>
      <c r="E8737" t="str">
        <f t="shared" si="821"/>
        <v>LRKPPS</v>
      </c>
      <c r="F8737" s="39">
        <v>62.739395141601563</v>
      </c>
      <c r="G8737">
        <f t="shared" si="819"/>
        <v>1.151509182531669E-3</v>
      </c>
      <c r="H8737" s="38">
        <f>G8737*SUMIF('Manual Inputs'!$B$11:$B$22,'Expanded kW'!A8737,'Manual Inputs'!$C$11:$C$22)</f>
        <v>10487.228244277725</v>
      </c>
    </row>
    <row r="8738" spans="1:8" x14ac:dyDescent="0.2">
      <c r="A8738">
        <f t="shared" si="816"/>
        <v>2</v>
      </c>
      <c r="B8738" t="b">
        <f t="shared" si="817"/>
        <v>0</v>
      </c>
      <c r="C8738" t="str">
        <f t="shared" si="818"/>
        <v>OFF</v>
      </c>
      <c r="D8738" s="4">
        <f t="shared" si="820"/>
        <v>42793.999999978812</v>
      </c>
      <c r="E8738" t="str">
        <f t="shared" si="821"/>
        <v>LRKPPS</v>
      </c>
      <c r="F8738" s="39">
        <v>61.799945831298828</v>
      </c>
      <c r="G8738">
        <f t="shared" si="819"/>
        <v>1.1342666747756558E-3</v>
      </c>
      <c r="H8738" s="38">
        <f>G8738*SUMIF('Manual Inputs'!$B$11:$B$22,'Expanded kW'!A8738,'Manual Inputs'!$C$11:$C$22)</f>
        <v>10330.194225718287</v>
      </c>
    </row>
    <row r="8739" spans="1:8" x14ac:dyDescent="0.2">
      <c r="A8739">
        <f t="shared" si="816"/>
        <v>2</v>
      </c>
      <c r="B8739" t="b">
        <f t="shared" si="817"/>
        <v>0</v>
      </c>
      <c r="C8739" t="str">
        <f t="shared" si="818"/>
        <v>OFF</v>
      </c>
      <c r="D8739" s="4">
        <f t="shared" si="820"/>
        <v>42794.041666645477</v>
      </c>
      <c r="E8739" t="str">
        <f t="shared" si="821"/>
        <v>LRKPPS</v>
      </c>
      <c r="F8739" s="39">
        <v>62.435859680175781</v>
      </c>
      <c r="G8739">
        <f t="shared" si="819"/>
        <v>1.145938139485001E-3</v>
      </c>
      <c r="H8739" s="38">
        <f>G8739*SUMIF('Manual Inputs'!$B$11:$B$22,'Expanded kW'!A8739,'Manual Inputs'!$C$11:$C$22)</f>
        <v>10436.490654968489</v>
      </c>
    </row>
    <row r="8740" spans="1:8" x14ac:dyDescent="0.2">
      <c r="A8740">
        <f t="shared" si="816"/>
        <v>2</v>
      </c>
      <c r="B8740" t="b">
        <f t="shared" si="817"/>
        <v>0</v>
      </c>
      <c r="C8740" t="str">
        <f t="shared" si="818"/>
        <v>OFF</v>
      </c>
      <c r="D8740" s="4">
        <f t="shared" si="820"/>
        <v>42794.083333312141</v>
      </c>
      <c r="E8740" t="str">
        <f t="shared" si="821"/>
        <v>LRKPPS</v>
      </c>
      <c r="F8740" s="39">
        <v>62.976703643798828</v>
      </c>
      <c r="G8740">
        <f t="shared" si="819"/>
        <v>1.1558647061824189E-3</v>
      </c>
      <c r="H8740" s="38">
        <f>G8740*SUMIF('Manual Inputs'!$B$11:$B$22,'Expanded kW'!A8740,'Manual Inputs'!$C$11:$C$22)</f>
        <v>10526.895640197519</v>
      </c>
    </row>
    <row r="8741" spans="1:8" x14ac:dyDescent="0.2">
      <c r="A8741">
        <f t="shared" si="816"/>
        <v>2</v>
      </c>
      <c r="B8741" t="b">
        <f t="shared" si="817"/>
        <v>0</v>
      </c>
      <c r="C8741" t="str">
        <f t="shared" si="818"/>
        <v>OFF</v>
      </c>
      <c r="D8741" s="4">
        <f t="shared" si="820"/>
        <v>42794.124999978805</v>
      </c>
      <c r="E8741" t="str">
        <f t="shared" si="821"/>
        <v>LRKPPS</v>
      </c>
      <c r="F8741" s="39">
        <v>64.087608337402344</v>
      </c>
      <c r="G8741">
        <f t="shared" si="819"/>
        <v>1.176254079601063E-3</v>
      </c>
      <c r="H8741" s="38">
        <f>G8741*SUMIF('Manual Inputs'!$B$11:$B$22,'Expanded kW'!A8741,'Manual Inputs'!$C$11:$C$22)</f>
        <v>10712.58935071489</v>
      </c>
    </row>
    <row r="8742" spans="1:8" x14ac:dyDescent="0.2">
      <c r="A8742">
        <f t="shared" si="816"/>
        <v>2</v>
      </c>
      <c r="B8742" t="b">
        <f t="shared" si="817"/>
        <v>0</v>
      </c>
      <c r="C8742" t="str">
        <f t="shared" si="818"/>
        <v>OFF</v>
      </c>
      <c r="D8742" s="4">
        <f t="shared" si="820"/>
        <v>42794.166666645469</v>
      </c>
      <c r="E8742" t="str">
        <f t="shared" si="821"/>
        <v>LRKPPS</v>
      </c>
      <c r="F8742" s="39">
        <v>66.271881103515625</v>
      </c>
      <c r="G8742">
        <f t="shared" si="819"/>
        <v>1.2163438850838304E-3</v>
      </c>
      <c r="H8742" s="38">
        <f>G8742*SUMIF('Manual Inputs'!$B$11:$B$22,'Expanded kW'!A8742,'Manual Inputs'!$C$11:$C$22)</f>
        <v>11077.70232310312</v>
      </c>
    </row>
    <row r="8743" spans="1:8" x14ac:dyDescent="0.2">
      <c r="A8743">
        <f t="shared" si="816"/>
        <v>2</v>
      </c>
      <c r="B8743" t="b">
        <f t="shared" si="817"/>
        <v>0</v>
      </c>
      <c r="C8743" t="str">
        <f t="shared" si="818"/>
        <v>OFF</v>
      </c>
      <c r="D8743" s="4">
        <f t="shared" si="820"/>
        <v>42794.208333312134</v>
      </c>
      <c r="E8743" t="str">
        <f t="shared" si="821"/>
        <v>LRKPPS</v>
      </c>
      <c r="F8743" s="39">
        <v>79.781723022460938</v>
      </c>
      <c r="G8743">
        <f t="shared" si="819"/>
        <v>1.4643014401272861E-3</v>
      </c>
      <c r="H8743" s="38">
        <f>G8743*SUMIF('Manual Inputs'!$B$11:$B$22,'Expanded kW'!A8743,'Manual Inputs'!$C$11:$C$22)</f>
        <v>13335.945256882122</v>
      </c>
    </row>
    <row r="8744" spans="1:8" x14ac:dyDescent="0.2">
      <c r="A8744">
        <f t="shared" si="816"/>
        <v>2</v>
      </c>
      <c r="B8744" t="b">
        <f t="shared" si="817"/>
        <v>0</v>
      </c>
      <c r="C8744" t="str">
        <f t="shared" si="818"/>
        <v>OFF</v>
      </c>
      <c r="D8744" s="4">
        <f t="shared" si="820"/>
        <v>42794.249999978798</v>
      </c>
      <c r="E8744" t="str">
        <f t="shared" si="821"/>
        <v>LRKPPS</v>
      </c>
      <c r="F8744" s="39">
        <v>103.32758331298828</v>
      </c>
      <c r="G8744">
        <f t="shared" si="819"/>
        <v>1.8964585285715708E-3</v>
      </c>
      <c r="H8744" s="38">
        <f>G8744*SUMIF('Manual Inputs'!$B$11:$B$22,'Expanded kW'!A8744,'Manual Inputs'!$C$11:$C$22)</f>
        <v>17271.762784566567</v>
      </c>
    </row>
    <row r="8745" spans="1:8" x14ac:dyDescent="0.2">
      <c r="A8745">
        <f t="shared" si="816"/>
        <v>2</v>
      </c>
      <c r="B8745" t="b">
        <f t="shared" si="817"/>
        <v>0</v>
      </c>
      <c r="C8745" t="str">
        <f t="shared" si="818"/>
        <v>ON</v>
      </c>
      <c r="D8745" s="4">
        <f t="shared" si="820"/>
        <v>42794.291666645462</v>
      </c>
      <c r="E8745" t="str">
        <f t="shared" si="821"/>
        <v>LRKPPS</v>
      </c>
      <c r="F8745" s="39">
        <v>119.62042236328125</v>
      </c>
      <c r="G8745">
        <f t="shared" si="819"/>
        <v>2.1954947837598605E-3</v>
      </c>
      <c r="H8745" s="38">
        <f>G8745*SUMIF('Manual Inputs'!$B$11:$B$22,'Expanded kW'!A8745,'Manual Inputs'!$C$11:$C$22)</f>
        <v>19995.198697234526</v>
      </c>
    </row>
    <row r="8746" spans="1:8" x14ac:dyDescent="0.2">
      <c r="A8746">
        <f t="shared" si="816"/>
        <v>2</v>
      </c>
      <c r="B8746" t="b">
        <f t="shared" si="817"/>
        <v>0</v>
      </c>
      <c r="C8746" t="str">
        <f t="shared" si="818"/>
        <v>ON</v>
      </c>
      <c r="D8746" s="4">
        <f t="shared" si="820"/>
        <v>42794.333333312126</v>
      </c>
      <c r="E8746" t="str">
        <f t="shared" si="821"/>
        <v>LRKPPS</v>
      </c>
      <c r="F8746" s="39">
        <v>141.31379699707031</v>
      </c>
      <c r="G8746">
        <f t="shared" si="819"/>
        <v>2.5936516361574338E-3</v>
      </c>
      <c r="H8746" s="38">
        <f>G8746*SUMIF('Manual Inputs'!$B$11:$B$22,'Expanded kW'!A8746,'Manual Inputs'!$C$11:$C$22)</f>
        <v>23621.363257152581</v>
      </c>
    </row>
    <row r="8747" spans="1:8" x14ac:dyDescent="0.2">
      <c r="A8747">
        <f t="shared" si="816"/>
        <v>2</v>
      </c>
      <c r="B8747" t="b">
        <f t="shared" si="817"/>
        <v>0</v>
      </c>
      <c r="C8747" t="str">
        <f t="shared" si="818"/>
        <v>ON</v>
      </c>
      <c r="D8747" s="4">
        <f t="shared" si="820"/>
        <v>42794.374999978791</v>
      </c>
      <c r="E8747" t="str">
        <f t="shared" si="821"/>
        <v>LRKPPS</v>
      </c>
      <c r="F8747" s="39">
        <v>143.45120239257812</v>
      </c>
      <c r="G8747">
        <f t="shared" si="819"/>
        <v>2.6328812451481645E-3</v>
      </c>
      <c r="H8747" s="38">
        <f>G8747*SUMIF('Manual Inputs'!$B$11:$B$22,'Expanded kW'!A8747,'Manual Inputs'!$C$11:$C$22)</f>
        <v>23978.642095793755</v>
      </c>
    </row>
    <row r="8748" spans="1:8" x14ac:dyDescent="0.2">
      <c r="A8748">
        <f t="shared" si="816"/>
        <v>2</v>
      </c>
      <c r="B8748" t="b">
        <f t="shared" si="817"/>
        <v>0</v>
      </c>
      <c r="C8748" t="str">
        <f t="shared" si="818"/>
        <v>ON</v>
      </c>
      <c r="D8748" s="4">
        <f t="shared" si="820"/>
        <v>42794.416666645455</v>
      </c>
      <c r="E8748" t="str">
        <f t="shared" si="821"/>
        <v>LRKPPS</v>
      </c>
      <c r="F8748" s="39">
        <v>134.98121643066406</v>
      </c>
      <c r="G8748">
        <f t="shared" si="819"/>
        <v>2.4774244290751784E-3</v>
      </c>
      <c r="H8748" s="38">
        <f>G8748*SUMIF('Manual Inputs'!$B$11:$B$22,'Expanded kW'!A8748,'Manual Inputs'!$C$11:$C$22)</f>
        <v>22562.838264597412</v>
      </c>
    </row>
    <row r="8749" spans="1:8" x14ac:dyDescent="0.2">
      <c r="A8749">
        <f t="shared" si="816"/>
        <v>2</v>
      </c>
      <c r="B8749" t="b">
        <f t="shared" si="817"/>
        <v>0</v>
      </c>
      <c r="C8749" t="str">
        <f t="shared" si="818"/>
        <v>ON</v>
      </c>
      <c r="D8749" s="4">
        <f t="shared" si="820"/>
        <v>42794.458333312119</v>
      </c>
      <c r="E8749" t="str">
        <f t="shared" si="821"/>
        <v>LRKPPS</v>
      </c>
      <c r="F8749" s="39">
        <v>137.34068298339844</v>
      </c>
      <c r="G8749">
        <f t="shared" si="819"/>
        <v>2.5207297142985675E-3</v>
      </c>
      <c r="H8749" s="38">
        <f>G8749*SUMIF('Manual Inputs'!$B$11:$B$22,'Expanded kW'!A8749,'Manual Inputs'!$C$11:$C$22)</f>
        <v>22957.235823219344</v>
      </c>
    </row>
    <row r="8750" spans="1:8" x14ac:dyDescent="0.2">
      <c r="A8750">
        <f t="shared" si="816"/>
        <v>2</v>
      </c>
      <c r="B8750" t="b">
        <f t="shared" si="817"/>
        <v>0</v>
      </c>
      <c r="C8750" t="str">
        <f t="shared" si="818"/>
        <v>ON</v>
      </c>
      <c r="D8750" s="4">
        <f t="shared" si="820"/>
        <v>42794.499999978783</v>
      </c>
      <c r="E8750" t="str">
        <f t="shared" si="821"/>
        <v>LRKPPS</v>
      </c>
      <c r="F8750" s="39">
        <v>128.35903930664062</v>
      </c>
      <c r="G8750">
        <f t="shared" si="819"/>
        <v>2.3558820114370489E-3</v>
      </c>
      <c r="H8750" s="38">
        <f>G8750*SUMIF('Manual Inputs'!$B$11:$B$22,'Expanded kW'!A8750,'Manual Inputs'!$C$11:$C$22)</f>
        <v>21455.905645675517</v>
      </c>
    </row>
    <row r="8751" spans="1:8" x14ac:dyDescent="0.2">
      <c r="A8751">
        <f t="shared" si="816"/>
        <v>2</v>
      </c>
      <c r="B8751" t="b">
        <f t="shared" si="817"/>
        <v>0</v>
      </c>
      <c r="C8751" t="str">
        <f t="shared" si="818"/>
        <v>ON</v>
      </c>
      <c r="D8751" s="4">
        <f t="shared" si="820"/>
        <v>42794.541666645448</v>
      </c>
      <c r="E8751" t="str">
        <f t="shared" si="821"/>
        <v>LRKPPS</v>
      </c>
      <c r="F8751" s="39">
        <v>114.02603149414062</v>
      </c>
      <c r="G8751">
        <f t="shared" si="819"/>
        <v>2.0928161965349233E-3</v>
      </c>
      <c r="H8751" s="38">
        <f>G8751*SUMIF('Manual Inputs'!$B$11:$B$22,'Expanded kW'!A8751,'Manual Inputs'!$C$11:$C$22)</f>
        <v>19060.066093549642</v>
      </c>
    </row>
    <row r="8752" spans="1:8" x14ac:dyDescent="0.2">
      <c r="A8752">
        <f t="shared" si="816"/>
        <v>2</v>
      </c>
      <c r="B8752" t="b">
        <f t="shared" si="817"/>
        <v>0</v>
      </c>
      <c r="C8752" t="str">
        <f t="shared" si="818"/>
        <v>ON</v>
      </c>
      <c r="D8752" s="4">
        <f t="shared" si="820"/>
        <v>42794.583333312112</v>
      </c>
      <c r="E8752" t="str">
        <f t="shared" si="821"/>
        <v>LRKPPS</v>
      </c>
      <c r="F8752" s="39">
        <v>105.6156005859375</v>
      </c>
      <c r="G8752">
        <f t="shared" si="819"/>
        <v>1.9384524447329506E-3</v>
      </c>
      <c r="H8752" s="38">
        <f>G8752*SUMIF('Manual Inputs'!$B$11:$B$22,'Expanded kW'!A8752,'Manual Inputs'!$C$11:$C$22)</f>
        <v>17654.217210754647</v>
      </c>
    </row>
    <row r="8753" spans="1:8" x14ac:dyDescent="0.2">
      <c r="A8753">
        <f t="shared" si="816"/>
        <v>2</v>
      </c>
      <c r="B8753" t="b">
        <f t="shared" si="817"/>
        <v>0</v>
      </c>
      <c r="C8753" t="str">
        <f t="shared" si="818"/>
        <v>ON</v>
      </c>
      <c r="D8753" s="4">
        <f t="shared" si="820"/>
        <v>42794.624999978776</v>
      </c>
      <c r="E8753" t="str">
        <f t="shared" si="821"/>
        <v>LRKPPS</v>
      </c>
      <c r="F8753" s="39">
        <v>92.910636901855469</v>
      </c>
      <c r="G8753">
        <f t="shared" si="819"/>
        <v>1.7052675006809322E-3</v>
      </c>
      <c r="H8753" s="38">
        <f>G8753*SUMIF('Manual Inputs'!$B$11:$B$22,'Expanded kW'!A8753,'Manual Inputs'!$C$11:$C$22)</f>
        <v>15530.514014549006</v>
      </c>
    </row>
    <row r="8754" spans="1:8" x14ac:dyDescent="0.2">
      <c r="A8754">
        <f t="shared" si="816"/>
        <v>2</v>
      </c>
      <c r="B8754" t="b">
        <f t="shared" si="817"/>
        <v>0</v>
      </c>
      <c r="C8754" t="str">
        <f t="shared" si="818"/>
        <v>ON</v>
      </c>
      <c r="D8754" s="4">
        <f t="shared" si="820"/>
        <v>42794.66666664544</v>
      </c>
      <c r="E8754" t="str">
        <f t="shared" si="821"/>
        <v>LRKPPS</v>
      </c>
      <c r="F8754" s="39">
        <v>80.873428344726563</v>
      </c>
      <c r="G8754">
        <f t="shared" si="819"/>
        <v>1.4843384312453914E-3</v>
      </c>
      <c r="H8754" s="38">
        <f>G8754*SUMIF('Manual Inputs'!$B$11:$B$22,'Expanded kW'!A8754,'Manual Inputs'!$C$11:$C$22)</f>
        <v>13518.429688940359</v>
      </c>
    </row>
    <row r="8755" spans="1:8" x14ac:dyDescent="0.2">
      <c r="A8755">
        <f t="shared" si="816"/>
        <v>2</v>
      </c>
      <c r="B8755" t="b">
        <f t="shared" si="817"/>
        <v>0</v>
      </c>
      <c r="C8755" t="str">
        <f t="shared" si="818"/>
        <v>ON</v>
      </c>
      <c r="D8755" s="4">
        <f t="shared" si="820"/>
        <v>42794.708333312105</v>
      </c>
      <c r="E8755" t="str">
        <f t="shared" si="821"/>
        <v>LRKPPS</v>
      </c>
      <c r="F8755" s="39">
        <v>71.094841003417969</v>
      </c>
      <c r="G8755">
        <f t="shared" si="819"/>
        <v>1.304863747272253E-3</v>
      </c>
      <c r="H8755" s="38">
        <f>G8755*SUMIF('Manual Inputs'!$B$11:$B$22,'Expanded kW'!A8755,'Manual Inputs'!$C$11:$C$22)</f>
        <v>11883.886080041129</v>
      </c>
    </row>
    <row r="8756" spans="1:8" x14ac:dyDescent="0.2">
      <c r="A8756">
        <f t="shared" si="816"/>
        <v>2</v>
      </c>
      <c r="B8756" t="b">
        <f t="shared" si="817"/>
        <v>0</v>
      </c>
      <c r="C8756" t="str">
        <f t="shared" si="818"/>
        <v>ON</v>
      </c>
      <c r="D8756" s="4">
        <f t="shared" si="820"/>
        <v>42794.749999978769</v>
      </c>
      <c r="E8756" t="str">
        <f t="shared" si="821"/>
        <v>LRKPPS</v>
      </c>
      <c r="F8756" s="39">
        <v>69.395103454589844</v>
      </c>
      <c r="G8756">
        <f t="shared" si="819"/>
        <v>1.2736670264407572E-3</v>
      </c>
      <c r="H8756" s="38">
        <f>G8756*SUMIF('Manual Inputs'!$B$11:$B$22,'Expanded kW'!A8756,'Manual Inputs'!$C$11:$C$22)</f>
        <v>11599.765782264943</v>
      </c>
    </row>
    <row r="8757" spans="1:8" x14ac:dyDescent="0.2">
      <c r="A8757">
        <f t="shared" si="816"/>
        <v>2</v>
      </c>
      <c r="B8757" t="b">
        <f t="shared" si="817"/>
        <v>0</v>
      </c>
      <c r="C8757" t="str">
        <f t="shared" si="818"/>
        <v>ON</v>
      </c>
      <c r="D8757" s="4">
        <f t="shared" si="820"/>
        <v>42794.791666645433</v>
      </c>
      <c r="E8757" t="str">
        <f t="shared" si="821"/>
        <v>LRKPPS</v>
      </c>
      <c r="F8757" s="39">
        <v>71.455001831054688</v>
      </c>
      <c r="G8757">
        <f t="shared" si="819"/>
        <v>1.3114740835573871E-3</v>
      </c>
      <c r="H8757" s="38">
        <f>G8757*SUMIF('Manual Inputs'!$B$11:$B$22,'Expanded kW'!A8757,'Manual Inputs'!$C$11:$C$22)</f>
        <v>11944.088904686625</v>
      </c>
    </row>
    <row r="8758" spans="1:8" x14ac:dyDescent="0.2">
      <c r="A8758">
        <f t="shared" si="816"/>
        <v>2</v>
      </c>
      <c r="B8758" t="b">
        <f t="shared" si="817"/>
        <v>0</v>
      </c>
      <c r="C8758" t="str">
        <f t="shared" si="818"/>
        <v>ON</v>
      </c>
      <c r="D8758" s="4">
        <f t="shared" si="820"/>
        <v>42794.833333312097</v>
      </c>
      <c r="E8758" t="str">
        <f t="shared" si="821"/>
        <v>LRKPPS</v>
      </c>
      <c r="F8758" s="39">
        <v>63.587368011474609</v>
      </c>
      <c r="G8758">
        <f t="shared" si="819"/>
        <v>1.1670727458078644E-3</v>
      </c>
      <c r="H8758" s="38">
        <f>G8758*SUMIF('Manual Inputs'!$B$11:$B$22,'Expanded kW'!A8758,'Manual Inputs'!$C$11:$C$22)</f>
        <v>10628.971482497391</v>
      </c>
    </row>
    <row r="8759" spans="1:8" x14ac:dyDescent="0.2">
      <c r="A8759">
        <f t="shared" si="816"/>
        <v>2</v>
      </c>
      <c r="B8759" t="b">
        <f t="shared" si="817"/>
        <v>0</v>
      </c>
      <c r="C8759" t="str">
        <f t="shared" si="818"/>
        <v>OFF</v>
      </c>
      <c r="D8759" s="4">
        <f t="shared" si="820"/>
        <v>42794.874999978761</v>
      </c>
      <c r="E8759" t="str">
        <f t="shared" si="821"/>
        <v>LRKPPS</v>
      </c>
      <c r="F8759" s="39">
        <v>58.268707275390625</v>
      </c>
      <c r="G8759">
        <f t="shared" si="819"/>
        <v>1.0694548669209463E-3</v>
      </c>
      <c r="H8759" s="38">
        <f>G8759*SUMIF('Manual Inputs'!$B$11:$B$22,'Expanded kW'!A8759,'Manual Inputs'!$C$11:$C$22)</f>
        <v>9739.9286575338883</v>
      </c>
    </row>
    <row r="8760" spans="1:8" x14ac:dyDescent="0.2">
      <c r="A8760">
        <f t="shared" si="816"/>
        <v>2</v>
      </c>
      <c r="B8760" t="b">
        <f t="shared" si="817"/>
        <v>0</v>
      </c>
      <c r="C8760" t="str">
        <f t="shared" si="818"/>
        <v>OFF</v>
      </c>
      <c r="D8760" s="4">
        <f t="shared" si="820"/>
        <v>42794.916666645426</v>
      </c>
      <c r="E8760" t="str">
        <f t="shared" si="821"/>
        <v>LRKPPS</v>
      </c>
      <c r="F8760" s="39">
        <v>53.767692565917969</v>
      </c>
      <c r="G8760">
        <f t="shared" si="819"/>
        <v>9.8684393710611411E-4</v>
      </c>
      <c r="H8760" s="38">
        <f>G8760*SUMIF('Manual Inputs'!$B$11:$B$22,'Expanded kW'!A8760,'Manual Inputs'!$C$11:$C$22)</f>
        <v>8987.5597753896709</v>
      </c>
    </row>
    <row r="8761" spans="1:8" x14ac:dyDescent="0.2">
      <c r="A8761">
        <f t="shared" si="816"/>
        <v>2</v>
      </c>
      <c r="B8761" t="b">
        <f t="shared" si="817"/>
        <v>0</v>
      </c>
      <c r="C8761" t="str">
        <f t="shared" si="818"/>
        <v>OFF</v>
      </c>
      <c r="D8761" s="4">
        <f t="shared" si="820"/>
        <v>42794.95833331209</v>
      </c>
      <c r="E8761" t="str">
        <f t="shared" si="821"/>
        <v>LRKPPS</v>
      </c>
      <c r="F8761" s="39">
        <v>51.460247039794922</v>
      </c>
      <c r="G8761">
        <f t="shared" si="819"/>
        <v>9.4449343778227769E-4</v>
      </c>
      <c r="H8761" s="38">
        <f>G8761*SUMIF('Manual Inputs'!$B$11:$B$22,'Expanded kW'!A8761,'Manual Inputs'!$C$11:$C$22)</f>
        <v>8601.8578119092472</v>
      </c>
    </row>
    <row r="8762" spans="1:8" x14ac:dyDescent="0.2">
      <c r="F8762" s="39"/>
      <c r="H8762" s="38"/>
    </row>
    <row r="8763" spans="1:8" x14ac:dyDescent="0.2">
      <c r="F8763" s="39"/>
      <c r="H8763" s="38"/>
    </row>
    <row r="8764" spans="1:8" x14ac:dyDescent="0.2">
      <c r="F8764" s="39"/>
      <c r="H8764" s="38"/>
    </row>
    <row r="8765" spans="1:8" x14ac:dyDescent="0.2">
      <c r="F8765" s="39"/>
      <c r="H8765" s="38"/>
    </row>
    <row r="8766" spans="1:8" x14ac:dyDescent="0.2">
      <c r="F8766" s="39"/>
      <c r="H8766" s="38"/>
    </row>
    <row r="8767" spans="1:8" x14ac:dyDescent="0.2">
      <c r="F8767" s="39"/>
      <c r="H8767" s="38"/>
    </row>
    <row r="8768" spans="1:8" x14ac:dyDescent="0.2">
      <c r="F8768" s="39"/>
      <c r="H8768" s="38"/>
    </row>
    <row r="8769" spans="6:8" x14ac:dyDescent="0.2">
      <c r="F8769" s="39"/>
      <c r="H8769" s="38"/>
    </row>
    <row r="8770" spans="6:8" x14ac:dyDescent="0.2">
      <c r="F8770" s="39"/>
      <c r="H8770" s="38"/>
    </row>
    <row r="8771" spans="6:8" x14ac:dyDescent="0.2">
      <c r="F8771" s="39"/>
      <c r="H8771" s="38"/>
    </row>
    <row r="8772" spans="6:8" x14ac:dyDescent="0.2">
      <c r="F8772" s="39"/>
      <c r="H8772" s="38"/>
    </row>
    <row r="8773" spans="6:8" x14ac:dyDescent="0.2">
      <c r="F8773" s="39"/>
      <c r="H8773" s="38"/>
    </row>
    <row r="8774" spans="6:8" x14ac:dyDescent="0.2">
      <c r="F8774" s="39"/>
      <c r="H8774" s="38"/>
    </row>
    <row r="8775" spans="6:8" x14ac:dyDescent="0.2">
      <c r="F8775" s="39"/>
      <c r="H8775" s="38"/>
    </row>
    <row r="8776" spans="6:8" x14ac:dyDescent="0.2">
      <c r="F8776" s="39"/>
      <c r="H8776" s="38"/>
    </row>
    <row r="8777" spans="6:8" x14ac:dyDescent="0.2">
      <c r="F8777" s="39"/>
      <c r="H8777" s="38"/>
    </row>
    <row r="8778" spans="6:8" x14ac:dyDescent="0.2">
      <c r="F8778" s="39"/>
      <c r="H8778" s="38"/>
    </row>
    <row r="8779" spans="6:8" x14ac:dyDescent="0.2">
      <c r="F8779" s="39"/>
      <c r="H8779" s="38"/>
    </row>
    <row r="8780" spans="6:8" x14ac:dyDescent="0.2">
      <c r="F8780" s="39"/>
      <c r="H8780" s="38"/>
    </row>
    <row r="8781" spans="6:8" x14ac:dyDescent="0.2">
      <c r="F8781" s="39"/>
      <c r="H8781" s="38"/>
    </row>
    <row r="8782" spans="6:8" x14ac:dyDescent="0.2">
      <c r="F8782" s="39"/>
      <c r="H8782" s="38"/>
    </row>
    <row r="8783" spans="6:8" x14ac:dyDescent="0.2">
      <c r="F8783" s="39"/>
      <c r="H8783" s="38"/>
    </row>
    <row r="8784" spans="6:8" x14ac:dyDescent="0.2">
      <c r="F8784" s="39"/>
      <c r="H8784" s="38"/>
    </row>
    <row r="8785" spans="6:8" x14ac:dyDescent="0.2">
      <c r="F8785" s="39"/>
      <c r="H8785" s="38"/>
    </row>
  </sheetData>
  <autoFilter ref="A1:H8761"/>
  <phoneticPr fontId="3" type="noConversion"/>
  <pageMargins left="0.75" right="0.75" top="1" bottom="1" header="0.5" footer="0.5"/>
  <pageSetup fitToHeight="0" orientation="portrait" r:id="rId1"/>
  <headerFooter alignWithMargins="0">
    <oddFooter>&amp;C&amp;A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R24"/>
  <sheetViews>
    <sheetView workbookViewId="0">
      <selection activeCell="K34" sqref="K34"/>
    </sheetView>
  </sheetViews>
  <sheetFormatPr defaultRowHeight="12.75" x14ac:dyDescent="0.2"/>
  <cols>
    <col min="1" max="6" width="9.140625" style="14"/>
    <col min="7" max="7" width="2.7109375" style="14" customWidth="1"/>
    <col min="8" max="8" width="9.140625" style="14"/>
    <col min="9" max="9" width="10.28515625" style="14" bestFit="1" customWidth="1"/>
    <col min="10" max="10" width="9.140625" style="14"/>
    <col min="11" max="11" width="10.28515625" style="14" bestFit="1" customWidth="1"/>
    <col min="12" max="12" width="2.7109375" style="14" customWidth="1"/>
    <col min="13" max="15" width="9.140625" style="14"/>
    <col min="16" max="16" width="10.140625" style="14" bestFit="1" customWidth="1"/>
    <col min="17" max="16384" width="9.140625" style="14"/>
  </cols>
  <sheetData>
    <row r="1" spans="1:18" x14ac:dyDescent="0.2">
      <c r="A1" s="14" t="str">
        <f>'Manual Inputs'!D1</f>
        <v>Kentucky Power Co.</v>
      </c>
    </row>
    <row r="2" spans="1:18" x14ac:dyDescent="0.2">
      <c r="A2" s="14" t="str">
        <f>+'Manual Inputs'!D2</f>
        <v>Kentucky</v>
      </c>
    </row>
    <row r="3" spans="1:18" x14ac:dyDescent="0.2">
      <c r="A3" s="14" t="s">
        <v>88</v>
      </c>
    </row>
    <row r="4" spans="1:18" x14ac:dyDescent="0.2">
      <c r="A4" s="48" t="str">
        <f>CustClass &amp; " Customers"</f>
        <v>Public School Service - Secondary Customers</v>
      </c>
    </row>
    <row r="5" spans="1:18" x14ac:dyDescent="0.2">
      <c r="A5" s="15" t="str">
        <f>"For the Test Year Ended " &amp; TEXT(+DATE(YEAR(ReportYr)+1,MONTH(ReportYr),DAY(ReportYr))-1,"Mmmm d, yyyy")</f>
        <v>For the Test Year Ended February 28, 2017</v>
      </c>
    </row>
    <row r="6" spans="1:18" x14ac:dyDescent="0.2">
      <c r="A6" s="15" t="str">
        <f>"Based on Sample Period Ended " &amp; TEXT(+DATE(YEAR(TYBegin)+1,MONTH(TYBegin),DAY(TYBegin))-1,"Mmmm d, yyyy")</f>
        <v>Based on Sample Period Ended February 28, 2017</v>
      </c>
    </row>
    <row r="8" spans="1:18" hidden="1" x14ac:dyDescent="0.2">
      <c r="C8" s="28" t="s">
        <v>20</v>
      </c>
      <c r="D8" s="28"/>
      <c r="E8" s="14" t="s">
        <v>21</v>
      </c>
    </row>
    <row r="9" spans="1:18" x14ac:dyDescent="0.2">
      <c r="C9" s="52" t="s">
        <v>10</v>
      </c>
      <c r="D9" s="52"/>
      <c r="E9" s="52"/>
      <c r="F9" s="29"/>
      <c r="G9" s="16"/>
      <c r="H9" s="52" t="s">
        <v>43</v>
      </c>
      <c r="I9" s="52"/>
      <c r="J9" s="52"/>
      <c r="K9" s="52"/>
      <c r="L9" s="16"/>
      <c r="N9" s="52" t="s">
        <v>45</v>
      </c>
      <c r="O9" s="52"/>
      <c r="P9" s="52"/>
    </row>
    <row r="10" spans="1:18" x14ac:dyDescent="0.2">
      <c r="A10" s="17" t="s">
        <v>8</v>
      </c>
      <c r="B10" s="17" t="s">
        <v>9</v>
      </c>
      <c r="C10" s="30" t="s">
        <v>17</v>
      </c>
      <c r="D10" s="30" t="s">
        <v>86</v>
      </c>
      <c r="E10" s="30" t="s">
        <v>18</v>
      </c>
      <c r="F10" s="30" t="s">
        <v>86</v>
      </c>
      <c r="G10" s="30"/>
      <c r="H10" s="30" t="s">
        <v>17</v>
      </c>
      <c r="I10" s="30" t="s">
        <v>86</v>
      </c>
      <c r="J10" s="30" t="s">
        <v>18</v>
      </c>
      <c r="K10" s="30" t="s">
        <v>86</v>
      </c>
      <c r="L10" s="30"/>
      <c r="M10" s="30" t="s">
        <v>44</v>
      </c>
      <c r="N10" s="30" t="s">
        <v>17</v>
      </c>
      <c r="O10" s="30" t="s">
        <v>18</v>
      </c>
      <c r="P10" s="30" t="s">
        <v>26</v>
      </c>
    </row>
    <row r="11" spans="1:18" x14ac:dyDescent="0.2">
      <c r="A11" s="25">
        <f>+'Manual Inputs'!A11</f>
        <v>2016</v>
      </c>
      <c r="B11" s="25">
        <f>+'Manual Inputs'!B11</f>
        <v>3</v>
      </c>
      <c r="C11" s="14">
        <f t="array" ref="C11">MAX(IF('Expanded kW'!$A$2:$A$8785=$B11,IF('Expanded kW'!$C$2:$C$8785=C$8,'Expanded kW'!$F$2:$F$8785,0),0))</f>
        <v>164.91912841796875</v>
      </c>
      <c r="D11" s="35">
        <f>IF(C11=0,0,$P11/C11/COUNTIF('Expanded kW'!$A$2:$A$8785,'Monthly Data'!$B11))</f>
        <v>0.46481697512543863</v>
      </c>
      <c r="E11" s="14">
        <f t="array" ref="E11">MAX(IF('Expanded kW'!$A$2:$A$8785=$B11,IF('Expanded kW'!$C$2:$C$8785=E$8,'Expanded kW'!$F$2:$F$8785,0),0))</f>
        <v>124.36498260498047</v>
      </c>
      <c r="F11" s="35">
        <f>IF(E11=0,0,$P11/E11/COUNTIF('Expanded kW'!$A$2:$A$8785,'Monthly Data'!$B11))</f>
        <v>0.61638902531792006</v>
      </c>
      <c r="H11" s="27">
        <f>+'LR Monthly'!G2</f>
        <v>203.25942469276484</v>
      </c>
      <c r="I11" s="35">
        <f>IF(H11=0,0,$P11/H11/COUNTIF('Expanded kW'!$A$2:$A$8785,'Monthly Data'!$B11))</f>
        <v>0.37713975884480921</v>
      </c>
      <c r="J11" s="27">
        <f>+'LR Monthly'!H2</f>
        <v>159.06701638345862</v>
      </c>
      <c r="K11" s="35">
        <f>IF(J11=0,0,$P11/J11/COUNTIF('Expanded kW'!$A$2:$A$8785,'Monthly Data'!$B11))</f>
        <v>0.48191769830376718</v>
      </c>
      <c r="L11" s="27"/>
      <c r="M11" s="27">
        <f>VLOOKUP('Manual Inputs'!E27,'Expanded kW'!$D$2:$F$8785,3)</f>
        <v>142.44192504882812</v>
      </c>
      <c r="N11" s="26">
        <f>SUMIFS('Expanded kW'!$F$2:$F$8785,'Expanded kW'!$A$2:$A$8785,$B11,'Expanded kW'!$C$2:$C$8785,C$8)</f>
        <v>32357.437664031982</v>
      </c>
      <c r="O11" s="26">
        <f>SUMIFS('Expanded kW'!$F$2:$F$8785,'Expanded kW'!$A$2:$A$8785,$B11,'Expanded kW'!$C$2:$C$8785,E$8)</f>
        <v>24675.526882171631</v>
      </c>
      <c r="P11" s="26">
        <f>SUM(N11:O11)</f>
        <v>57032.964546203613</v>
      </c>
      <c r="R11" s="26"/>
    </row>
    <row r="12" spans="1:18" x14ac:dyDescent="0.2">
      <c r="A12" s="25">
        <f>+'Manual Inputs'!A12</f>
        <v>2016</v>
      </c>
      <c r="B12" s="25">
        <f>+'Manual Inputs'!B12</f>
        <v>4</v>
      </c>
      <c r="C12" s="14">
        <f t="array" ref="C12">MAX(IF('Expanded kW'!$A$2:$A$8785=$B12,IF('Expanded kW'!$C$2:$C$8785=C$8,'Expanded kW'!$F$2:$F$8785,0),0))</f>
        <v>145.05059814453125</v>
      </c>
      <c r="D12" s="35">
        <f>IF(C12=0,0,$P12/C12/COUNTIF('Expanded kW'!$A$2:$A$8785,'Monthly Data'!$B12))</f>
        <v>0.47593634195654444</v>
      </c>
      <c r="E12" s="14">
        <f t="array" ref="E12">MAX(IF('Expanded kW'!$A$2:$A$8785=$B12,IF('Expanded kW'!$C$2:$C$8785=E$8,'Expanded kW'!$F$2:$F$8785,0),0))</f>
        <v>90.541206359863281</v>
      </c>
      <c r="F12" s="35">
        <f>IF(E12=0,0,$P12/E12/COUNTIF('Expanded kW'!$A$2:$A$8785,'Monthly Data'!$B12))</f>
        <v>0.76246886754669907</v>
      </c>
      <c r="H12" s="27">
        <f>+'LR Monthly'!G3</f>
        <v>179.12856401335949</v>
      </c>
      <c r="I12" s="35">
        <f>IF(H12=0,0,$P12/H12/COUNTIF('Expanded kW'!$A$2:$A$8785,'Monthly Data'!$B12))</f>
        <v>0.38539275664805911</v>
      </c>
      <c r="J12" s="27">
        <f>+'LR Monthly'!H3</f>
        <v>120.6235423687358</v>
      </c>
      <c r="K12" s="35">
        <f>IF(J12=0,0,$P12/J12/COUNTIF('Expanded kW'!$A$2:$A$8785,'Monthly Data'!$B12))</f>
        <v>0.57231656212253601</v>
      </c>
      <c r="L12" s="27"/>
      <c r="M12" s="27">
        <f>VLOOKUP('Manual Inputs'!E28,'Expanded kW'!$D$2:$F$8785,3)</f>
        <v>61.967876434326172</v>
      </c>
      <c r="N12" s="26">
        <f>SUMIFS('Expanded kW'!$F$2:$F$8785,'Expanded kW'!$A$2:$A$8785,$B12,'Expanded kW'!$C$2:$C$8785,C$8)</f>
        <v>27586.740673065186</v>
      </c>
      <c r="O12" s="26">
        <f>SUMIFS('Expanded kW'!$F$2:$F$8785,'Expanded kW'!$A$2:$A$8785,$B12,'Expanded kW'!$C$2:$C$8785,E$8)</f>
        <v>22118.352104187012</v>
      </c>
      <c r="P12" s="26">
        <f t="shared" ref="P12:P22" si="0">SUM(N12:O12)</f>
        <v>49705.092777252197</v>
      </c>
      <c r="R12" s="26"/>
    </row>
    <row r="13" spans="1:18" x14ac:dyDescent="0.2">
      <c r="A13" s="25">
        <f>+'Manual Inputs'!A13</f>
        <v>2016</v>
      </c>
      <c r="B13" s="25">
        <f>+'Manual Inputs'!B13</f>
        <v>5</v>
      </c>
      <c r="C13" s="14">
        <f t="array" ref="C13">MAX(IF('Expanded kW'!$A$2:$A$8785=$B13,IF('Expanded kW'!$C$2:$C$8785=C$8,'Expanded kW'!$F$2:$F$8785,0),0))</f>
        <v>154.04513549804687</v>
      </c>
      <c r="D13" s="35">
        <f>IF(C13=0,0,$P13/C13/COUNTIF('Expanded kW'!$A$2:$A$8785,'Monthly Data'!$B13))</f>
        <v>0.46860539335437629</v>
      </c>
      <c r="E13" s="14">
        <f t="array" ref="E13">MAX(IF('Expanded kW'!$A$2:$A$8785=$B13,IF('Expanded kW'!$C$2:$C$8785=E$8,'Expanded kW'!$F$2:$F$8785,0),0))</f>
        <v>84.065093994140625</v>
      </c>
      <c r="F13" s="35">
        <f>IF(E13=0,0,$P13/E13/COUNTIF('Expanded kW'!$A$2:$A$8785,'Monthly Data'!$B13))</f>
        <v>0.85869625411257944</v>
      </c>
      <c r="H13" s="27">
        <f>+'LR Monthly'!G4</f>
        <v>172.19345049845043</v>
      </c>
      <c r="I13" s="35">
        <f>IF(H13=0,0,$P13/H13/COUNTIF('Expanded kW'!$A$2:$A$8785,'Monthly Data'!$B13))</f>
        <v>0.41921676524531953</v>
      </c>
      <c r="J13" s="27">
        <f>+'LR Monthly'!H4</f>
        <v>115.47096466190308</v>
      </c>
      <c r="K13" s="35">
        <f>IF(J13=0,0,$P13/J13/COUNTIF('Expanded kW'!$A$2:$A$8785,'Monthly Data'!$B13))</f>
        <v>0.62514746911269758</v>
      </c>
      <c r="L13" s="27"/>
      <c r="M13" s="27">
        <f>VLOOKUP('Manual Inputs'!E29,'Expanded kW'!$D$2:$F$8785,3)</f>
        <v>85.209968566894531</v>
      </c>
      <c r="N13" s="26">
        <f>SUMIFS('Expanded kW'!$F$2:$F$8785,'Expanded kW'!$A$2:$A$8785,$B13,'Expanded kW'!$C$2:$C$8785,C$8)</f>
        <v>29994.413906097412</v>
      </c>
      <c r="O13" s="26">
        <f>SUMIFS('Expanded kW'!$F$2:$F$8785,'Expanded kW'!$A$2:$A$8785,$B13,'Expanded kW'!$C$2:$C$8785,E$8)</f>
        <v>23712.253791809082</v>
      </c>
      <c r="P13" s="26">
        <f t="shared" si="0"/>
        <v>53706.667697906494</v>
      </c>
      <c r="R13" s="26"/>
    </row>
    <row r="14" spans="1:18" x14ac:dyDescent="0.2">
      <c r="A14" s="25">
        <f>+'Manual Inputs'!A14</f>
        <v>2016</v>
      </c>
      <c r="B14" s="25">
        <f>+'Manual Inputs'!B14</f>
        <v>6</v>
      </c>
      <c r="C14" s="14">
        <f t="array" ref="C14">MAX(IF('Expanded kW'!$A$2:$A$8785=$B14,IF('Expanded kW'!$C$2:$C$8785=C$8,'Expanded kW'!$F$2:$F$8785,0),0))</f>
        <v>101.35732269287109</v>
      </c>
      <c r="D14" s="35">
        <f>IF(C14=0,0,$P14/C14/COUNTIF('Expanded kW'!$A$2:$A$8785,'Monthly Data'!$B14))</f>
        <v>0.65129060668586758</v>
      </c>
      <c r="E14" s="14">
        <f t="array" ref="E14">MAX(IF('Expanded kW'!$A$2:$A$8785=$B14,IF('Expanded kW'!$C$2:$C$8785=E$8,'Expanded kW'!$F$2:$F$8785,0),0))</f>
        <v>77.046600341796875</v>
      </c>
      <c r="F14" s="35">
        <f>IF(E14=0,0,$P14/E14/COUNTIF('Expanded kW'!$A$2:$A$8785,'Monthly Data'!$B14))</f>
        <v>0.85679409468874324</v>
      </c>
      <c r="H14" s="27">
        <f>+'LR Monthly'!G5</f>
        <v>121.19542032572485</v>
      </c>
      <c r="I14" s="35">
        <f>IF(H14=0,0,$P14/H14/COUNTIF('Expanded kW'!$A$2:$A$8785,'Monthly Data'!$B14))</f>
        <v>0.54468289322549079</v>
      </c>
      <c r="J14" s="27">
        <f>+'LR Monthly'!H5</f>
        <v>98.10711716791549</v>
      </c>
      <c r="K14" s="35">
        <f>IF(J14=0,0,$P14/J14/COUNTIF('Expanded kW'!$A$2:$A$8785,'Monthly Data'!$B14))</f>
        <v>0.67286731171307812</v>
      </c>
      <c r="L14" s="27"/>
      <c r="M14" s="27">
        <f>VLOOKUP('Manual Inputs'!E30,'Expanded kW'!$D$2:$F$8785,3)</f>
        <v>95.778587341308594</v>
      </c>
      <c r="N14" s="26">
        <f>SUMIFS('Expanded kW'!$F$2:$F$8785,'Expanded kW'!$A$2:$A$8785,$B14,'Expanded kW'!$C$2:$C$8785,C$8)</f>
        <v>23471.767993927002</v>
      </c>
      <c r="O14" s="26">
        <f>SUMIFS('Expanded kW'!$F$2:$F$8785,'Expanded kW'!$A$2:$A$8785,$B14,'Expanded kW'!$C$2:$C$8785,E$8)</f>
        <v>24057.643981933594</v>
      </c>
      <c r="P14" s="26">
        <f t="shared" si="0"/>
        <v>47529.411975860596</v>
      </c>
      <c r="R14" s="26"/>
    </row>
    <row r="15" spans="1:18" x14ac:dyDescent="0.2">
      <c r="A15" s="25">
        <f>+'Manual Inputs'!A15</f>
        <v>2016</v>
      </c>
      <c r="B15" s="25">
        <f>+'Manual Inputs'!B15</f>
        <v>7</v>
      </c>
      <c r="C15" s="14">
        <f t="array" ref="C15">MAX(IF('Expanded kW'!$A$2:$A$8785=$B15,IF('Expanded kW'!$C$2:$C$8785=C$8,'Expanded kW'!$F$2:$F$8785,0),0))</f>
        <v>119.81711578369141</v>
      </c>
      <c r="D15" s="35">
        <f>IF(C15=0,0,$P15/C15/COUNTIF('Expanded kW'!$A$2:$A$8785,'Monthly Data'!$B15))</f>
        <v>0.60086480847062551</v>
      </c>
      <c r="E15" s="14">
        <f t="array" ref="E15">MAX(IF('Expanded kW'!$A$2:$A$8785=$B15,IF('Expanded kW'!$C$2:$C$8785=E$8,'Expanded kW'!$F$2:$F$8785,0),0))</f>
        <v>88.964111328125</v>
      </c>
      <c r="F15" s="35">
        <f>IF(E15=0,0,$P15/E15/COUNTIF('Expanded kW'!$A$2:$A$8785,'Monthly Data'!$B15))</f>
        <v>0.80924641692127419</v>
      </c>
      <c r="H15" s="27">
        <f>+'LR Monthly'!G6</f>
        <v>138.41633078281507</v>
      </c>
      <c r="I15" s="35">
        <f>IF(H15=0,0,$P15/H15/COUNTIF('Expanded kW'!$A$2:$A$8785,'Monthly Data'!$B15))</f>
        <v>0.52012568112236668</v>
      </c>
      <c r="J15" s="27">
        <f>+'LR Monthly'!H6</f>
        <v>114.18823947861036</v>
      </c>
      <c r="K15" s="35">
        <f>IF(J15=0,0,$P15/J15/COUNTIF('Expanded kW'!$A$2:$A$8785,'Monthly Data'!$B15))</f>
        <v>0.63048426576675909</v>
      </c>
      <c r="L15" s="27"/>
      <c r="M15" s="27">
        <f>VLOOKUP('Manual Inputs'!E31,'Expanded kW'!$D$2:$F$8785,3)</f>
        <v>119.81711578369141</v>
      </c>
      <c r="N15" s="26">
        <f>SUMIFS('Expanded kW'!$F$2:$F$8785,'Expanded kW'!$A$2:$A$8785,$B15,'Expanded kW'!$C$2:$C$8785,C$8)</f>
        <v>24910.153755187988</v>
      </c>
      <c r="O15" s="26">
        <f>SUMIFS('Expanded kW'!$F$2:$F$8785,'Expanded kW'!$A$2:$A$8785,$B15,'Expanded kW'!$C$2:$C$8785,E$8)</f>
        <v>28653.299160003662</v>
      </c>
      <c r="P15" s="26">
        <f t="shared" si="0"/>
        <v>53563.45291519165</v>
      </c>
      <c r="R15" s="26"/>
    </row>
    <row r="16" spans="1:18" x14ac:dyDescent="0.2">
      <c r="A16" s="25">
        <f>+'Manual Inputs'!A16</f>
        <v>2016</v>
      </c>
      <c r="B16" s="25">
        <f>+'Manual Inputs'!B16</f>
        <v>8</v>
      </c>
      <c r="C16" s="14">
        <f t="array" ref="C16">MAX(IF('Expanded kW'!$A$2:$A$8785=$B16,IF('Expanded kW'!$C$2:$C$8785=C$8,'Expanded kW'!$F$2:$F$8785,0),0))</f>
        <v>194.9189453125</v>
      </c>
      <c r="D16" s="35">
        <f>IF(C16=0,0,$P16/C16/COUNTIF('Expanded kW'!$A$2:$A$8785,'Monthly Data'!$B16))</f>
        <v>0.51393474841367692</v>
      </c>
      <c r="E16" s="14">
        <f t="array" ref="E16">MAX(IF('Expanded kW'!$A$2:$A$8785=$B16,IF('Expanded kW'!$C$2:$C$8785=E$8,'Expanded kW'!$F$2:$F$8785,0),0))</f>
        <v>115.13759613037109</v>
      </c>
      <c r="F16" s="35">
        <f>IF(E16=0,0,$P16/E16/COUNTIF('Expanded kW'!$A$2:$A$8785,'Monthly Data'!$B16))</f>
        <v>0.87005133411687163</v>
      </c>
      <c r="H16" s="27">
        <f>+'LR Monthly'!G7</f>
        <v>210.21485272599887</v>
      </c>
      <c r="I16" s="35">
        <f>IF(H16=0,0,$P16/H16/COUNTIF('Expanded kW'!$A$2:$A$8785,'Monthly Data'!$B16))</f>
        <v>0.4765392065365201</v>
      </c>
      <c r="J16" s="27">
        <f>+'LR Monthly'!H7</f>
        <v>137.01735192366954</v>
      </c>
      <c r="K16" s="35">
        <f>IF(J16=0,0,$P16/J16/COUNTIF('Expanded kW'!$A$2:$A$8785,'Monthly Data'!$B16))</f>
        <v>0.73111629814627699</v>
      </c>
      <c r="L16" s="27"/>
      <c r="M16" s="27">
        <f>VLOOKUP('Manual Inputs'!E32,'Expanded kW'!$D$2:$F$8785,3)</f>
        <v>129.13397216796875</v>
      </c>
      <c r="N16" s="26">
        <f>SUMIFS('Expanded kW'!$F$2:$F$8785,'Expanded kW'!$A$2:$A$8785,$B16,'Expanded kW'!$C$2:$C$8785,C$8)</f>
        <v>43116.473411560059</v>
      </c>
      <c r="O16" s="26">
        <f>SUMIFS('Expanded kW'!$F$2:$F$8785,'Expanded kW'!$A$2:$A$8785,$B16,'Expanded kW'!$C$2:$C$8785,E$8)</f>
        <v>31414.187213897705</v>
      </c>
      <c r="P16" s="26">
        <f t="shared" si="0"/>
        <v>74530.660625457764</v>
      </c>
      <c r="R16" s="26"/>
    </row>
    <row r="17" spans="1:18" x14ac:dyDescent="0.2">
      <c r="A17" s="25">
        <f>+'Manual Inputs'!A17</f>
        <v>2016</v>
      </c>
      <c r="B17" s="25">
        <f>+'Manual Inputs'!B17</f>
        <v>9</v>
      </c>
      <c r="C17" s="14">
        <f t="array" ref="C17">MAX(IF('Expanded kW'!$A$2:$A$8785=$B17,IF('Expanded kW'!$C$2:$C$8785=C$8,'Expanded kW'!$F$2:$F$8785,0),0))</f>
        <v>182.51498413085937</v>
      </c>
      <c r="D17" s="35">
        <f>IF(C17=0,0,$P17/C17/COUNTIF('Expanded kW'!$A$2:$A$8785,'Monthly Data'!$B17))</f>
        <v>0.50098883050918885</v>
      </c>
      <c r="E17" s="14">
        <f t="array" ref="E17">MAX(IF('Expanded kW'!$A$2:$A$8785=$B17,IF('Expanded kW'!$C$2:$C$8785=E$8,'Expanded kW'!$F$2:$F$8785,0),0))</f>
        <v>110.74637603759766</v>
      </c>
      <c r="F17" s="35">
        <f>IF(E17=0,0,$P17/E17/COUNTIF('Expanded kW'!$A$2:$A$8785,'Monthly Data'!$B17))</f>
        <v>0.82565201428424018</v>
      </c>
      <c r="H17" s="27">
        <f>+'LR Monthly'!G8</f>
        <v>197.81894632529773</v>
      </c>
      <c r="I17" s="35">
        <f>IF(H17=0,0,$P17/H17/COUNTIF('Expanded kW'!$A$2:$A$8785,'Monthly Data'!$B17))</f>
        <v>0.46223059089476626</v>
      </c>
      <c r="J17" s="27">
        <f>+'LR Monthly'!H8</f>
        <v>123.8532503324589</v>
      </c>
      <c r="K17" s="35">
        <f>IF(J17=0,0,$P17/J17/COUNTIF('Expanded kW'!$A$2:$A$8785,'Monthly Data'!$B17))</f>
        <v>0.73827669604694057</v>
      </c>
      <c r="L17" s="27"/>
      <c r="M17" s="27">
        <f>VLOOKUP('Manual Inputs'!E33,'Expanded kW'!$D$2:$F$8785,3)</f>
        <v>133.3536376953125</v>
      </c>
      <c r="N17" s="26">
        <f>SUMIFS('Expanded kW'!$F$2:$F$8785,'Expanded kW'!$A$2:$A$8785,$B17,'Expanded kW'!$C$2:$C$8785,C$8)</f>
        <v>39012.950836181641</v>
      </c>
      <c r="O17" s="26">
        <f>SUMIFS('Expanded kW'!$F$2:$F$8785,'Expanded kW'!$A$2:$A$8785,$B17,'Expanded kW'!$C$2:$C$8785,E$8)</f>
        <v>26822.386447906494</v>
      </c>
      <c r="P17" s="26">
        <f t="shared" si="0"/>
        <v>65835.337284088135</v>
      </c>
      <c r="R17" s="26"/>
    </row>
    <row r="18" spans="1:18" x14ac:dyDescent="0.2">
      <c r="A18" s="25">
        <f>+'Manual Inputs'!A18</f>
        <v>2016</v>
      </c>
      <c r="B18" s="25">
        <f>+'Manual Inputs'!B18</f>
        <v>10</v>
      </c>
      <c r="C18" s="14">
        <f t="array" ref="C18">MAX(IF('Expanded kW'!$A$2:$A$8785=$B18,IF('Expanded kW'!$C$2:$C$8785=C$8,'Expanded kW'!$F$2:$F$8785,0),0))</f>
        <v>159.05953979492187</v>
      </c>
      <c r="D18" s="35">
        <f>IF(C18=0,0,$P18/C18/COUNTIF('Expanded kW'!$A$2:$A$8785,'Monthly Data'!$B18))</f>
        <v>0.44779331854415089</v>
      </c>
      <c r="E18" s="14">
        <f t="array" ref="E18">MAX(IF('Expanded kW'!$A$2:$A$8785=$B18,IF('Expanded kW'!$C$2:$C$8785=E$8,'Expanded kW'!$F$2:$F$8785,0),0))</f>
        <v>86.802696228027344</v>
      </c>
      <c r="F18" s="35">
        <f>IF(E18=0,0,$P18/E18/COUNTIF('Expanded kW'!$A$2:$A$8785,'Monthly Data'!$B18))</f>
        <v>0.82054823485858164</v>
      </c>
      <c r="H18" s="27">
        <f>+'LR Monthly'!G9</f>
        <v>179.03059782528547</v>
      </c>
      <c r="I18" s="35">
        <f>IF(H18=0,0,$P18/H18/COUNTIF('Expanded kW'!$A$2:$A$8785,'Monthly Data'!$B18))</f>
        <v>0.39784148651719403</v>
      </c>
      <c r="J18" s="27">
        <f>+'LR Monthly'!H9</f>
        <v>108.41510960888647</v>
      </c>
      <c r="K18" s="35">
        <f>IF(J18=0,0,$P18/J18/COUNTIF('Expanded kW'!$A$2:$A$8785,'Monthly Data'!$B18))</f>
        <v>0.65697299415021138</v>
      </c>
      <c r="L18" s="27"/>
      <c r="M18" s="27">
        <f>VLOOKUP('Manual Inputs'!E34,'Expanded kW'!$D$2:$F$8785,3)</f>
        <v>112.31284332275391</v>
      </c>
      <c r="N18" s="26">
        <f>SUMIFS('Expanded kW'!$F$2:$F$8785,'Expanded kW'!$A$2:$A$8785,$B18,'Expanded kW'!$C$2:$C$8785,C$8)</f>
        <v>30053.260177612305</v>
      </c>
      <c r="O18" s="26">
        <f>SUMIFS('Expanded kW'!$F$2:$F$8785,'Expanded kW'!$A$2:$A$8785,$B18,'Expanded kW'!$C$2:$C$8785,E$8)</f>
        <v>22938.734405517578</v>
      </c>
      <c r="P18" s="26">
        <f t="shared" si="0"/>
        <v>52991.994583129883</v>
      </c>
      <c r="R18" s="26"/>
    </row>
    <row r="19" spans="1:18" x14ac:dyDescent="0.2">
      <c r="A19" s="25">
        <f>+'Manual Inputs'!A19</f>
        <v>2016</v>
      </c>
      <c r="B19" s="25">
        <f>+'Manual Inputs'!B19</f>
        <v>11</v>
      </c>
      <c r="C19" s="14">
        <f t="array" ref="C19">MAX(IF('Expanded kW'!$A$2:$A$8785=$B19,IF('Expanded kW'!$C$2:$C$8785=C$8,'Expanded kW'!$F$2:$F$8785,0),0))</f>
        <v>163.37506103515625</v>
      </c>
      <c r="D19" s="35">
        <f>IF(C19=0,0,$P19/C19/COUNTIF('Expanded kW'!$A$2:$A$8785,'Monthly Data'!$B19))</f>
        <v>0.45865309360462841</v>
      </c>
      <c r="E19" s="14">
        <f t="array" ref="E19">MAX(IF('Expanded kW'!$A$2:$A$8785=$B19,IF('Expanded kW'!$C$2:$C$8785=E$8,'Expanded kW'!$F$2:$F$8785,0),0))</f>
        <v>120.28300476074219</v>
      </c>
      <c r="F19" s="35">
        <f>IF(E19=0,0,$P19/E19/COUNTIF('Expanded kW'!$A$2:$A$8785,'Monthly Data'!$B19))</f>
        <v>0.62296811848581091</v>
      </c>
      <c r="H19" s="27">
        <f>+'LR Monthly'!G10</f>
        <v>211.92179124257265</v>
      </c>
      <c r="I19" s="35">
        <f>IF(H19=0,0,$P19/H19/COUNTIF('Expanded kW'!$A$2:$A$8785,'Monthly Data'!$B19))</f>
        <v>0.35358552191477666</v>
      </c>
      <c r="J19" s="27">
        <f>+'LR Monthly'!H10</f>
        <v>153.90515488354276</v>
      </c>
      <c r="K19" s="35">
        <f>IF(J19=0,0,$P19/J19/COUNTIF('Expanded kW'!$A$2:$A$8785,'Monthly Data'!$B19))</f>
        <v>0.48687438194204374</v>
      </c>
      <c r="L19" s="27"/>
      <c r="M19" s="27">
        <f>VLOOKUP('Manual Inputs'!E35,'Expanded kW'!$D$2:$F$8785,3)</f>
        <v>133.04913330078125</v>
      </c>
      <c r="N19" s="26">
        <f>SUMIFS('Expanded kW'!$F$2:$F$8785,'Expanded kW'!$A$2:$A$8785,$B19,'Expanded kW'!$C$2:$C$8785,C$8)</f>
        <v>29793.673950195313</v>
      </c>
      <c r="O19" s="26">
        <f>SUMIFS('Expanded kW'!$F$2:$F$8785,'Expanded kW'!$A$2:$A$8785,$B19,'Expanded kW'!$C$2:$C$8785,E$8)</f>
        <v>24157.709606170654</v>
      </c>
      <c r="P19" s="26">
        <f t="shared" si="0"/>
        <v>53951.383556365967</v>
      </c>
      <c r="R19" s="26"/>
    </row>
    <row r="20" spans="1:18" x14ac:dyDescent="0.2">
      <c r="A20" s="25">
        <f>+'Manual Inputs'!A20</f>
        <v>2016</v>
      </c>
      <c r="B20" s="25">
        <f>+'Manual Inputs'!B20</f>
        <v>12</v>
      </c>
      <c r="C20" s="14">
        <f t="array" ref="C20">MAX(IF('Expanded kW'!$A$2:$A$8785=$B20,IF('Expanded kW'!$C$2:$C$8785=C$8,'Expanded kW'!$F$2:$F$8785,0),0))</f>
        <v>177.37940979003906</v>
      </c>
      <c r="D20" s="35">
        <f>IF(C20=0,0,$P20/C20/COUNTIF('Expanded kW'!$A$2:$A$8785,'Monthly Data'!$B20))</f>
        <v>0.47120844849688226</v>
      </c>
      <c r="E20" s="14">
        <f t="array" ref="E20">MAX(IF('Expanded kW'!$A$2:$A$8785=$B20,IF('Expanded kW'!$C$2:$C$8785=E$8,'Expanded kW'!$F$2:$F$8785,0),0))</f>
        <v>137.73191833496094</v>
      </c>
      <c r="F20" s="35">
        <f>IF(E20=0,0,$P20/E20/COUNTIF('Expanded kW'!$A$2:$A$8785,'Monthly Data'!$B20))</f>
        <v>0.60685044899458807</v>
      </c>
      <c r="H20" s="27">
        <f>+'LR Monthly'!G11</f>
        <v>214.32501929895372</v>
      </c>
      <c r="I20" s="35">
        <f>IF(H20=0,0,$P20/H20/COUNTIF('Expanded kW'!$A$2:$A$8785,'Monthly Data'!$B20))</f>
        <v>0.38998095862000476</v>
      </c>
      <c r="J20" s="27">
        <f>+'LR Monthly'!H11</f>
        <v>167.79121721387969</v>
      </c>
      <c r="K20" s="35">
        <f>IF(J20=0,0,$P20/J20/COUNTIF('Expanded kW'!$A$2:$A$8785,'Monthly Data'!$B20))</f>
        <v>0.49813499103422099</v>
      </c>
      <c r="L20" s="27"/>
      <c r="M20" s="27">
        <f>VLOOKUP('Manual Inputs'!E36,'Expanded kW'!$D$2:$F$8785,3)</f>
        <v>156.04916381835937</v>
      </c>
      <c r="N20" s="26">
        <f>SUMIFS('Expanded kW'!$F$2:$F$8785,'Expanded kW'!$A$2:$A$8785,$B20,'Expanded kW'!$C$2:$C$8785,C$8)</f>
        <v>30428.870223999023</v>
      </c>
      <c r="O20" s="26">
        <f>SUMIFS('Expanded kW'!$F$2:$F$8785,'Expanded kW'!$A$2:$A$8785,$B20,'Expanded kW'!$C$2:$C$8785,E$8)</f>
        <v>31756.641078948975</v>
      </c>
      <c r="P20" s="26">
        <f t="shared" si="0"/>
        <v>62185.511302947998</v>
      </c>
      <c r="R20" s="26"/>
    </row>
    <row r="21" spans="1:18" x14ac:dyDescent="0.2">
      <c r="A21" s="25">
        <f>+'Manual Inputs'!A21</f>
        <v>2017</v>
      </c>
      <c r="B21" s="25">
        <f>+'Manual Inputs'!B21</f>
        <v>1</v>
      </c>
      <c r="C21" s="14">
        <f t="array" ref="C21">MAX(IF('Expanded kW'!$A$2:$A$8785=$B21,IF('Expanded kW'!$C$2:$C$8785=C$8,'Expanded kW'!$F$2:$F$8785,0),0))</f>
        <v>168.65963745117187</v>
      </c>
      <c r="D21" s="35">
        <f>IF(C21=0,0,$P21/C21/COUNTIF('Expanded kW'!$A$2:$A$8785,'Monthly Data'!$B21))</f>
        <v>0.50288733941082198</v>
      </c>
      <c r="E21" s="14">
        <f t="array" ref="E21">MAX(IF('Expanded kW'!$A$2:$A$8785=$B21,IF('Expanded kW'!$C$2:$C$8785=E$8,'Expanded kW'!$F$2:$F$8785,0),0))</f>
        <v>141.67234802246094</v>
      </c>
      <c r="F21" s="35">
        <f>IF(E21=0,0,$P21/E21/COUNTIF('Expanded kW'!$A$2:$A$8785,'Monthly Data'!$B21))</f>
        <v>0.59868278833330746</v>
      </c>
      <c r="H21" s="27">
        <f>+'LR Monthly'!G12</f>
        <v>211.12903961991248</v>
      </c>
      <c r="I21" s="35">
        <f>IF(H21=0,0,$P21/H21/COUNTIF('Expanded kW'!$A$2:$A$8785,'Monthly Data'!$B21))</f>
        <v>0.40172965545860528</v>
      </c>
      <c r="J21" s="27">
        <f>+'LR Monthly'!H12</f>
        <v>172.7280550445808</v>
      </c>
      <c r="K21" s="35">
        <f>IF(J21=0,0,$P21/J21/COUNTIF('Expanded kW'!$A$2:$A$8785,'Monthly Data'!$B21))</f>
        <v>0.4910423863796915</v>
      </c>
      <c r="L21" s="27"/>
      <c r="M21" s="27">
        <f>VLOOKUP('Manual Inputs'!E37,'Expanded kW'!$D$2:$F$8785,3)</f>
        <v>156.85150146484375</v>
      </c>
      <c r="N21" s="26">
        <f>SUMIFS('Expanded kW'!$F$2:$F$8785,'Expanded kW'!$A$2:$A$8785,$B21,'Expanded kW'!$C$2:$C$8785,C$8)</f>
        <v>32078.490104675293</v>
      </c>
      <c r="O21" s="26">
        <f>SUMIFS('Expanded kW'!$F$2:$F$8785,'Expanded kW'!$A$2:$A$8785,$B21,'Expanded kW'!$C$2:$C$8785,E$8)</f>
        <v>31025.20637512207</v>
      </c>
      <c r="P21" s="26">
        <f t="shared" si="0"/>
        <v>63103.696479797363</v>
      </c>
      <c r="R21" s="26"/>
    </row>
    <row r="22" spans="1:18" x14ac:dyDescent="0.2">
      <c r="A22" s="25">
        <f>+'Manual Inputs'!A22</f>
        <v>2017</v>
      </c>
      <c r="B22" s="25">
        <f>+'Manual Inputs'!B22</f>
        <v>2</v>
      </c>
      <c r="C22" s="14">
        <f t="array" ref="C22">MAX(IF('Expanded kW'!$A$2:$A$8785=$B22,IF('Expanded kW'!$C$2:$C$8785=C$8,'Expanded kW'!$F$2:$F$8785,0),0))</f>
        <v>164.85299682617188</v>
      </c>
      <c r="D22" s="35">
        <f>IF(C22=0,0,$P22/C22/COUNTIF('Expanded kW'!$A$2:$A$8785,'Monthly Data'!$B22))</f>
        <v>0.49182069859774635</v>
      </c>
      <c r="E22" s="14">
        <f t="array" ref="E22">MAX(IF('Expanded kW'!$A$2:$A$8785=$B22,IF('Expanded kW'!$C$2:$C$8785=E$8,'Expanded kW'!$F$2:$F$8785,0),0))</f>
        <v>125.85532379150391</v>
      </c>
      <c r="F22" s="35">
        <f>IF(E22=0,0,$P22/E22/COUNTIF('Expanded kW'!$A$2:$A$8785,'Monthly Data'!$B22))</f>
        <v>0.64421681675776077</v>
      </c>
      <c r="H22" s="27">
        <f>+'LR Monthly'!G13</f>
        <v>199.16436441516419</v>
      </c>
      <c r="I22" s="35">
        <f>IF(H22=0,0,$P22/H22/COUNTIF('Expanded kW'!$A$2:$A$8785,'Monthly Data'!$B22))</f>
        <v>0.40709148096378389</v>
      </c>
      <c r="J22" s="27">
        <f>+'LR Monthly'!H13</f>
        <v>162.09133931196581</v>
      </c>
      <c r="K22" s="35">
        <f>IF(J22=0,0,$P22/J22/COUNTIF('Expanded kW'!$A$2:$A$8785,'Monthly Data'!$B22))</f>
        <v>0.50020017361282065</v>
      </c>
      <c r="L22" s="27"/>
      <c r="M22" s="27">
        <f>VLOOKUP('Manual Inputs'!E38,'Expanded kW'!$D$2:$F$8785,3)</f>
        <v>100.06881713867187</v>
      </c>
      <c r="N22" s="26">
        <f>SUMIFS('Expanded kW'!$F$2:$F$8785,'Expanded kW'!$A$2:$A$8785,$B22,'Expanded kW'!$C$2:$C$8785,C$8)</f>
        <v>29522.212726593018</v>
      </c>
      <c r="O22" s="26">
        <f>SUMIFS('Expanded kW'!$F$2:$F$8785,'Expanded kW'!$A$2:$A$8785,$B22,'Expanded kW'!$C$2:$C$8785,E$8)</f>
        <v>24962.281269073486</v>
      </c>
      <c r="P22" s="26">
        <f t="shared" si="0"/>
        <v>54484.493995666504</v>
      </c>
      <c r="R22" s="26"/>
    </row>
    <row r="23" spans="1:18" x14ac:dyDescent="0.2">
      <c r="D23" s="35"/>
      <c r="R23" s="26"/>
    </row>
    <row r="24" spans="1:18" x14ac:dyDescent="0.2">
      <c r="A24" s="14" t="s">
        <v>87</v>
      </c>
    </row>
  </sheetData>
  <mergeCells count="3">
    <mergeCell ref="C9:E9"/>
    <mergeCell ref="N9:P9"/>
    <mergeCell ref="H9:K9"/>
  </mergeCells>
  <phoneticPr fontId="3" type="noConversion"/>
  <printOptions horizontalCentered="1"/>
  <pageMargins left="0.25" right="0.25" top="1" bottom="1" header="0.5" footer="0.5"/>
  <pageSetup scale="9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0"/>
    <pageSetUpPr fitToPage="1"/>
  </sheetPr>
  <dimension ref="A1:G21"/>
  <sheetViews>
    <sheetView workbookViewId="0">
      <selection activeCell="A4" sqref="A4"/>
    </sheetView>
  </sheetViews>
  <sheetFormatPr defaultRowHeight="12.75" x14ac:dyDescent="0.2"/>
  <cols>
    <col min="1" max="1" width="15" style="14" customWidth="1"/>
    <col min="2" max="2" width="11.7109375" style="14" bestFit="1" customWidth="1"/>
    <col min="3" max="4" width="9.140625" style="14"/>
    <col min="5" max="5" width="16.85546875" style="14" bestFit="1" customWidth="1"/>
    <col min="6" max="6" width="12.42578125" style="14" bestFit="1" customWidth="1"/>
    <col min="7" max="16384" width="9.140625" style="14"/>
  </cols>
  <sheetData>
    <row r="1" spans="1:6" x14ac:dyDescent="0.2">
      <c r="A1" s="14" t="str">
        <f>'Manual Inputs'!D1</f>
        <v>Kentucky Power Co.</v>
      </c>
    </row>
    <row r="2" spans="1:6" x14ac:dyDescent="0.2">
      <c r="A2" s="14" t="str">
        <f>+'Manual Inputs'!D2</f>
        <v>Kentucky</v>
      </c>
    </row>
    <row r="3" spans="1:6" x14ac:dyDescent="0.2">
      <c r="A3" s="14" t="s">
        <v>89</v>
      </c>
    </row>
    <row r="4" spans="1:6" x14ac:dyDescent="0.2">
      <c r="A4" s="48" t="str">
        <f>CustClass &amp; " Customers"</f>
        <v>Public School Service - Secondary Customers</v>
      </c>
    </row>
    <row r="5" spans="1:6" x14ac:dyDescent="0.2">
      <c r="A5" s="15" t="str">
        <f>+'Monthly Data'!A5</f>
        <v>For the Test Year Ended February 28, 2017</v>
      </c>
    </row>
    <row r="6" spans="1:6" x14ac:dyDescent="0.2">
      <c r="A6" s="15" t="str">
        <f>+'Monthly Data'!A6</f>
        <v>Based on Sample Period Ended February 28, 2017</v>
      </c>
    </row>
    <row r="8" spans="1:6" x14ac:dyDescent="0.2">
      <c r="A8" s="14" t="s">
        <v>35</v>
      </c>
      <c r="B8" s="26">
        <f>+'Manual Inputs'!H11</f>
        <v>264.37448258989599</v>
      </c>
    </row>
    <row r="9" spans="1:6" x14ac:dyDescent="0.2">
      <c r="A9" s="14" t="s">
        <v>34</v>
      </c>
      <c r="B9" s="26">
        <f>+'Manual Inputs'!I11</f>
        <v>210.0277432384855</v>
      </c>
    </row>
    <row r="10" spans="1:6" x14ac:dyDescent="0.2">
      <c r="A10" s="14" t="s">
        <v>36</v>
      </c>
      <c r="B10" s="26">
        <f>+'Manual Inputs'!G11</f>
        <v>267.8420126063989</v>
      </c>
    </row>
    <row r="12" spans="1:6" x14ac:dyDescent="0.2">
      <c r="A12" s="14" t="s">
        <v>38</v>
      </c>
      <c r="B12" s="26">
        <f>SUMIF('Expanded kW'!C2:C8785,"ON",'Expanded kW'!F2:F8785)</f>
        <v>372326.44542312622</v>
      </c>
      <c r="C12" s="35">
        <f>+B12/$B$14</f>
        <v>0.54068438962940835</v>
      </c>
      <c r="E12" s="14" t="s">
        <v>40</v>
      </c>
      <c r="F12" s="35">
        <f>+B$14/B8/(TYDays*24)</f>
        <v>0.29734210539921674</v>
      </c>
    </row>
    <row r="13" spans="1:6" x14ac:dyDescent="0.2">
      <c r="A13" s="14" t="s">
        <v>37</v>
      </c>
      <c r="B13" s="26">
        <f>SUMIF('Expanded kW'!C2:C8785,"OFF",'Expanded kW'!F2:F8785)</f>
        <v>316294.22231674194</v>
      </c>
      <c r="C13" s="35">
        <f>+B13/$B$14</f>
        <v>0.45931561037059165</v>
      </c>
      <c r="E13" s="14" t="s">
        <v>41</v>
      </c>
      <c r="F13" s="35">
        <f>+B$14/B9/(TYDays*24)</f>
        <v>0.37428229268667301</v>
      </c>
    </row>
    <row r="14" spans="1:6" x14ac:dyDescent="0.2">
      <c r="A14" s="14" t="s">
        <v>39</v>
      </c>
      <c r="B14" s="26">
        <f>SUM('Expanded kW'!F2:F8785)</f>
        <v>688620.66773986816</v>
      </c>
      <c r="E14" s="14" t="s">
        <v>42</v>
      </c>
      <c r="F14" s="35">
        <f>+B$14/B10/(TYDays*24)</f>
        <v>0.29349266196945462</v>
      </c>
    </row>
    <row r="16" spans="1:6" x14ac:dyDescent="0.2">
      <c r="A16" s="14" t="s">
        <v>87</v>
      </c>
    </row>
    <row r="17" spans="2:7" x14ac:dyDescent="0.2">
      <c r="F17" s="26"/>
      <c r="G17" s="27"/>
    </row>
    <row r="19" spans="2:7" x14ac:dyDescent="0.2">
      <c r="B19" s="28"/>
    </row>
    <row r="20" spans="2:7" x14ac:dyDescent="0.2">
      <c r="B20" s="28"/>
    </row>
    <row r="21" spans="2:7" x14ac:dyDescent="0.2">
      <c r="B21" s="28"/>
    </row>
  </sheetData>
  <phoneticPr fontId="3" type="noConversion"/>
  <printOptions horizontalCentered="1"/>
  <pageMargins left="0.25" right="0.25"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10"/>
    <pageSetUpPr fitToPage="1"/>
  </sheetPr>
  <dimension ref="A1:M27"/>
  <sheetViews>
    <sheetView topLeftCell="A7" workbookViewId="0">
      <selection activeCell="M27" sqref="M27"/>
    </sheetView>
  </sheetViews>
  <sheetFormatPr defaultRowHeight="12.75" outlineLevelCol="1" x14ac:dyDescent="0.2"/>
  <cols>
    <col min="1" max="2" width="9.140625" style="14"/>
    <col min="3" max="4" width="12.7109375" style="14" customWidth="1" outlineLevel="1"/>
    <col min="5" max="5" width="2.7109375" style="14" customWidth="1"/>
    <col min="6" max="6" width="10.42578125" style="14" bestFit="1" customWidth="1"/>
    <col min="7" max="7" width="10.7109375" style="14" bestFit="1" customWidth="1"/>
    <col min="8" max="13" width="10.140625" style="14" bestFit="1" customWidth="1"/>
    <col min="14" max="16384" width="9.140625" style="14"/>
  </cols>
  <sheetData>
    <row r="1" spans="1:13" x14ac:dyDescent="0.2">
      <c r="A1" s="14" t="str">
        <f>'Manual Inputs'!D1</f>
        <v>Kentucky Power Co.</v>
      </c>
    </row>
    <row r="2" spans="1:13" x14ac:dyDescent="0.2">
      <c r="A2" s="14" t="str">
        <f>+'Manual Inputs'!D2</f>
        <v>Kentucky</v>
      </c>
    </row>
    <row r="3" spans="1:13" x14ac:dyDescent="0.2">
      <c r="A3" s="14" t="s">
        <v>475</v>
      </c>
    </row>
    <row r="4" spans="1:13" x14ac:dyDescent="0.2">
      <c r="A4" s="48" t="str">
        <f>CustClass &amp; " Customers"</f>
        <v>Public School Service - Secondary Customers</v>
      </c>
    </row>
    <row r="5" spans="1:13" x14ac:dyDescent="0.2">
      <c r="A5" s="15" t="str">
        <f>+'Monthly Data'!A5</f>
        <v>For the Test Year Ended February 28, 2017</v>
      </c>
    </row>
    <row r="6" spans="1:13" x14ac:dyDescent="0.2">
      <c r="A6" s="15" t="str">
        <f>+'Monthly Data'!A6</f>
        <v>Based on Sample Period Ended February 28, 2017</v>
      </c>
    </row>
    <row r="7" spans="1:13" ht="12.75" customHeight="1" x14ac:dyDescent="0.2"/>
    <row r="8" spans="1:13" ht="12.75" customHeight="1" x14ac:dyDescent="0.2">
      <c r="E8" s="16"/>
      <c r="F8" s="16"/>
      <c r="G8" s="16"/>
    </row>
    <row r="9" spans="1:13" ht="25.5" x14ac:dyDescent="0.2">
      <c r="A9" s="17" t="s">
        <v>8</v>
      </c>
      <c r="B9" s="17" t="s">
        <v>9</v>
      </c>
      <c r="C9" s="17" t="s">
        <v>14</v>
      </c>
      <c r="D9" s="17" t="s">
        <v>15</v>
      </c>
      <c r="E9" s="17"/>
      <c r="F9" s="17" t="s">
        <v>12</v>
      </c>
      <c r="G9" s="17" t="s">
        <v>28</v>
      </c>
      <c r="H9" s="17" t="s">
        <v>91</v>
      </c>
      <c r="I9" s="17" t="s">
        <v>90</v>
      </c>
      <c r="J9" s="17" t="s">
        <v>22</v>
      </c>
      <c r="K9" s="17" t="s">
        <v>23</v>
      </c>
      <c r="L9" s="17" t="s">
        <v>24</v>
      </c>
      <c r="M9" s="17" t="s">
        <v>25</v>
      </c>
    </row>
    <row r="10" spans="1:13" x14ac:dyDescent="0.2">
      <c r="A10" s="18">
        <f>+'Manual Inputs'!A11</f>
        <v>2016</v>
      </c>
      <c r="B10" s="18">
        <f>+'Manual Inputs'!B11</f>
        <v>3</v>
      </c>
      <c r="C10" s="19">
        <f>SUMIF('Expanded kW'!$A$2:$A$8785,B10,'Expanded kW'!$F$2:$F$8785)</f>
        <v>57032.964546203613</v>
      </c>
      <c r="D10" s="12">
        <f>SUMIF('Expanded kW'!$A$2:$A$8785,B10,'Expanded kW'!$H$2:$H$8785)</f>
        <v>8314520.9999999944</v>
      </c>
      <c r="E10" s="12"/>
      <c r="F10" s="12">
        <f>+'Manual Inputs'!D11</f>
        <v>161</v>
      </c>
      <c r="G10" s="12">
        <f>ROUND(VLOOKUP('Manual Inputs'!E27,'Expanded kW'!$D$2:$H$8785,5),0)</f>
        <v>20766</v>
      </c>
      <c r="H10" s="12">
        <f>IF(C10=0,0,ROUND(+$D10/C10*'Monthly Data'!C11,0))</f>
        <v>24043</v>
      </c>
      <c r="I10" s="12">
        <f>IF(C10=0,0,ROUND(+$D10/C10*'Monthly Data'!E11,0))</f>
        <v>18130</v>
      </c>
      <c r="J10" s="12">
        <f>MAX(H10:I10)</f>
        <v>24043</v>
      </c>
      <c r="K10" s="12">
        <f>IF($C10=0,0,+$D10/$C10*'LR Monthly'!G2)</f>
        <v>29632.069251578218</v>
      </c>
      <c r="L10" s="12">
        <f>IF($C10=0,0,+$D10/$C10*'LR Monthly'!H2)</f>
        <v>23189.502047647744</v>
      </c>
      <c r="M10" s="12">
        <f>IF($C10=0,0,+$D10/$C10*'LR Monthly'!F2)</f>
        <v>30200.046313216062</v>
      </c>
    </row>
    <row r="11" spans="1:13" x14ac:dyDescent="0.2">
      <c r="A11" s="18">
        <f>+'Manual Inputs'!A12</f>
        <v>2016</v>
      </c>
      <c r="B11" s="18">
        <f>+'Manual Inputs'!B12</f>
        <v>4</v>
      </c>
      <c r="C11" s="19">
        <f>SUMIF('Expanded kW'!$A$2:$A$8785,B11,'Expanded kW'!$F$2:$F$8785)</f>
        <v>49705.092777252197</v>
      </c>
      <c r="D11" s="12">
        <f>SUMIF('Expanded kW'!$A$2:$A$8785,B11,'Expanded kW'!$H$2:$H$8785)</f>
        <v>8854832.9999999925</v>
      </c>
      <c r="E11" s="12"/>
      <c r="F11" s="12">
        <f>+'Manual Inputs'!D12</f>
        <v>161</v>
      </c>
      <c r="G11" s="12">
        <f>ROUND(VLOOKUP('Manual Inputs'!E28,'Expanded kW'!$D$2:$H$8785,5),0)</f>
        <v>11039</v>
      </c>
      <c r="H11" s="12">
        <f>IF(C11=0,0,ROUND(+$D11/C11*'Monthly Data'!C12,0))</f>
        <v>25840</v>
      </c>
      <c r="I11" s="12">
        <f>IF(C11=0,0,ROUND(+$D11/C11*'Monthly Data'!E12,0))</f>
        <v>16130</v>
      </c>
      <c r="J11" s="12">
        <f t="shared" ref="J11:J21" si="0">MAX(H11:I11)</f>
        <v>25840</v>
      </c>
      <c r="K11" s="12">
        <f>IF($C11=0,0,+$D11/$C11*'LR Monthly'!G3)</f>
        <v>31911.287782446678</v>
      </c>
      <c r="L11" s="12">
        <f>IF($C11=0,0,+$D11/$C11*'LR Monthly'!H3)</f>
        <v>21488.770342511085</v>
      </c>
      <c r="M11" s="12">
        <f>IF($C11=0,0,+$D11/$C11*'LR Monthly'!F3)</f>
        <v>32108.994269383868</v>
      </c>
    </row>
    <row r="12" spans="1:13" x14ac:dyDescent="0.2">
      <c r="A12" s="18">
        <f>+'Manual Inputs'!A13</f>
        <v>2016</v>
      </c>
      <c r="B12" s="18">
        <f>+'Manual Inputs'!B13</f>
        <v>5</v>
      </c>
      <c r="C12" s="19">
        <f>SUMIF('Expanded kW'!$A$2:$A$8785,B12,'Expanded kW'!$F$2:$F$8785)</f>
        <v>53706.667697906494</v>
      </c>
      <c r="D12" s="12">
        <f>SUMIF('Expanded kW'!$A$2:$A$8785,B12,'Expanded kW'!$H$2:$H$8785)</f>
        <v>9483509</v>
      </c>
      <c r="E12" s="12"/>
      <c r="F12" s="12">
        <f>+'Manual Inputs'!D13</f>
        <v>161</v>
      </c>
      <c r="G12" s="12">
        <f>ROUND(VLOOKUP('Manual Inputs'!E29,'Expanded kW'!$D$2:$H$8785,5),0)</f>
        <v>15046</v>
      </c>
      <c r="H12" s="12">
        <f>IF(C12=0,0,ROUND(+$D12/C12*'Monthly Data'!C13,0))</f>
        <v>27201</v>
      </c>
      <c r="I12" s="12">
        <f>IF(C12=0,0,ROUND(+$D12/C12*'Monthly Data'!E13,0))</f>
        <v>14844</v>
      </c>
      <c r="J12" s="12">
        <f t="shared" si="0"/>
        <v>27201</v>
      </c>
      <c r="K12" s="12">
        <f>IF($C12=0,0,+$D12/$C12*'LR Monthly'!G4)</f>
        <v>30405.87337737143</v>
      </c>
      <c r="L12" s="12">
        <f>IF($C12=0,0,+$D12/$C12*'LR Monthly'!H4)</f>
        <v>20389.83201805548</v>
      </c>
      <c r="M12" s="12">
        <f>IF($C12=0,0,+$D12/$C12*'LR Monthly'!F4)</f>
        <v>30497.03593350419</v>
      </c>
    </row>
    <row r="13" spans="1:13" x14ac:dyDescent="0.2">
      <c r="A13" s="18">
        <f>+'Manual Inputs'!A14</f>
        <v>2016</v>
      </c>
      <c r="B13" s="18">
        <f>+'Manual Inputs'!B14</f>
        <v>6</v>
      </c>
      <c r="C13" s="19">
        <f>SUMIF('Expanded kW'!$A$2:$A$8785,B13,'Expanded kW'!$F$2:$F$8785)</f>
        <v>47529.411975860596</v>
      </c>
      <c r="D13" s="12">
        <f>SUMIF('Expanded kW'!$A$2:$A$8785,B13,'Expanded kW'!$H$2:$H$8785)</f>
        <v>7995092.0000000093</v>
      </c>
      <c r="E13" s="12"/>
      <c r="F13" s="12">
        <f>+'Manual Inputs'!D14</f>
        <v>161</v>
      </c>
      <c r="G13" s="12">
        <f>ROUND(VLOOKUP('Manual Inputs'!E30,'Expanded kW'!$D$2:$H$8785,5),0)</f>
        <v>16111</v>
      </c>
      <c r="H13" s="12">
        <f>IF(C13=0,0,ROUND(+$D13/C13*'Monthly Data'!C14,0))</f>
        <v>17050</v>
      </c>
      <c r="I13" s="12">
        <f>IF(C13=0,0,ROUND(+$D13/C13*'Monthly Data'!E14,0))</f>
        <v>12960</v>
      </c>
      <c r="J13" s="12">
        <f t="shared" si="0"/>
        <v>17050</v>
      </c>
      <c r="K13" s="12">
        <f>IF($C13=0,0,+$D13/$C13*'LR Monthly'!G5)</f>
        <v>20386.714146073686</v>
      </c>
      <c r="L13" s="12">
        <f>IF($C13=0,0,+$D13/$C13*'LR Monthly'!H5)</f>
        <v>16502.948279912154</v>
      </c>
      <c r="M13" s="12">
        <f>IF($C13=0,0,+$D13/$C13*'LR Monthly'!F5)</f>
        <v>20412.954588580385</v>
      </c>
    </row>
    <row r="14" spans="1:13" x14ac:dyDescent="0.2">
      <c r="A14" s="18">
        <f>+'Manual Inputs'!A15</f>
        <v>2016</v>
      </c>
      <c r="B14" s="18">
        <f>+'Manual Inputs'!B15</f>
        <v>7</v>
      </c>
      <c r="C14" s="19">
        <f>SUMIF('Expanded kW'!$A$2:$A$8785,B14,'Expanded kW'!$F$2:$F$8785)</f>
        <v>53563.45291519165</v>
      </c>
      <c r="D14" s="12">
        <f>SUMIF('Expanded kW'!$A$2:$A$8785,B14,'Expanded kW'!$H$2:$H$8785)</f>
        <v>7511714.9999999981</v>
      </c>
      <c r="E14" s="12"/>
      <c r="F14" s="12">
        <f>+'Manual Inputs'!D15</f>
        <v>161</v>
      </c>
      <c r="G14" s="12">
        <f>ROUND(VLOOKUP('Manual Inputs'!E31,'Expanded kW'!$D$2:$H$8785,5),0)</f>
        <v>16803</v>
      </c>
      <c r="H14" s="12">
        <f>IF(C14=0,0,ROUND(+$D14/C14*'Monthly Data'!C15,0))</f>
        <v>16803</v>
      </c>
      <c r="I14" s="12">
        <f>IF(C14=0,0,ROUND(+$D14/C14*'Monthly Data'!E15,0))</f>
        <v>12476</v>
      </c>
      <c r="J14" s="12">
        <f t="shared" si="0"/>
        <v>16803</v>
      </c>
      <c r="K14" s="12">
        <f>IF($C14=0,0,+$D14/$C14*'LR Monthly'!G6)</f>
        <v>19411.445147729479</v>
      </c>
      <c r="L14" s="12">
        <f>IF($C14=0,0,+$D14/$C14*'LR Monthly'!H6)</f>
        <v>16013.708314756437</v>
      </c>
      <c r="M14" s="12">
        <f>IF($C14=0,0,+$D14/$C14*'LR Monthly'!F6)</f>
        <v>19411.445147729479</v>
      </c>
    </row>
    <row r="15" spans="1:13" x14ac:dyDescent="0.2">
      <c r="A15" s="18">
        <f>+'Manual Inputs'!A16</f>
        <v>2016</v>
      </c>
      <c r="B15" s="18">
        <f>+'Manual Inputs'!B16</f>
        <v>8</v>
      </c>
      <c r="C15" s="19">
        <f>SUMIF('Expanded kW'!$A$2:$A$8785,B15,'Expanded kW'!$F$2:$F$8785)</f>
        <v>74530.660625457764</v>
      </c>
      <c r="D15" s="12">
        <f>SUMIF('Expanded kW'!$A$2:$A$8785,B15,'Expanded kW'!$H$2:$H$8785)</f>
        <v>10189182.999999996</v>
      </c>
      <c r="E15" s="12"/>
      <c r="F15" s="12">
        <f>+'Manual Inputs'!D16</f>
        <v>161</v>
      </c>
      <c r="G15" s="12">
        <f>ROUND(VLOOKUP('Manual Inputs'!E32,'Expanded kW'!$D$2:$H$8785,5),0)</f>
        <v>17654</v>
      </c>
      <c r="H15" s="12">
        <f>IF(C15=0,0,ROUND(+$D15/C15*'Monthly Data'!C16,0))</f>
        <v>26648</v>
      </c>
      <c r="I15" s="12">
        <f>IF(C15=0,0,ROUND(+$D15/C15*'Monthly Data'!E16,0))</f>
        <v>15741</v>
      </c>
      <c r="J15" s="12">
        <f t="shared" si="0"/>
        <v>26648</v>
      </c>
      <c r="K15" s="12">
        <f>IF($C15=0,0,+$D15/$C15*'LR Monthly'!G7)</f>
        <v>28738.74437403855</v>
      </c>
      <c r="L15" s="12">
        <f>IF($C15=0,0,+$D15/$C15*'LR Monthly'!H7)</f>
        <v>18731.819377551583</v>
      </c>
      <c r="M15" s="12">
        <f>IF($C15=0,0,+$D15/$C15*'LR Monthly'!F7)</f>
        <v>28738.74437403855</v>
      </c>
    </row>
    <row r="16" spans="1:13" x14ac:dyDescent="0.2">
      <c r="A16" s="18">
        <f>+'Manual Inputs'!A17</f>
        <v>2016</v>
      </c>
      <c r="B16" s="18">
        <f>+'Manual Inputs'!B17</f>
        <v>9</v>
      </c>
      <c r="C16" s="19">
        <f>SUMIF('Expanded kW'!$A$2:$A$8785,B16,'Expanded kW'!$F$2:$F$8785)</f>
        <v>65835.337284088135</v>
      </c>
      <c r="D16" s="12">
        <f>SUMIF('Expanded kW'!$A$2:$A$8785,B16,'Expanded kW'!$H$2:$H$8785)</f>
        <v>11720326.000000004</v>
      </c>
      <c r="E16" s="12"/>
      <c r="F16" s="12">
        <f>+'Manual Inputs'!D17</f>
        <v>161</v>
      </c>
      <c r="G16" s="12">
        <f>ROUND(VLOOKUP('Manual Inputs'!E33,'Expanded kW'!$D$2:$H$8785,5),0)</f>
        <v>23740</v>
      </c>
      <c r="H16" s="12">
        <f>IF(C16=0,0,ROUND(+$D16/C16*'Monthly Data'!C17,0))</f>
        <v>32492</v>
      </c>
      <c r="I16" s="12">
        <f>IF(C16=0,0,ROUND(+$D16/C16*'Monthly Data'!E17,0))</f>
        <v>19716</v>
      </c>
      <c r="J16" s="12">
        <f t="shared" si="0"/>
        <v>32492</v>
      </c>
      <c r="K16" s="12">
        <f>IF($C16=0,0,+$D16/$C16*'LR Monthly'!G8)</f>
        <v>35216.688112409131</v>
      </c>
      <c r="L16" s="12">
        <f>IF($C16=0,0,+$D16/$C16*'LR Monthly'!H8)</f>
        <v>22048.956228357732</v>
      </c>
      <c r="M16" s="12">
        <f>IF($C16=0,0,+$D16/$C16*'LR Monthly'!F8)</f>
        <v>35216.688112409131</v>
      </c>
    </row>
    <row r="17" spans="1:13" x14ac:dyDescent="0.2">
      <c r="A17" s="18">
        <f>+'Manual Inputs'!A18</f>
        <v>2016</v>
      </c>
      <c r="B17" s="18">
        <f>+'Manual Inputs'!B18</f>
        <v>10</v>
      </c>
      <c r="C17" s="19">
        <f>SUMIF('Expanded kW'!$A$2:$A$8785,B17,'Expanded kW'!$F$2:$F$8785)</f>
        <v>52991.994583129883</v>
      </c>
      <c r="D17" s="12">
        <f>SUMIF('Expanded kW'!$A$2:$A$8785,B17,'Expanded kW'!$H$2:$H$8785)</f>
        <v>9280101.0000000019</v>
      </c>
      <c r="E17" s="12"/>
      <c r="F17" s="12">
        <f>+'Manual Inputs'!D18</f>
        <v>161</v>
      </c>
      <c r="G17" s="12">
        <f>ROUND(VLOOKUP('Manual Inputs'!E34,'Expanded kW'!$D$2:$H$8785,5),0)</f>
        <v>19669</v>
      </c>
      <c r="H17" s="12">
        <f>IF(C17=0,0,ROUND(+$D17/C17*'Monthly Data'!C18,0))</f>
        <v>27855</v>
      </c>
      <c r="I17" s="12">
        <f>IF(C17=0,0,ROUND(+$D17/C17*'Monthly Data'!E18,0))</f>
        <v>15201</v>
      </c>
      <c r="J17" s="12">
        <f t="shared" si="0"/>
        <v>27855</v>
      </c>
      <c r="K17" s="12">
        <f>IF($C17=0,0,+$D17/$C17*'LR Monthly'!G9)</f>
        <v>31352.321100175144</v>
      </c>
      <c r="L17" s="12">
        <f>IF($C17=0,0,+$D17/$C17*'LR Monthly'!H9)</f>
        <v>18985.946368148827</v>
      </c>
      <c r="M17" s="12">
        <f>IF($C17=0,0,+$D17/$C17*'LR Monthly'!F9)</f>
        <v>31352.321100175144</v>
      </c>
    </row>
    <row r="18" spans="1:13" x14ac:dyDescent="0.2">
      <c r="A18" s="18">
        <f>+'Manual Inputs'!A19</f>
        <v>2016</v>
      </c>
      <c r="B18" s="18">
        <f>+'Manual Inputs'!B19</f>
        <v>11</v>
      </c>
      <c r="C18" s="19">
        <f>SUMIF('Expanded kW'!$A$2:$A$8785,B18,'Expanded kW'!$F$2:$F$8785)</f>
        <v>53951.383556365967</v>
      </c>
      <c r="D18" s="12">
        <f>SUMIF('Expanded kW'!$A$2:$A$8785,B18,'Expanded kW'!$H$2:$H$8785)</f>
        <v>9871720.0000000019</v>
      </c>
      <c r="E18" s="12"/>
      <c r="F18" s="12">
        <f>+'Manual Inputs'!D19</f>
        <v>161</v>
      </c>
      <c r="G18" s="12">
        <f>ROUND(VLOOKUP('Manual Inputs'!E35,'Expanded kW'!$D$2:$H$8785,5),0)</f>
        <v>24345</v>
      </c>
      <c r="H18" s="12">
        <f>IF(C18=0,0,ROUND(+$D18/C18*'Monthly Data'!C19,0))</f>
        <v>29893</v>
      </c>
      <c r="I18" s="12">
        <f>IF(C18=0,0,ROUND(+$D18/C18*'Monthly Data'!E19,0))</f>
        <v>22009</v>
      </c>
      <c r="J18" s="12">
        <f t="shared" si="0"/>
        <v>29893</v>
      </c>
      <c r="K18" s="12">
        <f>IF($C18=0,0,+$D18/$C18*'LR Monthly'!G10)</f>
        <v>38776.254604471236</v>
      </c>
      <c r="L18" s="12">
        <f>IF($C18=0,0,+$D18/$C18*'LR Monthly'!H10)</f>
        <v>28160.697565423176</v>
      </c>
      <c r="M18" s="12">
        <f>IF($C18=0,0,+$D18/$C18*'LR Monthly'!F10)</f>
        <v>39272.088152081778</v>
      </c>
    </row>
    <row r="19" spans="1:13" x14ac:dyDescent="0.2">
      <c r="A19" s="18">
        <f>+'Manual Inputs'!A20</f>
        <v>2016</v>
      </c>
      <c r="B19" s="18">
        <f>+'Manual Inputs'!B20</f>
        <v>12</v>
      </c>
      <c r="C19" s="19">
        <f>SUMIF('Expanded kW'!$A$2:$A$8785,B19,'Expanded kW'!$F$2:$F$8785)</f>
        <v>62185.511302947998</v>
      </c>
      <c r="D19" s="12">
        <f>SUMIF('Expanded kW'!$A$2:$A$8785,B19,'Expanded kW'!$H$2:$H$8785)</f>
        <v>9000199.0000000056</v>
      </c>
      <c r="E19" s="12"/>
      <c r="F19" s="12">
        <f>+'Manual Inputs'!D20</f>
        <v>161</v>
      </c>
      <c r="G19" s="12">
        <f>ROUND(VLOOKUP('Manual Inputs'!E36,'Expanded kW'!$D$2:$H$8785,5),0)</f>
        <v>22585</v>
      </c>
      <c r="H19" s="12">
        <f>IF(C19=0,0,ROUND(+$D19/C19*'Monthly Data'!C20,0))</f>
        <v>25672</v>
      </c>
      <c r="I19" s="12">
        <f>IF(C19=0,0,ROUND(+$D19/C19*'Monthly Data'!E20,0))</f>
        <v>19934</v>
      </c>
      <c r="J19" s="12">
        <f t="shared" si="0"/>
        <v>25672</v>
      </c>
      <c r="K19" s="12">
        <f>IF($C19=0,0,+$D19/$C19*'LR Monthly'!G11)</f>
        <v>31019.570056634388</v>
      </c>
      <c r="L19" s="12">
        <f>IF($C19=0,0,+$D19/$C19*'LR Monthly'!H11)</f>
        <v>24284.66557137647</v>
      </c>
      <c r="M19" s="12">
        <f>IF($C19=0,0,+$D19/$C19*'LR Monthly'!F11)</f>
        <v>31421.339437620547</v>
      </c>
    </row>
    <row r="20" spans="1:13" x14ac:dyDescent="0.2">
      <c r="A20" s="18">
        <f>+'Manual Inputs'!A21</f>
        <v>2017</v>
      </c>
      <c r="B20" s="18">
        <f>+'Manual Inputs'!B21</f>
        <v>1</v>
      </c>
      <c r="C20" s="19">
        <f>SUMIF('Expanded kW'!$A$2:$A$8785,B20,'Expanded kW'!$F$2:$F$8785)</f>
        <v>63103.696479797363</v>
      </c>
      <c r="D20" s="12">
        <f>SUMIF('Expanded kW'!$A$2:$A$8785,B20,'Expanded kW'!$H$2:$H$8785)</f>
        <v>8383683.9999999953</v>
      </c>
      <c r="E20" s="12"/>
      <c r="F20" s="12">
        <f>+'Manual Inputs'!D21</f>
        <v>161</v>
      </c>
      <c r="G20" s="12">
        <f>ROUND(VLOOKUP('Manual Inputs'!E37,'Expanded kW'!$D$2:$H$8785,5),0)</f>
        <v>20839</v>
      </c>
      <c r="H20" s="12">
        <f>IF(C20=0,0,ROUND(+$D20/C20*'Monthly Data'!C21,0))</f>
        <v>22407</v>
      </c>
      <c r="I20" s="12">
        <f>IF(C20=0,0,ROUND(+$D20/C20*'Monthly Data'!E21,0))</f>
        <v>18822</v>
      </c>
      <c r="J20" s="12">
        <f t="shared" si="0"/>
        <v>22407</v>
      </c>
      <c r="K20" s="12">
        <f>IF($C20=0,0,+$D20/$C20*'LR Monthly'!G12)</f>
        <v>28049.690432374322</v>
      </c>
      <c r="L20" s="12">
        <f>IF($C20=0,0,+$D20/$C20*'LR Monthly'!H12)</f>
        <v>22947.901822074382</v>
      </c>
      <c r="M20" s="12">
        <f>IF($C20=0,0,+$D20/$C20*'LR Monthly'!F12)</f>
        <v>28765.619510876397</v>
      </c>
    </row>
    <row r="21" spans="1:13" x14ac:dyDescent="0.2">
      <c r="A21" s="18">
        <f>+'Manual Inputs'!A22</f>
        <v>2017</v>
      </c>
      <c r="B21" s="18">
        <f>+'Manual Inputs'!B22</f>
        <v>2</v>
      </c>
      <c r="C21" s="19">
        <f>SUMIF('Expanded kW'!$A$2:$A$8785,B21,'Expanded kW'!$F$2:$F$8785)</f>
        <v>54484.493995666504</v>
      </c>
      <c r="D21" s="12">
        <f>SUMIF('Expanded kW'!$A$2:$A$8785,B21,'Expanded kW'!$H$2:$H$8785)</f>
        <v>9107377.0000000019</v>
      </c>
      <c r="E21" s="12"/>
      <c r="F21" s="12">
        <f>+'Manual Inputs'!D22</f>
        <v>161</v>
      </c>
      <c r="G21" s="12">
        <f>ROUND(VLOOKUP('Manual Inputs'!E38,'Expanded kW'!$D$2:$H$8785,5),0)</f>
        <v>16727</v>
      </c>
      <c r="H21" s="12">
        <f>IF(C21=0,0,ROUND(+$D21/C21*'Monthly Data'!C22,0))</f>
        <v>27556</v>
      </c>
      <c r="I21" s="12">
        <f>IF(C21=0,0,ROUND(+$D21/C21*'Monthly Data'!E22,0))</f>
        <v>21037</v>
      </c>
      <c r="J21" s="12">
        <f t="shared" si="0"/>
        <v>27556</v>
      </c>
      <c r="K21" s="12">
        <f>IF($C21=0,0,+$D21/$C21*'LR Monthly'!G13)</f>
        <v>33291.397582559053</v>
      </c>
      <c r="L21" s="12">
        <f>IF($C21=0,0,+$D21/$C21*'LR Monthly'!H13)</f>
        <v>27094.441505988976</v>
      </c>
      <c r="M21" s="12">
        <f>IF($C21=0,0,+$D21/$C21*'LR Monthly'!F13)</f>
        <v>35380.108652889023</v>
      </c>
    </row>
    <row r="23" spans="1:13" x14ac:dyDescent="0.2">
      <c r="A23" s="14" t="s">
        <v>26</v>
      </c>
      <c r="C23" s="19">
        <f>SUM(C10:C21)</f>
        <v>688620.66773986816</v>
      </c>
      <c r="D23" s="12">
        <f>SUM(D10:D21)</f>
        <v>109712259.99999999</v>
      </c>
      <c r="F23" s="12">
        <f t="shared" ref="F23:M23" si="1">SUM(F10:F21)</f>
        <v>1932</v>
      </c>
      <c r="G23" s="12">
        <f t="shared" si="1"/>
        <v>225324</v>
      </c>
      <c r="H23" s="12">
        <f t="shared" si="1"/>
        <v>303460</v>
      </c>
      <c r="I23" s="12">
        <f t="shared" si="1"/>
        <v>207000</v>
      </c>
      <c r="J23" s="12">
        <f t="shared" si="1"/>
        <v>303460</v>
      </c>
      <c r="K23" s="12">
        <f t="shared" si="1"/>
        <v>358192.05596786126</v>
      </c>
      <c r="L23" s="12">
        <f t="shared" si="1"/>
        <v>259839.18944180405</v>
      </c>
      <c r="M23" s="12">
        <f t="shared" si="1"/>
        <v>362777.38559250458</v>
      </c>
    </row>
    <row r="24" spans="1:13" x14ac:dyDescent="0.2">
      <c r="A24" s="14" t="s">
        <v>27</v>
      </c>
      <c r="C24" s="14">
        <f>+C23/12</f>
        <v>57385.055644989014</v>
      </c>
      <c r="D24" s="12">
        <f>+D23/12</f>
        <v>9142688.3333333321</v>
      </c>
      <c r="F24" s="12">
        <f t="shared" ref="F24:M24" si="2">+F23/12</f>
        <v>161</v>
      </c>
      <c r="G24" s="12">
        <f t="shared" si="2"/>
        <v>18777</v>
      </c>
      <c r="H24" s="12">
        <f t="shared" si="2"/>
        <v>25288.333333333332</v>
      </c>
      <c r="I24" s="12">
        <f t="shared" si="2"/>
        <v>17250</v>
      </c>
      <c r="J24" s="12">
        <f t="shared" si="2"/>
        <v>25288.333333333332</v>
      </c>
      <c r="K24" s="12">
        <f t="shared" si="2"/>
        <v>29849.337997321771</v>
      </c>
      <c r="L24" s="12">
        <f t="shared" si="2"/>
        <v>21653.265786817003</v>
      </c>
      <c r="M24" s="12">
        <f t="shared" si="2"/>
        <v>30231.448799375383</v>
      </c>
    </row>
    <row r="25" spans="1:13" x14ac:dyDescent="0.2">
      <c r="A25" s="14" t="s">
        <v>33</v>
      </c>
      <c r="C25" s="19">
        <f>MAX(C10:C21)</f>
        <v>74530.660625457764</v>
      </c>
      <c r="D25" s="12">
        <f>MAX(D10:D21)</f>
        <v>11720326.000000004</v>
      </c>
      <c r="F25" s="12"/>
      <c r="G25" s="12">
        <f t="shared" ref="G25:M25" si="3">MAX(G10:G21)</f>
        <v>24345</v>
      </c>
      <c r="H25" s="12">
        <f t="shared" si="3"/>
        <v>32492</v>
      </c>
      <c r="I25" s="12">
        <f t="shared" si="3"/>
        <v>22009</v>
      </c>
      <c r="J25" s="12">
        <f t="shared" si="3"/>
        <v>32492</v>
      </c>
      <c r="K25" s="12">
        <f t="shared" si="3"/>
        <v>38776.254604471236</v>
      </c>
      <c r="L25" s="12">
        <f t="shared" si="3"/>
        <v>28160.697565423176</v>
      </c>
      <c r="M25" s="12">
        <f t="shared" si="3"/>
        <v>39272.088152081778</v>
      </c>
    </row>
    <row r="27" spans="1:13" x14ac:dyDescent="0.2">
      <c r="A27" s="14" t="s">
        <v>60</v>
      </c>
      <c r="K27" s="12">
        <f>MAX(+Summary!B8*Peaks!D23/Peaks!C23,K25)</f>
        <v>42120.60911047917</v>
      </c>
      <c r="L27" s="12">
        <f>MAX(+Summary!B9*Peaks!D23/Peaks!C23,L25)</f>
        <v>33461.990690785497</v>
      </c>
      <c r="M27" s="12">
        <f>MAX(+Summary!B10*Peaks!D23/Peaks!C23,M25)</f>
        <v>42673.062111892832</v>
      </c>
    </row>
  </sheetData>
  <phoneticPr fontId="3" type="noConversion"/>
  <printOptions horizontalCentered="1"/>
  <pageMargins left="0.25" right="0.2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10"/>
    <pageSetUpPr fitToPage="1"/>
  </sheetPr>
  <dimension ref="A1:J26"/>
  <sheetViews>
    <sheetView workbookViewId="0">
      <selection activeCell="A4" sqref="A4"/>
    </sheetView>
  </sheetViews>
  <sheetFormatPr defaultRowHeight="12.75" x14ac:dyDescent="0.2"/>
  <cols>
    <col min="1" max="2" width="9.140625" style="14"/>
    <col min="3" max="3" width="12.28515625" style="14" bestFit="1" customWidth="1"/>
    <col min="4" max="5" width="9.140625" style="14"/>
    <col min="6" max="6" width="11.42578125" style="14" customWidth="1"/>
    <col min="7" max="7" width="2.7109375" style="14" customWidth="1"/>
    <col min="8" max="10" width="10.28515625" style="14" bestFit="1" customWidth="1"/>
    <col min="11" max="16384" width="9.140625" style="14"/>
  </cols>
  <sheetData>
    <row r="1" spans="1:10" x14ac:dyDescent="0.2">
      <c r="A1" s="14" t="str">
        <f>'Manual Inputs'!D1</f>
        <v>Kentucky Power Co.</v>
      </c>
    </row>
    <row r="2" spans="1:10" x14ac:dyDescent="0.2">
      <c r="A2" s="14" t="str">
        <f>+'Manual Inputs'!D2</f>
        <v>Kentucky</v>
      </c>
    </row>
    <row r="3" spans="1:10" x14ac:dyDescent="0.2">
      <c r="A3" s="14" t="s">
        <v>92</v>
      </c>
    </row>
    <row r="4" spans="1:10" x14ac:dyDescent="0.2">
      <c r="A4" s="48" t="str">
        <f>CustClass &amp; " Customers"</f>
        <v>Public School Service - Secondary Customers</v>
      </c>
    </row>
    <row r="5" spans="1:10" x14ac:dyDescent="0.2">
      <c r="A5" s="15" t="str">
        <f>+'Monthly Data'!A5</f>
        <v>For the Test Year Ended February 28, 2017</v>
      </c>
    </row>
    <row r="6" spans="1:10" x14ac:dyDescent="0.2">
      <c r="A6" s="15" t="str">
        <f>+'Monthly Data'!A6</f>
        <v>Based on Sample Period Ended February 28, 2017</v>
      </c>
    </row>
    <row r="8" spans="1:10" s="20" customFormat="1" x14ac:dyDescent="0.2">
      <c r="C8" s="40"/>
      <c r="D8" s="53" t="s">
        <v>10</v>
      </c>
      <c r="E8" s="53"/>
      <c r="F8" s="53"/>
      <c r="G8" s="41"/>
      <c r="H8" s="53" t="s">
        <v>43</v>
      </c>
      <c r="I8" s="53"/>
      <c r="J8" s="53"/>
    </row>
    <row r="9" spans="1:10" s="20" customFormat="1" ht="25.5" x14ac:dyDescent="0.2">
      <c r="A9" s="21" t="s">
        <v>8</v>
      </c>
      <c r="B9" s="21" t="s">
        <v>9</v>
      </c>
      <c r="C9" s="40" t="s">
        <v>46</v>
      </c>
      <c r="D9" s="40" t="s">
        <v>47</v>
      </c>
      <c r="E9" s="40" t="s">
        <v>48</v>
      </c>
      <c r="F9" s="40" t="s">
        <v>49</v>
      </c>
      <c r="G9" s="40"/>
      <c r="H9" s="40" t="s">
        <v>47</v>
      </c>
      <c r="I9" s="40" t="s">
        <v>48</v>
      </c>
      <c r="J9" s="40" t="s">
        <v>49</v>
      </c>
    </row>
    <row r="10" spans="1:10" x14ac:dyDescent="0.2">
      <c r="A10" s="18">
        <f>+'Manual Inputs'!A11</f>
        <v>2016</v>
      </c>
      <c r="B10" s="18">
        <f>+'Manual Inputs'!B11</f>
        <v>3</v>
      </c>
      <c r="C10" s="37">
        <f>IF(Peaks!J10=0,0,+Peaks!G10/Peaks!J10)</f>
        <v>0.86370253296177679</v>
      </c>
      <c r="D10" s="36">
        <f>IF(Peaks!H10=0,0,Peaks!$D10/Peaks!H10/COUNTIF('Expanded kW'!$A$2:$A$8785,'Load Factors'!$B10))</f>
        <v>0.46481019222280484</v>
      </c>
      <c r="E10" s="36">
        <f>IF(Peaks!I10=0,0,Peaks!$D10/Peaks!I10/COUNTIF('Expanded kW'!$A$2:$A$8785,'Load Factors'!$B10))</f>
        <v>0.61640548547230534</v>
      </c>
      <c r="F10" s="36">
        <f>IF(Peaks!J10=0,0,Peaks!$D10/Peaks!J10/COUNTIF('Expanded kW'!$A$2:$A$8785,'Load Factors'!$B10))</f>
        <v>0.46481019222280484</v>
      </c>
      <c r="H10" s="36">
        <f>IF(Peaks!K10=0,0,Peaks!$D10/Peaks!K10/COUNTIF('Expanded kW'!$A$2:$A$8785,'Load Factors'!$B10))</f>
        <v>0.37713975884480921</v>
      </c>
      <c r="I10" s="36">
        <f>IF(Peaks!L10=0,0,Peaks!$D10/Peaks!L10/COUNTIF('Expanded kW'!$A$2:$A$8785,'Load Factors'!$B10))</f>
        <v>0.48191769830376718</v>
      </c>
      <c r="J10" s="36">
        <f>IF(Peaks!M10=0,0,Peaks!$D10/Peaks!M10/COUNTIF('Expanded kW'!$A$2:$A$8785,'Load Factors'!$B10))</f>
        <v>0.37004683157463686</v>
      </c>
    </row>
    <row r="11" spans="1:10" x14ac:dyDescent="0.2">
      <c r="A11" s="18">
        <f>+'Manual Inputs'!A12</f>
        <v>2016</v>
      </c>
      <c r="B11" s="18">
        <f>+'Manual Inputs'!B12</f>
        <v>4</v>
      </c>
      <c r="C11" s="37">
        <f>IF(Peaks!J11=0,0,+Peaks!G11/Peaks!J11)</f>
        <v>0.42720588235294116</v>
      </c>
      <c r="D11" s="36">
        <f>IF(Peaks!H11=0,0,Peaks!$D11/Peaks!H11/COUNTIF('Expanded kW'!$A$2:$A$8785,'Load Factors'!$B11))</f>
        <v>0.47594346620227002</v>
      </c>
      <c r="E11" s="36">
        <f>IF(Peaks!I11=0,0,Peaks!$D11/Peaks!I11/COUNTIF('Expanded kW'!$A$2:$A$8785,'Load Factors'!$B11))</f>
        <v>0.76245376110766627</v>
      </c>
      <c r="F11" s="36">
        <f>IF(Peaks!J11=0,0,Peaks!$D11/Peaks!J11/COUNTIF('Expanded kW'!$A$2:$A$8785,'Load Factors'!$B11))</f>
        <v>0.47594346620227002</v>
      </c>
      <c r="H11" s="36">
        <f>IF(Peaks!K11=0,0,Peaks!$D11/Peaks!K11/COUNTIF('Expanded kW'!$A$2:$A$8785,'Load Factors'!$B11))</f>
        <v>0.38539275664805922</v>
      </c>
      <c r="I11" s="36">
        <f>IF(Peaks!L11=0,0,Peaks!$D11/Peaks!L11/COUNTIF('Expanded kW'!$A$2:$A$8785,'Load Factors'!$B11))</f>
        <v>0.57231656212253612</v>
      </c>
      <c r="J11" s="36">
        <f>IF(Peaks!M11=0,0,Peaks!$D11/Peaks!M11/COUNTIF('Expanded kW'!$A$2:$A$8785,'Load Factors'!$B11))</f>
        <v>0.38301975650458914</v>
      </c>
    </row>
    <row r="12" spans="1:10" x14ac:dyDescent="0.2">
      <c r="A12" s="18">
        <f>+'Manual Inputs'!A13</f>
        <v>2016</v>
      </c>
      <c r="B12" s="18">
        <f>+'Manual Inputs'!B13</f>
        <v>5</v>
      </c>
      <c r="C12" s="37">
        <f>IF(Peaks!J12=0,0,+Peaks!G12/Peaks!J12)</f>
        <v>0.55314142862394766</v>
      </c>
      <c r="D12" s="36">
        <f>IF(Peaks!H12=0,0,Peaks!$D12/Peaks!H12/COUNTIF('Expanded kW'!$A$2:$A$8785,'Load Factors'!$B12))</f>
        <v>0.46860967911916585</v>
      </c>
      <c r="E12" s="36">
        <f>IF(Peaks!I12=0,0,Peaks!$D12/Peaks!I12/COUNTIF('Expanded kW'!$A$2:$A$8785,'Load Factors'!$B12))</f>
        <v>0.85870734853950614</v>
      </c>
      <c r="F12" s="36">
        <f>IF(Peaks!J12=0,0,Peaks!$D12/Peaks!J12/COUNTIF('Expanded kW'!$A$2:$A$8785,'Load Factors'!$B12))</f>
        <v>0.46860967911916585</v>
      </c>
      <c r="H12" s="36">
        <f>IF(Peaks!K12=0,0,Peaks!$D12/Peaks!K12/COUNTIF('Expanded kW'!$A$2:$A$8785,'Load Factors'!$B12))</f>
        <v>0.41921676524531953</v>
      </c>
      <c r="I12" s="36">
        <f>IF(Peaks!L12=0,0,Peaks!$D12/Peaks!L12/COUNTIF('Expanded kW'!$A$2:$A$8785,'Load Factors'!$B12))</f>
        <v>0.62514746911269758</v>
      </c>
      <c r="J12" s="36">
        <f>IF(Peaks!M12=0,0,Peaks!$D12/Peaks!M12/COUNTIF('Expanded kW'!$A$2:$A$8785,'Load Factors'!$B12))</f>
        <v>0.41796363126938829</v>
      </c>
    </row>
    <row r="13" spans="1:10" x14ac:dyDescent="0.2">
      <c r="A13" s="18">
        <f>+'Manual Inputs'!A14</f>
        <v>2016</v>
      </c>
      <c r="B13" s="18">
        <f>+'Manual Inputs'!B14</f>
        <v>6</v>
      </c>
      <c r="C13" s="37">
        <f>IF(Peaks!J13=0,0,+Peaks!G13/Peaks!J13)</f>
        <v>0.94492668621700882</v>
      </c>
      <c r="D13" s="36">
        <f>IF(Peaks!H13=0,0,Peaks!$D13/Peaks!H13/COUNTIF('Expanded kW'!$A$2:$A$8785,'Load Factors'!$B13))</f>
        <v>0.65127826653633181</v>
      </c>
      <c r="E13" s="36">
        <f>IF(Peaks!I13=0,0,Peaks!$D13/Peaks!I13/COUNTIF('Expanded kW'!$A$2:$A$8785,'Load Factors'!$B13))</f>
        <v>0.85681284293552917</v>
      </c>
      <c r="F13" s="36">
        <f>IF(Peaks!J13=0,0,Peaks!$D13/Peaks!J13/COUNTIF('Expanded kW'!$A$2:$A$8785,'Load Factors'!$B13))</f>
        <v>0.65127826653633181</v>
      </c>
      <c r="H13" s="36">
        <f>IF(Peaks!K13=0,0,Peaks!$D13/Peaks!K13/COUNTIF('Expanded kW'!$A$2:$A$8785,'Load Factors'!$B13))</f>
        <v>0.54468289322549091</v>
      </c>
      <c r="I13" s="36">
        <f>IF(Peaks!L13=0,0,Peaks!$D13/Peaks!L13/COUNTIF('Expanded kW'!$A$2:$A$8785,'Load Factors'!$B13))</f>
        <v>0.67286731171307801</v>
      </c>
      <c r="J13" s="36">
        <f>IF(Peaks!M13=0,0,Peaks!$D13/Peaks!M13/COUNTIF('Expanded kW'!$A$2:$A$8785,'Load Factors'!$B13))</f>
        <v>0.54398271432282175</v>
      </c>
    </row>
    <row r="14" spans="1:10" x14ac:dyDescent="0.2">
      <c r="A14" s="18">
        <f>+'Manual Inputs'!A15</f>
        <v>2016</v>
      </c>
      <c r="B14" s="18">
        <f>+'Manual Inputs'!B15</f>
        <v>7</v>
      </c>
      <c r="C14" s="37">
        <f>IF(Peaks!J14=0,0,+Peaks!G14/Peaks!J14)</f>
        <v>1</v>
      </c>
      <c r="D14" s="36">
        <f>IF(Peaks!H14=0,0,Peaks!$D14/Peaks!H14/COUNTIF('Expanded kW'!$A$2:$A$8785,'Load Factors'!$B14))</f>
        <v>0.60086836452016035</v>
      </c>
      <c r="E14" s="36">
        <f>IF(Peaks!I14=0,0,Peaks!$D14/Peaks!I14/COUNTIF('Expanded kW'!$A$2:$A$8785,'Load Factors'!$B14))</f>
        <v>0.80926507927478808</v>
      </c>
      <c r="F14" s="36">
        <f>IF(Peaks!J14=0,0,Peaks!$D14/Peaks!J14/COUNTIF('Expanded kW'!$A$2:$A$8785,'Load Factors'!$B14))</f>
        <v>0.60086836452016035</v>
      </c>
      <c r="H14" s="36">
        <f>IF(Peaks!K14=0,0,Peaks!$D14/Peaks!K14/COUNTIF('Expanded kW'!$A$2:$A$8785,'Load Factors'!$B14))</f>
        <v>0.52012568112236668</v>
      </c>
      <c r="I14" s="36">
        <f>IF(Peaks!L14=0,0,Peaks!$D14/Peaks!L14/COUNTIF('Expanded kW'!$A$2:$A$8785,'Load Factors'!$B14))</f>
        <v>0.63048426576675898</v>
      </c>
      <c r="J14" s="36">
        <f>IF(Peaks!M14=0,0,Peaks!$D14/Peaks!M14/COUNTIF('Expanded kW'!$A$2:$A$8785,'Load Factors'!$B14))</f>
        <v>0.52012568112236668</v>
      </c>
    </row>
    <row r="15" spans="1:10" x14ac:dyDescent="0.2">
      <c r="A15" s="18">
        <f>+'Manual Inputs'!A16</f>
        <v>2016</v>
      </c>
      <c r="B15" s="18">
        <f>+'Manual Inputs'!B16</f>
        <v>8</v>
      </c>
      <c r="C15" s="37">
        <f>IF(Peaks!J15=0,0,+Peaks!G15/Peaks!J15)</f>
        <v>0.66248874211948361</v>
      </c>
      <c r="D15" s="36">
        <f>IF(Peaks!H15=0,0,Peaks!$D15/Peaks!H15/COUNTIF('Expanded kW'!$A$2:$A$8785,'Load Factors'!$B15))</f>
        <v>0.51392744074077634</v>
      </c>
      <c r="E15" s="36">
        <f>IF(Peaks!I15=0,0,Peaks!$D15/Peaks!I15/COUNTIF('Expanded kW'!$A$2:$A$8785,'Load Factors'!$B15))</f>
        <v>0.87002975928214277</v>
      </c>
      <c r="F15" s="36">
        <f>IF(Peaks!J15=0,0,Peaks!$D15/Peaks!J15/COUNTIF('Expanded kW'!$A$2:$A$8785,'Load Factors'!$B15))</f>
        <v>0.51392744074077634</v>
      </c>
      <c r="H15" s="36">
        <f>IF(Peaks!K15=0,0,Peaks!$D15/Peaks!K15/COUNTIF('Expanded kW'!$A$2:$A$8785,'Load Factors'!$B15))</f>
        <v>0.47653920653652004</v>
      </c>
      <c r="I15" s="36">
        <f>IF(Peaks!L15=0,0,Peaks!$D15/Peaks!L15/COUNTIF('Expanded kW'!$A$2:$A$8785,'Load Factors'!$B15))</f>
        <v>0.73111629814627688</v>
      </c>
      <c r="J15" s="36">
        <f>IF(Peaks!M15=0,0,Peaks!$D15/Peaks!M15/COUNTIF('Expanded kW'!$A$2:$A$8785,'Load Factors'!$B15))</f>
        <v>0.47653920653652004</v>
      </c>
    </row>
    <row r="16" spans="1:10" x14ac:dyDescent="0.2">
      <c r="A16" s="18">
        <f>+'Manual Inputs'!A17</f>
        <v>2016</v>
      </c>
      <c r="B16" s="18">
        <f>+'Manual Inputs'!B17</f>
        <v>9</v>
      </c>
      <c r="C16" s="37">
        <f>IF(Peaks!J16=0,0,+Peaks!G16/Peaks!J16)</f>
        <v>0.73064138864951378</v>
      </c>
      <c r="D16" s="36">
        <f>IF(Peaks!H16=0,0,Peaks!$D16/Peaks!H16/COUNTIF('Expanded kW'!$A$2:$A$8785,'Load Factors'!$B16))</f>
        <v>0.50099195357489723</v>
      </c>
      <c r="E16" s="36">
        <f>IF(Peaks!I16=0,0,Peaks!$D16/Peaks!I16/COUNTIF('Expanded kW'!$A$2:$A$8785,'Load Factors'!$B16))</f>
        <v>0.82563555262505384</v>
      </c>
      <c r="F16" s="36">
        <f>IF(Peaks!J16=0,0,Peaks!$D16/Peaks!J16/COUNTIF('Expanded kW'!$A$2:$A$8785,'Load Factors'!$B16))</f>
        <v>0.50099195357489723</v>
      </c>
      <c r="H16" s="36">
        <f>IF(Peaks!K16=0,0,Peaks!$D16/Peaks!K16/COUNTIF('Expanded kW'!$A$2:$A$8785,'Load Factors'!$B16))</f>
        <v>0.46223059089476615</v>
      </c>
      <c r="I16" s="36">
        <f>IF(Peaks!L16=0,0,Peaks!$D16/Peaks!L16/COUNTIF('Expanded kW'!$A$2:$A$8785,'Load Factors'!$B16))</f>
        <v>0.73827669604694057</v>
      </c>
      <c r="J16" s="36">
        <f>IF(Peaks!M16=0,0,Peaks!$D16/Peaks!M16/COUNTIF('Expanded kW'!$A$2:$A$8785,'Load Factors'!$B16))</f>
        <v>0.46223059089476615</v>
      </c>
    </row>
    <row r="17" spans="1:10" x14ac:dyDescent="0.2">
      <c r="A17" s="18">
        <f>+'Manual Inputs'!A18</f>
        <v>2016</v>
      </c>
      <c r="B17" s="18">
        <f>+'Manual Inputs'!B18</f>
        <v>10</v>
      </c>
      <c r="C17" s="37">
        <f>IF(Peaks!J17=0,0,+Peaks!G17/Peaks!J17)</f>
        <v>0.70612098366541021</v>
      </c>
      <c r="D17" s="36">
        <f>IF(Peaks!H17=0,0,Peaks!$D17/Peaks!H17/COUNTIF('Expanded kW'!$A$2:$A$8785,'Load Factors'!$B17))</f>
        <v>0.44779228261561899</v>
      </c>
      <c r="E17" s="36">
        <f>IF(Peaks!I17=0,0,Peaks!$D17/Peaks!I17/COUNTIF('Expanded kW'!$A$2:$A$8785,'Load Factors'!$B17))</f>
        <v>0.82055483404105434</v>
      </c>
      <c r="F17" s="36">
        <f>IF(Peaks!J17=0,0,Peaks!$D17/Peaks!J17/COUNTIF('Expanded kW'!$A$2:$A$8785,'Load Factors'!$B17))</f>
        <v>0.44779228261561899</v>
      </c>
      <c r="H17" s="36">
        <f>IF(Peaks!K17=0,0,Peaks!$D17/Peaks!K17/COUNTIF('Expanded kW'!$A$2:$A$8785,'Load Factors'!$B17))</f>
        <v>0.39784148651719403</v>
      </c>
      <c r="I17" s="36">
        <f>IF(Peaks!L17=0,0,Peaks!$D17/Peaks!L17/COUNTIF('Expanded kW'!$A$2:$A$8785,'Load Factors'!$B17))</f>
        <v>0.65697299415021149</v>
      </c>
      <c r="J17" s="36">
        <f>IF(Peaks!M17=0,0,Peaks!$D17/Peaks!M17/COUNTIF('Expanded kW'!$A$2:$A$8785,'Load Factors'!$B17))</f>
        <v>0.39784148651719403</v>
      </c>
    </row>
    <row r="18" spans="1:10" x14ac:dyDescent="0.2">
      <c r="A18" s="18">
        <f>+'Manual Inputs'!A19</f>
        <v>2016</v>
      </c>
      <c r="B18" s="18">
        <f>+'Manual Inputs'!B19</f>
        <v>11</v>
      </c>
      <c r="C18" s="37">
        <f>IF(Peaks!J18=0,0,+Peaks!G18/Peaks!J18)</f>
        <v>0.81440471013280702</v>
      </c>
      <c r="D18" s="36">
        <f>IF(Peaks!H18=0,0,Peaks!$D18/Peaks!H18/COUNTIF('Expanded kW'!$A$2:$A$8785,'Load Factors'!$B18))</f>
        <v>0.45865996126926789</v>
      </c>
      <c r="E18" s="36">
        <f>IF(Peaks!I18=0,0,Peaks!$D18/Peaks!I18/COUNTIF('Expanded kW'!$A$2:$A$8785,'Load Factors'!$B18))</f>
        <v>0.62295979927403455</v>
      </c>
      <c r="F18" s="36">
        <f>IF(Peaks!J18=0,0,Peaks!$D18/Peaks!J18/COUNTIF('Expanded kW'!$A$2:$A$8785,'Load Factors'!$B18))</f>
        <v>0.45865996126926789</v>
      </c>
      <c r="H18" s="36">
        <f>IF(Peaks!K18=0,0,Peaks!$D18/Peaks!K18/COUNTIF('Expanded kW'!$A$2:$A$8785,'Load Factors'!$B18))</f>
        <v>0.35358552191477666</v>
      </c>
      <c r="I18" s="36">
        <f>IF(Peaks!L18=0,0,Peaks!$D18/Peaks!L18/COUNTIF('Expanded kW'!$A$2:$A$8785,'Load Factors'!$B18))</f>
        <v>0.48687438194204374</v>
      </c>
      <c r="J18" s="36">
        <f>IF(Peaks!M18=0,0,Peaks!$D18/Peaks!M18/COUNTIF('Expanded kW'!$A$2:$A$8785,'Load Factors'!$B18))</f>
        <v>0.34912129370679856</v>
      </c>
    </row>
    <row r="19" spans="1:10" x14ac:dyDescent="0.2">
      <c r="A19" s="18">
        <f>+'Manual Inputs'!A20</f>
        <v>2016</v>
      </c>
      <c r="B19" s="18">
        <f>+'Manual Inputs'!B20</f>
        <v>12</v>
      </c>
      <c r="C19" s="37">
        <f>IF(Peaks!J19=0,0,+Peaks!G19/Peaks!J19)</f>
        <v>0.87975225927080092</v>
      </c>
      <c r="D19" s="36">
        <f>IF(Peaks!H19=0,0,Peaks!$D19/Peaks!H19/COUNTIF('Expanded kW'!$A$2:$A$8785,'Load Factors'!$B19))</f>
        <v>0.4712153968006651</v>
      </c>
      <c r="E19" s="36">
        <f>IF(Peaks!I19=0,0,Peaks!$D19/Peaks!I19/COUNTIF('Expanded kW'!$A$2:$A$8785,'Load Factors'!$B19))</f>
        <v>0.60685470385605877</v>
      </c>
      <c r="F19" s="36">
        <f>IF(Peaks!J19=0,0,Peaks!$D19/Peaks!J19/COUNTIF('Expanded kW'!$A$2:$A$8785,'Load Factors'!$B19))</f>
        <v>0.4712153968006651</v>
      </c>
      <c r="H19" s="36">
        <f>IF(Peaks!K19=0,0,Peaks!$D19/Peaks!K19/COUNTIF('Expanded kW'!$A$2:$A$8785,'Load Factors'!$B19))</f>
        <v>0.38998095862000476</v>
      </c>
      <c r="I19" s="36">
        <f>IF(Peaks!L19=0,0,Peaks!$D19/Peaks!L19/COUNTIF('Expanded kW'!$A$2:$A$8785,'Load Factors'!$B19))</f>
        <v>0.49813499103422099</v>
      </c>
      <c r="J19" s="36">
        <f>IF(Peaks!M19=0,0,Peaks!$D19/Peaks!M19/COUNTIF('Expanded kW'!$A$2:$A$8785,'Load Factors'!$B19))</f>
        <v>0.3849944618268874</v>
      </c>
    </row>
    <row r="20" spans="1:10" x14ac:dyDescent="0.2">
      <c r="A20" s="18">
        <f>+'Manual Inputs'!A21</f>
        <v>2017</v>
      </c>
      <c r="B20" s="18">
        <f>+'Manual Inputs'!B21</f>
        <v>1</v>
      </c>
      <c r="C20" s="37">
        <f>IF(Peaks!J20=0,0,+Peaks!G20/Peaks!J20)</f>
        <v>0.93002186816619803</v>
      </c>
      <c r="D20" s="36">
        <f>IF(Peaks!H20=0,0,Peaks!$D20/Peaks!H20/COUNTIF('Expanded kW'!$A$2:$A$8785,'Load Factors'!$B20))</f>
        <v>0.50289608038194644</v>
      </c>
      <c r="E20" s="36">
        <f>IF(Peaks!I20=0,0,Peaks!$D20/Peaks!I20/COUNTIF('Expanded kW'!$A$2:$A$8785,'Load Factors'!$B20))</f>
        <v>0.59868199304634329</v>
      </c>
      <c r="F20" s="36">
        <f>IF(Peaks!J20=0,0,Peaks!$D20/Peaks!J20/COUNTIF('Expanded kW'!$A$2:$A$8785,'Load Factors'!$B20))</f>
        <v>0.50289608038194644</v>
      </c>
      <c r="H20" s="36">
        <f>IF(Peaks!K20=0,0,Peaks!$D20/Peaks!K20/COUNTIF('Expanded kW'!$A$2:$A$8785,'Load Factors'!$B20))</f>
        <v>0.40172965545860528</v>
      </c>
      <c r="I20" s="36">
        <f>IF(Peaks!L20=0,0,Peaks!$D20/Peaks!L20/COUNTIF('Expanded kW'!$A$2:$A$8785,'Load Factors'!$B20))</f>
        <v>0.49104238637969139</v>
      </c>
      <c r="J20" s="36">
        <f>IF(Peaks!M20=0,0,Peaks!$D20/Peaks!M20/COUNTIF('Expanded kW'!$A$2:$A$8785,'Load Factors'!$B20))</f>
        <v>0.39173126338744935</v>
      </c>
    </row>
    <row r="21" spans="1:10" x14ac:dyDescent="0.2">
      <c r="A21" s="18">
        <f>+'Manual Inputs'!A22</f>
        <v>2017</v>
      </c>
      <c r="B21" s="18">
        <f>+'Manual Inputs'!B22</f>
        <v>2</v>
      </c>
      <c r="C21" s="37">
        <f>IF(Peaks!J21=0,0,+Peaks!G21/Peaks!J21)</f>
        <v>0.6070184351865292</v>
      </c>
      <c r="D21" s="36">
        <f>IF(Peaks!H21=0,0,Peaks!$D21/Peaks!H21/COUNTIF('Expanded kW'!$A$2:$A$8785,'Load Factors'!$B21))</f>
        <v>0.49182190249811647</v>
      </c>
      <c r="E21" s="36">
        <f>IF(Peaks!I21=0,0,Peaks!$D21/Peaks!I21/COUNTIF('Expanded kW'!$A$2:$A$8785,'Load Factors'!$B21))</f>
        <v>0.64422894639150541</v>
      </c>
      <c r="F21" s="36">
        <f>IF(Peaks!J21=0,0,Peaks!$D21/Peaks!J21/COUNTIF('Expanded kW'!$A$2:$A$8785,'Load Factors'!$B21))</f>
        <v>0.49182190249811647</v>
      </c>
      <c r="H21" s="36">
        <f>IF(Peaks!K21=0,0,Peaks!$D21/Peaks!K21/COUNTIF('Expanded kW'!$A$2:$A$8785,'Load Factors'!$B21))</f>
        <v>0.40709148096378389</v>
      </c>
      <c r="I21" s="36">
        <f>IF(Peaks!L21=0,0,Peaks!$D21/Peaks!L21/COUNTIF('Expanded kW'!$A$2:$A$8785,'Load Factors'!$B21))</f>
        <v>0.50020017361282054</v>
      </c>
      <c r="J21" s="36">
        <f>IF(Peaks!M21=0,0,Peaks!$D21/Peaks!M21/COUNTIF('Expanded kW'!$A$2:$A$8785,'Load Factors'!$B21))</f>
        <v>0.38305830200245677</v>
      </c>
    </row>
    <row r="23" spans="1:10" x14ac:dyDescent="0.2">
      <c r="A23" s="14" t="s">
        <v>27</v>
      </c>
      <c r="C23" s="37">
        <f>AVERAGE(Peaks!G10:G21)/AVERAGE(Peaks!J10:J21)</f>
        <v>0.74251631186976874</v>
      </c>
      <c r="D23" s="36">
        <f>+Peaks!$D24/Peaks!H24/(TYDays*24/12)</f>
        <v>0.49525725671682486</v>
      </c>
      <c r="E23" s="36">
        <f>+Peaks!$D24/Peaks!I24/(TYDays*24/12)</f>
        <v>0.72604235325259736</v>
      </c>
      <c r="F23" s="36">
        <f>+Peaks!$D24/Peaks!J24/(TYDays*24/12)</f>
        <v>0.49525725671682486</v>
      </c>
      <c r="H23" s="36">
        <f>+Peaks!$D24/Peaks!K24/(TYDays*24/12)</f>
        <v>0.41958151952083628</v>
      </c>
      <c r="I23" s="36">
        <f>+Peaks!$D24/Peaks!L24/(TYDays*24/12)</f>
        <v>0.57839915313062562</v>
      </c>
      <c r="J23" s="36">
        <f>+Peaks!$D24/Peaks!M24/(TYDays*24/12)</f>
        <v>0.41427821328450753</v>
      </c>
    </row>
    <row r="26" spans="1:10" x14ac:dyDescent="0.2">
      <c r="C26" s="12"/>
      <c r="D26" s="12"/>
      <c r="F26" s="22"/>
    </row>
  </sheetData>
  <mergeCells count="2">
    <mergeCell ref="D8:F8"/>
    <mergeCell ref="H8:J8"/>
  </mergeCells>
  <phoneticPr fontId="3" type="noConversion"/>
  <printOptions horizontalCentered="1"/>
  <pageMargins left="0.25" right="0.25" top="1" bottom="1"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3B931D9868C940A042DA894E8174CA" ma:contentTypeVersion="1" ma:contentTypeDescription="Create a new document." ma:contentTypeScope="" ma:versionID="be3b2bbe5dfab2c08437372aedcfdfa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859ADC-BF83-4234-9EA8-A8CCF03E03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42E04B3-1C04-4663-AB7A-077A2D5BBCE0}">
  <ds:schemaRefs>
    <ds:schemaRef ds:uri="http://schemas.microsoft.com/sharepoint/v3/contenttype/forms"/>
  </ds:schemaRefs>
</ds:datastoreItem>
</file>

<file path=customXml/itemProps3.xml><?xml version="1.0" encoding="utf-8"?>
<ds:datastoreItem xmlns:ds="http://schemas.openxmlformats.org/officeDocument/2006/customXml" ds:itemID="{D395F707-B839-4144-8F60-8B3FDADC56F0}">
  <ds:schemaRefs>
    <ds:schemaRef ds:uri="http://schemas.microsoft.com/office/infopath/2007/PartnerControls"/>
    <ds:schemaRef ds:uri="http://purl.org/dc/elements/1.1/"/>
    <ds:schemaRef ds:uri="http://purl.org/dc/dcmitype/"/>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Manual Inputs</vt:lpstr>
      <vt:lpstr>TOD Inputs</vt:lpstr>
      <vt:lpstr>LR Monthly</vt:lpstr>
      <vt:lpstr>LR 8760 Loads</vt:lpstr>
      <vt:lpstr>Expanded kW</vt:lpstr>
      <vt:lpstr>Monthly Data</vt:lpstr>
      <vt:lpstr>Summary</vt:lpstr>
      <vt:lpstr>Peaks</vt:lpstr>
      <vt:lpstr>Load Factors</vt:lpstr>
      <vt:lpstr>On,Off Peak kWh</vt:lpstr>
      <vt:lpstr>CustClass</vt:lpstr>
      <vt:lpstr>DST_End</vt:lpstr>
      <vt:lpstr>DST_Start</vt:lpstr>
      <vt:lpstr>Holidays</vt:lpstr>
      <vt:lpstr>OPkStart</vt:lpstr>
      <vt:lpstr>PkStart</vt:lpstr>
      <vt:lpstr>'Expanded kW'!Print_Area</vt:lpstr>
      <vt:lpstr>'Expanded kW'!Print_Titles</vt:lpstr>
      <vt:lpstr>ReportYr</vt:lpstr>
      <vt:lpstr>TYBegin</vt:lpstr>
      <vt:lpstr>TYDays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M Stegall</dc:creator>
  <cp:lastModifiedBy>Betsy Sekula</cp:lastModifiedBy>
  <cp:lastPrinted>2017-02-21T20:28:25Z</cp:lastPrinted>
  <dcterms:created xsi:type="dcterms:W3CDTF">2011-10-04T17:54:12Z</dcterms:created>
  <dcterms:modified xsi:type="dcterms:W3CDTF">2017-07-08T18:29:23Z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0x0101001B3B931D9868C940A042DA894E8174CA</vt:lpwstr>
  </property>
</Properties>
</file>